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RN" sheetId="2" r:id="rId2"/>
    <sheet name="01 - Stavební část" sheetId="3" r:id="rId3"/>
    <sheet name="02 - ZTI" sheetId="4" r:id="rId4"/>
    <sheet name="03 - Silnoproud" sheetId="5" r:id="rId5"/>
    <sheet name="04 - Vzduchotechnika" sheetId="6" r:id="rId6"/>
    <sheet name="06 - Mobiliář" sheetId="7" r:id="rId7"/>
    <sheet name="05 - Slaboproud" sheetId="8" r:id="rId8"/>
  </sheets>
  <definedNames>
    <definedName name="_xlnm.Print_Area" localSheetId="0">'Rekapitulace stavby'!$D$4:$AO$76,'Rekapitulace stavby'!$C$82:$AQ$102</definedName>
    <definedName name="_xlnm._FilterDatabase" localSheetId="1" hidden="1">'00 - VRN'!$C$120:$K$140</definedName>
    <definedName name="_xlnm.Print_Area" localSheetId="1">'00 - VRN'!$C$4:$J$76,'00 - VRN'!$C$82:$J$102,'00 - VRN'!$C$108:$J$140</definedName>
    <definedName name="_xlnm._FilterDatabase" localSheetId="2" hidden="1">'01 - Stavební část'!$C$134:$K$4357</definedName>
    <definedName name="_xlnm.Print_Area" localSheetId="2">'01 - Stavební část'!$C$4:$J$76,'01 - Stavební část'!$C$82:$J$116,'01 - Stavební část'!$C$122:$J$4357</definedName>
    <definedName name="_xlnm._FilterDatabase" localSheetId="3" hidden="1">'02 - ZTI'!$C$131:$K$449</definedName>
    <definedName name="_xlnm.Print_Area" localSheetId="3">'02 - ZTI'!$C$4:$J$76,'02 - ZTI'!$C$82:$J$113,'02 - ZTI'!$C$119:$J$449</definedName>
    <definedName name="_xlnm._FilterDatabase" localSheetId="4" hidden="1">'03 - Silnoproud'!$C$118:$K$292</definedName>
    <definedName name="_xlnm.Print_Area" localSheetId="4">'03 - Silnoproud'!$C$4:$J$76,'03 - Silnoproud'!$C$82:$J$100,'03 - Silnoproud'!$C$106:$J$292</definedName>
    <definedName name="_xlnm._FilterDatabase" localSheetId="5" hidden="1">'04 - Vzduchotechnika'!$C$117:$K$204</definedName>
    <definedName name="_xlnm.Print_Area" localSheetId="5">'04 - Vzduchotechnika'!$C$4:$J$76,'04 - Vzduchotechnika'!$C$82:$J$99,'04 - Vzduchotechnika'!$C$105:$J$204</definedName>
    <definedName name="_xlnm._FilterDatabase" localSheetId="6" hidden="1">'06 - Mobiliář'!$C$117:$K$126</definedName>
    <definedName name="_xlnm.Print_Area" localSheetId="6">'06 - Mobiliář'!$C$4:$J$76,'06 - Mobiliář'!$C$82:$J$99,'06 - Mobiliář'!$C$105:$J$126</definedName>
    <definedName name="_xlnm._FilterDatabase" localSheetId="7" hidden="1">'05 - Slaboproud'!$C$116:$K$128</definedName>
    <definedName name="_xlnm.Print_Area" localSheetId="7">'05 - Slaboproud'!$C$4:$J$76,'05 - Slaboproud'!$C$82:$J$98,'05 - Slaboproud'!$C$104:$J$128</definedName>
    <definedName name="_xlnm.Print_Titles" localSheetId="0">'Rekapitulace stavby'!$92:$92</definedName>
    <definedName name="_xlnm.Print_Titles" localSheetId="1">'00 - VRN'!$120:$120</definedName>
    <definedName name="_xlnm.Print_Titles" localSheetId="2">'01 - Stavební část'!$134:$134</definedName>
    <definedName name="_xlnm.Print_Titles" localSheetId="3">'02 - ZTI'!$131:$131</definedName>
    <definedName name="_xlnm.Print_Titles" localSheetId="4">'03 - Silnoproud'!$118:$118</definedName>
    <definedName name="_xlnm.Print_Titles" localSheetId="5">'04 - Vzduchotechnika'!$117:$117</definedName>
    <definedName name="_xlnm.Print_Titles" localSheetId="6">'06 - Mobiliář'!$117:$117</definedName>
    <definedName name="_xlnm.Print_Titles" localSheetId="7">'05 - Slaboproud'!$116:$116</definedName>
  </definedNames>
  <calcPr fullCalcOnLoad="1"/>
</workbook>
</file>

<file path=xl/sharedStrings.xml><?xml version="1.0" encoding="utf-8"?>
<sst xmlns="http://schemas.openxmlformats.org/spreadsheetml/2006/main" count="45518" uniqueCount="2670">
  <si>
    <t>Export Komplet</t>
  </si>
  <si>
    <t/>
  </si>
  <si>
    <t>2.0</t>
  </si>
  <si>
    <t>ZAMOK</t>
  </si>
  <si>
    <t>False</t>
  </si>
  <si>
    <t>{4b6a8601-eb85-4898-a0f3-447e749b8c92}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</si>
  <si>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</si>
  <si>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</si>
  <si>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</si>
  <si>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</si>
  <si>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</si>
  <si>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</si>
  <si>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</si>
  <si>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</si>
  <si>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</si>
  <si>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</si>
  <si>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</si>
  <si>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FK Sokolov - II. etapa (zadání)</t>
  </si>
  <si>
    <t>KSO:</t>
  </si>
  <si>
    <t>CC-CZ:</t>
  </si>
  <si>
    <t>Místo:</t>
  </si>
  <si>
    <t xml:space="preserve"> </t>
  </si>
  <si>
    <t>Datum:</t>
  </si>
  <si>
    <t>11. 4. 2023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</si>
  <si>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</si>
  <si>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</si>
  <si>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</si>
  <si>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</si>
  <si>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</si>
  <si>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</si>
  <si>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</si>
  <si>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</si>
  <si>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</si>
  <si>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</si>
  <si>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</si>
  <si>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</si>
  <si>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</si>
  <si>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</si>
  <si>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</si>
  <si>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</si>
  <si>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</si>
  <si>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</si>
  <si>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</si>
  <si>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</si>
  <si>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</si>
  <si>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</si>
  <si>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</si>
  <si>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</si>
  <si>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</si>
  <si>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</si>
  <si>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</si>
  <si>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</si>
  <si>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</si>
  <si>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</si>
  <si>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</si>
  <si>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</si>
  <si>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</si>
  <si>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</si>
  <si>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</si>
  <si>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</si>
  <si>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</si>
  <si>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</si>
  <si>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</si>
  <si>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</si>
  <si>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</si>
  <si>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</si>
  <si>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</si>
  <si>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</si>
  <si>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</si>
  <si>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</si>
  <si>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</si>
  <si>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</si>
  <si>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</si>
  <si>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</si>
  <si>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</si>
  <si>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</si>
  <si>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</si>
  <si>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00</t>
  </si>
  <si>
    <t>VRN</t>
  </si>
  <si>
    <t>STA</t>
  </si>
  <si>
    <t>1</t>
  </si>
  <si>
    <t>{8395535a-39f8-48c5-a4a4-12c1fa79807d}</t>
  </si>
  <si>
    <t>2</t>
  </si>
  <si>
    <t>01</t>
  </si>
  <si>
    <t>Stavební část</t>
  </si>
  <si>
    <t>{401136c6-c089-4175-a850-252a2a6907dd}</t>
  </si>
  <si>
    <t>02</t>
  </si>
  <si>
    <t>ZTI</t>
  </si>
  <si>
    <t>{cacca473-e17b-47f7-9a89-ddb112d9e04e}</t>
  </si>
  <si>
    <t>03</t>
  </si>
  <si>
    <t>Silnoproud</t>
  </si>
  <si>
    <t>{91fcda50-44f2-43db-b34f-2f9c0b324278}</t>
  </si>
  <si>
    <t>04</t>
  </si>
  <si>
    <t>Vzduchotechnika</t>
  </si>
  <si>
    <t>{f0d4a841-5b2c-43f6-9fbd-baee381de5eb}</t>
  </si>
  <si>
    <t>06</t>
  </si>
  <si>
    <t>Mobiliář</t>
  </si>
  <si>
    <t>{41cd150b-d417-4b0d-ae91-db4123522d4f}</t>
  </si>
  <si>
    <t>05</t>
  </si>
  <si>
    <t>Slaboproud</t>
  </si>
  <si>
    <t>{37b12e44-0f2a-43e9-ad59-9b27b4320d85}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</si>
  <si>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</si>
  <si>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</si>
  <si>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</si>
  <si>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</si>
  <si>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</si>
  <si>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</si>
  <si>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</si>
  <si>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</si>
  <si>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</si>
  <si>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</si>
  <si>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</si>
  <si>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</si>
  <si>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</si>
  <si>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</si>
  <si>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</si>
  <si>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</si>
  <si>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</si>
  <si>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</si>
  <si>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</si>
  <si>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</si>
  <si>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</si>
  <si>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</si>
  <si>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</si>
  <si>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</si>
  <si>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</si>
  <si>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</si>
  <si>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</si>
  <si>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</si>
  <si>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</si>
  <si>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</si>
  <si>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</si>
  <si>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</si>
  <si>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</si>
  <si>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</si>
  <si>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…</t>
  </si>
  <si>
    <t>4</t>
  </si>
  <si>
    <t>PP</t>
  </si>
  <si>
    <t>VRN3</t>
  </si>
  <si>
    <t>Zařízení staveniště</t>
  </si>
  <si>
    <t>030001000</t>
  </si>
  <si>
    <t>3</t>
  </si>
  <si>
    <t>033002000/R</t>
  </si>
  <si>
    <t>Připojení staveniště na inženýrské sítě vč. nákladů za energie</t>
  </si>
  <si>
    <t>6</t>
  </si>
  <si>
    <t>034002000</t>
  </si>
  <si>
    <t>Zabezpečení staveniště</t>
  </si>
  <si>
    <t>8</t>
  </si>
  <si>
    <t>VRN4</t>
  </si>
  <si>
    <t>Inženýrská činnost</t>
  </si>
  <si>
    <t>045002000</t>
  </si>
  <si>
    <t>Kompletační a koordinační činnost</t>
  </si>
  <si>
    <t>10</t>
  </si>
  <si>
    <t>VRN9</t>
  </si>
  <si>
    <t>Ostatní náklady</t>
  </si>
  <si>
    <t>094002000</t>
  </si>
  <si>
    <t>Ostatní náklady související s výstavbou - náklady dle zhotovitele - např. uvedení pozemků do původního stavu, apod...</t>
  </si>
  <si>
    <t>12</t>
  </si>
  <si>
    <t>7</t>
  </si>
  <si>
    <t>VRN9-x1</t>
  </si>
  <si>
    <t>Zabezpečení proti prašnosti mezi levou a pravou částí budovy - prozatímní těsné oddělení chodby</t>
  </si>
  <si>
    <t>14</t>
  </si>
  <si>
    <t>01 - Stavební část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</si>
  <si>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</si>
  <si>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</si>
  <si>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</si>
  <si>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</si>
  <si>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</si>
  <si>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</si>
  <si>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</si>
  <si>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</si>
  <si>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</si>
  <si>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</si>
  <si>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</si>
  <si>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</si>
  <si>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</si>
  <si>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</si>
  <si>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</si>
  <si>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</si>
  <si>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</si>
  <si>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</si>
  <si>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</si>
  <si>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</si>
  <si>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</si>
  <si>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Svislé a kompletní konstrukce</t>
  </si>
  <si>
    <t>340271045</t>
  </si>
  <si>
    <t>Zazdívka otvorů v příčkách nebo stěnách pórobetonovými tvárnicemi plochy přes 1 m2 do 4 m2, objemová hmotnost 500 kg/m3, tloušťka příčky 150 mm</t>
  </si>
  <si>
    <t>m2</t>
  </si>
  <si>
    <t>VV</t>
  </si>
  <si>
    <t>mezi novou m.č. 1.06 a 1.07</t>
  </si>
  <si>
    <t>0.5*2.81</t>
  </si>
  <si>
    <t>0,9*0,71</t>
  </si>
  <si>
    <t>mezi novou m.č. 1.02 a 1.09</t>
  </si>
  <si>
    <t>0,9*2,1</t>
  </si>
  <si>
    <t>mezi novou m.č. 1.08 a 1.09</t>
  </si>
  <si>
    <t>mezi provoznou "kopačka" a novou m.č. 1.01</t>
  </si>
  <si>
    <t>(0,9*2,1)*2</t>
  </si>
  <si>
    <t>Součet</t>
  </si>
  <si>
    <t>342272225</t>
  </si>
  <si>
    <t>Příčky z pórobetonových tvárnic hladkých na tenké maltové lože objemová hmotnost do 500 kg/m3, tloušťka příčky 100 mm</t>
  </si>
  <si>
    <t>mezi novou m.č. 1.12 a 1.13</t>
  </si>
  <si>
    <t>1,525*2,81</t>
  </si>
  <si>
    <t>-0,8*2,1</t>
  </si>
  <si>
    <t>mezi novou m.č. 1.13 a 1.14</t>
  </si>
  <si>
    <t>1,8*2,81</t>
  </si>
  <si>
    <t>nová m.č. 1.06</t>
  </si>
  <si>
    <t>0,5*2,81</t>
  </si>
  <si>
    <t>nová m.č. 1.04 a 1.05</t>
  </si>
  <si>
    <t>(3,375+2+0,2+0,6)*2,81</t>
  </si>
  <si>
    <t>-0,9*2,1</t>
  </si>
  <si>
    <t>nadezdívka nad dveřmi m.č. 2.05</t>
  </si>
  <si>
    <t>1,5*1,4</t>
  </si>
  <si>
    <t>nová m.č. 2.20, 2.21 a 2.22</t>
  </si>
  <si>
    <t>1,9*3,14</t>
  </si>
  <si>
    <t>1,525*3,25</t>
  </si>
  <si>
    <t>342272235</t>
  </si>
  <si>
    <t>Příčky z pórobetonových tvárnic hladkých na tenké maltové lože objemová hmotnost do 500 kg/m3, tloušťka příčky 125 mm</t>
  </si>
  <si>
    <t>mezi novou m.č. 1.12, 1.13 a 1.14</t>
  </si>
  <si>
    <t>3,47*2,81</t>
  </si>
  <si>
    <t>3,47*3,22</t>
  </si>
  <si>
    <t>342272245</t>
  </si>
  <si>
    <t>Příčky z pórobetonových tvárnic hladkých na tenké maltové lože objemová hmotnost do 500 kg/m3, tloušťka příčky 150 mm</t>
  </si>
  <si>
    <t>5*3,18</t>
  </si>
  <si>
    <t>2,7*3,03</t>
  </si>
  <si>
    <t>346272256</t>
  </si>
  <si>
    <t>Přizdívky z pórobetonových tvárnic objemová hmotnost do 500 kg/m3, na tenké maltové lože, tloušťka přizdívky 150 mm</t>
  </si>
  <si>
    <t>Přizdívka dveří mezi novou m.č. 1.02 a 1.12</t>
  </si>
  <si>
    <t>(2,1*0,12)*2</t>
  </si>
  <si>
    <t>342291121</t>
  </si>
  <si>
    <t>Ukotvení příček plochými kotvami, do konstrukce cihelné</t>
  </si>
  <si>
    <t>m</t>
  </si>
  <si>
    <t>Nové sociálky m.č. 2.12, 2.13 a 2.14</t>
  </si>
  <si>
    <t>2,81*3+2,1*2</t>
  </si>
  <si>
    <t>2,81+0,71</t>
  </si>
  <si>
    <t>2,81</t>
  </si>
  <si>
    <t>2,1*2</t>
  </si>
  <si>
    <t>m.č. 1.04 a 1.05</t>
  </si>
  <si>
    <t>2,81*5</t>
  </si>
  <si>
    <t>2,1*4</t>
  </si>
  <si>
    <t>1,4*2</t>
  </si>
  <si>
    <t>3,03*2+3,3*2+3,06+3,25</t>
  </si>
  <si>
    <t>003-x1</t>
  </si>
  <si>
    <t>D+M+PH Překlad PO 03 - 2x L 60/60/6 dl. 1050mm + 2x stojky L 60/60/6 dl. 2120mm vč. základního nátěru</t>
  </si>
  <si>
    <t>soubor</t>
  </si>
  <si>
    <t>dveře nová m.č. 2.23</t>
  </si>
  <si>
    <t>317142422</t>
  </si>
  <si>
    <t>Překlady nenosné z pórobetonu osazené do tenkého maltového lože, výšky do 250 mm, šířky překladu 100 mm, délky překladu přes 1000 do 1250 mm</t>
  </si>
  <si>
    <t>kus</t>
  </si>
  <si>
    <t>16</t>
  </si>
  <si>
    <t>mezi novou m.č. 1.04 a 1.05</t>
  </si>
  <si>
    <t>mezi novou m.č. 2.20 a 2.21</t>
  </si>
  <si>
    <t>9</t>
  </si>
  <si>
    <t>317142426</t>
  </si>
  <si>
    <t>Překlady nenosné z pórobetonu osazené do tenkého maltového lože, výšky do 250 mm, šířky překladu 100 mm, délky překladu přes 1500 do 2000 mm</t>
  </si>
  <si>
    <t>18</t>
  </si>
  <si>
    <t>317142432</t>
  </si>
  <si>
    <t>Překlady nenosné z pórobetonu osazené do tenkého maltového lože, výšky do 250 mm, šířky překladu 125 mm, délky překladu přes 1000 do 1250 mm</t>
  </si>
  <si>
    <t>20</t>
  </si>
  <si>
    <t>mezi novou m.č. 1.12 a 1.14</t>
  </si>
  <si>
    <t>mezi novou m.č. 2.20 a 2.22</t>
  </si>
  <si>
    <t>11</t>
  </si>
  <si>
    <t>317142442</t>
  </si>
  <si>
    <t>Překlady nenosné z pórobetonu osazené do tenkého maltového lože, výšky do 250 mm, šířky překladu 150 mm, délky překladu přes 1000 do 1250 mm</t>
  </si>
  <si>
    <t>22</t>
  </si>
  <si>
    <t>Mezi novou m.č. 1.06 a 1.07</t>
  </si>
  <si>
    <t>mezi novou m.č. 2.05 a 2.20</t>
  </si>
  <si>
    <t>Vodorovné konstrukce</t>
  </si>
  <si>
    <t>180</t>
  </si>
  <si>
    <t>411321515</t>
  </si>
  <si>
    <t>Stropy deskové ze ŽB tř. C 20/25</t>
  </si>
  <si>
    <t>m3</t>
  </si>
  <si>
    <t>24</t>
  </si>
  <si>
    <t>Stropy z betonu železového (bez výztuže) stropů deskových, plochých střech, desek balkonových, desek hřibových stropů včetně hlavic hřibových sloupů tř. C 20/25, bude čerpáno pouze se souhlasem TDS</t>
  </si>
  <si>
    <t>strop nad novou m. č. 1.11 a 1.13</t>
  </si>
  <si>
    <t>30*(0,135-0,055)</t>
  </si>
  <si>
    <t>30*0,015</t>
  </si>
  <si>
    <t>181</t>
  </si>
  <si>
    <t>411351011</t>
  </si>
  <si>
    <t>Zřízení bednění stropů deskových tl přes 5 do 25 cm bez podpěrné kce</t>
  </si>
  <si>
    <t>26</t>
  </si>
  <si>
    <t>Bednění stropních konstrukcí - bez podpěrné konstrukce desek tloušťky stropní desky přes 5 do 25 cm zřízení, bude čerpáno pouze se souhlasem TDS</t>
  </si>
  <si>
    <t>bednění při bourání původních panelů</t>
  </si>
  <si>
    <t>36,9875</t>
  </si>
  <si>
    <t>191</t>
  </si>
  <si>
    <t>28</t>
  </si>
  <si>
    <t>182</t>
  </si>
  <si>
    <t>411351012</t>
  </si>
  <si>
    <t>Odstranění bednění stropů deskových tl přes 5 do 25 cm bez podpěrné kce</t>
  </si>
  <si>
    <t>30</t>
  </si>
  <si>
    <t>Bednění stropních konstrukcí - bez podpěrné konstrukce desek tloušťky stropní desky přes 5 do 25 cm odstranění, bude čerpáno pouze se souhlasem TDS</t>
  </si>
  <si>
    <t>192</t>
  </si>
  <si>
    <t>32</t>
  </si>
  <si>
    <t>204</t>
  </si>
  <si>
    <t>M</t>
  </si>
  <si>
    <t>13010754</t>
  </si>
  <si>
    <t>ocel profilová jakost S235JR (11 375) průřez IPE 220, strop nad 1.11 - 1.13, bude čerpáno pouze se souhlasem TDS</t>
  </si>
  <si>
    <t>t</t>
  </si>
  <si>
    <t>34</t>
  </si>
  <si>
    <t>212</t>
  </si>
  <si>
    <t>69752182R</t>
  </si>
  <si>
    <t>Lišta schodová</t>
  </si>
  <si>
    <t>36</t>
  </si>
  <si>
    <t>193</t>
  </si>
  <si>
    <t>411354219</t>
  </si>
  <si>
    <t>Bednění stropů ztracené z hraněných trapézových vln v 60 mm plech lesklý tl 1,0 mm</t>
  </si>
  <si>
    <t>38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</si>
  <si>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lesklým, výšky vln 60 mm, tl. plechu 1,00 mm</t>
  </si>
  <si>
    <t>194</t>
  </si>
  <si>
    <t>40</t>
  </si>
  <si>
    <t>184</t>
  </si>
  <si>
    <t>411354313</t>
  </si>
  <si>
    <t>Zřízení podpěrné konstrukce stropů výšky do 4 m tl přes 15 do 25 cm</t>
  </si>
  <si>
    <t>42</t>
  </si>
  <si>
    <t>Podpěrná konstrukce stropů - desek, kleneb a skořepin výška podepření do 4 m tloušťka stropu přes 15 do 25 cm zřízení, bude čerpáno pouze se souhlasem TDS</t>
  </si>
  <si>
    <t>195</t>
  </si>
  <si>
    <t>44</t>
  </si>
  <si>
    <t>185</t>
  </si>
  <si>
    <t>411354314</t>
  </si>
  <si>
    <t>Odstranění podpěrné konstrukce stropů výšky do 4 m tl přes 15 do 25 cm</t>
  </si>
  <si>
    <t>46</t>
  </si>
  <si>
    <t>Podpěrná konstrukce stropů - desek, kleneb a skořepin výška podepření do 4 m tloušťka stropu přes 15 do 25 cm odstranění, bude čerpáno pouze se souhlasem TDS</t>
  </si>
  <si>
    <t>196</t>
  </si>
  <si>
    <t>48</t>
  </si>
  <si>
    <t>186</t>
  </si>
  <si>
    <t>411361821</t>
  </si>
  <si>
    <t>Výztuž stropů betonářskou ocelí 10 505</t>
  </si>
  <si>
    <t>50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</si>
  <si>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500, bude čerpáno pouze se souhlasem TDS</t>
  </si>
  <si>
    <t>197</t>
  </si>
  <si>
    <t>52</t>
  </si>
  <si>
    <t>187</t>
  </si>
  <si>
    <t>411362021</t>
  </si>
  <si>
    <t>Výztuž stropů svařovanými sítěmi Kari</t>
  </si>
  <si>
    <t>54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</si>
  <si>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KARI, bude čerpáno pouze se souhlasem TDS</t>
  </si>
  <si>
    <t>198</t>
  </si>
  <si>
    <t>56</t>
  </si>
  <si>
    <t>188</t>
  </si>
  <si>
    <t>413232211</t>
  </si>
  <si>
    <t>Zazdívka zhlaví válcovaných nosníků v do 150 mm</t>
  </si>
  <si>
    <t>58</t>
  </si>
  <si>
    <t>Zazdívka zhlaví stropních trámů nebo válcovaných nosníků pálenými cihlami válcovaných nosníků, výšky do 150 mm, bude čerpáno pouze se souhlasem TDS</t>
  </si>
  <si>
    <t>překlady L+I140</t>
  </si>
  <si>
    <t>8*2</t>
  </si>
  <si>
    <t>199</t>
  </si>
  <si>
    <t>60</t>
  </si>
  <si>
    <t>strop nad 1.11 - 1.13</t>
  </si>
  <si>
    <t>překlady L + I140</t>
  </si>
  <si>
    <t>15*2</t>
  </si>
  <si>
    <t>189</t>
  </si>
  <si>
    <t>413232221</t>
  </si>
  <si>
    <t>Zazdívka zhlaví válcovaných nosníků v přes 150 do 300 mm</t>
  </si>
  <si>
    <t>62</t>
  </si>
  <si>
    <t>Zazdívka zhlaví stropních trámů nebo válcovaných nosníků pálenými cihlami válcovaných nosníků, výšky přes 150 do 300 mm, bude čerpáno pouze se souhlasem TDS</t>
  </si>
  <si>
    <t>nový strop</t>
  </si>
  <si>
    <t>14+4</t>
  </si>
  <si>
    <t>200</t>
  </si>
  <si>
    <t>64</t>
  </si>
  <si>
    <t>190</t>
  </si>
  <si>
    <t>413941123</t>
  </si>
  <si>
    <t>Osazování ocelových válcovaných nosníků stropů I, IE, U, UE nebo L č. 14 až 22 nebo výšky přes 120 do 220 mm</t>
  </si>
  <si>
    <t>66</t>
  </si>
  <si>
    <t>Osazování ocelových válcovaných nosníků ve stropech I nebo IE nebo U nebo UE nebo L č. 14 až 22 nebo výšky přes 120 do 220 mm, bude čerpáno pouze se souhlasem TDS</t>
  </si>
  <si>
    <t>strop nad 1.NP</t>
  </si>
  <si>
    <t>IPE 220</t>
  </si>
  <si>
    <t>5,4*13,1*14/1000*1,08</t>
  </si>
  <si>
    <t>L 90x60x8</t>
  </si>
  <si>
    <t>5,4*4,49*24/1000*1,08</t>
  </si>
  <si>
    <t>201</t>
  </si>
  <si>
    <t>68</t>
  </si>
  <si>
    <t>Úpravy povrchů, podlahy a osazování výplní</t>
  </si>
  <si>
    <t>629991011</t>
  </si>
  <si>
    <t>Zakrytí vnitřních ploch před znečištěním včetně pozdějšího odkrytí výplní otvorů a svislých ploch fólií přilepenou lepící páskou</t>
  </si>
  <si>
    <t>70</t>
  </si>
  <si>
    <t>1.NP</t>
  </si>
  <si>
    <t>nová m.č. 1.01</t>
  </si>
  <si>
    <t>1,5*3,5</t>
  </si>
  <si>
    <t>1,65*2,155</t>
  </si>
  <si>
    <t>nová m.č. 1.03</t>
  </si>
  <si>
    <t>1,35*1,35</t>
  </si>
  <si>
    <t>nová m.č. 1.07</t>
  </si>
  <si>
    <t>(1,35*1,35)*2</t>
  </si>
  <si>
    <t>nová m.č. 1.08</t>
  </si>
  <si>
    <t>(1,35*1,35)*4</t>
  </si>
  <si>
    <t>nová m.č. 1.09</t>
  </si>
  <si>
    <t>(1,35*1,35)*3</t>
  </si>
  <si>
    <t>nová m.č. 1.10</t>
  </si>
  <si>
    <t>nová m.č. 1.11</t>
  </si>
  <si>
    <t>nová m.č. 1.13</t>
  </si>
  <si>
    <t>2.NP</t>
  </si>
  <si>
    <t>nová m.č. 2.01</t>
  </si>
  <si>
    <t>1,35*2,225</t>
  </si>
  <si>
    <t>nová m.č. 2.02</t>
  </si>
  <si>
    <t>(2,4*1,5)*2</t>
  </si>
  <si>
    <t>nová m.č. 2.03</t>
  </si>
  <si>
    <t>2,4*1,5</t>
  </si>
  <si>
    <t>nová m.č. 2.04</t>
  </si>
  <si>
    <t>nová m.č. 2.06</t>
  </si>
  <si>
    <t>nová m.č. 2.07</t>
  </si>
  <si>
    <t>nová m.č. 2.08</t>
  </si>
  <si>
    <t>nová m.č. 2.09</t>
  </si>
  <si>
    <t>nová m.č. 2.10</t>
  </si>
  <si>
    <t>nová m.č. 2.11</t>
  </si>
  <si>
    <t>nová m.č. 2.14</t>
  </si>
  <si>
    <t>nová m.č. 2.17</t>
  </si>
  <si>
    <t>nová m.č. 2.18</t>
  </si>
  <si>
    <t>nová m.č. 2.19</t>
  </si>
  <si>
    <t>nová m.č. 2.21</t>
  </si>
  <si>
    <t>13</t>
  </si>
  <si>
    <t>611325412</t>
  </si>
  <si>
    <t>Oprava vápenocementové omítky vnitřních ploch hladké, tloušťky do 20 mm stropů, v rozsahu opravované plochy přes 10 do 30%</t>
  </si>
  <si>
    <t>72</t>
  </si>
  <si>
    <t>výpočet viz. pol. otlučení stropů</t>
  </si>
  <si>
    <t>458,64</t>
  </si>
  <si>
    <t>611325111</t>
  </si>
  <si>
    <t>Vápenocementová omítka rýh hladká ve stropech, šířky rýhy do 150 mm</t>
  </si>
  <si>
    <t>74</t>
  </si>
  <si>
    <t>Po vybouraném zdivu</t>
  </si>
  <si>
    <t>mezi stávající m.č. 1.16 a 1.17</t>
  </si>
  <si>
    <t>2,15*0,1</t>
  </si>
  <si>
    <t>mezi stávající m.č. 1.18 a 1.19</t>
  </si>
  <si>
    <t>3,375*0,1</t>
  </si>
  <si>
    <t>mezi stávající m.č. 1.22 a 1.23</t>
  </si>
  <si>
    <t>5*0,15</t>
  </si>
  <si>
    <t>stávající m.č. 1.28</t>
  </si>
  <si>
    <t>(1,4+1,4+1+1)*0,1</t>
  </si>
  <si>
    <t>mezi stávající m.č. 2.01 a 2.02</t>
  </si>
  <si>
    <t>5,025*0,1</t>
  </si>
  <si>
    <t>mezi stávající m.č. 2.02 a 2.05</t>
  </si>
  <si>
    <t>3,95*0,1</t>
  </si>
  <si>
    <t>mezi stávající m.č. 2.06 a 2.07</t>
  </si>
  <si>
    <t>(0,9+0,425)*0,1</t>
  </si>
  <si>
    <t>1,3*0,15</t>
  </si>
  <si>
    <t>oblast soc. zázemí - m.č. 2.19 - 2.23</t>
  </si>
  <si>
    <t>(2,15+2,15+0,6+0,2+0,45+0,35+1,5+1,5+1,2+1,2+2,7+2,7)*0,1</t>
  </si>
  <si>
    <t>(2,2+0,1+2,4+0,1+2,175+2,7)*0,15</t>
  </si>
  <si>
    <t>611131121</t>
  </si>
  <si>
    <t>Podkladní a spojovací vrstva vnitřních omítaných ploch penetrace disperzní nanášená ručně stropů</t>
  </si>
  <si>
    <t>76</t>
  </si>
  <si>
    <t>6,6*2,1</t>
  </si>
  <si>
    <t>nová m.č. 1.02</t>
  </si>
  <si>
    <t>17,75*1,5</t>
  </si>
  <si>
    <t>3,2*3,375</t>
  </si>
  <si>
    <t>nová m.č. 1.04</t>
  </si>
  <si>
    <t>1,375*1,7</t>
  </si>
  <si>
    <t>3,375*2,35</t>
  </si>
  <si>
    <t>1,675*0,1</t>
  </si>
  <si>
    <t>3,375*2,55</t>
  </si>
  <si>
    <t>5*3,45</t>
  </si>
  <si>
    <t>7,05*5</t>
  </si>
  <si>
    <t>6,975*5</t>
  </si>
  <si>
    <t>Mezisoučet</t>
  </si>
  <si>
    <t>10,5*2,1</t>
  </si>
  <si>
    <t>7,35*3,925</t>
  </si>
  <si>
    <t>5,025*4</t>
  </si>
  <si>
    <t>5,025*3,25</t>
  </si>
  <si>
    <t>nová m.č. 2.05</t>
  </si>
  <si>
    <t>18,15*1,5</t>
  </si>
  <si>
    <t>1,93*1,675</t>
  </si>
  <si>
    <t>5*3,375</t>
  </si>
  <si>
    <t>611311131</t>
  </si>
  <si>
    <t>Potažení vnitřních ploch vápenným štukem tloušťky do 3 mm vodorovných konstrukcí stropů rovných</t>
  </si>
  <si>
    <t>78</t>
  </si>
  <si>
    <t>17</t>
  </si>
  <si>
    <t>612325412</t>
  </si>
  <si>
    <t>Oprava vápenocementové omítky vnitřních ploch hladké, tloušťky do 20 mm stěn, v rozsahu opravované plochy přes 10 do 30%</t>
  </si>
  <si>
    <t>80</t>
  </si>
  <si>
    <t>výpočet viz. pol. otlučení stěn</t>
  </si>
  <si>
    <t>1347,957</t>
  </si>
  <si>
    <t>612325215</t>
  </si>
  <si>
    <t>Vápenocementová omítka jednotlivých malých ploch hladká na stěnách, plochy jednotlivě přes 1,0 do 4 m2</t>
  </si>
  <si>
    <t>82</t>
  </si>
  <si>
    <t>Zazdívky, přizdívky, apod...</t>
  </si>
  <si>
    <t>Mezi provozovnou "kopačka" a novou m.č. 1.01</t>
  </si>
  <si>
    <t>19</t>
  </si>
  <si>
    <t>612325111</t>
  </si>
  <si>
    <t>Vápenocementová omítka rýh hladká ve stěnách, šířky rýhy do 150 mm</t>
  </si>
  <si>
    <t>84</t>
  </si>
  <si>
    <t>2,81*0,1</t>
  </si>
  <si>
    <t>(2,81*0,1)*2</t>
  </si>
  <si>
    <t>(2,81*0,15)*2</t>
  </si>
  <si>
    <t>(2,81*0,1)*3</t>
  </si>
  <si>
    <t>(3+2,82)*0,1</t>
  </si>
  <si>
    <t>2,96*0,1</t>
  </si>
  <si>
    <t>2,99*0,1</t>
  </si>
  <si>
    <t>2,99*0,15</t>
  </si>
  <si>
    <t>(3,06*0,1)*2</t>
  </si>
  <si>
    <t>3,06*0,15</t>
  </si>
  <si>
    <t>(3,3*0,1)*2</t>
  </si>
  <si>
    <t>(3,2*0,15)*2</t>
  </si>
  <si>
    <t>612131101</t>
  </si>
  <si>
    <t>Podkladní a spojovací vrstva vnitřních omítaných ploch cementový postřik nanášený ručně celoplošně stěn</t>
  </si>
  <si>
    <t>86</t>
  </si>
  <si>
    <t>Stávající zdiva po otlučení keramických obkladů</t>
  </si>
  <si>
    <t>stávající m.č. 1.17 - odhad výšky</t>
  </si>
  <si>
    <t>(0,6+1,6+0,7+0,7)*1,6</t>
  </si>
  <si>
    <t>stávající m.č. 1.27 a 1.28</t>
  </si>
  <si>
    <t>(5+5-0,1-0,1+3,375+3,375-0,9+0,3+0,3)*2</t>
  </si>
  <si>
    <t>-1,35*0,965</t>
  </si>
  <si>
    <t>stávající m.č. 2.09 - odhad výšky</t>
  </si>
  <si>
    <t>(1,15+0,25)*1,6</t>
  </si>
  <si>
    <t>stávající m.č. 2.10 - odhad výšky</t>
  </si>
  <si>
    <t>(1,15+0,22)*1,6</t>
  </si>
  <si>
    <t>stávající m.č. 2.11 - odhad výšky</t>
  </si>
  <si>
    <t>(1,15+0,28)*1,6</t>
  </si>
  <si>
    <t>stávající m.č. 2.12 - odhad výšky</t>
  </si>
  <si>
    <t>stávající m.č. 2.15 - odhad výšky</t>
  </si>
  <si>
    <t>(1,15+0,2)*1,6</t>
  </si>
  <si>
    <t>stávající m.č. 2.16 - odhad výšky</t>
  </si>
  <si>
    <t>stávající m.č. 2.17 - odhad výšky</t>
  </si>
  <si>
    <t>(1,15+0,18)*1,6</t>
  </si>
  <si>
    <t>stávající m.č. 2.18 - odhad výšky</t>
  </si>
  <si>
    <t>stávající m.č. 2.20</t>
  </si>
  <si>
    <t>(2,7+1,85)*2</t>
  </si>
  <si>
    <t>-(1,35*0,965)*2</t>
  </si>
  <si>
    <t>stávající m.č. 2.21</t>
  </si>
  <si>
    <t>(2,075+1,2+0,825+0,85+0,825)*2</t>
  </si>
  <si>
    <t>stávající m.č. 2.22</t>
  </si>
  <si>
    <t>(2,15-0,45)*2</t>
  </si>
  <si>
    <t>612321121</t>
  </si>
  <si>
    <t>Omítka vápenocementová vnitřních ploch nanášená ručně jednovrstvá, tloušťky do 10 mm hladká svislých konstrukcí stěn</t>
  </si>
  <si>
    <t>88</t>
  </si>
  <si>
    <t>612321191</t>
  </si>
  <si>
    <t>Omítka vápenocementová vnitřních ploch nanášená ručně Příplatek k cenám za každých dalších i započatých 5 mm tloušťky omítky přes 10 mm stěn</t>
  </si>
  <si>
    <t>90</t>
  </si>
  <si>
    <t>23</t>
  </si>
  <si>
    <t>612142001</t>
  </si>
  <si>
    <t>Potažení vnitřních ploch pletivem v ploše nebo pruzích, na plném podkladu sklovláknitým vtlačením do tmelu stěn</t>
  </si>
  <si>
    <t>92</t>
  </si>
  <si>
    <t>Nové porobetonové příčky</t>
  </si>
  <si>
    <t>mezi novou m.č. 1.03 a 1.04</t>
  </si>
  <si>
    <t>(3,375+3,275)*2,81</t>
  </si>
  <si>
    <t>-(0,9*2,1)*2</t>
  </si>
  <si>
    <t>(2+2)*2,81</t>
  </si>
  <si>
    <t>-(0,8*2,1)*2</t>
  </si>
  <si>
    <t>nová m.č. 1.05 u sprchového koutu</t>
  </si>
  <si>
    <t>(0,585+0,3)*2,81</t>
  </si>
  <si>
    <t>(1,525*2)*2,81</t>
  </si>
  <si>
    <t>mezi novou m.č. 1.12+1.13 a 1.14</t>
  </si>
  <si>
    <t>(3,065+1,8+1,95+3,065)*2,81</t>
  </si>
  <si>
    <t>(1,525*2)*3,2</t>
  </si>
  <si>
    <t>mezi novou m.č. 2.20+2.21 a 2.22</t>
  </si>
  <si>
    <t>(1,8+1,95)*3,17</t>
  </si>
  <si>
    <t>(3,065+3,065)*3,24</t>
  </si>
  <si>
    <t>mezi novou m.č. 2.12+2.15+2.16+2.17 a 2.21+2.22</t>
  </si>
  <si>
    <t>(5*2)*3,18</t>
  </si>
  <si>
    <t>(1,5*1,4)*2</t>
  </si>
  <si>
    <t>622143003</t>
  </si>
  <si>
    <t>Montáž omítkových profilů plastových, pozinkovaných nebo dřevěných upevněných vtlačením do podkladní vrstvy nebo přibitím rohových s tkaninou</t>
  </si>
  <si>
    <t>94</t>
  </si>
  <si>
    <t>nová m.č. 1.05</t>
  </si>
  <si>
    <t>mezi novou m.č. 2.21 a 2.22</t>
  </si>
  <si>
    <t>3,17</t>
  </si>
  <si>
    <t>25</t>
  </si>
  <si>
    <t>59051486</t>
  </si>
  <si>
    <t>profil rohový PVC 15x15mm s výztužnou tkaninou š 100mm pro ETICS</t>
  </si>
  <si>
    <t>96</t>
  </si>
  <si>
    <t>8,79*1,15 "Přepočtené koeficientem množství</t>
  </si>
  <si>
    <t>612131121</t>
  </si>
  <si>
    <t>Podkladní a spojovací vrstva vnitřních omítaných ploch penetrace disperzní nanášená ručně stěn</t>
  </si>
  <si>
    <t>98</t>
  </si>
  <si>
    <t>provozovna "U kopačky" - zazdívky</t>
  </si>
  <si>
    <t>(1,125*2,1)*2</t>
  </si>
  <si>
    <t>(10,5+10,5+2,1+2,1+5)*2,68</t>
  </si>
  <si>
    <t>-0,8*2</t>
  </si>
  <si>
    <t>(1,15+2,385+2,385)*0,2</t>
  </si>
  <si>
    <t>-1,35*1,35</t>
  </si>
  <si>
    <t>(1,35*3)*0,11</t>
  </si>
  <si>
    <t>-1,5*2,1</t>
  </si>
  <si>
    <t>(1,65+2,155+2,155)*0,25</t>
  </si>
  <si>
    <t>-1,5*2,415</t>
  </si>
  <si>
    <t>(2,415*2)*0,25</t>
  </si>
  <si>
    <t>(17,76+17,6+1,5+1,5)*2,81</t>
  </si>
  <si>
    <t>-(0,8*2)*8</t>
  </si>
  <si>
    <t>-0,7*2</t>
  </si>
  <si>
    <t>(1,15+2,385+2,385)*0,1</t>
  </si>
  <si>
    <t>-1,4*2,375</t>
  </si>
  <si>
    <t>(1,4+2,375+2,375)*0,45</t>
  </si>
  <si>
    <t>(3,375+3,375+3,2+3,2)*2,68</t>
  </si>
  <si>
    <t>(1,35*3)*0,25</t>
  </si>
  <si>
    <t>(1,025*0,1)*2</t>
  </si>
  <si>
    <t>(1,375+1,375+2+2)*2,68</t>
  </si>
  <si>
    <t>-(0,8*2)*2</t>
  </si>
  <si>
    <t>(1,9+1,9+2+2)*0,28</t>
  </si>
  <si>
    <t>(5+5+3,375+3,375+1,7+1,7)*2,68</t>
  </si>
  <si>
    <t>-(1,35*1,35)*2</t>
  </si>
  <si>
    <t>((1,35*3)*0,25)*2</t>
  </si>
  <si>
    <t>(2,55+2,375+2,375)*0,3</t>
  </si>
  <si>
    <t>(5+5+3,45+3,45)*2,68</t>
  </si>
  <si>
    <t>(2,7+2,375+2,375)*0,3</t>
  </si>
  <si>
    <t>(1,025*0,1)*4</t>
  </si>
  <si>
    <t>(5+5+7,05+7,05)*2,68</t>
  </si>
  <si>
    <t>-(1,35*1,35)*4</t>
  </si>
  <si>
    <t>((1,35*3)*0,25)*4</t>
  </si>
  <si>
    <t>((2,7+2,375+2,375)*0,3)*2</t>
  </si>
  <si>
    <t>(1,025*0,1)*8</t>
  </si>
  <si>
    <t>(6,975+6,975+5+5)*2,68</t>
  </si>
  <si>
    <t>-(1,35*1,35)*3</t>
  </si>
  <si>
    <t>((1,35*3)*0,25)*3</t>
  </si>
  <si>
    <t>(2,625+2,375+2,375+1+2,375+2,375)*0,3</t>
  </si>
  <si>
    <t>(1,025*0,1)*6</t>
  </si>
  <si>
    <t>(2,625+2,375+2,375)*0,3</t>
  </si>
  <si>
    <t>nová m.č. 1.12</t>
  </si>
  <si>
    <t>(2,2+1,525+1,525+2,2)*0,28</t>
  </si>
  <si>
    <t>(3+3+3,45+3,45)*0,28</t>
  </si>
  <si>
    <t>nová m.č. 1.14</t>
  </si>
  <si>
    <t>(3,365+3,365+1,8+1,8)*0,28</t>
  </si>
  <si>
    <t>(2,1*2)*2,72</t>
  </si>
  <si>
    <t>(10,5*2)*2,81</t>
  </si>
  <si>
    <t>-1,5*2,375</t>
  </si>
  <si>
    <t>((0,9+2,1+2,1)*0,15)*2</t>
  </si>
  <si>
    <t>-1,5*1,02</t>
  </si>
  <si>
    <t>(1,5+1,02+1,02)*0,25</t>
  </si>
  <si>
    <t>(5,025*2)*2,81</t>
  </si>
  <si>
    <t>7,35*2,72</t>
  </si>
  <si>
    <t>7,35*2,9</t>
  </si>
  <si>
    <t>-(2,4*1,5)*2</t>
  </si>
  <si>
    <t>((2,4+1,5+1,5)*0,25)*2</t>
  </si>
  <si>
    <t>(0,875*0,1)*4</t>
  </si>
  <si>
    <t>(5,075*2)*2,81</t>
  </si>
  <si>
    <t>4*2,72</t>
  </si>
  <si>
    <t>4*2,9</t>
  </si>
  <si>
    <t>-2,4*1,5</t>
  </si>
  <si>
    <t>(2,4+1,5+1,5)*0,25</t>
  </si>
  <si>
    <t>(0,875*0,1)*2</t>
  </si>
  <si>
    <t>(4+2,35+2,35)*0,1</t>
  </si>
  <si>
    <t>3,25*2,72</t>
  </si>
  <si>
    <t>3,25*2,9</t>
  </si>
  <si>
    <t>(2,05+2,35+2,35)*0,1</t>
  </si>
  <si>
    <t>(17,7+17,7+1,5+1,5)*3,48</t>
  </si>
  <si>
    <t>(1.93*2)*3,15</t>
  </si>
  <si>
    <t>1,675*3,1</t>
  </si>
  <si>
    <t>1,675*3,2</t>
  </si>
  <si>
    <t>-(0,8*2)*9</t>
  </si>
  <si>
    <t>-(0,7*2)*3</t>
  </si>
  <si>
    <t>-(1,3*2,925)*2</t>
  </si>
  <si>
    <t>-(1,5*2,375)*2</t>
  </si>
  <si>
    <t>((1,5+2,375+2,375)*0,45)*2</t>
  </si>
  <si>
    <t>(3+2,925+2,925)*0.45</t>
  </si>
  <si>
    <t>(5*2)*3,08</t>
  </si>
  <si>
    <t>3,375*3,2</t>
  </si>
  <si>
    <t>3,375*2,96</t>
  </si>
  <si>
    <t>(2,7+2,925+2,925)*0,3</t>
  </si>
  <si>
    <t>3,45*3,2</t>
  </si>
  <si>
    <t>3,45*2,96</t>
  </si>
  <si>
    <t>(3+2,925+2,925)*0,3</t>
  </si>
  <si>
    <t>nová m.č. 2.12</t>
  </si>
  <si>
    <t>1,675*0,8</t>
  </si>
  <si>
    <t>(1*2)*0,8</t>
  </si>
  <si>
    <t>nová m.č. 2.13</t>
  </si>
  <si>
    <t>1,675*0,7</t>
  </si>
  <si>
    <t>1,675*0,64</t>
  </si>
  <si>
    <t>(1,27*2)*0,61</t>
  </si>
  <si>
    <t>1,675*0,56</t>
  </si>
  <si>
    <t>1,675*0,58</t>
  </si>
  <si>
    <t>(1,6*2)*0,6</t>
  </si>
  <si>
    <t>nová m.č. 2.15</t>
  </si>
  <si>
    <t>1,675*0,75</t>
  </si>
  <si>
    <t>(1,6*2)*0,7</t>
  </si>
  <si>
    <t>nová m.č. 2.16</t>
  </si>
  <si>
    <t>1,675*0,6</t>
  </si>
  <si>
    <t>1,675*0,66</t>
  </si>
  <si>
    <t>(1,2*2)*0,63</t>
  </si>
  <si>
    <t>(0,9*2)*0,58</t>
  </si>
  <si>
    <t>nová m.č. 2.20</t>
  </si>
  <si>
    <t>1,525*0,8</t>
  </si>
  <si>
    <t>(1,9*2)*0,8</t>
  </si>
  <si>
    <t>(1+0,525+0,525)*0,3</t>
  </si>
  <si>
    <t>3,45*0,56</t>
  </si>
  <si>
    <t>3,45*0,7</t>
  </si>
  <si>
    <t>(3*2)*0,63</t>
  </si>
  <si>
    <t>nová m.č. 2.22</t>
  </si>
  <si>
    <t>1,8*0,8</t>
  </si>
  <si>
    <t>1,8*0,65</t>
  </si>
  <si>
    <t>(3,065*2)*0,73</t>
  </si>
  <si>
    <t>(1,7+0,525+0,525)*0,3</t>
  </si>
  <si>
    <t>27</t>
  </si>
  <si>
    <t>612311131</t>
  </si>
  <si>
    <t>Potažení vnitřních ploch vápenným štukem tloušťky do 3 mm svislých konstrukcí stěn</t>
  </si>
  <si>
    <t>100</t>
  </si>
  <si>
    <t>632450131</t>
  </si>
  <si>
    <t>Potěr cementový vyrovnávací ze suchých směsí v ploše o průměrné (střední) tl. od 10 do 20 mm</t>
  </si>
  <si>
    <t>102</t>
  </si>
  <si>
    <t>Vyrovnání stávajícího podkladního betonu pod hydroizolace 1.NP (vč. míst po vybourání zdiva, apod...)</t>
  </si>
  <si>
    <t>stávající m.č. 1.15</t>
  </si>
  <si>
    <t>3*1,2</t>
  </si>
  <si>
    <t>(1,125*0,3)*2</t>
  </si>
  <si>
    <t>stávající m.č. 1.16+1.17</t>
  </si>
  <si>
    <t>3,35*2,35</t>
  </si>
  <si>
    <t>3,35*2,55</t>
  </si>
  <si>
    <t>2,25*0,1</t>
  </si>
  <si>
    <t>1,35*0,25</t>
  </si>
  <si>
    <t>2,55*0,3</t>
  </si>
  <si>
    <t>1,35*0,15</t>
  </si>
  <si>
    <t>stávající m.č. 1.18+1.19</t>
  </si>
  <si>
    <t>stávající m.č. 1.20</t>
  </si>
  <si>
    <t>17,7*1,5</t>
  </si>
  <si>
    <t>1,1*0,45</t>
  </si>
  <si>
    <t>1,4*0,45</t>
  </si>
  <si>
    <t>(0,9+0,9+0,9+1,75+0,9+0,9+0,9+0,9+0,9)*0,15</t>
  </si>
  <si>
    <t>stávající m.č. 1.21</t>
  </si>
  <si>
    <t>(1,35*0,25)*4</t>
  </si>
  <si>
    <t>(2,7*2)*0,3</t>
  </si>
  <si>
    <t>0,9*0,15</t>
  </si>
  <si>
    <t>stávající m.č. 1.22 a 1,23</t>
  </si>
  <si>
    <t>(1,35*0,25)*3</t>
  </si>
  <si>
    <t>(2,625+1)*0,3</t>
  </si>
  <si>
    <t>stávající m.č. 1.24</t>
  </si>
  <si>
    <t>3,45*5</t>
  </si>
  <si>
    <t>2,7*0,3</t>
  </si>
  <si>
    <t>(1,35*0,25)*2</t>
  </si>
  <si>
    <t>stávající m.č. 1.25</t>
  </si>
  <si>
    <t>stávající m.č. 1.26</t>
  </si>
  <si>
    <t>2,625*0,3</t>
  </si>
  <si>
    <t>stávající m.č. 1.27</t>
  </si>
  <si>
    <t>3,375*5</t>
  </si>
  <si>
    <t>1*0,3</t>
  </si>
  <si>
    <t>29</t>
  </si>
  <si>
    <t>632451254</t>
  </si>
  <si>
    <t>Potěr cementový samonivelační litý tř. C 30, tl. přes 45 do 50 mm</t>
  </si>
  <si>
    <t>104</t>
  </si>
  <si>
    <t>1.NP pryžová podlaha</t>
  </si>
  <si>
    <t>1,15*0,2</t>
  </si>
  <si>
    <t>1,65*0,25</t>
  </si>
  <si>
    <t>(0,9+0,9+0,9+0,9+0,9+0,9+0,9+0,8+0,9)*0,15</t>
  </si>
  <si>
    <t>2.NP pryžová podlaha</t>
  </si>
  <si>
    <t>1.NP koberec</t>
  </si>
  <si>
    <t>1,7*1,375</t>
  </si>
  <si>
    <t>0,9*0,1</t>
  </si>
  <si>
    <t>0,8*0,1</t>
  </si>
  <si>
    <t>2.NP koberec</t>
  </si>
  <si>
    <t>nová m.č. 2.01 a 2.23</t>
  </si>
  <si>
    <t>(0,9*0,3)*2</t>
  </si>
  <si>
    <t>5,175*4</t>
  </si>
  <si>
    <t>5,075*3,25</t>
  </si>
  <si>
    <t>2,05*0,1</t>
  </si>
  <si>
    <t>(0,9+0,9+0,9+0,9+0,9+0,9+0,9+0,9+0,9)*0,15</t>
  </si>
  <si>
    <t>3*0,45</t>
  </si>
  <si>
    <t>-1,2*0,1</t>
  </si>
  <si>
    <t>3*0,3</t>
  </si>
  <si>
    <t>1.NP PVC</t>
  </si>
  <si>
    <t>3,375*2,4</t>
  </si>
  <si>
    <t>1.NP dlažba</t>
  </si>
  <si>
    <t>1,9*1,7</t>
  </si>
  <si>
    <t>0,865*0,3</t>
  </si>
  <si>
    <t>1,525*2,2</t>
  </si>
  <si>
    <t>0,8*0,125</t>
  </si>
  <si>
    <t>3*1,525</t>
  </si>
  <si>
    <t>(1,67+0,125)*1,835</t>
  </si>
  <si>
    <t>3,065*1,8</t>
  </si>
  <si>
    <t>2.NP dlažba</t>
  </si>
  <si>
    <t>1,675*1</t>
  </si>
  <si>
    <t>1,675*1,27</t>
  </si>
  <si>
    <t>0,7*0,1</t>
  </si>
  <si>
    <t>1,675*1,6</t>
  </si>
  <si>
    <t>1,6*1,675</t>
  </si>
  <si>
    <t>1,675*1,2</t>
  </si>
  <si>
    <t>1,675*0,9</t>
  </si>
  <si>
    <t>1,9*1,525</t>
  </si>
  <si>
    <t>1,1*0,3</t>
  </si>
  <si>
    <t>1,835*(1,67+0,125)</t>
  </si>
  <si>
    <t>1,8*3,065</t>
  </si>
  <si>
    <t>1,6*0,3</t>
  </si>
  <si>
    <t>632451293</t>
  </si>
  <si>
    <t>Potěr cementový samonivelační litý Příplatek k cenám za každých dalších i započatých 5 mm tloušťky přes 50 mm tř. C 30</t>
  </si>
  <si>
    <t>106</t>
  </si>
  <si>
    <t>"Pryžová podlaha 1.NP" 159,357*2</t>
  </si>
  <si>
    <t>"Pryžová podlaha 2.NP" 18,023*4</t>
  </si>
  <si>
    <t>"Koberec 1.NP" 13,946*2</t>
  </si>
  <si>
    <t>"Koberec 2.NP" 244,037*4</t>
  </si>
  <si>
    <t>"PVC 1.NP" 36,847*3</t>
  </si>
  <si>
    <t>"Dlažba 1.NP" 21,049</t>
  </si>
  <si>
    <t>"Dlažba 2.NP" 31,428*5</t>
  </si>
  <si>
    <t>31</t>
  </si>
  <si>
    <t>633811111</t>
  </si>
  <si>
    <t>Broušení betonových podlah nerovností do 2 mm (stržení šlemu)</t>
  </si>
  <si>
    <t>108</t>
  </si>
  <si>
    <t>006-x2</t>
  </si>
  <si>
    <t>D+M+PH Podlahové dilatace litého cementového potěru (zamezení trhlin v ploše podlahy)</t>
  </si>
  <si>
    <t>110</t>
  </si>
  <si>
    <t>33</t>
  </si>
  <si>
    <t>632451457</t>
  </si>
  <si>
    <t>Potěr pískocementový běžný tl. přes 40 do 50 mm tř. C 30</t>
  </si>
  <si>
    <t>112</t>
  </si>
  <si>
    <t>nová m.č. 1.15</t>
  </si>
  <si>
    <t>006-x1</t>
  </si>
  <si>
    <t>Potěr pískocementový běžný Příplatek k cenám za každých dalších i započatých 5 mm tloušťky přes 50 mm tř. C 30</t>
  </si>
  <si>
    <t>114</t>
  </si>
  <si>
    <t>23,988*4</t>
  </si>
  <si>
    <t>35</t>
  </si>
  <si>
    <t>632481213</t>
  </si>
  <si>
    <t>Separační vrstva k oddělení podlahových vrstev z polyetylénové fólie</t>
  </si>
  <si>
    <t>116</t>
  </si>
  <si>
    <t>632481215</t>
  </si>
  <si>
    <t>Separační vrstva k oddělení podlahových vrstev z geotextilie</t>
  </si>
  <si>
    <t>118</t>
  </si>
  <si>
    <t>1.NP mezi hydroizolaci a TI</t>
  </si>
  <si>
    <t>37</t>
  </si>
  <si>
    <t>634112126</t>
  </si>
  <si>
    <t>Obvodová dilatace mezi stěnou a mazaninou nebo potěrem podlahovým páskem z pěnového PE s fólií tl. do 10 mm, výšky 100 mm</t>
  </si>
  <si>
    <t>120</t>
  </si>
  <si>
    <t>6,6+6,6+3+3+0,2+0,2+0,25+0,25-0,9-1,59</t>
  </si>
  <si>
    <t>17,7+17,7+1,5+1,5-1,4+0,45+0,45-0,9+0,15+0,15-0,9-0,9-0,9-0,9-0,9-0,9-0,9-0,8-0,9+0,15*16</t>
  </si>
  <si>
    <t>3,2+3,2+3,375+3,375+0,25+0,25-0,9</t>
  </si>
  <si>
    <t>1,7+1,7+1,375+1,375-0,9-0,8-0,9+0,3+0,3+0,1*4</t>
  </si>
  <si>
    <t>1,9+1,9+1,9+1,9-0,8</t>
  </si>
  <si>
    <t>5,3+5,3+3,375+3,375+1,7+1,7-0,9-0,9+0,25+0,25</t>
  </si>
  <si>
    <t>5+5+3,45+3,45+0,3+0,3+0,25*4-0,9-0,9</t>
  </si>
  <si>
    <t>7,05+7,05+5+5+0,25*8+0,3*4-0,9</t>
  </si>
  <si>
    <t>6,975+6,975+5+5+0,25*6+0,3*4-0,9</t>
  </si>
  <si>
    <t>3,45+3,45+5+5+0,25*4+0,3*2-0,9</t>
  </si>
  <si>
    <t>3,45+3,45+5+5+0,3*2+0,25*4-0,9</t>
  </si>
  <si>
    <t>1,525+1,525+2,2+2,2-0,8-0,8-0,8+0,3+0,3+0,125*2+0,1*2</t>
  </si>
  <si>
    <t>3+3+3,45+3,45+0,25+0,25-0,8</t>
  </si>
  <si>
    <t>3,065+3,065+1,8+1,8-0,8</t>
  </si>
  <si>
    <t>6,6+6,6+2,1-1,5-0,9-0,9+0,15+0,15</t>
  </si>
  <si>
    <t>7,35+7,35+3,925+3,925-0,9+0,15+0,15</t>
  </si>
  <si>
    <t>5,175+5,175+4+4-0,9+0,15*2</t>
  </si>
  <si>
    <t>5,075+5,075+3,25+3,25-0,9-0,9+0,15+0,15</t>
  </si>
  <si>
    <t>18,15+18,15-0,9-0,9-0,9-0,9-0,9-0,9-0,9-0,9-0,9+1,93+1,93-0,8-0,8+0,45+0,45+0,15*18</t>
  </si>
  <si>
    <t>5+5+3,375+3,375+0,25+0,25+0,3+0,3-0,9</t>
  </si>
  <si>
    <t>5+5+3,45+3,45+0,25*4-0,9</t>
  </si>
  <si>
    <t>1,675+1,675+1+1-0,8+0,1*2</t>
  </si>
  <si>
    <t>1,675+1,675+1,27+1,27-0,8-0,7+0,1*4</t>
  </si>
  <si>
    <t>1,675+1,675+1,6+1,6+0,25*2-0,7</t>
  </si>
  <si>
    <t>1,6+1,6+1,675+1,675-0,8-0,8+0,1*2</t>
  </si>
  <si>
    <t>1,675+1,675+1,2+1,2-0,8-0,7+0,1*4</t>
  </si>
  <si>
    <t>1,675+1,675+0,9+0,9-0,7+0,25+0,25</t>
  </si>
  <si>
    <t>5+5+3,45+3,45+0,25*2+0,3*2-0,9+0,15*2</t>
  </si>
  <si>
    <t>5+5+3,375+3,375+0,25*2-0,9</t>
  </si>
  <si>
    <t>2,2+2,2+1,525+1,525-0,9-0,8-0,8+0,125*2+0,1*2</t>
  </si>
  <si>
    <t>3+3+3,45+3,45-0,8+0,25+0,25</t>
  </si>
  <si>
    <t>1,8+1,8+3,065+3,065-0,8</t>
  </si>
  <si>
    <t>642942111</t>
  </si>
  <si>
    <t>Osazování zárubní nebo rámů kovových dveřních lisovaných nebo z úhelníků bez dveřních křídel na cementovou maltu, plochy otvoru do 2,5 m2</t>
  </si>
  <si>
    <t>122</t>
  </si>
  <si>
    <t>39</t>
  </si>
  <si>
    <t>55331485</t>
  </si>
  <si>
    <t>zárubeň jednokřídlá ocelová pro zdění tl stěny 110-150mm rozměru 600/1970, 2100mm</t>
  </si>
  <si>
    <t>124</t>
  </si>
  <si>
    <t>"nová m.č. 2.14" 1</t>
  </si>
  <si>
    <t>"nová m.č. 2.17" 1</t>
  </si>
  <si>
    <t>55331486</t>
  </si>
  <si>
    <t>zárubeň jednokřídlá ocelová pro zdění tl stěny 110-150mm rozměru 700/1970, 2100mm</t>
  </si>
  <si>
    <t>126</t>
  </si>
  <si>
    <t>"nová m.č. 1.05" 1</t>
  </si>
  <si>
    <t>"nová m.č. 1.12" 1</t>
  </si>
  <si>
    <t>"nová m.č. 1.13" 1</t>
  </si>
  <si>
    <t>"nová m.č. 1.14" 1</t>
  </si>
  <si>
    <t>"nová m.č. 2.12" 1</t>
  </si>
  <si>
    <t>"nová m.č. 2.13" 1</t>
  </si>
  <si>
    <t>"nová m.č. 2.15" 1</t>
  </si>
  <si>
    <t>"nová m.č. 2.16" 1</t>
  </si>
  <si>
    <t>"nová m.č. 2.21" 1</t>
  </si>
  <si>
    <t>"nová m.č. 2.22" 1</t>
  </si>
  <si>
    <t>41</t>
  </si>
  <si>
    <t>55331487</t>
  </si>
  <si>
    <t>zárubeň jednokřídlá ocelová pro zdění tl stěny 110-150mm rozměru 800/1970, 2100mm</t>
  </si>
  <si>
    <t>128</t>
  </si>
  <si>
    <t>"nová m.č. 1.03" 1</t>
  </si>
  <si>
    <t>"nová m.č. 1.04" 1</t>
  </si>
  <si>
    <t>"nová m.č. 1.06" 1</t>
  </si>
  <si>
    <t>"mezi novou m.č. 1.06 a 1.07" 1</t>
  </si>
  <si>
    <t>"nová m.č. 1.07" 1</t>
  </si>
  <si>
    <t>"nová m.č. 1.08" 1</t>
  </si>
  <si>
    <t>"nová m.č. 1.09" 1</t>
  </si>
  <si>
    <t>"nová m.č. 1.10" 1</t>
  </si>
  <si>
    <t>"nová m.č. 1.11" 1</t>
  </si>
  <si>
    <t>"mezi novou m.č. 2.03 a 2.04" 1</t>
  </si>
  <si>
    <t>"nová m.č. 2.06" 1</t>
  </si>
  <si>
    <t>"nová m.č. 2.07" 1</t>
  </si>
  <si>
    <t>"nová m.č. 2.08" 1</t>
  </si>
  <si>
    <t>"nová m.č. 2.09" 1</t>
  </si>
  <si>
    <t>"nová m.č. 2.10" 1</t>
  </si>
  <si>
    <t>"nová m.č. 2.11" 1</t>
  </si>
  <si>
    <t>"nová m.č. 2.18" 1</t>
  </si>
  <si>
    <t>"nová m.č. 2.19" 1</t>
  </si>
  <si>
    <t>"nová m.č. 2.20" 1</t>
  </si>
  <si>
    <t>"nová m.č. 2.23" 1</t>
  </si>
  <si>
    <t>642945111</t>
  </si>
  <si>
    <t>Osazování ocelových zárubní protipožárních nebo protiplynových dveří do vynechaného otvoru, s obetonováním, dveří jednokřídlových do 2,5 m2</t>
  </si>
  <si>
    <t>130</t>
  </si>
  <si>
    <t>43</t>
  </si>
  <si>
    <t>55331562</t>
  </si>
  <si>
    <t>zárubeň jednokřídlá ocelová pro zdění s protipožární úpravou tl stěny 110-150mm rozměru 800/1970, 2100mm</t>
  </si>
  <si>
    <t>132</t>
  </si>
  <si>
    <t>"mezi novou m.č. 2.01 a 2.02" 1</t>
  </si>
  <si>
    <t>"mezi novou m.č. 2.01 a 2.04" 1</t>
  </si>
  <si>
    <t>55331563</t>
  </si>
  <si>
    <t>zárubeň jednokřídlá ocelová pro zdění s protipožární úpravou tl stěny 110-150mm rozměru 900/1970, 2100mm</t>
  </si>
  <si>
    <t>134</t>
  </si>
  <si>
    <t>"mezi novou m.č. 1.01 a 1.02" 1</t>
  </si>
  <si>
    <t>Ostatní konstrukce a práce, bourání</t>
  </si>
  <si>
    <t>45</t>
  </si>
  <si>
    <t>962031132</t>
  </si>
  <si>
    <t>Bourání příček z cihel, tvárnic nebo příčkovek z cihel pálených, plných nebo dutých na maltu vápennou nebo vápenocementovou, tl. do 100 mm</t>
  </si>
  <si>
    <t>136</t>
  </si>
  <si>
    <t>3,375*2,79</t>
  </si>
  <si>
    <t>-0,9*2</t>
  </si>
  <si>
    <t>ubourání části příčky mezi stávající m.č. 1.16 a 1.17</t>
  </si>
  <si>
    <t>2,175*2,79</t>
  </si>
  <si>
    <t>příčky stávající m.č. 1.28</t>
  </si>
  <si>
    <t>(1,4+1,4+1+1)*2,79</t>
  </si>
  <si>
    <t>-(0,7*2)*2</t>
  </si>
  <si>
    <t>příčka mezi stávající m.č. 2.02 a 2.05</t>
  </si>
  <si>
    <t>3,95*2,96</t>
  </si>
  <si>
    <t>příčka mezi stávající m.č. 2.01 a 2.02</t>
  </si>
  <si>
    <t>5,025*2,91</t>
  </si>
  <si>
    <t>-(0,9*2)*2</t>
  </si>
  <si>
    <t>příčka mezi stávající m.č. 2.06 a 2.13</t>
  </si>
  <si>
    <t>1,5*3,31</t>
  </si>
  <si>
    <t>příčka mezi stávající m.č. 2.13 a 2.14</t>
  </si>
  <si>
    <t>příčky stávající m.č. 2.20</t>
  </si>
  <si>
    <t>(1,5+1,5+2,7)*3,14</t>
  </si>
  <si>
    <t>příčky stávající m.č. 2.21</t>
  </si>
  <si>
    <t>(1,2+1,2+2,7)*3,14</t>
  </si>
  <si>
    <t>příčka mezi stávající m.č. 2.19 a 2.23</t>
  </si>
  <si>
    <t>(2,45+0,6+0,2)*3,22</t>
  </si>
  <si>
    <t>příčka mezi stávající m.č. 2.22 a 2.23</t>
  </si>
  <si>
    <t>2,45*3,26</t>
  </si>
  <si>
    <t>962031133</t>
  </si>
  <si>
    <t>Bourání příček z cihel, tvárnic nebo příčkovek z cihel pálených, plných nebo dutých na maltu vápennou nebo vápenocementovou, tl. do 150 mm</t>
  </si>
  <si>
    <t>138</t>
  </si>
  <si>
    <t>5*2,79</t>
  </si>
  <si>
    <t>Ubourání části příčky pro nové dveře mezi stávající m.č. 1.18 a 2.20</t>
  </si>
  <si>
    <t>0,9*2,475</t>
  </si>
  <si>
    <t>(2,1+0,425+0,425)*2,93</t>
  </si>
  <si>
    <t>mezi stávající m.č. 2.14 a 2.19</t>
  </si>
  <si>
    <t>2,1*2,99</t>
  </si>
  <si>
    <t>mezi stávající m.č. 2.14 a 2.22</t>
  </si>
  <si>
    <t>2,15*2,99</t>
  </si>
  <si>
    <t>mezi stávající m.č. 2.20 a 2.21</t>
  </si>
  <si>
    <t>2,7*3,14</t>
  </si>
  <si>
    <t>mezi stávající m.č. 2.19, 2.23, 2.22 a 2.20, 2.21</t>
  </si>
  <si>
    <t>6,975*3,2</t>
  </si>
  <si>
    <t>47</t>
  </si>
  <si>
    <t>977211111/R</t>
  </si>
  <si>
    <t>Řezání konstrukcí stěnovou pilou železobetonových hloubka řezu do 200 mm</t>
  </si>
  <si>
    <t>140</t>
  </si>
  <si>
    <t>Odříznutí balkonové desky stávající m.č. 2.08</t>
  </si>
  <si>
    <t>9,15+1</t>
  </si>
  <si>
    <t>963051113</t>
  </si>
  <si>
    <t>Bourání železobetonových stropů deskových, tl. přes 80 mm</t>
  </si>
  <si>
    <t>142</t>
  </si>
  <si>
    <t>Balkonová deska stávající m.č. 2.08</t>
  </si>
  <si>
    <t>(9,15*1)*0,17</t>
  </si>
  <si>
    <t>49</t>
  </si>
  <si>
    <t>965042241</t>
  </si>
  <si>
    <t>Bourání mazanin betonových nebo z litého asfaltu tl. přes 100 mm, plochy přes 4 m2</t>
  </si>
  <si>
    <t>144</t>
  </si>
  <si>
    <t>(6,6*2,2)*0,12</t>
  </si>
  <si>
    <t>(2,7*0,95)*0,12</t>
  </si>
  <si>
    <t>((0,9*0,15)*2)*0,12</t>
  </si>
  <si>
    <t>(1,1*0,2)*0,12</t>
  </si>
  <si>
    <t>(1,59*0,25)*0,12</t>
  </si>
  <si>
    <t>stávající m.č. 1.16</t>
  </si>
  <si>
    <t>(2,55*3,35)*0,12</t>
  </si>
  <si>
    <t>(2,55*0,3)*0,12</t>
  </si>
  <si>
    <t>(0,8*0,1)*0,12</t>
  </si>
  <si>
    <t>stávající m.č. 1.17</t>
  </si>
  <si>
    <t>(3,35*2,35)*0,12</t>
  </si>
  <si>
    <t>stávající m.č. 1.18</t>
  </si>
  <si>
    <t>(3,375*1,5)*0,12</t>
  </si>
  <si>
    <t>(0,9*0,1)*0,12</t>
  </si>
  <si>
    <t>stávající m.č. 1.19</t>
  </si>
  <si>
    <t>(3,375*3,4)*0,12</t>
  </si>
  <si>
    <t>(17,7*1,5)*0,12</t>
  </si>
  <si>
    <t>(1,1*0,15)*0,12</t>
  </si>
  <si>
    <t>((0,9*0,15)*9)*0,12</t>
  </si>
  <si>
    <t>(7,05*5)*0,12</t>
  </si>
  <si>
    <t>(2,65*0,3)*0,12</t>
  </si>
  <si>
    <t>(0,9*0,15)*0,12</t>
  </si>
  <si>
    <t>stávající m.č. 1.22</t>
  </si>
  <si>
    <t>(3,45*5)*0,12</t>
  </si>
  <si>
    <t>stávající m.č. 1.23</t>
  </si>
  <si>
    <t>(3,375*5)*0,12</t>
  </si>
  <si>
    <t>(1*0,3)*0,12</t>
  </si>
  <si>
    <t>Stávající m.č. 1.27</t>
  </si>
  <si>
    <t>(3,375*3)*0,12</t>
  </si>
  <si>
    <t>(0,95*0,3)*0,12</t>
  </si>
  <si>
    <t>Stávající m.č. 1.28</t>
  </si>
  <si>
    <t>((1,4*0,9)*2)*0,12</t>
  </si>
  <si>
    <t>((0,7*0,1)*2)*0,12</t>
  </si>
  <si>
    <t>stávající m.č. 2.01</t>
  </si>
  <si>
    <t>(5,025*3,3)*0,12</t>
  </si>
  <si>
    <t>(0,6*0,3)*0,12</t>
  </si>
  <si>
    <t>(2,4*0,15)*0,12</t>
  </si>
  <si>
    <t>stávající m.č. 2.02</t>
  </si>
  <si>
    <t>(3,925*3,95)*0,12</t>
  </si>
  <si>
    <t>stávající m.č. 2.03</t>
  </si>
  <si>
    <t>(5,175*4)*0,12</t>
  </si>
  <si>
    <t>stávající m.č. 2.04</t>
  </si>
  <si>
    <t>(5,175*3,25)*0,12</t>
  </si>
  <si>
    <t>-(1,49*0,15)*0,12</t>
  </si>
  <si>
    <t>(1*0,15)*0,12</t>
  </si>
  <si>
    <t>stávající m.č. 2.05</t>
  </si>
  <si>
    <t>(3,95*1)*0,12</t>
  </si>
  <si>
    <t>stávající m.č. 2.06</t>
  </si>
  <si>
    <t>(3,05*2,1)*0,12</t>
  </si>
  <si>
    <t>(1,5*0,2)*0,12</t>
  </si>
  <si>
    <t>((0,9*0,1)*3)*0,12</t>
  </si>
  <si>
    <t>stávající m.č. 2.07</t>
  </si>
  <si>
    <t>(2,975*2,1)*0,12</t>
  </si>
  <si>
    <t>(1,2*0,425)*0,12</t>
  </si>
  <si>
    <t>(1,35*0,25)*0,12</t>
  </si>
  <si>
    <t>stávající m.č. 2.09</t>
  </si>
  <si>
    <t>(2,675*0,3)*0,12</t>
  </si>
  <si>
    <t>(1,35*0,15)*0,12</t>
  </si>
  <si>
    <t>stávající m.č. 2.10</t>
  </si>
  <si>
    <t>(2,7*0,3)*0,12</t>
  </si>
  <si>
    <t>stávající m.č. 2.11</t>
  </si>
  <si>
    <t>(3*0,3)*0,12</t>
  </si>
  <si>
    <t>stávající m.č. 2.12</t>
  </si>
  <si>
    <t>(5*3,45)*0,12</t>
  </si>
  <si>
    <t>stávající m.č. 2.13</t>
  </si>
  <si>
    <t>(3,85*1,5)*0,12</t>
  </si>
  <si>
    <t>stávající m.č. 2.14</t>
  </si>
  <si>
    <t>(13,75*1,5)*0,12)*0,12</t>
  </si>
  <si>
    <t>((0,9*0,15)*8)*0,12</t>
  </si>
  <si>
    <t>stávající m.č. 2.15</t>
  </si>
  <si>
    <t>stávající m.č. 2.16</t>
  </si>
  <si>
    <t>(3,45*3)*0,12</t>
  </si>
  <si>
    <t>stávající m.č. 2.17</t>
  </si>
  <si>
    <t>(2,75*0,3)*0,12</t>
  </si>
  <si>
    <t>stávající m.č. 2.18</t>
  </si>
  <si>
    <t>Stávající m.č. 2.19</t>
  </si>
  <si>
    <t>(2,175*1,55)*0,12</t>
  </si>
  <si>
    <t>(1,875*0,6)*0,12</t>
  </si>
  <si>
    <t>(2*0,3)*0,12</t>
  </si>
  <si>
    <t>Stávající m.č. 2.20</t>
  </si>
  <si>
    <t>(2,7*1,85)*0,12</t>
  </si>
  <si>
    <t>(2,5*1,5)*0,12</t>
  </si>
  <si>
    <t>((0,7*0,1)*3)*0,12</t>
  </si>
  <si>
    <t>((1,35*0,15)*2)*0,12</t>
  </si>
  <si>
    <t>Stávající m.č. 2.21</t>
  </si>
  <si>
    <t>(2,075*2,7)*0,12</t>
  </si>
  <si>
    <t>(2,4*1,2)*0,12</t>
  </si>
  <si>
    <t>Stávající m.č. 2.22</t>
  </si>
  <si>
    <t>(2,2*1,7)*0,12</t>
  </si>
  <si>
    <t>(1,75*0,75)*0,12</t>
  </si>
  <si>
    <t>Stávající m.č. 2.23</t>
  </si>
  <si>
    <t>(2,6*2,4)*0,12</t>
  </si>
  <si>
    <t>-(0,6*0,45)*0,12</t>
  </si>
  <si>
    <t>965049112</t>
  </si>
  <si>
    <t>Bourání mazanin Příplatek k cenám za bourání mazanin betonových se svařovanou sítí, tl. přes 100 mm</t>
  </si>
  <si>
    <t>146</t>
  </si>
  <si>
    <t>51</t>
  </si>
  <si>
    <t>965081213</t>
  </si>
  <si>
    <t>Bourání podlah z dlaždic bez podkladního lože nebo mazaniny, s jakoukoliv výplní spár keramických nebo xylolitových tl. do 10 mm, plochy přes 1 m2</t>
  </si>
  <si>
    <t>148</t>
  </si>
  <si>
    <t>3,375*3</t>
  </si>
  <si>
    <t>0,95*0,3</t>
  </si>
  <si>
    <t>(1,4*0,9)*2</t>
  </si>
  <si>
    <t>(0,7*0,1)*2</t>
  </si>
  <si>
    <t>Stávající m.č. 2.08</t>
  </si>
  <si>
    <t>9,15*1</t>
  </si>
  <si>
    <t>1,55*0,1</t>
  </si>
  <si>
    <t>2,175*1,55</t>
  </si>
  <si>
    <t>1,875*0,6</t>
  </si>
  <si>
    <t>2*0,3</t>
  </si>
  <si>
    <t>2,7*1,85</t>
  </si>
  <si>
    <t>2,5*1,5</t>
  </si>
  <si>
    <t>(0,7*0,1)*3</t>
  </si>
  <si>
    <t>(1,35*0,15)*2</t>
  </si>
  <si>
    <t>2,075*2,7</t>
  </si>
  <si>
    <t>2,4*1,2</t>
  </si>
  <si>
    <t>2,2*1,7</t>
  </si>
  <si>
    <t>1,75*0,75</t>
  </si>
  <si>
    <t>2,6*2,4</t>
  </si>
  <si>
    <t>-0,6*0,45</t>
  </si>
  <si>
    <t>965081313</t>
  </si>
  <si>
    <t>Bourání podlah z dlaždic bez podkladního lože nebo mazaniny, s jakoukoliv výplní spár betonových, teracových nebo čedičových tl. do 20 mm, plochy přes 1 m2</t>
  </si>
  <si>
    <t>150</t>
  </si>
  <si>
    <t>Podesta schodiště</t>
  </si>
  <si>
    <t>2,1*1,2</t>
  </si>
  <si>
    <t>53</t>
  </si>
  <si>
    <t>965081601</t>
  </si>
  <si>
    <t>Odsekání soklíků včetně otlučení podkladní omítky až na zdivo schodišťových</t>
  </si>
  <si>
    <t>152</t>
  </si>
  <si>
    <t>Schodiště</t>
  </si>
  <si>
    <t>2,7+2,7+1,2+1,2+2,1+0,15*20</t>
  </si>
  <si>
    <t>965081611</t>
  </si>
  <si>
    <t>Odsekání soklíků včetně otlučení podkladní omítky až na zdivo rovných</t>
  </si>
  <si>
    <t>154</t>
  </si>
  <si>
    <t>Část stávající m.č. 2.19</t>
  </si>
  <si>
    <t>1,875+0,6+2,15+0,175+0,3+0,1-0,9</t>
  </si>
  <si>
    <t>Část stávající m.č. 2.22</t>
  </si>
  <si>
    <t>0,05+2,45+1,75-0,9+0,75</t>
  </si>
  <si>
    <t>stávající m.č. 2.23</t>
  </si>
  <si>
    <t>2,4+2,6+2,6+0,45+0,45+0,6</t>
  </si>
  <si>
    <t>55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</si>
  <si>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</si>
  <si>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</si>
  <si>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156</t>
  </si>
  <si>
    <t>Odsekání zbytků příčky pro dveře mezi stávající m.č. 1.15 a 1.20</t>
  </si>
  <si>
    <t>1,1*2,1</t>
  </si>
  <si>
    <t>-1*2</t>
  </si>
  <si>
    <t>968072455</t>
  </si>
  <si>
    <t>Vybourání kovových rámů oken s křídly, dveřních zárubní, vrat, stěn, ostění nebo obkladů dveřních zárubní, plochy do 2 m2</t>
  </si>
  <si>
    <t>158</t>
  </si>
  <si>
    <t>"Do provozovny kopačka" (0,8*2)*2</t>
  </si>
  <si>
    <t>"Mezi stávající m.č. 1.15 a 1.20" 0,9*2</t>
  </si>
  <si>
    <t>"stávající m.č. 1.16" 0,8*2</t>
  </si>
  <si>
    <t>"stávající m.č. 1.18" 0,8*2</t>
  </si>
  <si>
    <t>"stávající m.č. 1.19" 0,8*2</t>
  </si>
  <si>
    <t>"stávající m.č. 1.21" 0,8*2</t>
  </si>
  <si>
    <t>"stávající m.č. 1.22" 0,8*2</t>
  </si>
  <si>
    <t>"stávající m.č. 1.23" 0,8*2</t>
  </si>
  <si>
    <t>"stávající m.č. 1.24" 0,8*2</t>
  </si>
  <si>
    <t>"stávající m.č. 1.25" 0,8*2</t>
  </si>
  <si>
    <t>"stávající m.č. 1.26" 0,8*2</t>
  </si>
  <si>
    <t>"stávající m.č. 1.27" 0,8*2</t>
  </si>
  <si>
    <t>"stávající m.č. 1.28" (0,6*2)*2</t>
  </si>
  <si>
    <t>"stávající m.č. 2.01" 0,8*2</t>
  </si>
  <si>
    <t>"stávající m.č. 2.02" 0,8*2</t>
  </si>
  <si>
    <t>"stávající m.č. 2.03" 0,8*2</t>
  </si>
  <si>
    <t>"stávající m.č. 2.04" 0,8*2</t>
  </si>
  <si>
    <t>"stávající m.č. 2.05" 0,8*2</t>
  </si>
  <si>
    <t>"Mezi stávající m.č. 2.06 a 2.07" 0,8*2</t>
  </si>
  <si>
    <t>"Mezi stávající m.č. 2.06 a 2.13" 0,8*2</t>
  </si>
  <si>
    <t>"Mezi stávající m.č. 2.13 a 2.14" 0,8*2</t>
  </si>
  <si>
    <t>"stávající m.č. 2.09" 0,8*2</t>
  </si>
  <si>
    <t>"stávající m.č. 2.10" 0,8*2</t>
  </si>
  <si>
    <t>"stávající m.č. 2.11" 0,8*2</t>
  </si>
  <si>
    <t>"stávající m.č. 2.12" 0,8*2</t>
  </si>
  <si>
    <t>"stávající m.č. 2.15" 0,8*2</t>
  </si>
  <si>
    <t>"stávající m.č. 2.16" 0,8*2</t>
  </si>
  <si>
    <t>"stávající m.č. 2.17" 0,8*2</t>
  </si>
  <si>
    <t>"stávající m.č. 2.18" 0,8*2</t>
  </si>
  <si>
    <t>"stávající m.č. 2.19" 0,8*2</t>
  </si>
  <si>
    <t>"stávající m.č. 2.20" 0,8*2+((0,6*2)*3)</t>
  </si>
  <si>
    <t>"stávající m.č. 2.21" 0,8*2+((0,6*2)*3)</t>
  </si>
  <si>
    <t>"stávající m.č. 2.22" 0,8*2</t>
  </si>
  <si>
    <t>"stávající m.č. 2.23" 0,8*2</t>
  </si>
  <si>
    <t>57</t>
  </si>
  <si>
    <t>971033451</t>
  </si>
  <si>
    <t>Vybourání otvorů ve zdivu základovém nebo nadzákladovém z cihel, tvárnic, příčkovek z cihel pálených na maltu vápennou nebo vápenocementovou plochy do 0,25 m2, tl. do 450 mm</t>
  </si>
  <si>
    <t>160</t>
  </si>
  <si>
    <t>pro nové okno mezi stávající m.č. 1.15 a 1.16</t>
  </si>
  <si>
    <t>971033631</t>
  </si>
  <si>
    <t>Vybourání otvorů ve zdivu základovém nebo nadzákladovém z cihel, tvárnic, příčkovek z cihel pálených na maltu vápennou nebo vápenocementovou plochy do 4 m2, tl. do 150 mm</t>
  </si>
  <si>
    <t>162</t>
  </si>
  <si>
    <t>pro nové dveře mezi stávající m.č. 1.16 a 1.24</t>
  </si>
  <si>
    <t>0,9*2,12</t>
  </si>
  <si>
    <t>1,35*1,225</t>
  </si>
  <si>
    <t>pro nové dveře mezi stávající m.č. 2.16 a 2.17</t>
  </si>
  <si>
    <t>59</t>
  </si>
  <si>
    <t>978011141</t>
  </si>
  <si>
    <t>Otlučení vápenných nebo vápenocementových omítek vnitřních ploch stropů, v rozsahu přes 10 do 30 %</t>
  </si>
  <si>
    <t>164</t>
  </si>
  <si>
    <t>Stávající m.č. 1.15</t>
  </si>
  <si>
    <t>6,62*2,1</t>
  </si>
  <si>
    <t>Stávající m.č. 1.16</t>
  </si>
  <si>
    <t>Stávající m.č. 1.17</t>
  </si>
  <si>
    <t>Stávající m.č. 1.18</t>
  </si>
  <si>
    <t>3,375*1,5</t>
  </si>
  <si>
    <t>Stávající m.č. 1.19</t>
  </si>
  <si>
    <t>3,375*3,4</t>
  </si>
  <si>
    <t>Stávající m.č. 1.20</t>
  </si>
  <si>
    <t>Stávající m.č. 1.21</t>
  </si>
  <si>
    <t>Stávající m.č. 1.22</t>
  </si>
  <si>
    <t>Stávající m.č. 1.23</t>
  </si>
  <si>
    <t>Stávající m.č. 1.24</t>
  </si>
  <si>
    <t>Stávající m.č. 1.25</t>
  </si>
  <si>
    <t>Stávající m.č. 1.26</t>
  </si>
  <si>
    <t>Stávající m.č. 2.01</t>
  </si>
  <si>
    <t>5,025*3,3</t>
  </si>
  <si>
    <t>Stávající m.č. 2.02</t>
  </si>
  <si>
    <t>3,925*3,95</t>
  </si>
  <si>
    <t>Stávající m.č. 2.03</t>
  </si>
  <si>
    <t>Stávající m.č. 2.04</t>
  </si>
  <si>
    <t>5,175*3,25</t>
  </si>
  <si>
    <t>Stávající m.č. 2.05</t>
  </si>
  <si>
    <t>3,95*1</t>
  </si>
  <si>
    <t>Stávající m.č. 2.06</t>
  </si>
  <si>
    <t>6,95*2,1</t>
  </si>
  <si>
    <t>Stávající m.č. 2.07</t>
  </si>
  <si>
    <t>2,975*2,1</t>
  </si>
  <si>
    <t>1,2*0,425</t>
  </si>
  <si>
    <t>Stávající m.č. 2.09</t>
  </si>
  <si>
    <t>Stávající m.č. 2.10</t>
  </si>
  <si>
    <t>Stávající m.č. 2.11</t>
  </si>
  <si>
    <t>Stávající m.č. 2.12</t>
  </si>
  <si>
    <t>Stávající m.č. 2.13</t>
  </si>
  <si>
    <t>3,85*1,5</t>
  </si>
  <si>
    <t>Stávající m.č. 2.14</t>
  </si>
  <si>
    <t>Stávající m.č. 2.15</t>
  </si>
  <si>
    <t>Stávající m.č. 2.16</t>
  </si>
  <si>
    <t>Stávající m.č. 2.17</t>
  </si>
  <si>
    <t>Stávající m.č. 2.18</t>
  </si>
  <si>
    <t>978013141</t>
  </si>
  <si>
    <t>Otlučení vápenných nebo vápenocementových omítek vnitřních ploch stěn s vyškrabáním spar, s očištěním zdiva, v rozsahu přes 10 do 30 %</t>
  </si>
  <si>
    <t>166</t>
  </si>
  <si>
    <t>(10,5+10,5+2,1+2,1)*2,79</t>
  </si>
  <si>
    <t>(2,415+2,415)*0,25</t>
  </si>
  <si>
    <t>-1,1*2,1</t>
  </si>
  <si>
    <t>-1,65*2,155</t>
  </si>
  <si>
    <t>(1,35+1,35+1,3+1,3)*0,3</t>
  </si>
  <si>
    <t>(1,1+2,1+2,1)*0,35</t>
  </si>
  <si>
    <t>(2,55+2,55+3,35+3,35-2,175)*2,79</t>
  </si>
  <si>
    <t>2*0,1</t>
  </si>
  <si>
    <t>(2,55+2,5+2,5)*0,3</t>
  </si>
  <si>
    <t>(2,35+2,35+3,35+3,35-2,175)*2,79</t>
  </si>
  <si>
    <t>(3,375+1,5+1,5-1,75)*2,79</t>
  </si>
  <si>
    <t>(3,4+3,4+3,375)*2,79</t>
  </si>
  <si>
    <t>(17,7+1,5+1,5)*2,91</t>
  </si>
  <si>
    <t>-1,75*2,5</t>
  </si>
  <si>
    <t>-(0,9*2)*8</t>
  </si>
  <si>
    <t>-1,4*2,5</t>
  </si>
  <si>
    <t>(7,05+7,05+5+5)*2,79</t>
  </si>
  <si>
    <t>(2,65+2,5+2,5+2,65+2,5+2,5)*0,3</t>
  </si>
  <si>
    <t>(3,45+3,45+5+5)*2,79</t>
  </si>
  <si>
    <t>(2,65+2,5+2,5)*0,3</t>
  </si>
  <si>
    <t>(3,375+3,375+5+5)*2,79</t>
  </si>
  <si>
    <t>(1+2,5+2,5)*0,3</t>
  </si>
  <si>
    <t>(5+3,375+3+1,875)*2,79</t>
  </si>
  <si>
    <t>(0,95+2,5+2,5)*0,3</t>
  </si>
  <si>
    <t>(0,9+0,9+1,4)*2,79</t>
  </si>
  <si>
    <t>3,3*2,82</t>
  </si>
  <si>
    <t>3,3*2,99</t>
  </si>
  <si>
    <t>3,925*2,89</t>
  </si>
  <si>
    <t>3,95*2,82</t>
  </si>
  <si>
    <t>4*2,82</t>
  </si>
  <si>
    <t>4*2,99</t>
  </si>
  <si>
    <t>(5,175*2)*2,91</t>
  </si>
  <si>
    <t>(4+2,45+2,45)*0,15</t>
  </si>
  <si>
    <t>3,25*2,82</t>
  </si>
  <si>
    <t>3,25*2,99</t>
  </si>
  <si>
    <t>(1+2,1+2,1)*0,15</t>
  </si>
  <si>
    <t>(2,05+2,45+2,45)*0,15</t>
  </si>
  <si>
    <t>1*2,98</t>
  </si>
  <si>
    <t>3,95*2,99</t>
  </si>
  <si>
    <t>(1+2+2)*2,1</t>
  </si>
  <si>
    <t>(6,95*2)*2,9</t>
  </si>
  <si>
    <t>2,1*2,82</t>
  </si>
  <si>
    <t>-1,5*2,475</t>
  </si>
  <si>
    <t>(1,5+2,475+2,475)*0,25</t>
  </si>
  <si>
    <t>-1,5*2,5</t>
  </si>
  <si>
    <t>(1,5+2,5+2,5)*0,2</t>
  </si>
  <si>
    <t>2,975*2,87</t>
  </si>
  <si>
    <t>3,4*2,96</t>
  </si>
  <si>
    <t>-1,35*2,3</t>
  </si>
  <si>
    <t>(1,35+2,3+2,3)*0,25</t>
  </si>
  <si>
    <t>3,375*3,07</t>
  </si>
  <si>
    <t>3,375*3,31</t>
  </si>
  <si>
    <t>(5*2)*3,19</t>
  </si>
  <si>
    <t>(2,7+3+3)*0,3</t>
  </si>
  <si>
    <t>3,45*3,07</t>
  </si>
  <si>
    <t>3,45*3,31</t>
  </si>
  <si>
    <t>(3+3+3)*0,3</t>
  </si>
  <si>
    <t>(3,85+3,85)*3,31</t>
  </si>
  <si>
    <t>(13,9+13,9+1,5)*3,31</t>
  </si>
  <si>
    <t>-(0,9*3,05)*2</t>
  </si>
  <si>
    <t>-1,5*2,45</t>
  </si>
  <si>
    <t>(2,75+3+3)*0,3</t>
  </si>
  <si>
    <t>2,15*3,26</t>
  </si>
  <si>
    <t>(2+3)*0,3</t>
  </si>
  <si>
    <t>(2,7+3,35)*3,07</t>
  </si>
  <si>
    <t>(2,7+3,375)*3,07</t>
  </si>
  <si>
    <t>(1,75+3)*0,3</t>
  </si>
  <si>
    <t>(0,6+0,6)*3,31</t>
  </si>
  <si>
    <t>(0,9+3,05+3,05+0,9+3,05+3,05)*0,45</t>
  </si>
  <si>
    <t>61</t>
  </si>
  <si>
    <t>978057321</t>
  </si>
  <si>
    <t>Odsekání obkladů schodišťových konstrukcí z kamene nebo litého teraca stupnic</t>
  </si>
  <si>
    <t>168</t>
  </si>
  <si>
    <t>0,9*18</t>
  </si>
  <si>
    <t>978057331</t>
  </si>
  <si>
    <t>Odsekání obkladů schodišťových konstrukcí z kamene nebo litého teraca podstupnic</t>
  </si>
  <si>
    <t>170</t>
  </si>
  <si>
    <t>0,9*20</t>
  </si>
  <si>
    <t>63</t>
  </si>
  <si>
    <t>978059541</t>
  </si>
  <si>
    <t>Odsekání obkladů stěn včetně otlučení podkladní omítky až na zdivo z obkládaček vnitřních, z jakýchkoliv materiálů, plochy přes 1 m2</t>
  </si>
  <si>
    <t>172</t>
  </si>
  <si>
    <t>(5+5+3,375+3,375+1,4*4+0,9*4-0,7*4-0,9+0,3+0,3)*2</t>
  </si>
  <si>
    <t>stávající m.č. 2.19</t>
  </si>
  <si>
    <t>(1,08+1,85+0,3)*2</t>
  </si>
  <si>
    <t>(1,85+1,85+2,7+2,7+1,5*6+0,825*4+0,85*2-0,7*6-0,9)*2</t>
  </si>
  <si>
    <t>(2,075+2,075+2,7+2,7+1,2*6+0,825*4+0,85*2-0,7*6-0,9)*2</t>
  </si>
  <si>
    <t>(1,35+1,7+1,45)*2</t>
  </si>
  <si>
    <t>stávající m.č. 2.23 - odhad výšky</t>
  </si>
  <si>
    <t>(0,7+2,4+2,45+0,7)*1,6</t>
  </si>
  <si>
    <t>009-x2</t>
  </si>
  <si>
    <t>D+M+PH Hasící přístroj práškový 6kg s hasící schopností 34A vč. držáku a revize</t>
  </si>
  <si>
    <t>174</t>
  </si>
  <si>
    <t>65</t>
  </si>
  <si>
    <t>949101111</t>
  </si>
  <si>
    <t>Lešení pomocné pracovní pro objekty pozemních staveb pro zatížení do 150 kg/m2, o výšce lešeňové podlahy do 1,9 m</t>
  </si>
  <si>
    <t>176</t>
  </si>
  <si>
    <t>952901111</t>
  </si>
  <si>
    <t>Vyčištění budov nebo objektů před předáním do užívání budov bytové nebo občanské výstavby, světlé výšky podlaží do 4 m</t>
  </si>
  <si>
    <t>178</t>
  </si>
  <si>
    <t>179</t>
  </si>
  <si>
    <t>009-x3</t>
  </si>
  <si>
    <t>Sonda do stropní konstrukce mezi 1. a 2.NP pro zjištění stavu stropu</t>
  </si>
  <si>
    <t>997</t>
  </si>
  <si>
    <t>Přesun sutě</t>
  </si>
  <si>
    <t>67</t>
  </si>
  <si>
    <t>997002611</t>
  </si>
  <si>
    <t>Nakládání suti a vybouraných hmot na dopravní prostředek pro vodorovné přemístění</t>
  </si>
  <si>
    <t>997013212</t>
  </si>
  <si>
    <t>Vnitrostaveništní doprava suti a vybouraných hmot vodorovně do 50 m svisle ručně pro budovy a haly výšky přes 6 do 9 m</t>
  </si>
  <si>
    <t>69</t>
  </si>
  <si>
    <t>997013501</t>
  </si>
  <si>
    <t>Odvoz suti a vybouraných hmot na skládku nebo meziskládku se složením, na vzdálenost do 1 km</t>
  </si>
  <si>
    <t>997013509</t>
  </si>
  <si>
    <t>Odvoz suti a vybouraných hmot na skládku nebo meziskládku se složením, na vzdálenost Příplatek k ceně za každý další i započatý 1 km přes 1 km</t>
  </si>
  <si>
    <t>205,942*6</t>
  </si>
  <si>
    <t>71</t>
  </si>
  <si>
    <t>997013602</t>
  </si>
  <si>
    <t>Poplatek za uložení stavebního odpadu na skládce (skládkovné) z armovaného betonu zatříděného do Katalogu odpadů pod kódem 17 01 01</t>
  </si>
  <si>
    <t>997013603</t>
  </si>
  <si>
    <t>Poplatek za uložení stavebního odpadu na skládce (skládkovné) cihelného zatříděného do Katalogu odpadů pod kódem 17 01 02</t>
  </si>
  <si>
    <t>73</t>
  </si>
  <si>
    <t>997013607</t>
  </si>
  <si>
    <t>Poplatek za uložení stavebního odpadu na skládce (skládkovné) z tašek a keramických výrobků zatříděného do Katalogu odpadů pod kódem 17 01 03</t>
  </si>
  <si>
    <t>997013631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</si>
  <si>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</si>
  <si>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</si>
  <si>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</si>
  <si>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75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</si>
  <si>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</si>
  <si>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</si>
  <si>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PSV</t>
  </si>
  <si>
    <t>Práce a dodávky PSV</t>
  </si>
  <si>
    <t>711</t>
  </si>
  <si>
    <t>Izolace proti vodě, vlhkosti a plynům</t>
  </si>
  <si>
    <t>711131811</t>
  </si>
  <si>
    <t>Odstranění izolace proti zemní vlhkosti na ploše vodorovné V</t>
  </si>
  <si>
    <t>77</t>
  </si>
  <si>
    <t>711111001</t>
  </si>
  <si>
    <t>Provedení izolace proti zemní vlhkosti natěradly a tmely za studena na ploše vodorovné V nátěrem penetračním</t>
  </si>
  <si>
    <t>202</t>
  </si>
  <si>
    <t>11163150</t>
  </si>
  <si>
    <t>lak penetrační asfaltový</t>
  </si>
  <si>
    <t>232,105*0,00033 "Přepočtené koeficientem množství</t>
  </si>
  <si>
    <t>79</t>
  </si>
  <si>
    <t>711141559</t>
  </si>
  <si>
    <t>Provedení izolace proti zemní vlhkosti pásy přitavením NAIP na ploše vodorovné V</t>
  </si>
  <si>
    <t>206</t>
  </si>
  <si>
    <t>62853004</t>
  </si>
  <si>
    <t>pás asfaltový natavitelný modifikovaný SBS tl 4,0mm s vložkou ze skleněné tkaniny a spalitelnou PE fólií nebo jemnozrnným minerálním posypem na horním povrchu</t>
  </si>
  <si>
    <t>208</t>
  </si>
  <si>
    <t>81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</si>
  <si>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</si>
  <si>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</si>
  <si>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</si>
  <si>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210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</si>
  <si>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</si>
  <si>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</si>
  <si>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</si>
  <si>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</si>
  <si>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1.NP EPS 200 tl. 30mm</t>
  </si>
  <si>
    <t>2.NP minerální izolace tl. 20mm</t>
  </si>
  <si>
    <t>83</t>
  </si>
  <si>
    <t>28375919</t>
  </si>
  <si>
    <t>deska EPS 200 pro konstrukce s velmi vysokým zatížením λ=0,034 tl 30mm</t>
  </si>
  <si>
    <t>214</t>
  </si>
  <si>
    <t>231,199*1,05 "Přepočtené koeficientem množství</t>
  </si>
  <si>
    <t>63151434</t>
  </si>
  <si>
    <t>deska tepelně izolační minerální plovoucích podlah λ=0,036-0,037 tl 20mm</t>
  </si>
  <si>
    <t>216</t>
  </si>
  <si>
    <t>293,488*1,05 "Přepočtené koeficientem množství</t>
  </si>
  <si>
    <t>85</t>
  </si>
  <si>
    <t>998713202</t>
  </si>
  <si>
    <t>Přesun hmot pro izolace tepelné stanovený procentní sazbou (%) z ceny vodorovná dopravní vzdálenost do 50 m v objektech výšky přes 6 do 12 m</t>
  </si>
  <si>
    <t>218</t>
  </si>
  <si>
    <t>725</t>
  </si>
  <si>
    <t>Zdravotechnika - zařizovací předměty</t>
  </si>
  <si>
    <t>205</t>
  </si>
  <si>
    <t>725220912R</t>
  </si>
  <si>
    <t>Napojení umyvadla v m. č. 1.14 na rozvody nové kanalizace</t>
  </si>
  <si>
    <t>220</t>
  </si>
  <si>
    <t>Napojení umyvadla - vývody jsou vedeny do  m. č. 1.14 na rozvody nové kanalizace, včetně práce a potřebného materiálu</t>
  </si>
  <si>
    <t>725610810</t>
  </si>
  <si>
    <t>Demontáž plynových sporáků normálních nebo kombinovaných</t>
  </si>
  <si>
    <t>222</t>
  </si>
  <si>
    <t>763</t>
  </si>
  <si>
    <t>Konstrukce suché výstavby</t>
  </si>
  <si>
    <t>87</t>
  </si>
  <si>
    <t>763131821</t>
  </si>
  <si>
    <t>Demontáž podhledu nebo samostatného požárního předělu ze sádrokartonových desek s nosnou konstrukcí dvouvrstvou z ocelových profilů, opláštění jednoduché</t>
  </si>
  <si>
    <t>224</t>
  </si>
  <si>
    <t>207</t>
  </si>
  <si>
    <t>763135102</t>
  </si>
  <si>
    <t>Montáž SDK kazetového podhledu z kazet 600x600 mm na zavěšenou polozapuštěnou nosnou konstrukci</t>
  </si>
  <si>
    <t>226</t>
  </si>
  <si>
    <t>Montáž sádrokartonového podhledu kazetového demontovatelného, velikosti kazet 600x600 mm včetně zavěšené nosné konstrukce polozapuštěné</t>
  </si>
  <si>
    <t xml:space="preserve">m. č. 1.01 </t>
  </si>
  <si>
    <t>1,5*18,225</t>
  </si>
  <si>
    <t>m. č. 1.02</t>
  </si>
  <si>
    <t>2,1*6,9</t>
  </si>
  <si>
    <t>m. č. 2.05</t>
  </si>
  <si>
    <t>59030575</t>
  </si>
  <si>
    <t>podhled kazetový děrovaný kruh 6,5mm, polozapuštěný rastr tl 10mm 600x600mm</t>
  </si>
  <si>
    <t>228</t>
  </si>
  <si>
    <t>69,166*1,05 "Přepočtené koeficientem množství</t>
  </si>
  <si>
    <t>209</t>
  </si>
  <si>
    <t>59036240</t>
  </si>
  <si>
    <t>rastr nosný kazetové minerální podhledy bílá hlavní profil rošt š.15,L=3700mm</t>
  </si>
  <si>
    <t>230</t>
  </si>
  <si>
    <t>59036242</t>
  </si>
  <si>
    <t>rastr nosný kazetové minerální podhledy bílá vedlejší profil rošt š.15 ,L=600mm</t>
  </si>
  <si>
    <t>232</t>
  </si>
  <si>
    <t>211</t>
  </si>
  <si>
    <t>59036327</t>
  </si>
  <si>
    <t>závěs stavitelný Pz ocel tl 4mm antikorozní třída C1, hák &amp; oko, dl 190-340mm</t>
  </si>
  <si>
    <t>234</t>
  </si>
  <si>
    <t>763431801</t>
  </si>
  <si>
    <t>Demontáž podhledu minerálního na zavěšeném na roštu viditelném</t>
  </si>
  <si>
    <t>236</t>
  </si>
  <si>
    <t>13,75*1,5</t>
  </si>
  <si>
    <t>89</t>
  </si>
  <si>
    <t>763111333</t>
  </si>
  <si>
    <t>Příčka ze sádrokartonových desek s nosnou konstrukcí z jednoduchých ocelových profilů UW, CW jednoduše opláštěná deskou impregnovanou H2 tl. 12,5 mm, příčka tl. 100 mm, profil 75, s izolací, EI 30, Rw do 45 dB</t>
  </si>
  <si>
    <t>238</t>
  </si>
  <si>
    <t>nová m.č. 2.12 - 2.17</t>
  </si>
  <si>
    <t>1,675*3,12</t>
  </si>
  <si>
    <t>1,675*3,17</t>
  </si>
  <si>
    <t>1,675*3,26</t>
  </si>
  <si>
    <t>1,675*3,18</t>
  </si>
  <si>
    <t>1,675*3,21</t>
  </si>
  <si>
    <t>1,2*3,03</t>
  </si>
  <si>
    <t>-(0,8*2,1)*4</t>
  </si>
  <si>
    <t>-(0,7*2,1)*2</t>
  </si>
  <si>
    <t>763121411/R</t>
  </si>
  <si>
    <t>Stěna předsazená ze sádrokartonových desek s nosnou konstrukcí z ocelových profilů CW, UW jednoduše opláštěná deskou standardní A tl. 12,5 mm bez izolace, EI 15, stěna tl. 62,5 mm, profil 50 VČ. VÝDŘEV PRO UCHYCENÍ TOPNÝCH TĚLES</t>
  </si>
  <si>
    <t>240</t>
  </si>
  <si>
    <t>SDK parapetní sokly - hloubka předstěny 150mm</t>
  </si>
  <si>
    <t>1,35*1,035</t>
  </si>
  <si>
    <t>(1,35*1,035)*2</t>
  </si>
  <si>
    <t>(1,35*1,035)*4</t>
  </si>
  <si>
    <t>(1,35*1,035)*3</t>
  </si>
  <si>
    <t>(2,4*0,875)*2</t>
  </si>
  <si>
    <t>2,4*0,875</t>
  </si>
  <si>
    <t>91</t>
  </si>
  <si>
    <t>763121422</t>
  </si>
  <si>
    <t>Stěna předsazená ze sádrokartonových desek s nosnou konstrukcí z ocelových profilů CW, UW jednoduše opláštěná deskou impregnovanou H2 tl. 12,5 mm bez izolace, EI 15, stěna tl. 62,5 mm, profil 50 VČ. VÝDŘEV PRO UCHYCENÍ TOPNÝCH TĚLES</t>
  </si>
  <si>
    <t>242</t>
  </si>
  <si>
    <t>763121590</t>
  </si>
  <si>
    <t>Stěna předsazená ze sádrokartonových desek pro osazení závěsného WC s nosnou konstrukcí z ocelových profilů CW, UW dvojitě opláštěná deskami impregnovanými H2 tl. 2x12,5 mm bez izolace, stěna tl. 150 - 250 mm, profil 50</t>
  </si>
  <si>
    <t>244</t>
  </si>
  <si>
    <t>0,865*1,2</t>
  </si>
  <si>
    <t>1,835*1,2</t>
  </si>
  <si>
    <t>1*1,2</t>
  </si>
  <si>
    <t>1,6*1,2</t>
  </si>
  <si>
    <t>0,9*1,2</t>
  </si>
  <si>
    <t>93</t>
  </si>
  <si>
    <t>763131451</t>
  </si>
  <si>
    <t>Podhled ze sádrokartonových desek dvouvrstvá zavěšená spodní konstrukce z ocelových profilů CD, UD jednoduše opláštěná deskou impregnovanou H2, tl. 12,5 mm, bez izolace</t>
  </si>
  <si>
    <t>246</t>
  </si>
  <si>
    <t>1,835*1,925</t>
  </si>
  <si>
    <t>998763402</t>
  </si>
  <si>
    <t>Přesun hmot pro konstrukce montované z desek stanovený procentní sazbou (%) z ceny vodorovná dopravní vzdálenost do 50 m v objektech výšky přes 6 do 12 m</t>
  </si>
  <si>
    <t>248</t>
  </si>
  <si>
    <t>766</t>
  </si>
  <si>
    <t>Konstrukce truhlářské</t>
  </si>
  <si>
    <t>95</t>
  </si>
  <si>
    <t>766691914</t>
  </si>
  <si>
    <t>Ostatní práce vyvěšení nebo zavěšení křídel s případným uložením a opětovným zavěšením po provedení stavebních změn dřevěných dveřních, plochy do 2 m2</t>
  </si>
  <si>
    <t>250</t>
  </si>
  <si>
    <t>"Do provozovny kopačka" 2</t>
  </si>
  <si>
    <t>"Mezi stávající  m.č. 1.15 a 1.20" 1</t>
  </si>
  <si>
    <t>"stávající m.č. 1.16" 1</t>
  </si>
  <si>
    <t>"stávající m.č. 1.18" 1</t>
  </si>
  <si>
    <t>"stávající m.č. 1.19" 1</t>
  </si>
  <si>
    <t>"stávající m.č. 1.21" 1</t>
  </si>
  <si>
    <t>"stávající m.č. 1.22" 1</t>
  </si>
  <si>
    <t>"stávající m.č. 1.23" 1</t>
  </si>
  <si>
    <t>"stávající m.č. 1.24" 1</t>
  </si>
  <si>
    <t>"stávající m.č. 1.25" 1</t>
  </si>
  <si>
    <t>"stávající m.č. 1.26" 1</t>
  </si>
  <si>
    <t>"stávající m.č. 1.27" 1</t>
  </si>
  <si>
    <t>"stávající m.č. 1.28" 2</t>
  </si>
  <si>
    <t>"stávající m.č. 2.01" 1</t>
  </si>
  <si>
    <t>"stávající m.č. 2.02" 1</t>
  </si>
  <si>
    <t>"stávající m.č. 2.03" 1</t>
  </si>
  <si>
    <t>"stávající m.č. 2.04" 1</t>
  </si>
  <si>
    <t>"stávající m.č. 2.05" 1</t>
  </si>
  <si>
    <t>"Mezi stávající m.č. 2.06 a 2.07" 1</t>
  </si>
  <si>
    <t>"Mezi stávající m.č. 2.06 a 2.13" 1</t>
  </si>
  <si>
    <t>"Mezi stávající m.č. 2.13 a 2.14" 1</t>
  </si>
  <si>
    <t>"stávající m.č. 2.09" 1</t>
  </si>
  <si>
    <t>"stávající m.č. 2.10" 1</t>
  </si>
  <si>
    <t>"stávající m.č. 2.11" 1</t>
  </si>
  <si>
    <t>"stávající m.č. 2.12" 1</t>
  </si>
  <si>
    <t>"stávající m.č. 2.15" 1</t>
  </si>
  <si>
    <t>"stávající m.č. 2.16" 1</t>
  </si>
  <si>
    <t>"stávající m.č. 2.17" 1</t>
  </si>
  <si>
    <t>"stávající m.č. 2.18" 1</t>
  </si>
  <si>
    <t>"stávající m.č. 2.19" 1</t>
  </si>
  <si>
    <t>"stávající m.č. 2.20" 4</t>
  </si>
  <si>
    <t>"stávající m.č. 2.21" 4</t>
  </si>
  <si>
    <t>"stávající m.č. 2.22" 1</t>
  </si>
  <si>
    <t>"stávající m.č. 2.23" 1</t>
  </si>
  <si>
    <t>766812820</t>
  </si>
  <si>
    <t>Demontáž kuchyňských linek dřevěných nebo kovových včetně skříněk uchycených na stěně, délky do 1500 mm</t>
  </si>
  <si>
    <t>252</t>
  </si>
  <si>
    <t>"stávající m.č. 2.23" 2</t>
  </si>
  <si>
    <t>97</t>
  </si>
  <si>
    <t>766812830</t>
  </si>
  <si>
    <t>Demontáž kuchyňských linek dřevěných nebo kovových včetně skříněk uchycených na stěně, délky přes 1500 do 1800 mm</t>
  </si>
  <si>
    <t>254</t>
  </si>
  <si>
    <t>"stávající m.č. 1.17" 1</t>
  </si>
  <si>
    <t>766694122</t>
  </si>
  <si>
    <t>Montáž ostatních truhlářských konstrukcí parapetních desek dřevěných nebo plastových šířky přes 300 mm, délky přes 1000 do 1600 mm</t>
  </si>
  <si>
    <t>256</t>
  </si>
  <si>
    <t>101</t>
  </si>
  <si>
    <t>61140081</t>
  </si>
  <si>
    <t>parapet plastový vnitřní – š 350mm, barva bílá</t>
  </si>
  <si>
    <t>258</t>
  </si>
  <si>
    <t>61140078</t>
  </si>
  <si>
    <t>parapet plastový vnitřní – š 200mm, barva bílá</t>
  </si>
  <si>
    <t>260</t>
  </si>
  <si>
    <t>103</t>
  </si>
  <si>
    <t>61140076</t>
  </si>
  <si>
    <t>koncovka k parapetu oboustranná š 600mm, barva bílá</t>
  </si>
  <si>
    <t>262</t>
  </si>
  <si>
    <t>766660001</t>
  </si>
  <si>
    <t>Montáž dveřních křídel dřevěných nebo plastových otevíravých do ocelové zárubně povrchově upravených jednokřídlových, šířky do 800 mm</t>
  </si>
  <si>
    <t>264</t>
  </si>
  <si>
    <t>105</t>
  </si>
  <si>
    <t>61162084</t>
  </si>
  <si>
    <t>dveře jednokřídlé dřevotřískové povrch laminátový plné 600x1970-2100mm - výběr dle investora</t>
  </si>
  <si>
    <t>266</t>
  </si>
  <si>
    <t>61162085</t>
  </si>
  <si>
    <t>dveře jednokřídlé dřevotřískové povrch laminátový plné 700x1970-2100mm - výběr dle investora</t>
  </si>
  <si>
    <t>268</t>
  </si>
  <si>
    <t>107</t>
  </si>
  <si>
    <t>61162086</t>
  </si>
  <si>
    <t>dveře jednokřídlé dřevotřískové povrch laminátový plné 800x1970-2100mm - výběr dle investora</t>
  </si>
  <si>
    <t>270</t>
  </si>
  <si>
    <t>766660021</t>
  </si>
  <si>
    <t>Montáž dveřních křídel dřevěných nebo plastových otevíravých do ocelové zárubně protipožárních jednokřídlových, šířky do 800 mm</t>
  </si>
  <si>
    <t>272</t>
  </si>
  <si>
    <t>177</t>
  </si>
  <si>
    <t>48457441R</t>
  </si>
  <si>
    <t>otopná tělesa panelová VK dvoudesková PN 1,0 MPa, T do 110°C se dvěma přídavnými přestupními plochami výšky tělesa 900 mm stavební délky 500 mm, výkonu 1157 W</t>
  </si>
  <si>
    <t>274</t>
  </si>
  <si>
    <t>komplet včetně montáže, a věškerého mat. pro jejich napojení a termohlavic, komplet s vypuštěním, napuštěním, odvzdušněním ÚT</t>
  </si>
  <si>
    <t>"nová místnost 1.14" 1</t>
  </si>
  <si>
    <t>"nová místnost 2.22" 1</t>
  </si>
  <si>
    <t>109</t>
  </si>
  <si>
    <t>61162098</t>
  </si>
  <si>
    <t>dveře jednokřídlé dřevotřískové protipožární EI (EW) 30 D3 povrch laminátový plné 800x1970-2100mm</t>
  </si>
  <si>
    <t>276</t>
  </si>
  <si>
    <t>766660022</t>
  </si>
  <si>
    <t>Montáž dveřních křídel dřevěných nebo plastových otevíravých do ocelové zárubně protipožárních jednokřídlových, šířky přes 800 mm</t>
  </si>
  <si>
    <t>278</t>
  </si>
  <si>
    <t>111</t>
  </si>
  <si>
    <t>61165314</t>
  </si>
  <si>
    <t>dveře jednokřídlé dřevotřískové protipožární EI (EW) 30 D3 povrch laminátový plné 900x1970-2100mm</t>
  </si>
  <si>
    <t>280</t>
  </si>
  <si>
    <t>766660720</t>
  </si>
  <si>
    <t>Montáž dveřních doplňků větrací mřížky s vyříznutím otvoru</t>
  </si>
  <si>
    <t>282</t>
  </si>
  <si>
    <t>"dveře mezi m.č. 1.03 a 1.04" 1</t>
  </si>
  <si>
    <t>"dveře mezi m.č. 1.04 a 1.05" 1</t>
  </si>
  <si>
    <t>"dveře mezi m.č. 1.02 a 1.12" 1</t>
  </si>
  <si>
    <t>"dveře mezi m.č. 1.12 a 1.13" 1</t>
  </si>
  <si>
    <t>"dveře mezi m.č. 1.13 a 1.14" 1</t>
  </si>
  <si>
    <t>"dveře mezi m.č. 2.05 a 2.12" 1</t>
  </si>
  <si>
    <t>"dveře mezi m.č. 2.05 a 2.13" 1</t>
  </si>
  <si>
    <t>"dveře mezi m.č. 2.13 a 2.14" 1</t>
  </si>
  <si>
    <t>"dveře mezi m.č. 2.05 a 2.15" 1</t>
  </si>
  <si>
    <t>"dveře mezi m.č. 2.15 a 2.16" 1</t>
  </si>
  <si>
    <t>"dveře mezi m.č. 2.16 a 2.17" 1</t>
  </si>
  <si>
    <t>"dveře mezi m.č. 2.05 a 2.20" 1</t>
  </si>
  <si>
    <t>"dveře mezi m.č. 2.20 a 2.21" 1</t>
  </si>
  <si>
    <t>"dveře mezi m.č. 2.20 a 2.22" 1</t>
  </si>
  <si>
    <t>113</t>
  </si>
  <si>
    <t>767-x10</t>
  </si>
  <si>
    <t>VZT mřížka dveřní Al 600x400mm</t>
  </si>
  <si>
    <t>284</t>
  </si>
  <si>
    <t>766660728</t>
  </si>
  <si>
    <t>Montáž dveřních doplňků dveřního kování interiérového zámku</t>
  </si>
  <si>
    <t>286</t>
  </si>
  <si>
    <t>115</t>
  </si>
  <si>
    <t>54964150</t>
  </si>
  <si>
    <t>vložka zámková cylindrická oboustranná+4 klíče</t>
  </si>
  <si>
    <t>288</t>
  </si>
  <si>
    <t>766660729</t>
  </si>
  <si>
    <t>Montáž dveřních doplňků dveřního kování interiérového štítku s klikou</t>
  </si>
  <si>
    <t>290</t>
  </si>
  <si>
    <t>117</t>
  </si>
  <si>
    <t>54914622/R</t>
  </si>
  <si>
    <t>kování dveřní - klika/klika - výběr dle investora</t>
  </si>
  <si>
    <t>292</t>
  </si>
  <si>
    <t>31-2</t>
  </si>
  <si>
    <t>54914622/R2</t>
  </si>
  <si>
    <t>kování dveřní - klika/klika + WC zámek - výběr dle investora</t>
  </si>
  <si>
    <t>294</t>
  </si>
  <si>
    <t>119</t>
  </si>
  <si>
    <t>766660733</t>
  </si>
  <si>
    <t>Montáž dveřních doplňků dveřního kování bezpečnostního štítku s klikou</t>
  </si>
  <si>
    <t>296</t>
  </si>
  <si>
    <t>54914120</t>
  </si>
  <si>
    <t>kování bezpečnostní, klika-klika - výběr dle investora</t>
  </si>
  <si>
    <t>298</t>
  </si>
  <si>
    <t>121</t>
  </si>
  <si>
    <t>998766202</t>
  </si>
  <si>
    <t>Přesun hmot pro konstrukce truhlářské stanovený procentní sazbou (%) z ceny vodorovná dopravní vzdálenost do 50 m v objektech výšky přes 6 do 12 m</t>
  </si>
  <si>
    <t>300</t>
  </si>
  <si>
    <t>767</t>
  </si>
  <si>
    <t>Konstrukce zámečnické</t>
  </si>
  <si>
    <t>767161813</t>
  </si>
  <si>
    <t>Demontáž zábradlí do suti rovného nerozebíratelný spoj hmotnosti 1 m zábradlí do 20 kg</t>
  </si>
  <si>
    <t>302</t>
  </si>
  <si>
    <t>9.15+1</t>
  </si>
  <si>
    <t>998767202</t>
  </si>
  <si>
    <t>Přesun hmot pro zámečnické konstrukce stanovený procentní sazbou (%) z ceny vodorovná dopravní vzdálenost do 50 m v objektech výšky přes 6 do 12 m</t>
  </si>
  <si>
    <t>304</t>
  </si>
  <si>
    <t>771</t>
  </si>
  <si>
    <t>Podlahy z dlaždic</t>
  </si>
  <si>
    <t>125</t>
  </si>
  <si>
    <t>771121011</t>
  </si>
  <si>
    <t>Příprava podkladu před provedením dlažby nátěr penetrační na podlahu</t>
  </si>
  <si>
    <t>306</t>
  </si>
  <si>
    <t>771591112</t>
  </si>
  <si>
    <t>Izolace podlahy pod dlažbu nátěrem nebo stěrkou ve dvou vrstvách</t>
  </si>
  <si>
    <t>308</t>
  </si>
  <si>
    <t>127</t>
  </si>
  <si>
    <t>771591241</t>
  </si>
  <si>
    <t>Izolace podlahy pod dlažbu těsnícími izolačními pásy vnitřní kout</t>
  </si>
  <si>
    <t>310</t>
  </si>
  <si>
    <t>771591242</t>
  </si>
  <si>
    <t>Izolace podlahy pod dlažbu těsnícími izolačními pásy vnější roh</t>
  </si>
  <si>
    <t>312</t>
  </si>
  <si>
    <t>129</t>
  </si>
  <si>
    <t>771591264</t>
  </si>
  <si>
    <t>Izolace podlahy pod dlažbu těsnícími izolačními pásy mezi podlahou a stěnu</t>
  </si>
  <si>
    <t>314</t>
  </si>
  <si>
    <t>1,9+1,9+1,8+1,8-0,8</t>
  </si>
  <si>
    <t>1,525+1,525+2,2+2,2-0,8-0,8-0,9+0,3+0,3</t>
  </si>
  <si>
    <t>+3+3,45+3,45-0,8+0,1+0,1</t>
  </si>
  <si>
    <t>1,675+1,675+1+1-0,8</t>
  </si>
  <si>
    <t>1,67+1,675+1,27+1,27-0,8-0,7</t>
  </si>
  <si>
    <t>1,675+1,675+1,6+1,6-0,7+0,1+0,1</t>
  </si>
  <si>
    <t>1,6+1,6+1,675+1,675-0,8-0,8</t>
  </si>
  <si>
    <t>1,675+1,675+1,2+1,2-0,8-0,7</t>
  </si>
  <si>
    <t>1,675+1,675+0,9+0,9+0,1+0,1-0,7</t>
  </si>
  <si>
    <t>1,9+1,9+1,525+1,525+0,3+0,3-0,9-0,8-0,8</t>
  </si>
  <si>
    <t>33+3,45+3,45-0,8+0,1+0,1</t>
  </si>
  <si>
    <t>1,8+1,8+3,065+3,065+0,3+0,3-0,8</t>
  </si>
  <si>
    <t>771574112</t>
  </si>
  <si>
    <t>Montáž podlah z dlaždic keramických lepených flexibilním lepidlem maloformátových hladkých přes 9 do 12 ks/m2</t>
  </si>
  <si>
    <t>316</t>
  </si>
  <si>
    <t>131</t>
  </si>
  <si>
    <t>59761003</t>
  </si>
  <si>
    <t>dlažba keramická, rektifikovaná, protiskluznost R10 - výběr dle investora</t>
  </si>
  <si>
    <t>318</t>
  </si>
  <si>
    <t>52,477*1,1 "Přepočtené koeficientem množství</t>
  </si>
  <si>
    <t>771474112</t>
  </si>
  <si>
    <t>Montáž soklů z dlaždic keramických lepených flexibilním lepidlem rovných, výšky přes 65 do 90 mm</t>
  </si>
  <si>
    <t>320</t>
  </si>
  <si>
    <t>Kolem pryžové podlahy</t>
  </si>
  <si>
    <t>6,6+6,6+2,1+3+3-0,9+0,2+0,2-1,59+0,25+0,25</t>
  </si>
  <si>
    <t>17,7+17,7+1,5+1,5-1,4-1+0,2+0,2-0,9-0,9-0,9-0,8-0,9-0,9-0,9-0,9</t>
  </si>
  <si>
    <t>7,05+7,05+5,3+5,3+0,3+0,3-0,9+0,1*8</t>
  </si>
  <si>
    <t>6,975+6,975+5,3+5,3+0,3+0,3-0,9+0,1*6</t>
  </si>
  <si>
    <t>3,45+3,45+5,3+5,3-0,9+0,1*4</t>
  </si>
  <si>
    <t>5,3+5,3+3,375+3,375-0,9-0,9+0,1*2</t>
  </si>
  <si>
    <t>133</t>
  </si>
  <si>
    <t>59761275</t>
  </si>
  <si>
    <t>sokl-dlažba keramická slinutá hladká do interiéru i exteriéru 330x80mm - výběr dle investora</t>
  </si>
  <si>
    <t>322</t>
  </si>
  <si>
    <t>771591115</t>
  </si>
  <si>
    <t>Podlahy - dokončovací práce spárování silikonem</t>
  </si>
  <si>
    <t>324</t>
  </si>
  <si>
    <t>135</t>
  </si>
  <si>
    <t>771161021</t>
  </si>
  <si>
    <t>Příprava podkladu před provedením dlažby montáž profilu ukončujícího profilu pro plynulý přechod (dlažba-koberec apod.)</t>
  </si>
  <si>
    <t>326</t>
  </si>
  <si>
    <t>"mezi novou m.č. 1.01 a 1.02" 0,9</t>
  </si>
  <si>
    <t>"mezi novou m.č. 1.02 a 1.04" 0,8</t>
  </si>
  <si>
    <t>"mezi novou m.č. 1.02 a 1.08" 0,8</t>
  </si>
  <si>
    <t>"mezi novou m.č. 1.02 a 1.09" 0,8</t>
  </si>
  <si>
    <t>"mezi novou m.č. 1.02 a 1.06" 0,8</t>
  </si>
  <si>
    <t>"mezi novou m.č. 1.02 a 1.07" 0,8</t>
  </si>
  <si>
    <t>"mezi novou m.č. 1.02 a 1.10" 0,8</t>
  </si>
  <si>
    <t>"mezi novou m.č. 1.02 a 1.11" 0,8</t>
  </si>
  <si>
    <t>"mezi novou m.č. 1.02 a 1.12" 0,7</t>
  </si>
  <si>
    <t>"mezi novou m.č. 1.03 a 1.04" 0,8</t>
  </si>
  <si>
    <t>"mezi novou m.č. 1.04 a 1.05" 0,7</t>
  </si>
  <si>
    <t>"mezi novou m.č. 1.06 a 1.07" 0,8</t>
  </si>
  <si>
    <t>"mezi novou m.č. 1.12 a 1.13" 0,7</t>
  </si>
  <si>
    <t>"mezi novou m.č. 1.12 a 1.14" 0,7</t>
  </si>
  <si>
    <t>"mezi novou m.č. 2.01 a 2.02" 0,8</t>
  </si>
  <si>
    <t>"mezi novou m.č. 2.01 a 2.04" 0,8</t>
  </si>
  <si>
    <t>"mezi novou m.č. 2.03 a 2.04" 0,8</t>
  </si>
  <si>
    <t>"mezi novou m.č. 2.05 a 2.06" 0,8</t>
  </si>
  <si>
    <t>"mezi novou m.č. 2.05 a 2.07" 0,8</t>
  </si>
  <si>
    <t>"mezi novou m.č. 2.05 a 2.08" 0,8</t>
  </si>
  <si>
    <t>"mezi novou m.č. 2.05 a 2.09" 0,8</t>
  </si>
  <si>
    <t>"mezi novou m.č. 2.05 a 2.10" 0,8</t>
  </si>
  <si>
    <t>"mezi novou m.č. 2.05 a 2.11" 0,8</t>
  </si>
  <si>
    <t>"mezi novou m.č. 2.05 a 2.12" 0,7</t>
  </si>
  <si>
    <t>"mezi novou m.č. 2.05 a 2.13" 0,7</t>
  </si>
  <si>
    <t>"mezi novou m.č. 2.05 a 2.15" 0,7</t>
  </si>
  <si>
    <t>"mezi novou m.č. 2.05 a 2.18" 0,8</t>
  </si>
  <si>
    <t>"mezi novou m.č. 2.05 a 2.19" 0,8</t>
  </si>
  <si>
    <t>"mezi novou m.č. 2.05 a 2.20" 0,8</t>
  </si>
  <si>
    <t>"mezi novou m.č. 2.13 a 2.14" 0,6</t>
  </si>
  <si>
    <t>"mezi novou m.č. 2.15 a 2.16" 0,7</t>
  </si>
  <si>
    <t>"mezi novou m.č. 2.16 a 2.17" 0,6</t>
  </si>
  <si>
    <t>"mezi novou m.č. 2.20 a 2.21" 0,7</t>
  </si>
  <si>
    <t>"mezi novou m.č. 2.20 a 2.22" 0,7</t>
  </si>
  <si>
    <t>"mezi novou m.č. 2.05 a 2.23" 0,7</t>
  </si>
  <si>
    <t>55343125</t>
  </si>
  <si>
    <t>profil přechodový Al vrtaný 30mm leštěná mosaz</t>
  </si>
  <si>
    <t>328</t>
  </si>
  <si>
    <t>25,9*1,1 "Přepočtené koeficientem množství</t>
  </si>
  <si>
    <t>137</t>
  </si>
  <si>
    <t>998771202</t>
  </si>
  <si>
    <t>Přesun hmot pro podlahy z dlaždic stanovený procentní sazbou (%) z ceny vodorovná dopravní vzdálenost do 50 m v objektech výšky přes 6 do 12 m</t>
  </si>
  <si>
    <t>330</t>
  </si>
  <si>
    <t>776</t>
  </si>
  <si>
    <t>Podlahy povlakové</t>
  </si>
  <si>
    <t>776201811</t>
  </si>
  <si>
    <t>Demontáž povlakových podlahovin lepených ručně bez podložky</t>
  </si>
  <si>
    <t>332</t>
  </si>
  <si>
    <t>6,6*2,2</t>
  </si>
  <si>
    <t>2,7*0,95</t>
  </si>
  <si>
    <t>(0,9*0,15)*2</t>
  </si>
  <si>
    <t>1,1*0,2</t>
  </si>
  <si>
    <t>1,59*0,25</t>
  </si>
  <si>
    <t>2,55*3,35</t>
  </si>
  <si>
    <t>1,1*0,15</t>
  </si>
  <si>
    <t>(0,9*0,15)*9</t>
  </si>
  <si>
    <t>2,65*0,3</t>
  </si>
  <si>
    <t>0,6*0,3</t>
  </si>
  <si>
    <t>2,4*0,15</t>
  </si>
  <si>
    <t>-1,49*0,15</t>
  </si>
  <si>
    <t>1*0,15</t>
  </si>
  <si>
    <t>3,05*2,1</t>
  </si>
  <si>
    <t>1,5*0,2</t>
  </si>
  <si>
    <t>(0,9*0,1)*3</t>
  </si>
  <si>
    <t>2,675*0,3</t>
  </si>
  <si>
    <t>(0,9*0,15)*8</t>
  </si>
  <si>
    <t>3,45*3</t>
  </si>
  <si>
    <t>2,75*0,3</t>
  </si>
  <si>
    <t>139</t>
  </si>
  <si>
    <t>776410811</t>
  </si>
  <si>
    <t>Demontáž soklíků nebo lišt pryžových nebo plastových</t>
  </si>
  <si>
    <t>334</t>
  </si>
  <si>
    <t>9,92+9,92+2,2+2,2-1,59+0,25+0,25-0,9-0,9-0,9+0,2+0,2</t>
  </si>
  <si>
    <t>3,35+3,35+2,55+2,55+0,3+0,3-0,8+0,1+0,1-0,9</t>
  </si>
  <si>
    <t>3,35+3,35+2,35+2,35-0,8</t>
  </si>
  <si>
    <t>3,375+3,375+1,5+1,5+0,3+0,3-0,9-0,9</t>
  </si>
  <si>
    <t>3,4+3,4+3,375+3,375-0,9</t>
  </si>
  <si>
    <t>17,7+17,7+0,15+0,15-0,9*10</t>
  </si>
  <si>
    <t>7,05+7,05+5+5+0,3*4-0,9-0,9</t>
  </si>
  <si>
    <t>5+5+3,45+3,45+0,3+0,3-0,9*2</t>
  </si>
  <si>
    <t>3,375+3,375+5+5-0,9+0,3+0,3</t>
  </si>
  <si>
    <t>3,45+3,45+5+5+0,3+0,3-0,9</t>
  </si>
  <si>
    <t>5,025+5,025+3,3+3,3+0,15+0,15-0,9-0,6+0,3+0,3</t>
  </si>
  <si>
    <t>3,925+3,925+3,95+3,95+0,15+0,15-0,9</t>
  </si>
  <si>
    <t>5,175+5,175+4+4-0,6-0,9+0,15+0,15</t>
  </si>
  <si>
    <t>5,175+5,175+3,25+3,25-0,9+0,15+0,15-0,9+0,15+0,15</t>
  </si>
  <si>
    <t>3,95+3,95+1+1-0,9*3+0,15+0,15</t>
  </si>
  <si>
    <t>3,05+3,05+2,1+2,1+0,2+0,2-0,9*4</t>
  </si>
  <si>
    <t>2,975+2,975+0,425+0,425+2,1+2,1-0,9</t>
  </si>
  <si>
    <t>5,3+5,3+3,375+3,375-0,9+0,15+0,15</t>
  </si>
  <si>
    <t>5,3+5,3+3,45+3,45-0,9+0,15+0,15</t>
  </si>
  <si>
    <t>3,85+3,85+1,5+1,5-0,9*4</t>
  </si>
  <si>
    <t>13,75+13,75+1,5-0,9*10-0,9-0,9</t>
  </si>
  <si>
    <t>776-x1</t>
  </si>
  <si>
    <t>Broušení a vytmelení stupnic, podstupnic a podesty schodiště</t>
  </si>
  <si>
    <t>336</t>
  </si>
  <si>
    <t>(0,93*0,3)*18</t>
  </si>
  <si>
    <t>(0,93*0,17)*20</t>
  </si>
  <si>
    <t>141</t>
  </si>
  <si>
    <t>776121112</t>
  </si>
  <si>
    <t>Příprava podkladu penetrace vodou ředitelná podlah</t>
  </si>
  <si>
    <t>338</t>
  </si>
  <si>
    <t>Schodiště pryžová podlaha</t>
  </si>
  <si>
    <t>776262111</t>
  </si>
  <si>
    <t>Montáž podlahovin z pryže lepením 2-složkovým lepidlem (do vlhkých prostor) z pásů</t>
  </si>
  <si>
    <t>340</t>
  </si>
  <si>
    <t xml:space="preserve">schodiště </t>
  </si>
  <si>
    <t>143</t>
  </si>
  <si>
    <t>27251015</t>
  </si>
  <si>
    <t>pryžová, vodě odolná podlahová krytina (zrnitá recyklovaná guma červná + barevný EPDM granulát) tl. 8mm - výběr dle investora</t>
  </si>
  <si>
    <t>342</t>
  </si>
  <si>
    <t>188,084*1,1 "Přepočtené koeficientem množství</t>
  </si>
  <si>
    <t>776211111</t>
  </si>
  <si>
    <t>Montáž textilních podlahovin lepením pásů standardních</t>
  </si>
  <si>
    <t>344</t>
  </si>
  <si>
    <t>nová m. č. 2.18</t>
  </si>
  <si>
    <t>Schodiště podesta</t>
  </si>
  <si>
    <t>145</t>
  </si>
  <si>
    <t>776311111</t>
  </si>
  <si>
    <t>Montáž textilních podlahovin na schodišťové stupně lepením stupnice, šířky do 300 mm</t>
  </si>
  <si>
    <t>346</t>
  </si>
  <si>
    <t>0,93*18</t>
  </si>
  <si>
    <t>776311211</t>
  </si>
  <si>
    <t>Montáž textilních podlahovin na schodišťové stupně lepením podstupnice, výšky do 200 mm</t>
  </si>
  <si>
    <t>348</t>
  </si>
  <si>
    <t>0,93*20</t>
  </si>
  <si>
    <t>147</t>
  </si>
  <si>
    <t>776-x2</t>
  </si>
  <si>
    <t>koberec zátěžový, zelený - spec. dle investora</t>
  </si>
  <si>
    <t>350</t>
  </si>
  <si>
    <t>260,503</t>
  </si>
  <si>
    <t>16,74*0,3</t>
  </si>
  <si>
    <t>18,6*0,17</t>
  </si>
  <si>
    <t>249,727*1,1 "Přepočtené koeficientem množství</t>
  </si>
  <si>
    <t>776411111</t>
  </si>
  <si>
    <t>Montáž soklíků lepením obvodových, výšky do 80 mm</t>
  </si>
  <si>
    <t>352</t>
  </si>
  <si>
    <t>3,2+3,2+3,375+3,375+0,1*2-0,9</t>
  </si>
  <si>
    <t>1,7+1,7+1,375+1,375+0,3+0,3-0,8-0,9-0,9</t>
  </si>
  <si>
    <t>6,6+6,6+2,1-1,5-0,9-0,9+0,1*4</t>
  </si>
  <si>
    <t>7,35+7,35+3,925+3,925-0,9+0,1*2</t>
  </si>
  <si>
    <t>5,175+5,175+4+4-0,9-0,9</t>
  </si>
  <si>
    <t>5,175+5,175+3,25+3,25-0,9-0,9+0,1*2</t>
  </si>
  <si>
    <t>18,15+18,15-0,9-0,9-0,9-0,9-0,9-0,9-0,9-0,9-0,9-0,8+1,93+1,93+0,45+0,45+0,3+0,3-0,8-0,8</t>
  </si>
  <si>
    <t>5,3+5,3+3,375+3,375-0,9+0,1*2</t>
  </si>
  <si>
    <t>5,3+5,3+3,45+3,45-0,9+0,1*4</t>
  </si>
  <si>
    <t>5+5+3,375+3,375-0,9+0,1*2</t>
  </si>
  <si>
    <t>2,1+1,2+1,2</t>
  </si>
  <si>
    <t>0,3*18</t>
  </si>
  <si>
    <t>0,18*20</t>
  </si>
  <si>
    <t>149</t>
  </si>
  <si>
    <t>776-x3</t>
  </si>
  <si>
    <t>sokl kobercový, obšitý - výběr dle investora</t>
  </si>
  <si>
    <t>354</t>
  </si>
  <si>
    <t>260,503*1,05 "Přepočtené koeficientem množství</t>
  </si>
  <si>
    <t>776221111</t>
  </si>
  <si>
    <t>Montáž podlahovin z PVC lepením standardním lepidlem z pásů standardních</t>
  </si>
  <si>
    <t>356</t>
  </si>
  <si>
    <t>151</t>
  </si>
  <si>
    <t>28412285/R</t>
  </si>
  <si>
    <t>podlahovina PVC třída zátěže 34-43, tloušťka min. 2,5mm, nášlapná vrstva min. 0,7mm, třída hořlavosti bfl-s1 - výběr dle investora</t>
  </si>
  <si>
    <t>358</t>
  </si>
  <si>
    <t>36,847*1,1 "Přepočtené koeficientem množství</t>
  </si>
  <si>
    <t>360</t>
  </si>
  <si>
    <t>3,375+3,375+5,3+5,3+0,1+0,1-0,9-0,9+1,7+1,7</t>
  </si>
  <si>
    <t>5+5+3,45+3,45+0,3+0,3-0,9-0,9+0,1*4</t>
  </si>
  <si>
    <t>153</t>
  </si>
  <si>
    <t>28411004</t>
  </si>
  <si>
    <t>lišta soklová PVC samolepící 30x30mm - výběr dle investora</t>
  </si>
  <si>
    <t>362</t>
  </si>
  <si>
    <t>59054153</t>
  </si>
  <si>
    <t>profil přechodový mezi kobercem a dlažbou, laminátovou nebo gumovou podlahu</t>
  </si>
  <si>
    <t>364</t>
  </si>
  <si>
    <t>mezi 1.04 a 1.02</t>
  </si>
  <si>
    <t>1,5*1</t>
  </si>
  <si>
    <t>mezi 1.06 a 1.02</t>
  </si>
  <si>
    <t>0,8*1</t>
  </si>
  <si>
    <t>mezi 1.07 a 1.02</t>
  </si>
  <si>
    <t>mezi 1.12 a 1.02</t>
  </si>
  <si>
    <t>0,7*1</t>
  </si>
  <si>
    <t>mezi 2.05 a 2.12</t>
  </si>
  <si>
    <t>mezi 2.19 a 2.05</t>
  </si>
  <si>
    <t>mezi 2.12 a 2.05</t>
  </si>
  <si>
    <t>3*1</t>
  </si>
  <si>
    <t>mezi 2.01 a schodištěm</t>
  </si>
  <si>
    <t>0,85*1</t>
  </si>
  <si>
    <t>998776202</t>
  </si>
  <si>
    <t>Přesun hmot pro podlahy povlakové stanovený procentní sazbou (%) z ceny vodorovná dopravní vzdálenost do 50 m v objektech výšky přes 6 do 12 m</t>
  </si>
  <si>
    <t>366</t>
  </si>
  <si>
    <t>781</t>
  </si>
  <si>
    <t>Dokončovací práce - obklady</t>
  </si>
  <si>
    <t>155</t>
  </si>
  <si>
    <t>781121011</t>
  </si>
  <si>
    <t>Příprava podkladu před provedením obkladu nátěr penetrační na stěnu</t>
  </si>
  <si>
    <t>368</t>
  </si>
  <si>
    <t>(1,9+1,9+2+2)*2,4</t>
  </si>
  <si>
    <t>0,865*0,2</t>
  </si>
  <si>
    <t>(0,6+2,35+1,875)*1,5</t>
  </si>
  <si>
    <t>(1,525+1,525+1,9+1,9)*2,4</t>
  </si>
  <si>
    <t>(2,4*0,3)*2</t>
  </si>
  <si>
    <t>-(0,8*2)*3</t>
  </si>
  <si>
    <t>(3+3+1,525+1,525+1,67+1,67+0,125+0,125)*2,4</t>
  </si>
  <si>
    <t>1,835*0,2</t>
  </si>
  <si>
    <t>(3,065+3,065+1,8+1,8)*2,4</t>
  </si>
  <si>
    <t>(1,625+1,625+1+1)*2,4</t>
  </si>
  <si>
    <t>1*0,2</t>
  </si>
  <si>
    <t>(1,27+1,27+1,675+1,675)*2,4</t>
  </si>
  <si>
    <t>(1,675+1,675+1,6+1,6)*2,4</t>
  </si>
  <si>
    <t>1,6*0,2</t>
  </si>
  <si>
    <t>(1,6+1,6+1,675+1,675)*2,4</t>
  </si>
  <si>
    <t>(1,675+1,675+1,2+1,2)*2,4</t>
  </si>
  <si>
    <t>(1,675+1,675+0,9+0,9)*2,4</t>
  </si>
  <si>
    <t>(1,025*2)*0,1</t>
  </si>
  <si>
    <t>(2,35+1,2)*1,5</t>
  </si>
  <si>
    <t>(1,9+1,9+1,525+1,525)*2,4</t>
  </si>
  <si>
    <t>(3,45+3,45+3+3)*2,4</t>
  </si>
  <si>
    <t>781131112</t>
  </si>
  <si>
    <t>Izolace stěny pod obklad izolace nátěrem nebo stěrkou ve dvou vrstvách</t>
  </si>
  <si>
    <t>370</t>
  </si>
  <si>
    <t>(1+0,9)*2,4</t>
  </si>
  <si>
    <t>(1+0,9+2+2-0,8)*0,2</t>
  </si>
  <si>
    <t>(1,525+1,525+1,9+1,9-0,8*3+0,3+0,3)*0,2</t>
  </si>
  <si>
    <t>(3+3+1,525+1,525+1,67+1,67+0,125+0,125+0,1*2-0,8)*0,2</t>
  </si>
  <si>
    <t>(1,625+1,625+1+1-0,8)*0,2</t>
  </si>
  <si>
    <t>(1,27+1,27+1,675+1,675-0,8*2)*0,2</t>
  </si>
  <si>
    <t>(1,675+1,675+1,6+1,6-0,8+0,1*2)*0,2</t>
  </si>
  <si>
    <t>(1,6+1,6+1,675+1,675-0,8*2)*0,2</t>
  </si>
  <si>
    <t>(1,675+1,675+1,2+1,2-0,8-0,7)*0,2</t>
  </si>
  <si>
    <t>(1,675+1,675+0,9+0,9-0,7+0,1*2)*0,2</t>
  </si>
  <si>
    <t>(1,9+1,9+1,525+1,525-0,8*2-0,9+0,3+0,3)*0,2</t>
  </si>
  <si>
    <t>(3,45+3,45+3+3-0,8+0,1*2)*0,2</t>
  </si>
  <si>
    <t>157</t>
  </si>
  <si>
    <t>781131264/R</t>
  </si>
  <si>
    <t>Izolace stěny pod obklad izolace těsnícími izolačními pásy - styk stěna/stěna</t>
  </si>
  <si>
    <t>372</t>
  </si>
  <si>
    <t>2,4*2+0,2*4</t>
  </si>
  <si>
    <t>0,2*8</t>
  </si>
  <si>
    <t>0,2*10</t>
  </si>
  <si>
    <t>2,4*4</t>
  </si>
  <si>
    <t>0,2*4</t>
  </si>
  <si>
    <t>0,2*6</t>
  </si>
  <si>
    <t>2,4*6</t>
  </si>
  <si>
    <t>781474115</t>
  </si>
  <si>
    <t>Montáž obkladů vnitřních stěn z dlaždic keramických lepených flexibilním lepidlem maloformátových hladkých přes 22 do 25 ks/m2</t>
  </si>
  <si>
    <t>374</t>
  </si>
  <si>
    <t>159</t>
  </si>
  <si>
    <t>781571131</t>
  </si>
  <si>
    <t>Montáž obkladů ostění z obkladaček keramických lepených flexibilním lepidlem šířky ostění do 200 mm</t>
  </si>
  <si>
    <t>376</t>
  </si>
  <si>
    <t>1,025*2</t>
  </si>
  <si>
    <t>781571141</t>
  </si>
  <si>
    <t>Montáž obkladů ostění z obkladaček keramických lepených flexibilním lepidlem šířky ostění přes 200 do 400 mm</t>
  </si>
  <si>
    <t>378</t>
  </si>
  <si>
    <t>2,4*2</t>
  </si>
  <si>
    <t>1,35*3</t>
  </si>
  <si>
    <t>161</t>
  </si>
  <si>
    <t>59761040</t>
  </si>
  <si>
    <t>obklad keramický hladký -výběr dle investora</t>
  </si>
  <si>
    <t>380</t>
  </si>
  <si>
    <t>781494111</t>
  </si>
  <si>
    <t>Obklad - dokončující práce profily ukončovací lepené flexibilním lepidlem rohové</t>
  </si>
  <si>
    <t>382</t>
  </si>
  <si>
    <t>2,4+0,875</t>
  </si>
  <si>
    <t>2,4+2,4</t>
  </si>
  <si>
    <t>1,35+1,35+1,025+1,025+1,35+2,4</t>
  </si>
  <si>
    <t>1,35+1,35+1,35+1,025+1,025+1,6</t>
  </si>
  <si>
    <t>0,9+1,35+1,35+1,35+1,025+1,025</t>
  </si>
  <si>
    <t>2,4</t>
  </si>
  <si>
    <t>2,4++1,35+1,35+1,35+1,025+1,025+1,835</t>
  </si>
  <si>
    <t>163</t>
  </si>
  <si>
    <t>781494511</t>
  </si>
  <si>
    <t>Obklad - dokončující práce profily ukončovací lepené flexibilním lepidlem ukončovací</t>
  </si>
  <si>
    <t>384</t>
  </si>
  <si>
    <t>1,9+1,9+2+2</t>
  </si>
  <si>
    <t>0,6+2,35+1,875+1,5+1,5</t>
  </si>
  <si>
    <t>1,525+1,525+1,9+1,9</t>
  </si>
  <si>
    <t>3+3+1,525+1,525+1,67+1,67+0,125+0,125</t>
  </si>
  <si>
    <t>3,065+3,065+1,8+1,8</t>
  </si>
  <si>
    <t>2,4+1,5+1,5</t>
  </si>
  <si>
    <t>1,625+1,625+1+1</t>
  </si>
  <si>
    <t>1,27+1,27+1,675+1,675</t>
  </si>
  <si>
    <t>1,675+1,675+1,6+1,6</t>
  </si>
  <si>
    <t>1,6+1,6+1,675+1,675</t>
  </si>
  <si>
    <t>1,675+1,675+1,2+1,2</t>
  </si>
  <si>
    <t>1,675+1,675+0,9+0,9</t>
  </si>
  <si>
    <t>2,35+1,5+1,5+1,2+1,5+1,5</t>
  </si>
  <si>
    <t>1,9+1,9+1,525+1,525</t>
  </si>
  <si>
    <t>3,45+3,45+3+3</t>
  </si>
  <si>
    <t>781495115</t>
  </si>
  <si>
    <t>Obklad - dokončující práce ostatní práce spárování silikonem</t>
  </si>
  <si>
    <t>386</t>
  </si>
  <si>
    <t>2,4*5+0,875+0,2+0,2</t>
  </si>
  <si>
    <t>1,5+1,5</t>
  </si>
  <si>
    <t>2,4*5+1,025+1,025+1,35+1,35+1,35+1,835+0,2+0,2</t>
  </si>
  <si>
    <t>2,4*4+1,025+1,025+1,35+1,35+1,35+1,6+0,2+0,2</t>
  </si>
  <si>
    <t>2,4*4+0,9+0,2+0,2+1,025+1,025+1,35+1,35+1,35</t>
  </si>
  <si>
    <t>2,4*5</t>
  </si>
  <si>
    <t>165</t>
  </si>
  <si>
    <t>998781202</t>
  </si>
  <si>
    <t>Přesun hmot pro obklady keramické stanovený procentní sazbou (%) z ceny vodorovná dopravní vzdálenost do 50 m v objektech výšky přes 6 do 12 m</t>
  </si>
  <si>
    <t>388</t>
  </si>
  <si>
    <t>783</t>
  </si>
  <si>
    <t>Dokončovací práce - nátěry</t>
  </si>
  <si>
    <t>783315101</t>
  </si>
  <si>
    <t>Mezinátěr zámečnických konstrukcí jednonásobný syntetický standardní</t>
  </si>
  <si>
    <t>390</t>
  </si>
  <si>
    <t xml:space="preserve">ocelové zárubně z m. č. 1.01 do sprchy </t>
  </si>
  <si>
    <t>(0,8+2+2)*(0,15+0,10)</t>
  </si>
  <si>
    <t>783806805</t>
  </si>
  <si>
    <t>Odstranění nátěrů z omítek opálením s obroušením</t>
  </si>
  <si>
    <t>392</t>
  </si>
  <si>
    <t>Olejové nátěry</t>
  </si>
  <si>
    <t>(10,52+10,52+2,1+2,1-1,59+0,25+0,25-0,9-0,9-1,1+0,2+0,2)*1,25</t>
  </si>
  <si>
    <t>(17,7+17,7+1,5+1,5+0,15+0,15-0,9*10-1,4)*1,25</t>
  </si>
  <si>
    <t>(6,95+6,95+2,1+2,1-0,9-0,9-1,5-2,1-1,5+0,2+0,2)*1,25</t>
  </si>
  <si>
    <t>(3,85+3,85-0,9-0,9)*1,25</t>
  </si>
  <si>
    <t>(13,75+13,75-0,9*8-2,1-1,25)*1,25</t>
  </si>
  <si>
    <t>167</t>
  </si>
  <si>
    <t>394</t>
  </si>
  <si>
    <t>Ocelové zárubně</t>
  </si>
  <si>
    <t>((0,6+2+2)*0,3)*2</t>
  </si>
  <si>
    <t>((0,7+2+2)*0,3)*10</t>
  </si>
  <si>
    <t>((0,8+2+2)*0,3)*21</t>
  </si>
  <si>
    <t>(0,9+2+2)*0,3</t>
  </si>
  <si>
    <t>783317101</t>
  </si>
  <si>
    <t>Krycí nátěr (email) zámečnických konstrukcí jednonásobný syntetický standardní</t>
  </si>
  <si>
    <t>396</t>
  </si>
  <si>
    <t>169</t>
  </si>
  <si>
    <t>783813131</t>
  </si>
  <si>
    <t>Penetrační nátěr omítek hladkých omítek hladkých, zrnitých tenkovrstvých nebo štukových stupně členitosti 1 a 2 syntetický</t>
  </si>
  <si>
    <t>398</t>
  </si>
  <si>
    <t>nová m.č. 1.01 vč. schodiště</t>
  </si>
  <si>
    <t>(6,585+6,585+2,1+2,1-0,8+0,25+0,25-1,59+0,25+0,25+4,68+4,68+2,1+3,9+4)*1,5</t>
  </si>
  <si>
    <t>-1,35*0,475</t>
  </si>
  <si>
    <t>(0,475*0,11)*2</t>
  </si>
  <si>
    <t>-1,5*1,125</t>
  </si>
  <si>
    <t>(1,125*2)*0,25</t>
  </si>
  <si>
    <t>(17,75+17,75+0,05+0,05+0,45+0,45+0,15+0,15+0,2+0,2-0,8*7-0,7)*1,5</t>
  </si>
  <si>
    <t>nová m.č. 2.01 bez schodiště</t>
  </si>
  <si>
    <t>(6,6+6,6+2,1-1,5-0,8*2+0,15*2)*1,5</t>
  </si>
  <si>
    <t>(1,35*2)*0,25</t>
  </si>
  <si>
    <t>nová m.č. 2.05 bez schodiště</t>
  </si>
  <si>
    <t>(18,6+18,6+0,45+0,45+1,93+1,93+0,23-0,8*9-0,7*3)*1,5</t>
  </si>
  <si>
    <t>783817421</t>
  </si>
  <si>
    <t>Krycí (ochranný ) nátěr omítek dvojnásobný hladkých omítek hladkých, zrnitých tenkovrstvých nebo štukových stupně členitosti 1 a 2 syntetický</t>
  </si>
  <si>
    <t>400</t>
  </si>
  <si>
    <t>171</t>
  </si>
  <si>
    <t>783-x2</t>
  </si>
  <si>
    <t>D+M+PH Pruhy klubových barev nad syntetickým nátěrem stěn</t>
  </si>
  <si>
    <t>402</t>
  </si>
  <si>
    <t>6,585+6,585+2,1+2,1-0,8+0,25+0,25-1,59+0,25+0,25+4,68+4,68+2,1+3,9+4-1,35+0,11+0,11+0,25+0,25</t>
  </si>
  <si>
    <t>17,75+17,75+0,05+0,05+0,45+0,45+0,15+0,15+0,2+0,2-0,8*7-0,7</t>
  </si>
  <si>
    <t>6,6+6,6+2,1-1,5-0,8*2+0,15*2-1,35+0,25+0,25</t>
  </si>
  <si>
    <t>18,6+18,6+0,45+0,45+1,93+1,93+0,23-0,8*9-0,7*3</t>
  </si>
  <si>
    <t>784</t>
  </si>
  <si>
    <t>Dokončovací práce - malby a tapety</t>
  </si>
  <si>
    <t>784121001</t>
  </si>
  <si>
    <t>Oškrabání malby v místnostech výšky do 3,80 m</t>
  </si>
  <si>
    <t>404</t>
  </si>
  <si>
    <t>Stropy</t>
  </si>
  <si>
    <t>(6,62*2,1)*0,7</t>
  </si>
  <si>
    <t>(3,35*2,55)*0,7</t>
  </si>
  <si>
    <t>(3,35*2,35)*0,7</t>
  </si>
  <si>
    <t>(3,375*1,5)*0,7</t>
  </si>
  <si>
    <t>(3,375*3,4)*0,7</t>
  </si>
  <si>
    <t>(17,7*1,5)*0,7</t>
  </si>
  <si>
    <t>(7,05*5)*0,7</t>
  </si>
  <si>
    <t>(3,45*5)*0,7</t>
  </si>
  <si>
    <t>(3,375*5)*0,7</t>
  </si>
  <si>
    <t>(5,025*3,3)*0,7</t>
  </si>
  <si>
    <t>(3,925*3,95)*0,7</t>
  </si>
  <si>
    <t>(5,175*4)*0,7</t>
  </si>
  <si>
    <t>(5,175*3,25)*0,7</t>
  </si>
  <si>
    <t>(3,95*1)*0,7</t>
  </si>
  <si>
    <t>(6,95*2,1)*0,7</t>
  </si>
  <si>
    <t>(2,975*2,1)*0,7</t>
  </si>
  <si>
    <t>(1,2*0,425)*0,7</t>
  </si>
  <si>
    <t>(3,85*1,5)*0,7</t>
  </si>
  <si>
    <t>Stěny</t>
  </si>
  <si>
    <t>((10,5+10,5+2,1+2,1)*2,79)*0,7</t>
  </si>
  <si>
    <t>(-1,5*2,415)*0,7</t>
  </si>
  <si>
    <t>((2,415+2,415)*0,25)*0,7</t>
  </si>
  <si>
    <t>-((0,9*2)*2)*0,7</t>
  </si>
  <si>
    <t>-(1,1*2,1)*0,7</t>
  </si>
  <si>
    <t>-(1,65*2,155)*0,7</t>
  </si>
  <si>
    <t>((1,65+2,155+2,155)*0,25)*0,7</t>
  </si>
  <si>
    <t>((1,35+1,35+1,3+1,3)*0,3)*0,7</t>
  </si>
  <si>
    <t>((1,1+2,1+2,1)*0,35)*0,7</t>
  </si>
  <si>
    <t>"Odpočet olejový nátěr" -27,063</t>
  </si>
  <si>
    <t>((2,55+2,55+3,35+3,35-2,175)*2,79)*0,7</t>
  </si>
  <si>
    <t>-(0,9*2)*0,7</t>
  </si>
  <si>
    <t>(2*0,1)*0,7</t>
  </si>
  <si>
    <t>((2,55+2,5+2,5)*0,3)*0,7</t>
  </si>
  <si>
    <t>((2,35+2,35+3,35+3,35-2,175)*2,79)*0,7</t>
  </si>
  <si>
    <t>-(1,35*1,35)*0,7</t>
  </si>
  <si>
    <t>((1,35*3)*0,25)*0,7</t>
  </si>
  <si>
    <t>((3,375+1,5+1,5-1,75)*2,79)*0,7</t>
  </si>
  <si>
    <t>((3,4+3,4+3,375)*2,79)*0,7</t>
  </si>
  <si>
    <t>((17,7+1,5+1,5)*2,91)*0,7</t>
  </si>
  <si>
    <t>-(1,75*2,5)*0,7</t>
  </si>
  <si>
    <t>-((0,9*2)*8)*0,7</t>
  </si>
  <si>
    <t>-(1,4*2,5)*0,7</t>
  </si>
  <si>
    <t>"Odpočet olejový nátěr" -35,375</t>
  </si>
  <si>
    <t>((7,05+7,05+5+5)*2,79)*0,7</t>
  </si>
  <si>
    <t>((2,65+2,5+2,5+2,65+2,5+2,5)*0,3)*0,7</t>
  </si>
  <si>
    <t>-((1,35*1,35)*4)*0,7</t>
  </si>
  <si>
    <t>(((1,35*3)*0,25)*4)*0,7</t>
  </si>
  <si>
    <t>((3,45+3,45+5+5)*2,79)*0,7</t>
  </si>
  <si>
    <t>((2,65+2,5+2,5)*0,3)*0,7</t>
  </si>
  <si>
    <t>-((1,35*1,35)*2)*0,7</t>
  </si>
  <si>
    <t>(((1,35*3)*0,25)*2)*0,7</t>
  </si>
  <si>
    <t>((3,375+3,375+5+5)*2,79)*0,7</t>
  </si>
  <si>
    <t>((1+2,5+2,5)*0,3)*0,7</t>
  </si>
  <si>
    <t>((5+3,375+3+1,875)*2,79)*0,7</t>
  </si>
  <si>
    <t>((0,95+2,5+2,5)*0,3)*0,7</t>
  </si>
  <si>
    <t>((0,9+0,9+1,4)*2,79)*0,7</t>
  </si>
  <si>
    <t>(3,3*2,82)*0,7</t>
  </si>
  <si>
    <t>(3,3*2,99)*0,7</t>
  </si>
  <si>
    <t>(5,025*2,91)*0,7</t>
  </si>
  <si>
    <t>-(2,4*1,5)*0,7</t>
  </si>
  <si>
    <t>((2,4+1,5+1,5)*0,25)*0,7</t>
  </si>
  <si>
    <t>(3,925*2,89)*0,7</t>
  </si>
  <si>
    <t>(3,95*2,82)*0,7</t>
  </si>
  <si>
    <t>(4*2,82)*0,7</t>
  </si>
  <si>
    <t>(4*2,99)*0,7</t>
  </si>
  <si>
    <t>((5,175*2)*2,91)*0,7</t>
  </si>
  <si>
    <t>((4+2,45+2,45)*0,15)*0,7</t>
  </si>
  <si>
    <t>(3,25*2,82)*0,7</t>
  </si>
  <si>
    <t>(3,25*2,99)*0,7</t>
  </si>
  <si>
    <t>((1+2,1+2,1)*0,15)*0,7</t>
  </si>
  <si>
    <t>((2,05+2,45+2,45)*0,15)*0,7</t>
  </si>
  <si>
    <t>(1*2,98)*0,7</t>
  </si>
  <si>
    <t>(3,95*2,99)*0,7</t>
  </si>
  <si>
    <t>((1+2+2)*2,1)*0,7</t>
  </si>
  <si>
    <t>((6,95*2)*2,9)*0,7</t>
  </si>
  <si>
    <t>(2,1*2,82)*0,7</t>
  </si>
  <si>
    <t>-(1,5*2,475)*0,7</t>
  </si>
  <si>
    <t>((1,5+2,475+2,475)*0,25)*0,7</t>
  </si>
  <si>
    <t>-(1,5*2,5)*0,7</t>
  </si>
  <si>
    <t>((1,5+2,5+2,5)*0,2)*0,7</t>
  </si>
  <si>
    <t>"Odpočet olejový nátěr" -14,5</t>
  </si>
  <si>
    <t>(2,975*2,87)*0,7</t>
  </si>
  <si>
    <t>(3,4*2,96)*0,7</t>
  </si>
  <si>
    <t>-(1,35*2,3)*0,7</t>
  </si>
  <si>
    <t>((1,35+2,3+2,3)*0,25)*0,7</t>
  </si>
  <si>
    <t>(3,375*3,07)*0,7</t>
  </si>
  <si>
    <t>(3,375*3,31)*0,7</t>
  </si>
  <si>
    <t>((5*2)*3,19)*0,7</t>
  </si>
  <si>
    <t>((2,7+3+3)*0,3)*0,7</t>
  </si>
  <si>
    <t>(3,45*3,07)*0,7</t>
  </si>
  <si>
    <t>(3,45*3,31)*0,7</t>
  </si>
  <si>
    <t>((3+3+3)*0,3)*0,7</t>
  </si>
  <si>
    <t>((3,85+3,85)*3,31)*0,7</t>
  </si>
  <si>
    <t>"Odpočet olejový nátěr" -7,375</t>
  </si>
  <si>
    <t>((13,9+13,9+1,5)*3,31)*0,7</t>
  </si>
  <si>
    <t>-((0,9*3,05)*2)*0,7</t>
  </si>
  <si>
    <t>-(1,5*2,45)*0,7</t>
  </si>
  <si>
    <t>"Odpočet olejový nátěr" -21,188</t>
  </si>
  <si>
    <t>((2,75+3+3)*0,3)*0,7</t>
  </si>
  <si>
    <t>(2,15*3,26)*0,7</t>
  </si>
  <si>
    <t>((2+3)*0,3)*0,7</t>
  </si>
  <si>
    <t>((2,7+3,35)*3,07)*0,7</t>
  </si>
  <si>
    <t>((2,7+3,375)*3,07)*0,7</t>
  </si>
  <si>
    <t>((1,75+3)*0,3)*0,7</t>
  </si>
  <si>
    <t>((0,6+0,6)*3,31)*0,7</t>
  </si>
  <si>
    <t>((0,9+3,05+3,05+0,9+3,05+3,05)*0,45)*0,7</t>
  </si>
  <si>
    <t>173</t>
  </si>
  <si>
    <t>784131101</t>
  </si>
  <si>
    <t>Odstranění linkrustace v místnostech výšky do 3,80 m</t>
  </si>
  <si>
    <t>406</t>
  </si>
  <si>
    <t>((10,52+10,52+2,1+2,1-1,59+0,25+0,25-0,9-0,9-1,1+0,2+0,2)*1,25)*0,7</t>
  </si>
  <si>
    <t>((17,7+17,7+1,5+1,5+0,15+0,15-0,9*10-1,4)*1,25)*0,7</t>
  </si>
  <si>
    <t>((6,95+6,95+2,1+2,1-0,9-0,9-1,5-2,1-1,5+0,2+0,2)*1,25)*0,7</t>
  </si>
  <si>
    <t>((3,85+3,85-0,9-0,9)*1,25)*0,7</t>
  </si>
  <si>
    <t>((13,75+13,75-0,9*8-2,1-1,25)*1,25)*0,7</t>
  </si>
  <si>
    <t>784181121</t>
  </si>
  <si>
    <t>Penetrace podkladu jednonásobná hloubková akrylátová bezbarvá v místnostech výšky do 3,80 m</t>
  </si>
  <si>
    <t>410</t>
  </si>
  <si>
    <t>"Odpočet syntetický nátěr stěn" -51,349</t>
  </si>
  <si>
    <t>"Odpočet syntetický nátěr stěn" -46,35</t>
  </si>
  <si>
    <t>"Odpočet syntetický nátěr stěn" -17,602</t>
  </si>
  <si>
    <t>"Odpočet syntetický nátěr stěn" -49,335</t>
  </si>
  <si>
    <t>175</t>
  </si>
  <si>
    <t>784211101</t>
  </si>
  <si>
    <t>Malby z malířských směsí oděruvzdorných za mokra dvojnásobné, bílé za mokra oděruvzdorné výborně v místnostech výšky do 3,80 m</t>
  </si>
  <si>
    <t>412</t>
  </si>
  <si>
    <t>02 - ZTI</t>
  </si>
  <si>
    <t xml:space="preserve">    1 - Zemní práce</t>
  </si>
  <si>
    <t xml:space="preserve">    5 - Komunikace pozemní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</si>
  <si>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</si>
  <si>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</si>
  <si>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</si>
  <si>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</si>
  <si>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726 - Zdravotechnika - předstěnové instalace</t>
  </si>
  <si>
    <t>Zemní práce</t>
  </si>
  <si>
    <t>132154203</t>
  </si>
  <si>
    <t>Hloubení zapažených rýh šířky přes 800 do 2 000 mm strojně s urovnáním dna do předepsaného profilu a spádu v hornině třídy těžitelnosti I skupiny 1 a 2 přes 50 do 100 m3</t>
  </si>
  <si>
    <t>Přípojka kanalizace - odhad</t>
  </si>
  <si>
    <t>31*(1*2)</t>
  </si>
  <si>
    <t>139751101</t>
  </si>
  <si>
    <t>Vykopávka v uzavřených prostorech ručně v hornině třídy těžitelnosti I skupiny 1 až 3</t>
  </si>
  <si>
    <t>Rýhy pro kanalizaci uvnitř budovy - odhad</t>
  </si>
  <si>
    <t>(6,3+3,65+1+3+2,5+2,5+2+2+1,5+2+7,2+4,5)*(0,6*1,2)</t>
  </si>
  <si>
    <t>151811131</t>
  </si>
  <si>
    <t>Zřízení pažicích boxů pro pažení a rozepření stěn rýh podzemního vedení hloubka výkopu do 4 m, šířka do 1,2 m</t>
  </si>
  <si>
    <t>31*(2*2)</t>
  </si>
  <si>
    <t>151811231</t>
  </si>
  <si>
    <t>Odstranění pažicích boxů pro pažení a rozepření stěn rýh podzemního vedení hloubka výkopu do 4 m, šířka do 1,2 m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</si>
  <si>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</si>
  <si>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</si>
  <si>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27,468-14,879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</si>
  <si>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</si>
  <si>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</si>
  <si>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12,589*3</t>
  </si>
  <si>
    <t>167111101</t>
  </si>
  <si>
    <t>Nakládání, skládání a překládání neulehlého výkopku nebo sypaniny ručně nakládání, z hornin třídy těžitelnosti I, skupiny 1 až 3</t>
  </si>
  <si>
    <t>167151101</t>
  </si>
  <si>
    <t>Nakládání, skládání a překládání neulehlého výkopku nebo sypaniny strojně nakládání, množství do 100 m3, z horniny třídy těžitelnosti I, skupiny 1 až 3</t>
  </si>
  <si>
    <t>62-43,4</t>
  </si>
  <si>
    <t>162751114</t>
  </si>
  <si>
    <t>Vodorovné přemístění výkopku nebo sypaniny po suchu na obvyklém dopravním prostředku, bez naložení výkopku, avšak se složením bez rozhrnutí z horniny třídy těžitelnosti I skupiny 1 až 3 na vzdálenost přes 6 000 do 7 000 m</t>
  </si>
  <si>
    <t>12,589+18,6</t>
  </si>
  <si>
    <t>171251201</t>
  </si>
  <si>
    <t>Uložení sypaniny na skládky nebo meziskládky bez hutnění s upravením uložené sypaniny do předepsaného tvaru</t>
  </si>
  <si>
    <t>171201221</t>
  </si>
  <si>
    <t>Poplatek za uložení stavebního odpadu na skládce (skládkovné) zeminy a kamení zatříděného do Katalogu odpadů pod kódem 17 05 04</t>
  </si>
  <si>
    <t>31,189*1,8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</si>
  <si>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</si>
  <si>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</si>
  <si>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Kanalizace uvnitř budovy</t>
  </si>
  <si>
    <t>(6,3+3,65+1+3+2,5+2,5+2+2+1,5+2+7,2+4,5)*(0,6*0,45)</t>
  </si>
  <si>
    <t>58341341</t>
  </si>
  <si>
    <t>kamenivo drcené drobné frakce 0/4</t>
  </si>
  <si>
    <t>10,301*2 "Přepočtené koeficientem množství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</si>
  <si>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</si>
  <si>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</si>
  <si>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Přípojka kanalizace</t>
  </si>
  <si>
    <t>31*(1*0,5)</t>
  </si>
  <si>
    <t>15,5*2 "Přepočtené koeficientem množství</t>
  </si>
  <si>
    <t>174111102</t>
  </si>
  <si>
    <t>Zásyp sypaninou z jakékoliv horniny ručně s uložením výkopku ve vrstvách se zhutněním v uzavřených prostorách s urovnáním povrchu zásypu</t>
  </si>
  <si>
    <t>Kanalizace uvnitř budovy - odhad</t>
  </si>
  <si>
    <t>(6,3+3,65+1+3+2,5+2,5+2+2+1,5+2+7,2+4,5)*(0,6*0,65)</t>
  </si>
  <si>
    <t>174151101</t>
  </si>
  <si>
    <t>Zásyp sypaninou z jakékoliv horniny strojně s uložením výkopku ve vrstvách se zhutněním jam, šachet, rýh nebo kolem objektů v těchto vykopávkách</t>
  </si>
  <si>
    <t>31*(1*1,4)</t>
  </si>
  <si>
    <t>451572111</t>
  </si>
  <si>
    <t>Lože pod potrubí, stoky a drobné objekty v otevřeném výkopu z kameniva drobného těženého 0 až 4 mm</t>
  </si>
  <si>
    <t>31*(1*0,1)</t>
  </si>
  <si>
    <t>(6,3+3,65+1+3+2,5+2,5+2+2+1,5+2+7,2+4,5)*(0,6*0,1)</t>
  </si>
  <si>
    <t>Komunikace pozemní</t>
  </si>
  <si>
    <t>005-x1</t>
  </si>
  <si>
    <t>Demontáž potřebného rozsahu venkovních zpevněných ploch, likvidace, uvedení do původního stavu</t>
  </si>
  <si>
    <t>631312141</t>
  </si>
  <si>
    <t>Doplnění dosavadních mazanin prostým betonem s dodáním hmot, bez potěru, plochy jednotlivě rýh v dosavadních mazaninách</t>
  </si>
  <si>
    <t>Rýhy po kanalizaci uvnitř budovy v podkladním betonu</t>
  </si>
  <si>
    <t>(6,3+3,65+1+3+2,5+2,5+2+2+1,5+2+7,2+4,5)*(1*0,1)</t>
  </si>
  <si>
    <t>631362021</t>
  </si>
  <si>
    <t>Výztuž mazanin ze svařovaných sítí z drátů typu KARI</t>
  </si>
  <si>
    <t>Rýhy po kanalizaci uvnitř budovy v podkladním betonu - 1x KARI 6x100x100mm</t>
  </si>
  <si>
    <t>(((6,3+3,65+1+3+2,5+2,5+2+2+1,5+2+7,2+4,5)*4,44)*1,3)/1000</t>
  </si>
  <si>
    <t>Trubní vedení</t>
  </si>
  <si>
    <t>008-x1</t>
  </si>
  <si>
    <t>D+M+PH Kanalizační šachta betonová DN 1000 - dno, skruže, přechodová skruž, těsnění, prstence, litinový poklop D400 (cena vč. zemních prací, lože, obsypu, likvidace výkopku, apod...) - šachta u domu</t>
  </si>
  <si>
    <t>009-x1</t>
  </si>
  <si>
    <t>Průraz střechou pro ventilační potrubí kanalizace, likvidace odpadu, oprava střechy</t>
  </si>
  <si>
    <t>965042141</t>
  </si>
  <si>
    <t>Bourání mazanin betonových nebo z litého asfaltu tl. do 100 mm, plochy přes 4 m2</t>
  </si>
  <si>
    <t>Rýhy pro kanalizaci uvnitř budovy v podkladním betonu</t>
  </si>
  <si>
    <t>965049111</t>
  </si>
  <si>
    <t>Bourání mazanin Příplatek k cenám za bourání mazanin betonových se svařovanou sítí, tl. do 100 mm</t>
  </si>
  <si>
    <t>977312112</t>
  </si>
  <si>
    <t>Řezání stávajících betonových mazanin s vyztužením hloubky přes 50 do 100 mm</t>
  </si>
  <si>
    <t>6,3+3,65+1+3+2,5+2,5+2+2+1,5+2+7,2+4,5+1*9</t>
  </si>
  <si>
    <t>9,212*6</t>
  </si>
  <si>
    <t>998276101</t>
  </si>
  <si>
    <t>Přesun hmot pro trubní vedení hloubené z trub z plastických hmot nebo sklolaminátových pro vodovody nebo kanalizace v otevřeném výkopu dopravní vzdálenost do 15 m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</si>
  <si>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</si>
  <si>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</si>
  <si>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721</t>
  </si>
  <si>
    <t>Zdravotechnika - vnitřní kanalizace</t>
  </si>
  <si>
    <t>721-x1</t>
  </si>
  <si>
    <t>Demontáž stávajících rozvodů kanalizace vč. likvidace</t>
  </si>
  <si>
    <t>721210813</t>
  </si>
  <si>
    <t>Demontáž kanalizačního příslušenství vpustí podlahových z kyselinovzdorné kameniny DN 100</t>
  </si>
  <si>
    <t>721173401</t>
  </si>
  <si>
    <t>Potrubí z trub PVC SN4 svodné (ležaté) DN 110</t>
  </si>
  <si>
    <t>721173402</t>
  </si>
  <si>
    <t>Potrubí z trub PVC SN4 svodné (ležaté) DN 125</t>
  </si>
  <si>
    <t>721173403</t>
  </si>
  <si>
    <t>Potrubí z trub PVC SN4 svodné (ležaté) DN 160</t>
  </si>
  <si>
    <t>721173404</t>
  </si>
  <si>
    <t>Potrubí z trub PVC SN4 svodné (ležaté) DN 200</t>
  </si>
  <si>
    <t>721174025</t>
  </si>
  <si>
    <t>Potrubí z trub polypropylenových odpadní (svislé) DN 110</t>
  </si>
  <si>
    <t>OSM.115600</t>
  </si>
  <si>
    <t>HTRE čistící tvarovka DN110</t>
  </si>
  <si>
    <t>721174026</t>
  </si>
  <si>
    <t>Potrubí z trub polypropylenových odpadní (svislé) DN 125</t>
  </si>
  <si>
    <t>OSM.116600</t>
  </si>
  <si>
    <t>HTRE čistící tvarovka DN125</t>
  </si>
  <si>
    <t>721174043</t>
  </si>
  <si>
    <t>Potrubí z trub polypropylenových připojovací DN 50</t>
  </si>
  <si>
    <t>721174044</t>
  </si>
  <si>
    <t>Potrubí z trub polypropylenových připojovací DN 75</t>
  </si>
  <si>
    <t>721174045</t>
  </si>
  <si>
    <t>Potrubí z trub polypropylenových připojovací DN 110</t>
  </si>
  <si>
    <t>721194105</t>
  </si>
  <si>
    <t>Vyměření přípojek na potrubí vyvedení a upevnění odpadních výpustek DN 50</t>
  </si>
  <si>
    <t>721194109</t>
  </si>
  <si>
    <t>Vyměření přípojek na potrubí vyvedení a upevnění odpadních výpustek DN 110</t>
  </si>
  <si>
    <t>721-x5</t>
  </si>
  <si>
    <t>Dopojení odvodů kondenzátu z VZT</t>
  </si>
  <si>
    <t>721211421/R</t>
  </si>
  <si>
    <t>Podlahové vpusti se svislým nebo vodorovným odtokem DN 50/75/110 mřížka nerez 115x115</t>
  </si>
  <si>
    <t>721273153</t>
  </si>
  <si>
    <t>Ventilační hlavice z polypropylenu (PP) DN 110</t>
  </si>
  <si>
    <t>721273153/R</t>
  </si>
  <si>
    <t>Ventilační hlavice z polypropylenu (PP) DN 125</t>
  </si>
  <si>
    <t>721290111</t>
  </si>
  <si>
    <t>Zkouška těsnosti kanalizace v objektech vodou do DN 125</t>
  </si>
  <si>
    <t>32+23+28+28+35+8+14</t>
  </si>
  <si>
    <t>721290112</t>
  </si>
  <si>
    <t>Zkouška těsnosti kanalizace v objektech vodou DN 150 nebo DN 200</t>
  </si>
  <si>
    <t>8+32</t>
  </si>
  <si>
    <t>721-x2</t>
  </si>
  <si>
    <t>Ostatní nespecifikované materiály a práce</t>
  </si>
  <si>
    <t>721-x3</t>
  </si>
  <si>
    <t>Stavební přípomoc</t>
  </si>
  <si>
    <t>721-x4</t>
  </si>
  <si>
    <t>Požární ucpávky</t>
  </si>
  <si>
    <t>998721202</t>
  </si>
  <si>
    <t>Přesun hmot pro vnitřní kanalizace stanovený procentní sazbou (%) z ceny vodorovná dopravní vzdálenost do 50 m v objektech výšky přes 6 do 12 m</t>
  </si>
  <si>
    <t>722</t>
  </si>
  <si>
    <t>Zdravotechnika - vnitřní vodovod</t>
  </si>
  <si>
    <t>722-x1</t>
  </si>
  <si>
    <t>Demontáž stávajících rozvodů vodovodu vč. likvidace</t>
  </si>
  <si>
    <t>722-x2</t>
  </si>
  <si>
    <t>Demontáž hydrantu vč. likvidace</t>
  </si>
  <si>
    <t>722130233</t>
  </si>
  <si>
    <t>Potrubí z ocelových trubek pozinkovaných závitových svařovaných běžných DN 25</t>
  </si>
  <si>
    <t>722130234</t>
  </si>
  <si>
    <t>Potrubí z ocelových trubek pozinkovaných závitových svařovaných běžných DN 32</t>
  </si>
  <si>
    <t>722174002</t>
  </si>
  <si>
    <t>Potrubí z plastových trubek z polypropylenu PPR svařovaných polyfúzně PN 16 (SDR 7,4) D 20 x 2,8</t>
  </si>
  <si>
    <t>722174003</t>
  </si>
  <si>
    <t>Potrubí z plastových trubek z polypropylenu PPR svařovaných polyfúzně PN 16 (SDR 7,4) D 25 x 3,5</t>
  </si>
  <si>
    <t>722174004</t>
  </si>
  <si>
    <t>Potrubí z plastových trubek z polypropylenu PPR svařovaných polyfúzně PN 16 (SDR 7,4) D 32 x 4,4</t>
  </si>
  <si>
    <t>722174005</t>
  </si>
  <si>
    <t>Potrubí z plastových trubek z polypropylenu PPR svařovaných polyfúzně PN 16 (SDR 7,4) D 40 x 5,5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</si>
  <si>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</si>
  <si>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</si>
  <si>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</si>
  <si>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</si>
  <si>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722220152</t>
  </si>
  <si>
    <t>Armatury s jedním závitem plastové (PPR) PN 20 (SDR 6) DN 20 x G 1/2"</t>
  </si>
  <si>
    <t>722220161</t>
  </si>
  <si>
    <t>Armatury s jedním závitem plastové (PPR) PN 20 (SDR 6) DN 20 x G 1/2" (nástěnný komplet)</t>
  </si>
  <si>
    <t>722250133</t>
  </si>
  <si>
    <t>Požární příslušenství a armatury hydrantový systém s tvarově stálou hadicí celoplechový D 25 x 30 m</t>
  </si>
  <si>
    <t>722290226</t>
  </si>
  <si>
    <t>Zkoušky, proplach a desinfekce vodovodního potrubí zkoušky těsnosti vodovodního potrubí závitového do DN 50</t>
  </si>
  <si>
    <t>722290234</t>
  </si>
  <si>
    <t>Zkoušky, proplach a desinfekce vodovodního potrubí proplach a desinfekce vodovodního potrubí do DN 80</t>
  </si>
  <si>
    <t>722-x4</t>
  </si>
  <si>
    <t>722-x5</t>
  </si>
  <si>
    <t>722-x6</t>
  </si>
  <si>
    <t>998722202</t>
  </si>
  <si>
    <t>Přesun hmot pro vnitřní vodovod stanovený procentní sazbou (%) z ceny vodorovná dopravní vzdálenost do 50 m v objektech výšky přes 6 do 12 m</t>
  </si>
  <si>
    <t>723</t>
  </si>
  <si>
    <t>Zdravotechnika - vnitřní plynovod</t>
  </si>
  <si>
    <t>723-x1</t>
  </si>
  <si>
    <t>Demontáž vnitřního plynovodu vč. likvidace</t>
  </si>
  <si>
    <t>725110814</t>
  </si>
  <si>
    <t>Demontáž klozetů kombi</t>
  </si>
  <si>
    <t>725122817</t>
  </si>
  <si>
    <t>Demontáž pisoárů bez nádrže s rohovým ventilem s 1 záchodkem</t>
  </si>
  <si>
    <t>725210821</t>
  </si>
  <si>
    <t>Demontáž umyvadel bez výtokových armatur umyvadel</t>
  </si>
  <si>
    <t>725310823</t>
  </si>
  <si>
    <t>Demontáž dřezů jednodílných bez výtokových armatur vestavěných v kuchyňských sestavách</t>
  </si>
  <si>
    <t>725820801</t>
  </si>
  <si>
    <t>Demontáž baterií nástěnných do G 3/4</t>
  </si>
  <si>
    <t>725820802</t>
  </si>
  <si>
    <t>Demontáž baterií stojánkových do 1 otvoru</t>
  </si>
  <si>
    <t>725860811</t>
  </si>
  <si>
    <t>Demontáž zápachových uzávěrek pro zařizovací předměty jednoduchých</t>
  </si>
  <si>
    <t>725112022</t>
  </si>
  <si>
    <t>Zařízení záchodů klozety keramické závěsné na nosné stěny s hlubokým splachováním odpad vodorovný - m.č. 1.05, 2.14 a 2.17</t>
  </si>
  <si>
    <t>725112022/R</t>
  </si>
  <si>
    <t>Zařízení záchodů klozety nerezové závěsné na nosné stěny s hlubokým splachováním odpad vodorovný vč. sedátka - antivandalové provedení - m.č. 1.13 a 2.21</t>
  </si>
  <si>
    <t>725231203</t>
  </si>
  <si>
    <t>Bidety bez výtokových armatur se zápachovou uzávěrkou keramické závěsné - m.č. 2.17</t>
  </si>
  <si>
    <t>725823111</t>
  </si>
  <si>
    <t>Baterie bidetové stojánkové pákové bez výpusti - m.č. 2.17</t>
  </si>
  <si>
    <t>725863311</t>
  </si>
  <si>
    <t>Zápachové uzávěrky zařizovacích předmětů pro bidety DN 40 - m.č. 2.17</t>
  </si>
  <si>
    <t>725121527</t>
  </si>
  <si>
    <t>Pisoárové záchodky keramické automatické s integrovaným napájecím zdrojem m. č. 2.16</t>
  </si>
  <si>
    <t>725121603/R</t>
  </si>
  <si>
    <t>Pisoárové záchodky nerezové se senzorovým splachováním - součástí dodávky a montáže je nerezový pisoár se splachovací hlavicí, snímací hlavice s elektronikou, elektromagnetický ventil (1 ks), rohový ventil s filtrem, propojovací hadice, úchytová sada, sif</t>
  </si>
  <si>
    <t>Pisoárové záchodky nerezové se senzorovým splachováním - součástí dodávky a montáže je nerezový pisoár se splachovací hlavicí, snímací hlavice s elektronikou, elektromagnetický ventil (1 ks), rohový ventil s filtrem, propojovací hadice, úchytová sada, sifon - antivandalové provedení - m.č. 1.13 a 2.21</t>
  </si>
  <si>
    <t>725211616</t>
  </si>
  <si>
    <t>Umyvadla keramická bílá bez výtokových armatur připevněná na stěnu šrouby s krytem na sifon (polosloupem), šířka umyvadla 550 mm - m.č. 1.05, 1.06, 2.13 a 2.15</t>
  </si>
  <si>
    <t>725822611</t>
  </si>
  <si>
    <t>Baterie umyvadlové stojánkové pákové bez výpusti - m.č. 1.05, 1.06, 2.13 a 2.15</t>
  </si>
  <si>
    <t>725861102</t>
  </si>
  <si>
    <t>Zápachové uzávěrky zařizovacích předmětů pro umyvadla DN 40 - m.č. 1.05, 1.06, 2.13 a 2.15</t>
  </si>
  <si>
    <t>725214113/R</t>
  </si>
  <si>
    <t>Umyvadla nerezová připevněná na stěnu bez výtokové armatury, rozměry umyvadla 560x435 mm - SOUČÁSTÍ DODÁVKY A MONTÁŽE JE I ORIGINÁLNÍ PŘEPADOVÁ SADA, SIFON A ÚCHYTOVÁ SADA - antivandalové provedení - m.č. 1.12 a 2.20</t>
  </si>
  <si>
    <t>725822642/R</t>
  </si>
  <si>
    <t>Baterie umyvadlové stojánkové automatické senzorové přívodem teplé a studené vody - součástí dodávky a montáže je - výtokové ramínko s elektronikou, elektromagnetický ventil (1 ks), Y-díl, propojovací hadice, rohový ventil s filtrem a zpětnou klapkou (2 k</t>
  </si>
  <si>
    <t>Baterie umyvadlové stojánkové automatické senzorové přívodem teplé a studené vody - součástí dodávky a montáže je - výtokové ramínko s elektronikou, elektromagnetický ventil (1 ks), Y-díl, propojovací hadice, rohový ventil s filtrem a zpětnou klapkou (2 ks) - m.č. 1.12 a 2.20</t>
  </si>
  <si>
    <t>99</t>
  </si>
  <si>
    <t>725241523</t>
  </si>
  <si>
    <t>Sprchové vaničky keramické obdélníkové 1000x800 mm - m.č. 1.05</t>
  </si>
  <si>
    <t>725244102</t>
  </si>
  <si>
    <t>Sprchové dveře a zástěny dveře sprchové do niky rámové se skleněnou výplní tl. 5 mm otvíravé jednokřídlové, na vaničku šířky 800 mm - m.č. 1.05</t>
  </si>
  <si>
    <t>725244204/R</t>
  </si>
  <si>
    <t>Sprchové dveře a zástěny zástěny sprchové ke stěně bezdveřové, pevná stěna sklo tl. 5 mm, na vaničku šířky 1000 mm - m.č. 1.05</t>
  </si>
  <si>
    <t>725841312/R</t>
  </si>
  <si>
    <t>Baterie sprchové nástěnné pákové s příslušenstvím - m.č. 1.05</t>
  </si>
  <si>
    <t>725865311</t>
  </si>
  <si>
    <t>Zápachové uzávěrky zařizovacích předmětů pro vany sprchových koutů s kulovým kloubem na odtoku DN 40/50 - m.č. 1.05</t>
  </si>
  <si>
    <t>725841333/R</t>
  </si>
  <si>
    <t>Baterie sprchové podomítkové (zápustné) - nerezový kryt s elektronikou, nerezová montážní krabice se šroubením, elektromagnetickým ventilem, kulovým ventilem a směšovací kartuší , sprchová hlavice - antivandal provedení m.č. 1.14 a 2.22</t>
  </si>
  <si>
    <t>725821312/R</t>
  </si>
  <si>
    <t>Baterie dřezové nástěnné pákové s otáčivým kulatým ústím a délkou ramínka 300 mm - pro výlevku - m.č. 2.12</t>
  </si>
  <si>
    <t>725311121</t>
  </si>
  <si>
    <t>Dřezy bez výtokových armatur jednoduché se zápachovou uzávěrkou nerezové s odkapávací plochou 560x480 mm a miskou m.č. 2.12</t>
  </si>
  <si>
    <t>Dřezy bez výtokových armatur jednoduché se zápachovou uzávěrkou nerezové s odkapávací plochou 560x480 mm a miskou - m.č. 2.12</t>
  </si>
  <si>
    <t>725821325</t>
  </si>
  <si>
    <t>Baterie dřezové stojánkové pákové s otáčivým ústím a délkou ramínka 220 mm - m.č. 2.12</t>
  </si>
  <si>
    <t>725862103</t>
  </si>
  <si>
    <t>Zápachové uzávěrky zařizovacích předmětů pro dřezy DN 40/50 - m.č. 2.12</t>
  </si>
  <si>
    <t>725813111</t>
  </si>
  <si>
    <t>Ventily rohové bez připojovací trubičky nebo flexi hadičky G 1/2"</t>
  </si>
  <si>
    <t>998725202</t>
  </si>
  <si>
    <t>Přesun hmot pro zařizovací předměty stanovený procentní sazbou (%) z ceny vodorovná dopravní vzdálenost do 50 m v objektech výšky přes 6 do 12 m</t>
  </si>
  <si>
    <t>726</t>
  </si>
  <si>
    <t>Zdravotechnika - předstěnové instalace</t>
  </si>
  <si>
    <t>726131041</t>
  </si>
  <si>
    <t>Předstěnové instalační systémy do lehkých stěn s kovovou konstrukcí pro závěsné klozety ovládání zepředu, stavební výšky 1120 mm</t>
  </si>
  <si>
    <t>726131041/R</t>
  </si>
  <si>
    <t>Předstěnové instalační systémy do lehkých stěn s kovovou konstrukcí pro závěsné klozety ovládání zepředu, stavební výšky 1120 mm vč. tlačítka antivandal</t>
  </si>
  <si>
    <t>726-x2</t>
  </si>
  <si>
    <t>Předstěnové instalační systémy do lehkých stěn s kovovou konstrukcí pro závěsné výlevky</t>
  </si>
  <si>
    <t>726131011</t>
  </si>
  <si>
    <t>Předstěnové instalační systémy do lehkých stěn s kovovou konstrukcí pro bidety stavební výška 1120 mm</t>
  </si>
  <si>
    <t>998726212</t>
  </si>
  <si>
    <t>Přesun hmot pro instalační prefabrikáty stanovený procentní sazbou (%) z ceny vodorovná dopravní vzdálenost do 50 m v objektech výšky přes 6 do 12 m</t>
  </si>
  <si>
    <t>763411121</t>
  </si>
  <si>
    <t>Sanitární příčky vhodné do mokrého prostředí dveře vnitřní do sanitárních příček šířky do 800 mm, výšky do 2 000 mm z dřevotřískových desek s HPL-laminátem včetně nerezového kování tl. 19,6 mm</t>
  </si>
  <si>
    <t>763411111</t>
  </si>
  <si>
    <t>Sanitární příčky vhodné do mokrého prostředí dělící z dřevotřískových desek s HPL-laminátem tl. 19,6 mm</t>
  </si>
  <si>
    <t>((1,835+1,67)*2)*2</t>
  </si>
  <si>
    <t>-(0,7*2)*4</t>
  </si>
  <si>
    <t>763411211</t>
  </si>
  <si>
    <t>Sanitární příčky vhodné do mokrého prostředí dělící přepážky k pisoárům z dřevotřískových desek s HPL-laminátem tl. 19,6 mm</t>
  </si>
  <si>
    <t>(0,4*0,9)*6</t>
  </si>
  <si>
    <t>03 - Silnoproud</t>
  </si>
  <si>
    <t xml:space="preserve">    12 - 12) Zednické výpomoci ( drážky, průrazy, niky pro rozvaděče a krabice )</t>
  </si>
  <si>
    <t xml:space="preserve">    741 - Elektroinstalace - silnoproud</t>
  </si>
  <si>
    <t>12) Zednické výpomoci ( drážky, průrazy, niky pro rozvaděče a krabice )</t>
  </si>
  <si>
    <t>Pol280</t>
  </si>
  <si>
    <t>Vysekání drážek, průrazů a prostupů pro kabely a krabičky</t>
  </si>
  <si>
    <t>kpl</t>
  </si>
  <si>
    <t>Pol284</t>
  </si>
  <si>
    <t>Hrubé zednické začištění</t>
  </si>
  <si>
    <t>741810002</t>
  </si>
  <si>
    <t>Zkoušky a prohlídky elektrických rozvodů a zařízení celková prohlídka a vyhotovení revizní zprávy pro objem montážních prací přes 100 do 500 tis. Kč</t>
  </si>
  <si>
    <t>998741102</t>
  </si>
  <si>
    <t>Přesun hmot pro silnoproud</t>
  </si>
  <si>
    <t>741</t>
  </si>
  <si>
    <t>Elektroinstalace - silnoproud</t>
  </si>
  <si>
    <t>741110041</t>
  </si>
  <si>
    <t>Montáž trubek elektroinstalačních s nasunutím nebo našroubováním do krabic plastových ohebných, uložených pevně, vnější Ø přes 11 do 23 mm</t>
  </si>
  <si>
    <t>34571063</t>
  </si>
  <si>
    <t>trubka elektroinstalační ohebná z PVC (ČSN) 2323</t>
  </si>
  <si>
    <t>34571062</t>
  </si>
  <si>
    <t>trubka elektroinstalační ohebná z PVC (ČSN) 2316</t>
  </si>
  <si>
    <t>741112061</t>
  </si>
  <si>
    <t>Montáž krabic elektroinstalačních bez napojení na trubky a lišty, demontáže a montáže víčka a přístroje přístrojových zapuštěných plastových kruhových</t>
  </si>
  <si>
    <t>34571450</t>
  </si>
  <si>
    <t>krabice pod omítku PVC přístrojová kruhová D 70mm</t>
  </si>
  <si>
    <t>Pol215</t>
  </si>
  <si>
    <t>Krabice elektroinstalační, přístrojová, 2násobná</t>
  </si>
  <si>
    <t>Pol219.1</t>
  </si>
  <si>
    <t>Krabice elektroinstalační, rozvodná, se svorkovnicí pr. 68 mm (dod+mtž)</t>
  </si>
  <si>
    <t>Pol220.1</t>
  </si>
  <si>
    <t>Krabice elektroinstalační, rozvodná, se svorkovnicí pr. 97 mm (dod+mtž)</t>
  </si>
  <si>
    <t>Pol221.1</t>
  </si>
  <si>
    <t>Krabice elektroinstalační, rozvodná, se svorkovnocí průmyslová (dod+mtž)</t>
  </si>
  <si>
    <t>741120001</t>
  </si>
  <si>
    <t>Montáž vodičů izolovaných měděných bez ukončení uložených pod omítku plných a laněných (např. CY), průřezu žíly 0,35 až 6 mm2</t>
  </si>
  <si>
    <t>34140842</t>
  </si>
  <si>
    <t>vodič propojovací jádro Cu lanované izolace PVC 450/750V (H07V-R) 1x4mm2</t>
  </si>
  <si>
    <t>34140844</t>
  </si>
  <si>
    <t>vodič propojovací jádro Cu lanované izolace PVC 450/750V (H07V-R) 1x6mm2</t>
  </si>
  <si>
    <t>741122201</t>
  </si>
  <si>
    <t>Montáž kabelů měděných bez ukončení uložených volně nebo v liště plných kulatých (např. CYKY) počtu a průřezu žil 2x1,5 až 6 mm2</t>
  </si>
  <si>
    <t>34111005</t>
  </si>
  <si>
    <t>kabel instalační jádro Cu plné izolace PVC plášť PVC 450/750V (CYKY) 2x1,5mm2</t>
  </si>
  <si>
    <t>741122211</t>
  </si>
  <si>
    <t>Montáž kabelů měděných bez ukončení uložených volně nebo v liště plných kulatých (např. CYKY) počtu a průřezu žil 3x1,5 až 6 mm2</t>
  </si>
  <si>
    <t>34111030.1</t>
  </si>
  <si>
    <t>kabel instalační jádro Cu plné izolace PVC plášť PVC 450/750V (CYKY) 3x1,5mm2</t>
  </si>
  <si>
    <t>34111036.1</t>
  </si>
  <si>
    <t>kabel instalační jádro Cu plné izolace PVC plášť PVC 450/750V (CYKY) 3x2,5mm2</t>
  </si>
  <si>
    <t>Pol205</t>
  </si>
  <si>
    <t>Žlab drátěný 300/50 (dod+mtž)</t>
  </si>
  <si>
    <t>Pol206</t>
  </si>
  <si>
    <t>Profil 41x41x3000 GS (dod+mtž)</t>
  </si>
  <si>
    <t>Pol207</t>
  </si>
  <si>
    <t>Spojka galv. Zinek (dod+mtž)</t>
  </si>
  <si>
    <t>Pol208</t>
  </si>
  <si>
    <t>Kotva KKZM8XX zatloukací (dod+mtž)</t>
  </si>
  <si>
    <t>Pol209</t>
  </si>
  <si>
    <t>Tyč závitová M8/1M GZ pozink (dod+mtž)</t>
  </si>
  <si>
    <t>Pol210</t>
  </si>
  <si>
    <t>Matice M8 + podložka M8 (dod+mtž)</t>
  </si>
  <si>
    <t>Pol211</t>
  </si>
  <si>
    <t>D+M+PH Požární ucpávky vč. revize a štítku</t>
  </si>
  <si>
    <t>Pol212</t>
  </si>
  <si>
    <t>Sanitární silikon 280ML (dod+mtž)</t>
  </si>
  <si>
    <t>Pol222</t>
  </si>
  <si>
    <t>Sádra</t>
  </si>
  <si>
    <t>kg</t>
  </si>
  <si>
    <t>741310001</t>
  </si>
  <si>
    <t>Montáž spínačů jedno nebo dvoupólových nástěnných se zapojením vodičů, pro prostředí normální vypínačů, řazení 1-jednopólových</t>
  </si>
  <si>
    <t>34535000</t>
  </si>
  <si>
    <t>spínač jednopólový, řazení 1</t>
  </si>
  <si>
    <t>741310021</t>
  </si>
  <si>
    <t>Montáž spínačů jedno nebo dvoupólových nástěnných se zapojením vodičů, pro prostředí normální přepínačů, řazení 5-sériových</t>
  </si>
  <si>
    <t>34535002</t>
  </si>
  <si>
    <t>přepínač sériový, řazení 5</t>
  </si>
  <si>
    <t>741310022</t>
  </si>
  <si>
    <t>Montáž spínačů jedno nebo dvoupólových nástěnných se zapojením vodičů, pro prostředí normální přepínačů, řazení 6-střídavých</t>
  </si>
  <si>
    <t>Pol166</t>
  </si>
  <si>
    <t>Spínač střídavý, 250V,10A, ř.6, s orientační LED</t>
  </si>
  <si>
    <t>Pol167</t>
  </si>
  <si>
    <t>Kryt spínače jednoduchý s průzorem (klapka),bílá</t>
  </si>
  <si>
    <t>Pol161.1</t>
  </si>
  <si>
    <t>LED orientační modrá</t>
  </si>
  <si>
    <t>Pol1581</t>
  </si>
  <si>
    <t>Jednoramecek , typ bílá</t>
  </si>
  <si>
    <t>741313003</t>
  </si>
  <si>
    <t>Montáž zásuvek domovních se zapojením vodičů bezšroubové připojení polozapuštěných nebo zapuštěných 10/16 A, provedení 2x (2P + PE) dvojnásobná</t>
  </si>
  <si>
    <t>Pol170</t>
  </si>
  <si>
    <t>Zásuvka dvojpólová, dvojnásobná., 250V,10/16A, 2x 2P+PE komplet</t>
  </si>
  <si>
    <t>Pol158</t>
  </si>
  <si>
    <t>Jednoramecek , typ bílá (dod+mtž)</t>
  </si>
  <si>
    <t>Pol178</t>
  </si>
  <si>
    <t>Dvojrámeček vodorovný (dod+mtž)</t>
  </si>
  <si>
    <t>741372022</t>
  </si>
  <si>
    <t>Montáž svítidel s integrovaným zdrojem LED se zapojením vodičů interiérových přisazených nástěnných hranatých nebo kruhových, plochy přes 0,09 do 0,36 m2</t>
  </si>
  <si>
    <t>A</t>
  </si>
  <si>
    <t>Svítidlo LED 230V,35W, panel 600x600 5200lm/840</t>
  </si>
  <si>
    <t>B</t>
  </si>
  <si>
    <t>Svítidlo LED 230V,18W, panel 620x470 2600lm/840</t>
  </si>
  <si>
    <t>Svítidlo LED 230V,24W, s nouzovým modulem LED 24W/2700K</t>
  </si>
  <si>
    <t>E</t>
  </si>
  <si>
    <t>Svítidlo LED 230V,18W, přisazené LED (ref. výrobek AVESTA LED/18W/230V IP54)</t>
  </si>
  <si>
    <t>m.č. 1.12</t>
  </si>
  <si>
    <t>m.č. 1.13</t>
  </si>
  <si>
    <t>m.č. 2.20</t>
  </si>
  <si>
    <t>m.č. 2.21</t>
  </si>
  <si>
    <t>m.č. 2.12 - 2.17</t>
  </si>
  <si>
    <t>7*1</t>
  </si>
  <si>
    <t>G</t>
  </si>
  <si>
    <t>Svítidlo LED 230V,20W, přisazené  s MW senzorem - LED 20W</t>
  </si>
  <si>
    <t>m.č. 2.01</t>
  </si>
  <si>
    <t>2*1</t>
  </si>
  <si>
    <t>G1</t>
  </si>
  <si>
    <t>LED podhledové svítidlo 600 x 600, 40W (ref. výrobek GRE svítidlo LED Daisy Virgo vest. bílé)</t>
  </si>
  <si>
    <t>4*1</t>
  </si>
  <si>
    <t>m.č. 1.01</t>
  </si>
  <si>
    <t>m.č. 2.05</t>
  </si>
  <si>
    <t>EX</t>
  </si>
  <si>
    <t>Světlo LED 230V, 12W, venkovní s čidlem, nad vchodovými dveřmi</t>
  </si>
  <si>
    <t>G1c</t>
  </si>
  <si>
    <t>Senzor pohybu podhledový mikrovlnný 360°, 1200W/230V bílý pro ovl. LED podhledových světel G1</t>
  </si>
  <si>
    <t>m.č. 2.13 - 2.17</t>
  </si>
  <si>
    <t>5*1</t>
  </si>
  <si>
    <t>m.č. 2,20</t>
  </si>
  <si>
    <t>H</t>
  </si>
  <si>
    <t>Svítidlo vestavné 12V,35W, IP65 přisazené (ref. výrobek Dolix Out), dodávka v kompletu (včetně objímky, žárovky, zdroje)</t>
  </si>
  <si>
    <t>m.č. 1.14</t>
  </si>
  <si>
    <t>m.č. 2.22</t>
  </si>
  <si>
    <t>N</t>
  </si>
  <si>
    <t>Svítidlo LED nouzové,230V,5W, přisazené  NM1h</t>
  </si>
  <si>
    <t>Pol154</t>
  </si>
  <si>
    <t>ekologický poplatek za historickou likvidaci svítidla</t>
  </si>
  <si>
    <t>37459010R</t>
  </si>
  <si>
    <t>Zásuvka 2xRJ45 CAT6 do omítky</t>
  </si>
  <si>
    <t>3745901R</t>
  </si>
  <si>
    <t>Zásuvka 1xRJ45 CAT6 do omítky</t>
  </si>
  <si>
    <t>3411182R</t>
  </si>
  <si>
    <t>Kabel UTP LSOH CAT6 (ke každé dvojzásuvce vedou 2 kabely samostatně)</t>
  </si>
  <si>
    <t>3457145R</t>
  </si>
  <si>
    <t>Krabice přístrojová pro zásuvky 2xRJ45 (1xRJ45)</t>
  </si>
  <si>
    <t>3457521R</t>
  </si>
  <si>
    <t>Drátěná lávka včetně přípojného materiálu, držáků, propojení pro kabel UTP LSOH CAT6</t>
  </si>
  <si>
    <t>04 - Vzduchotechnika</t>
  </si>
  <si>
    <t xml:space="preserve">    751 - Vzduchotechnika</t>
  </si>
  <si>
    <t>751</t>
  </si>
  <si>
    <t>751122092</t>
  </si>
  <si>
    <t>Montáž ventilátoru radiálního nízkotlakého potrubního základního do kruhového potrubí, průměru přes 100 do 200 mm</t>
  </si>
  <si>
    <t>dod75001</t>
  </si>
  <si>
    <t>Ventilátor radiální do kruhového potrubí průměr 125 mm, vzduch. výkon: 100-200m3/hod – tlak min. 150Pa, ovládání přes pohybové čidlo a světlo</t>
  </si>
  <si>
    <t>751133012</t>
  </si>
  <si>
    <t>Montáž ventilátoru diagonálního nízkotlakého potrubního nevýbušného, průměru přes 100 do 200 mm</t>
  </si>
  <si>
    <t>dod75101</t>
  </si>
  <si>
    <t>Ventilátor diagonální do kruhového potrubí průměr 200 mm, vzduch. výkon: 900m3/hod – tlak min. 150Pa, ovládání přes pohybové čidlo</t>
  </si>
  <si>
    <t>751322012</t>
  </si>
  <si>
    <t>Montáž talířových ventilů, anemostatů, dýz talířového ventilu, průměru přes 100 do 200 mm</t>
  </si>
  <si>
    <t>dod75131</t>
  </si>
  <si>
    <t>Talířový ventil odvodní, kovový, průměr 125 mm, včetně rámečku</t>
  </si>
  <si>
    <t>dod75132</t>
  </si>
  <si>
    <t>Talířový ventil odvodní, kovový, průměr 160 mm, včetně rámečku</t>
  </si>
  <si>
    <t>dod75133</t>
  </si>
  <si>
    <t>Talířový ventil odvodní, kovový, průměr 200 mm, včetně rámečku</t>
  </si>
  <si>
    <t>751344112</t>
  </si>
  <si>
    <t>Montáž tlumičů hluku pro kruhové potrubí, průměru přes 100 do 200 mm</t>
  </si>
  <si>
    <t>dod75141</t>
  </si>
  <si>
    <t>Tlumič hluku kruhový pr. 200 mm/900 mmm</t>
  </si>
  <si>
    <t>751510042</t>
  </si>
  <si>
    <t>Vzduchotechnické potrubí z pozinkovaného plechu kruhové, trouba spirálně vinutá bez příruby, průměru přes 100 do 200 mm</t>
  </si>
  <si>
    <t>751510044</t>
  </si>
  <si>
    <t>Vzduchotechnické potrubí z pozinkovaného plechu kruhové, trouba spirálně vinutá bez příruby, průměru přes 300 do 400 mm</t>
  </si>
  <si>
    <t>751514162/R</t>
  </si>
  <si>
    <t>Montáž VZT tvarovek, průměru přes 100 do 200 mm</t>
  </si>
  <si>
    <t>dod75110</t>
  </si>
  <si>
    <t>Spiro potrubí 125 – tvarovky</t>
  </si>
  <si>
    <t>dod75112</t>
  </si>
  <si>
    <t>Spiro potrubí 200 – tvarovky</t>
  </si>
  <si>
    <t>751514164/R</t>
  </si>
  <si>
    <t>Montáž VZT tvarovek, průměru přes 300 do 400 mm</t>
  </si>
  <si>
    <t>dod75113</t>
  </si>
  <si>
    <t>Spiro potrubí 315 – tvarovky</t>
  </si>
  <si>
    <t>751514662</t>
  </si>
  <si>
    <t>Montáž škrtící klapky nebo zpětné klapky do plechového potrubí kruhové s přírubou, průměru přes 100 do 200 mm</t>
  </si>
  <si>
    <t>dod75105</t>
  </si>
  <si>
    <t>Zpětná klapka – pr. 125 mm</t>
  </si>
  <si>
    <t>dod75104</t>
  </si>
  <si>
    <t>Zpětná klapka – pr. 200 mm</t>
  </si>
  <si>
    <t>751514762</t>
  </si>
  <si>
    <t>Montáž protidešťové stříšky nebo výfukové hlavice do plechového potrubí kruhové s přírubou, průměru přes 100 do 200 mm</t>
  </si>
  <si>
    <t>42981021</t>
  </si>
  <si>
    <t>výfuková hlavice Pz D 125mm</t>
  </si>
  <si>
    <t>42981025</t>
  </si>
  <si>
    <t>výfuková hlavice Pz D 160mm</t>
  </si>
  <si>
    <t>751514764</t>
  </si>
  <si>
    <t>Montáž protidešťové stříšky nebo výfukové hlavice do plechového potrubí kruhové s přírubou, průměru přes 300 do 400 mm</t>
  </si>
  <si>
    <t>42981037</t>
  </si>
  <si>
    <t>výfuková hlavice Pz D 315mm</t>
  </si>
  <si>
    <t>751537012</t>
  </si>
  <si>
    <t>Montáž potrubí ohebného kruhového neizolovaného z Al laminátové hadice, průměru přes 100 do 200 mm</t>
  </si>
  <si>
    <t>dod751021</t>
  </si>
  <si>
    <t>Ohebné tlumící potrubí sonoflex – průměr 127 mm</t>
  </si>
  <si>
    <t>3*1,1 "Přepočtené koeficientem množství</t>
  </si>
  <si>
    <t>dod751023</t>
  </si>
  <si>
    <t>Ohebné tlumící potrubí sonoflex – průměr 202 mm</t>
  </si>
  <si>
    <t>11*1,1 "Přepočtené koeficientem množství</t>
  </si>
  <si>
    <t>dod751022</t>
  </si>
  <si>
    <t>Ohebné tlumící potrubí sonoflex – průměr 163 mm</t>
  </si>
  <si>
    <t>10*1,1 "Přepočtené koeficientem množství</t>
  </si>
  <si>
    <t>751800103</t>
  </si>
  <si>
    <t>Zátka s odvodem kondezátu (dod+mtž)</t>
  </si>
  <si>
    <t>751800104</t>
  </si>
  <si>
    <t>Tepelná a požární izolace tl. 40 mm s hliníkovou folií. odolnost EI30   (dod+mtž)</t>
  </si>
  <si>
    <t>35*0,6</t>
  </si>
  <si>
    <t>3*0,4</t>
  </si>
  <si>
    <t>10*0,6</t>
  </si>
  <si>
    <t>3*0,5</t>
  </si>
  <si>
    <t>11*1</t>
  </si>
  <si>
    <t>751-x1</t>
  </si>
  <si>
    <t>Ukotvení potrubí ke stěnám a stropům</t>
  </si>
  <si>
    <t>751-x2</t>
  </si>
  <si>
    <t>751-x3</t>
  </si>
  <si>
    <t>Zkoušky systému, zaškolení obsluhy, apod...</t>
  </si>
  <si>
    <t>751800106</t>
  </si>
  <si>
    <t>Zednická výpomoc (sekání drážek, prostupů, vrtání, hrubé začištění.. vč. likvidace suti)</t>
  </si>
  <si>
    <t>998751201</t>
  </si>
  <si>
    <t>Přesun hmot pro vzduchotechniku stanovený procentní sazbou (%) z ceny vodorovná dopravní vzdálenost do 50 m v objektech výšky do 12 m</t>
  </si>
  <si>
    <t>06 - Mobiliář</t>
  </si>
  <si>
    <t>766-x1</t>
  </si>
  <si>
    <t>Výroba, dodávka a montáž - Vybavení šaten fotbalistů ozn. BV.01 - Deska na zdi z LTD s kovovými věšáky, přihrádka na boty ROZDĚLENÁ VODOROVNOU POLIČKOU (dodatek oproti PD), přihrádka na oděv - spec. dle výpisu mobiliáře</t>
  </si>
  <si>
    <t>766-x3</t>
  </si>
  <si>
    <t>Výroba, dodávka a montáž - Vybavení šaten fotbalistů ozn. BV.02 - Deska na zdi z LTD s kovovými věšáky, přihrádka na boty ROZDĚLENÁ VODOROVNOU POLIČKOU (dodatek oproti PD), přihrádka na oděv - spec. dle výpisu mobiliáře</t>
  </si>
  <si>
    <t>766-x4</t>
  </si>
  <si>
    <t>Výroba, dodávka a montáž - Vestavěná kuchyňská linka vč. dvouplotýnkové varné desky ozn. CV.01 - spec. dle výpisu mobiliáře</t>
  </si>
  <si>
    <t>05 - Slaboproud</t>
  </si>
  <si>
    <t>PSV - Rozvody k PC zásuvkám</t>
  </si>
  <si>
    <t>Rozvody k PC zásuvkám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</si>
</sst>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IMPORT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FK Sokolov - II. etapa (zadání)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11. 4. 2023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ROUND(SUM(AG95:AG101),2)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ROUND(SUM(AS95:AS101),2)</f>
        <v>0</v>
      </c>
      <c r="AT94" s="115">
        <f>ROUND(SUM(AV94:AW94),2)</f>
        <v>0</v>
      </c>
      <c r="AU94" s="116">
        <f>ROUND(SUM(AU95:AU101),5)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ROUND(SUM(AZ95:AZ101),2)</f>
        <v>0</v>
      </c>
      <c r="BA94" s="115">
        <f>ROUND(SUM(BA95:BA101),2)</f>
        <v>0</v>
      </c>
      <c r="BB94" s="115">
        <f>ROUND(SUM(BB95:BB101),2)</f>
        <v>0</v>
      </c>
      <c r="BC94" s="115">
        <f>ROUND(SUM(BC95:BC101),2)</f>
        <v>0</v>
      </c>
      <c r="BD94" s="117">
        <f>ROUND(SUM(BD95:BD101),2)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14</v>
      </c>
      <c r="BW94" s="118" t="s">
        <v>5</v>
      </c>
      <c r="BX94" s="118" t="s">
        <v>75</v>
      </c>
      <c r="CL94" s="118" t="s">
        <v>1</v>
      </c>
    </row>
    <row r="95" spans="1:91" s="7" customFormat="1" ht="16.5" customHeight="1">
      <c r="A95" s="120" t="s">
        <v>76</v>
      </c>
      <c r="B95" s="121"/>
      <c r="C95" s="122"/>
      <c r="D95" s="123" t="s">
        <v>77</v>
      </c>
      <c r="E95" s="123"/>
      <c r="F95" s="123"/>
      <c r="G95" s="123"/>
      <c r="H95" s="123"/>
      <c r="I95" s="124"/>
      <c r="J95" s="123" t="s">
        <v>78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'00 - VRN'!J30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79</v>
      </c>
      <c r="AR95" s="127"/>
      <c r="AS95" s="128">
        <v>0</v>
      </c>
      <c r="AT95" s="129">
        <f>ROUND(SUM(AV95:AW95),2)</f>
        <v>0</v>
      </c>
      <c r="AU95" s="130">
        <f>'00 - VRN'!P121</f>
        <v>0</v>
      </c>
      <c r="AV95" s="129">
        <f>'00 - VRN'!J33</f>
        <v>0</v>
      </c>
      <c r="AW95" s="129">
        <f>'00 - VRN'!J34</f>
        <v>0</v>
      </c>
      <c r="AX95" s="129">
        <f>'00 - VRN'!J35</f>
        <v>0</v>
      </c>
      <c r="AY95" s="129">
        <f>'00 - VRN'!J36</f>
        <v>0</v>
      </c>
      <c r="AZ95" s="129">
        <f>'00 - VRN'!F33</f>
        <v>0</v>
      </c>
      <c r="BA95" s="129">
        <f>'00 - VRN'!F34</f>
        <v>0</v>
      </c>
      <c r="BB95" s="129">
        <f>'00 - VRN'!F35</f>
        <v>0</v>
      </c>
      <c r="BC95" s="129">
        <f>'00 - VRN'!F36</f>
        <v>0</v>
      </c>
      <c r="BD95" s="131">
        <f>'00 - VRN'!F37</f>
        <v>0</v>
      </c>
      <c r="BE95" s="7"/>
      <c r="BT95" s="132" t="s">
        <v>80</v>
      </c>
      <c r="BV95" s="132" t="s">
        <v>14</v>
      </c>
      <c r="BW95" s="132" t="s">
        <v>81</v>
      </c>
      <c r="BX95" s="132" t="s">
        <v>5</v>
      </c>
      <c r="CL95" s="132" t="s">
        <v>1</v>
      </c>
      <c r="CM95" s="132" t="s">
        <v>82</v>
      </c>
    </row>
    <row r="96" spans="1:91" s="7" customFormat="1" ht="16.5" customHeight="1">
      <c r="A96" s="120" t="s">
        <v>76</v>
      </c>
      <c r="B96" s="121"/>
      <c r="C96" s="122"/>
      <c r="D96" s="123" t="s">
        <v>83</v>
      </c>
      <c r="E96" s="123"/>
      <c r="F96" s="123"/>
      <c r="G96" s="123"/>
      <c r="H96" s="123"/>
      <c r="I96" s="124"/>
      <c r="J96" s="123" t="s">
        <v>84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'01 - Stavební část'!J30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79</v>
      </c>
      <c r="AR96" s="127"/>
      <c r="AS96" s="128">
        <v>0</v>
      </c>
      <c r="AT96" s="129">
        <f>ROUND(SUM(AV96:AW96),2)</f>
        <v>0</v>
      </c>
      <c r="AU96" s="130">
        <f>'01 - Stavební část'!P135</f>
        <v>0</v>
      </c>
      <c r="AV96" s="129">
        <f>'01 - Stavební část'!J33</f>
        <v>0</v>
      </c>
      <c r="AW96" s="129">
        <f>'01 - Stavební část'!J34</f>
        <v>0</v>
      </c>
      <c r="AX96" s="129">
        <f>'01 - Stavební část'!J35</f>
        <v>0</v>
      </c>
      <c r="AY96" s="129">
        <f>'01 - Stavební část'!J36</f>
        <v>0</v>
      </c>
      <c r="AZ96" s="129">
        <f>'01 - Stavební část'!F33</f>
        <v>0</v>
      </c>
      <c r="BA96" s="129">
        <f>'01 - Stavební část'!F34</f>
        <v>0</v>
      </c>
      <c r="BB96" s="129">
        <f>'01 - Stavební část'!F35</f>
        <v>0</v>
      </c>
      <c r="BC96" s="129">
        <f>'01 - Stavební část'!F36</f>
        <v>0</v>
      </c>
      <c r="BD96" s="131">
        <f>'01 - Stavební část'!F37</f>
        <v>0</v>
      </c>
      <c r="BE96" s="7"/>
      <c r="BT96" s="132" t="s">
        <v>80</v>
      </c>
      <c r="BV96" s="132" t="s">
        <v>14</v>
      </c>
      <c r="BW96" s="132" t="s">
        <v>85</v>
      </c>
      <c r="BX96" s="132" t="s">
        <v>5</v>
      </c>
      <c r="CL96" s="132" t="s">
        <v>1</v>
      </c>
      <c r="CM96" s="132" t="s">
        <v>82</v>
      </c>
    </row>
    <row r="97" spans="1:91" s="7" customFormat="1" ht="16.5" customHeight="1">
      <c r="A97" s="120" t="s">
        <v>76</v>
      </c>
      <c r="B97" s="121"/>
      <c r="C97" s="122"/>
      <c r="D97" s="123" t="s">
        <v>86</v>
      </c>
      <c r="E97" s="123"/>
      <c r="F97" s="123"/>
      <c r="G97" s="123"/>
      <c r="H97" s="123"/>
      <c r="I97" s="124"/>
      <c r="J97" s="123" t="s">
        <v>87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'02 - ZTI'!J30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79</v>
      </c>
      <c r="AR97" s="127"/>
      <c r="AS97" s="128">
        <v>0</v>
      </c>
      <c r="AT97" s="129">
        <f>ROUND(SUM(AV97:AW97),2)</f>
        <v>0</v>
      </c>
      <c r="AU97" s="130">
        <f>'02 - ZTI'!P132</f>
        <v>0</v>
      </c>
      <c r="AV97" s="129">
        <f>'02 - ZTI'!J33</f>
        <v>0</v>
      </c>
      <c r="AW97" s="129">
        <f>'02 - ZTI'!J34</f>
        <v>0</v>
      </c>
      <c r="AX97" s="129">
        <f>'02 - ZTI'!J35</f>
        <v>0</v>
      </c>
      <c r="AY97" s="129">
        <f>'02 - ZTI'!J36</f>
        <v>0</v>
      </c>
      <c r="AZ97" s="129">
        <f>'02 - ZTI'!F33</f>
        <v>0</v>
      </c>
      <c r="BA97" s="129">
        <f>'02 - ZTI'!F34</f>
        <v>0</v>
      </c>
      <c r="BB97" s="129">
        <f>'02 - ZTI'!F35</f>
        <v>0</v>
      </c>
      <c r="BC97" s="129">
        <f>'02 - ZTI'!F36</f>
        <v>0</v>
      </c>
      <c r="BD97" s="131">
        <f>'02 - ZTI'!F37</f>
        <v>0</v>
      </c>
      <c r="BE97" s="7"/>
      <c r="BT97" s="132" t="s">
        <v>80</v>
      </c>
      <c r="BV97" s="132" t="s">
        <v>14</v>
      </c>
      <c r="BW97" s="132" t="s">
        <v>88</v>
      </c>
      <c r="BX97" s="132" t="s">
        <v>5</v>
      </c>
      <c r="CL97" s="132" t="s">
        <v>1</v>
      </c>
      <c r="CM97" s="132" t="s">
        <v>82</v>
      </c>
    </row>
    <row r="98" spans="1:91" s="7" customFormat="1" ht="16.5" customHeight="1">
      <c r="A98" s="120" t="s">
        <v>76</v>
      </c>
      <c r="B98" s="121"/>
      <c r="C98" s="122"/>
      <c r="D98" s="123" t="s">
        <v>89</v>
      </c>
      <c r="E98" s="123"/>
      <c r="F98" s="123"/>
      <c r="G98" s="123"/>
      <c r="H98" s="123"/>
      <c r="I98" s="124"/>
      <c r="J98" s="123" t="s">
        <v>90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'03 - Silnoproud'!J30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79</v>
      </c>
      <c r="AR98" s="127"/>
      <c r="AS98" s="128">
        <v>0</v>
      </c>
      <c r="AT98" s="129">
        <f>ROUND(SUM(AV98:AW98),2)</f>
        <v>0</v>
      </c>
      <c r="AU98" s="130">
        <f>'03 - Silnoproud'!P119</f>
        <v>0</v>
      </c>
      <c r="AV98" s="129">
        <f>'03 - Silnoproud'!J33</f>
        <v>0</v>
      </c>
      <c r="AW98" s="129">
        <f>'03 - Silnoproud'!J34</f>
        <v>0</v>
      </c>
      <c r="AX98" s="129">
        <f>'03 - Silnoproud'!J35</f>
        <v>0</v>
      </c>
      <c r="AY98" s="129">
        <f>'03 - Silnoproud'!J36</f>
        <v>0</v>
      </c>
      <c r="AZ98" s="129">
        <f>'03 - Silnoproud'!F33</f>
        <v>0</v>
      </c>
      <c r="BA98" s="129">
        <f>'03 - Silnoproud'!F34</f>
        <v>0</v>
      </c>
      <c r="BB98" s="129">
        <f>'03 - Silnoproud'!F35</f>
        <v>0</v>
      </c>
      <c r="BC98" s="129">
        <f>'03 - Silnoproud'!F36</f>
        <v>0</v>
      </c>
      <c r="BD98" s="131">
        <f>'03 - Silnoproud'!F37</f>
        <v>0</v>
      </c>
      <c r="BE98" s="7"/>
      <c r="BT98" s="132" t="s">
        <v>80</v>
      </c>
      <c r="BV98" s="132" t="s">
        <v>14</v>
      </c>
      <c r="BW98" s="132" t="s">
        <v>91</v>
      </c>
      <c r="BX98" s="132" t="s">
        <v>5</v>
      </c>
      <c r="CL98" s="132" t="s">
        <v>1</v>
      </c>
      <c r="CM98" s="132" t="s">
        <v>82</v>
      </c>
    </row>
    <row r="99" spans="1:91" s="7" customFormat="1" ht="16.5" customHeight="1">
      <c r="A99" s="120" t="s">
        <v>76</v>
      </c>
      <c r="B99" s="121"/>
      <c r="C99" s="122"/>
      <c r="D99" s="123" t="s">
        <v>92</v>
      </c>
      <c r="E99" s="123"/>
      <c r="F99" s="123"/>
      <c r="G99" s="123"/>
      <c r="H99" s="123"/>
      <c r="I99" s="124"/>
      <c r="J99" s="123" t="s">
        <v>93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'04 - Vzduchotechnika'!J30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79</v>
      </c>
      <c r="AR99" s="127"/>
      <c r="AS99" s="128">
        <v>0</v>
      </c>
      <c r="AT99" s="129">
        <f>ROUND(SUM(AV99:AW99),2)</f>
        <v>0</v>
      </c>
      <c r="AU99" s="130">
        <f>'04 - Vzduchotechnika'!P118</f>
        <v>0</v>
      </c>
      <c r="AV99" s="129">
        <f>'04 - Vzduchotechnika'!J33</f>
        <v>0</v>
      </c>
      <c r="AW99" s="129">
        <f>'04 - Vzduchotechnika'!J34</f>
        <v>0</v>
      </c>
      <c r="AX99" s="129">
        <f>'04 - Vzduchotechnika'!J35</f>
        <v>0</v>
      </c>
      <c r="AY99" s="129">
        <f>'04 - Vzduchotechnika'!J36</f>
        <v>0</v>
      </c>
      <c r="AZ99" s="129">
        <f>'04 - Vzduchotechnika'!F33</f>
        <v>0</v>
      </c>
      <c r="BA99" s="129">
        <f>'04 - Vzduchotechnika'!F34</f>
        <v>0</v>
      </c>
      <c r="BB99" s="129">
        <f>'04 - Vzduchotechnika'!F35</f>
        <v>0</v>
      </c>
      <c r="BC99" s="129">
        <f>'04 - Vzduchotechnika'!F36</f>
        <v>0</v>
      </c>
      <c r="BD99" s="131">
        <f>'04 - Vzduchotechnika'!F37</f>
        <v>0</v>
      </c>
      <c r="BE99" s="7"/>
      <c r="BT99" s="132" t="s">
        <v>80</v>
      </c>
      <c r="BV99" s="132" t="s">
        <v>14</v>
      </c>
      <c r="BW99" s="132" t="s">
        <v>94</v>
      </c>
      <c r="BX99" s="132" t="s">
        <v>5</v>
      </c>
      <c r="CL99" s="132" t="s">
        <v>1</v>
      </c>
      <c r="CM99" s="132" t="s">
        <v>82</v>
      </c>
    </row>
    <row r="100" spans="1:91" s="7" customFormat="1" ht="16.5" customHeight="1">
      <c r="A100" s="120" t="s">
        <v>76</v>
      </c>
      <c r="B100" s="121"/>
      <c r="C100" s="122"/>
      <c r="D100" s="123" t="s">
        <v>95</v>
      </c>
      <c r="E100" s="123"/>
      <c r="F100" s="123"/>
      <c r="G100" s="123"/>
      <c r="H100" s="123"/>
      <c r="I100" s="124"/>
      <c r="J100" s="123" t="s">
        <v>96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'06 - Mobiliář'!J30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79</v>
      </c>
      <c r="AR100" s="127"/>
      <c r="AS100" s="128">
        <v>0</v>
      </c>
      <c r="AT100" s="129">
        <f>ROUND(SUM(AV100:AW100),2)</f>
        <v>0</v>
      </c>
      <c r="AU100" s="130">
        <f>'06 - Mobiliář'!P118</f>
        <v>0</v>
      </c>
      <c r="AV100" s="129">
        <f>'06 - Mobiliář'!J33</f>
        <v>0</v>
      </c>
      <c r="AW100" s="129">
        <f>'06 - Mobiliář'!J34</f>
        <v>0</v>
      </c>
      <c r="AX100" s="129">
        <f>'06 - Mobiliář'!J35</f>
        <v>0</v>
      </c>
      <c r="AY100" s="129">
        <f>'06 - Mobiliář'!J36</f>
        <v>0</v>
      </c>
      <c r="AZ100" s="129">
        <f>'06 - Mobiliář'!F33</f>
        <v>0</v>
      </c>
      <c r="BA100" s="129">
        <f>'06 - Mobiliář'!F34</f>
        <v>0</v>
      </c>
      <c r="BB100" s="129">
        <f>'06 - Mobiliář'!F35</f>
        <v>0</v>
      </c>
      <c r="BC100" s="129">
        <f>'06 - Mobiliář'!F36</f>
        <v>0</v>
      </c>
      <c r="BD100" s="131">
        <f>'06 - Mobiliář'!F37</f>
        <v>0</v>
      </c>
      <c r="BE100" s="7"/>
      <c r="BT100" s="132" t="s">
        <v>80</v>
      </c>
      <c r="BV100" s="132" t="s">
        <v>14</v>
      </c>
      <c r="BW100" s="132" t="s">
        <v>97</v>
      </c>
      <c r="BX100" s="132" t="s">
        <v>5</v>
      </c>
      <c r="CL100" s="132" t="s">
        <v>1</v>
      </c>
      <c r="CM100" s="132" t="s">
        <v>82</v>
      </c>
    </row>
    <row r="101" spans="1:91" s="7" customFormat="1" ht="16.5" customHeight="1">
      <c r="A101" s="120" t="s">
        <v>76</v>
      </c>
      <c r="B101" s="121"/>
      <c r="C101" s="122"/>
      <c r="D101" s="123" t="s">
        <v>98</v>
      </c>
      <c r="E101" s="123"/>
      <c r="F101" s="123"/>
      <c r="G101" s="123"/>
      <c r="H101" s="123"/>
      <c r="I101" s="124"/>
      <c r="J101" s="123" t="s">
        <v>99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'05 - Slaboproud'!J30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79</v>
      </c>
      <c r="AR101" s="127"/>
      <c r="AS101" s="133">
        <v>0</v>
      </c>
      <c r="AT101" s="134">
        <f>ROUND(SUM(AV101:AW101),2)</f>
        <v>0</v>
      </c>
      <c r="AU101" s="135">
        <f>'05 - Slaboproud'!P117</f>
        <v>0</v>
      </c>
      <c r="AV101" s="134">
        <f>'05 - Slaboproud'!J33</f>
        <v>0</v>
      </c>
      <c r="AW101" s="134">
        <f>'05 - Slaboproud'!J34</f>
        <v>0</v>
      </c>
      <c r="AX101" s="134">
        <f>'05 - Slaboproud'!J35</f>
        <v>0</v>
      </c>
      <c r="AY101" s="134">
        <f>'05 - Slaboproud'!J36</f>
        <v>0</v>
      </c>
      <c r="AZ101" s="134">
        <f>'05 - Slaboproud'!F33</f>
        <v>0</v>
      </c>
      <c r="BA101" s="134">
        <f>'05 - Slaboproud'!F34</f>
        <v>0</v>
      </c>
      <c r="BB101" s="134">
        <f>'05 - Slaboproud'!F35</f>
        <v>0</v>
      </c>
      <c r="BC101" s="134">
        <f>'05 - Slaboproud'!F36</f>
        <v>0</v>
      </c>
      <c r="BD101" s="136">
        <f>'05 - Slaboproud'!F37</f>
        <v>0</v>
      </c>
      <c r="BE101" s="7"/>
      <c r="BT101" s="132" t="s">
        <v>80</v>
      </c>
      <c r="BV101" s="132" t="s">
        <v>14</v>
      </c>
      <c r="BW101" s="132" t="s">
        <v>100</v>
      </c>
      <c r="BX101" s="132" t="s">
        <v>5</v>
      </c>
      <c r="CL101" s="132" t="s">
        <v>1</v>
      </c>
      <c r="CM101" s="132" t="s">
        <v>82</v>
      </c>
    </row>
    <row r="102" spans="1:57" s="2" customFormat="1" ht="30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5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45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</sheetData>
  <sheetProtection password="CC64" sheet="1" objects="1" scenarios="1" formatColumns="0" formatRows="0"/>
  <mergeCells count="66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 - VRN'!C2" display="/"/>
    <hyperlink ref="A96" location="'01 - Stavební část'!C2" display="/"/>
    <hyperlink ref="A97" location="'02 - ZTI'!C2" display="/"/>
    <hyperlink ref="A98" location="'03 - Silnoproud'!C2" display="/"/>
    <hyperlink ref="A99" location="'04 - Vzduchotechnika'!C2" display="/"/>
    <hyperlink ref="A100" location="'06 - Mobiliář'!C2" display="/"/>
    <hyperlink ref="A101" location="'05 - Slaboprou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101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FK Sokolov - II. etapa (zadání)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11. 4. 2023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ROUND((SUM(BE121:BE140)),2)</f>
        <v>0</v>
      </c>
      <c r="G33" s="39"/>
      <c r="H33" s="39"/>
      <c r="I33" s="156">
        <v>0.21</v>
      </c>
      <c r="J33" s="155">
        <f>ROUND(((SUM(BE121:BE140))*I33),2)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ROUND((SUM(BF121:BF140)),2)</f>
        <v>0</v>
      </c>
      <c r="G34" s="39"/>
      <c r="H34" s="39"/>
      <c r="I34" s="156">
        <v>0.15</v>
      </c>
      <c r="J34" s="155">
        <f>ROUND(((SUM(BF121:BF140))*I34),2)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ROUND((SUM(BG121:BG140)),2)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ROUND((SUM(BH121:BH140)),2)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ROUND((SUM(BI121:BI140)),2)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FK Sokolov - II. etapa (zadání)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00 - VRN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11. 4. 2023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105</v>
      </c>
      <c r="D94" s="177"/>
      <c r="E94" s="177"/>
      <c r="F94" s="177"/>
      <c r="G94" s="177"/>
      <c r="H94" s="177"/>
      <c r="I94" s="177"/>
      <c r="J94" s="178" t="s">
        <v>106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107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108</v>
      </c>
    </row>
    <row r="97" spans="1:31" s="9" customFormat="1" ht="24.95" customHeight="1">
      <c r="A97" s="9"/>
      <c r="B97" s="180"/>
      <c r="C97" s="181"/>
      <c r="D97" s="182" t="s">
        <v>109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110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111</v>
      </c>
      <c r="E99" s="189"/>
      <c r="F99" s="189"/>
      <c r="G99" s="189"/>
      <c r="H99" s="189"/>
      <c r="I99" s="189"/>
      <c r="J99" s="190">
        <f>J126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112</v>
      </c>
      <c r="E100" s="189"/>
      <c r="F100" s="189"/>
      <c r="G100" s="189"/>
      <c r="H100" s="189"/>
      <c r="I100" s="189"/>
      <c r="J100" s="190">
        <f>J133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113</v>
      </c>
      <c r="E101" s="189"/>
      <c r="F101" s="189"/>
      <c r="G101" s="189"/>
      <c r="H101" s="189"/>
      <c r="I101" s="189"/>
      <c r="J101" s="190">
        <f>J136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114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FK Sokolov - II. etapa (zadání)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102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00 - VRN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 xml:space="preserve"> </v>
      </c>
      <c r="G115" s="41"/>
      <c r="H115" s="41"/>
      <c r="I115" s="33" t="s">
        <v>22</v>
      </c>
      <c r="J115" s="80" t="str">
        <f>IF(J12="","",J12)</f>
        <v>11. 4. 2023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 xml:space="preserve"> </v>
      </c>
      <c r="G117" s="41"/>
      <c r="H117" s="41"/>
      <c r="I117" s="33" t="s">
        <v>29</v>
      </c>
      <c r="J117" s="37" t="str">
        <f>E21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27</v>
      </c>
      <c r="D118" s="41"/>
      <c r="E118" s="41"/>
      <c r="F118" s="28" t="str">
        <f>IF(E18="","",E18)</f>
        <v>Vyplň údaj</v>
      </c>
      <c r="G118" s="41"/>
      <c r="H118" s="41"/>
      <c r="I118" s="33" t="s">
        <v>31</v>
      </c>
      <c r="J118" s="37" t="str">
        <f>E24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115</v>
      </c>
      <c r="D120" s="195" t="s">
        <v>58</v>
      </c>
      <c r="E120" s="195" t="s">
        <v>54</v>
      </c>
      <c r="F120" s="195" t="s">
        <v>55</v>
      </c>
      <c r="G120" s="195" t="s">
        <v>116</v>
      </c>
      <c r="H120" s="195" t="s">
        <v>117</v>
      </c>
      <c r="I120" s="195" t="s">
        <v>118</v>
      </c>
      <c r="J120" s="196" t="s">
        <v>106</v>
      </c>
      <c r="K120" s="197" t="s">
        <v>119</v>
      </c>
      <c r="L120" s="198"/>
      <c r="M120" s="101" t="s">
        <v>1</v>
      </c>
      <c r="N120" s="102" t="s">
        <v>37</v>
      </c>
      <c r="O120" s="102" t="s">
        <v>120</v>
      </c>
      <c r="P120" s="102" t="s">
        <v>121</v>
      </c>
      <c r="Q120" s="102" t="s">
        <v>122</v>
      </c>
      <c r="R120" s="102" t="s">
        <v>123</v>
      </c>
      <c r="S120" s="102" t="s">
        <v>124</v>
      </c>
      <c r="T120" s="103" t="s">
        <v>125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126</v>
      </c>
      <c r="D121" s="41"/>
      <c r="E121" s="41"/>
      <c r="F121" s="41"/>
      <c r="G121" s="41"/>
      <c r="H121" s="41"/>
      <c r="I121" s="41"/>
      <c r="J121" s="199">
        <f>BK121</f>
        <v>0</v>
      </c>
      <c r="K121" s="41"/>
      <c r="L121" s="45"/>
      <c r="M121" s="104"/>
      <c r="N121" s="200"/>
      <c r="O121" s="105"/>
      <c r="P121" s="201">
        <f>P122</f>
        <v>0</v>
      </c>
      <c r="Q121" s="105"/>
      <c r="R121" s="201">
        <f>R122</f>
        <v>0</v>
      </c>
      <c r="S121" s="105"/>
      <c r="T121" s="202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72</v>
      </c>
      <c r="AU121" s="18" t="s">
        <v>108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72</v>
      </c>
      <c r="E122" s="207" t="s">
        <v>78</v>
      </c>
      <c r="F122" s="207" t="s">
        <v>127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P123+P126+P133+P136</f>
        <v>0</v>
      </c>
      <c r="Q122" s="212"/>
      <c r="R122" s="213">
        <f>R123+R126+R133+R136</f>
        <v>0</v>
      </c>
      <c r="S122" s="212"/>
      <c r="T122" s="214">
        <f>T123+T126+T133+T136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128</v>
      </c>
      <c r="AT122" s="216" t="s">
        <v>72</v>
      </c>
      <c r="AU122" s="216" t="s">
        <v>73</v>
      </c>
      <c r="AY122" s="215" t="s">
        <v>129</v>
      </c>
      <c r="BK122" s="217">
        <f>BK123+BK126+BK133+BK136</f>
        <v>0</v>
      </c>
    </row>
    <row r="123" spans="1:63" s="12" customFormat="1" ht="22.8" customHeight="1">
      <c r="A123" s="12"/>
      <c r="B123" s="204"/>
      <c r="C123" s="205"/>
      <c r="D123" s="206" t="s">
        <v>72</v>
      </c>
      <c r="E123" s="218" t="s">
        <v>130</v>
      </c>
      <c r="F123" s="218" t="s">
        <v>131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SUM(P124:P125)</f>
        <v>0</v>
      </c>
      <c r="Q123" s="212"/>
      <c r="R123" s="213">
        <f>SUM(R124:R125)</f>
        <v>0</v>
      </c>
      <c r="S123" s="212"/>
      <c r="T123" s="214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128</v>
      </c>
      <c r="AT123" s="216" t="s">
        <v>72</v>
      </c>
      <c r="AU123" s="216" t="s">
        <v>80</v>
      </c>
      <c r="AY123" s="215" t="s">
        <v>129</v>
      </c>
      <c r="BK123" s="217">
        <f>SUM(BK124:BK125)</f>
        <v>0</v>
      </c>
    </row>
    <row r="124" spans="1:65" s="2" customFormat="1" ht="16.5" customHeight="1">
      <c r="A124" s="39"/>
      <c r="B124" s="40"/>
      <c r="C124" s="220" t="s">
        <v>80</v>
      </c>
      <c r="D124" s="220" t="s">
        <v>132</v>
      </c>
      <c r="E124" s="221" t="s">
        <v>133</v>
      </c>
      <c r="F124" s="222" t="s">
        <v>134</v>
      </c>
      <c r="G124" s="223" t="s">
        <v>135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38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136</v>
      </c>
      <c r="AT124" s="232" t="s">
        <v>132</v>
      </c>
      <c r="AU124" s="232" t="s">
        <v>82</v>
      </c>
      <c r="AY124" s="18" t="s">
        <v>129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80</v>
      </c>
      <c r="BK124" s="233">
        <f>ROUND(I124*H124,2)</f>
        <v>0</v>
      </c>
      <c r="BL124" s="18" t="s">
        <v>136</v>
      </c>
      <c r="BM124" s="232" t="s">
        <v>82</v>
      </c>
    </row>
    <row r="125" spans="1:47" s="2" customFormat="1" ht="12">
      <c r="A125" s="39"/>
      <c r="B125" s="40"/>
      <c r="C125" s="41"/>
      <c r="D125" s="234" t="s">
        <v>137</v>
      </c>
      <c r="E125" s="41"/>
      <c r="F125" s="235" t="s">
        <v>134</v>
      </c>
      <c r="G125" s="41"/>
      <c r="H125" s="41"/>
      <c r="I125" s="236"/>
      <c r="J125" s="41"/>
      <c r="K125" s="41"/>
      <c r="L125" s="45"/>
      <c r="M125" s="237"/>
      <c r="N125" s="238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137</v>
      </c>
      <c r="AU125" s="18" t="s">
        <v>82</v>
      </c>
    </row>
    <row r="126" spans="1:63" s="12" customFormat="1" ht="22.8" customHeight="1">
      <c r="A126" s="12"/>
      <c r="B126" s="204"/>
      <c r="C126" s="205"/>
      <c r="D126" s="206" t="s">
        <v>72</v>
      </c>
      <c r="E126" s="218" t="s">
        <v>138</v>
      </c>
      <c r="F126" s="218" t="s">
        <v>139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SUM(P127:P132)</f>
        <v>0</v>
      </c>
      <c r="Q126" s="212"/>
      <c r="R126" s="213">
        <f>SUM(R127:R132)</f>
        <v>0</v>
      </c>
      <c r="S126" s="212"/>
      <c r="T126" s="214">
        <f>SUM(T127:T132)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128</v>
      </c>
      <c r="AT126" s="216" t="s">
        <v>72</v>
      </c>
      <c r="AU126" s="216" t="s">
        <v>80</v>
      </c>
      <c r="AY126" s="215" t="s">
        <v>129</v>
      </c>
      <c r="BK126" s="217">
        <f>SUM(BK127:BK132)</f>
        <v>0</v>
      </c>
    </row>
    <row r="127" spans="1:65" s="2" customFormat="1" ht="16.5" customHeight="1">
      <c r="A127" s="39"/>
      <c r="B127" s="40"/>
      <c r="C127" s="220" t="s">
        <v>82</v>
      </c>
      <c r="D127" s="220" t="s">
        <v>132</v>
      </c>
      <c r="E127" s="221" t="s">
        <v>140</v>
      </c>
      <c r="F127" s="222" t="s">
        <v>139</v>
      </c>
      <c r="G127" s="223" t="s">
        <v>135</v>
      </c>
      <c r="H127" s="224">
        <v>1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38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136</v>
      </c>
      <c r="AT127" s="232" t="s">
        <v>132</v>
      </c>
      <c r="AU127" s="232" t="s">
        <v>82</v>
      </c>
      <c r="AY127" s="18" t="s">
        <v>129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80</v>
      </c>
      <c r="BK127" s="233">
        <f>ROUND(I127*H127,2)</f>
        <v>0</v>
      </c>
      <c r="BL127" s="18" t="s">
        <v>136</v>
      </c>
      <c r="BM127" s="232" t="s">
        <v>136</v>
      </c>
    </row>
    <row r="128" spans="1:47" s="2" customFormat="1" ht="12">
      <c r="A128" s="39"/>
      <c r="B128" s="40"/>
      <c r="C128" s="41"/>
      <c r="D128" s="234" t="s">
        <v>137</v>
      </c>
      <c r="E128" s="41"/>
      <c r="F128" s="235" t="s">
        <v>139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137</v>
      </c>
      <c r="AU128" s="18" t="s">
        <v>82</v>
      </c>
    </row>
    <row r="129" spans="1:65" s="2" customFormat="1" ht="24.15" customHeight="1">
      <c r="A129" s="39"/>
      <c r="B129" s="40"/>
      <c r="C129" s="220" t="s">
        <v>141</v>
      </c>
      <c r="D129" s="220" t="s">
        <v>132</v>
      </c>
      <c r="E129" s="221" t="s">
        <v>142</v>
      </c>
      <c r="F129" s="222" t="s">
        <v>143</v>
      </c>
      <c r="G129" s="223" t="s">
        <v>135</v>
      </c>
      <c r="H129" s="224">
        <v>1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38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136</v>
      </c>
      <c r="AT129" s="232" t="s">
        <v>132</v>
      </c>
      <c r="AU129" s="232" t="s">
        <v>82</v>
      </c>
      <c r="AY129" s="18" t="s">
        <v>129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80</v>
      </c>
      <c r="BK129" s="233">
        <f>ROUND(I129*H129,2)</f>
        <v>0</v>
      </c>
      <c r="BL129" s="18" t="s">
        <v>136</v>
      </c>
      <c r="BM129" s="232" t="s">
        <v>144</v>
      </c>
    </row>
    <row r="130" spans="1:47" s="2" customFormat="1" ht="12">
      <c r="A130" s="39"/>
      <c r="B130" s="40"/>
      <c r="C130" s="41"/>
      <c r="D130" s="234" t="s">
        <v>137</v>
      </c>
      <c r="E130" s="41"/>
      <c r="F130" s="235" t="s">
        <v>143</v>
      </c>
      <c r="G130" s="41"/>
      <c r="H130" s="41"/>
      <c r="I130" s="236"/>
      <c r="J130" s="41"/>
      <c r="K130" s="41"/>
      <c r="L130" s="45"/>
      <c r="M130" s="237"/>
      <c r="N130" s="23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137</v>
      </c>
      <c r="AU130" s="18" t="s">
        <v>82</v>
      </c>
    </row>
    <row r="131" spans="1:65" s="2" customFormat="1" ht="16.5" customHeight="1">
      <c r="A131" s="39"/>
      <c r="B131" s="40"/>
      <c r="C131" s="220" t="s">
        <v>136</v>
      </c>
      <c r="D131" s="220" t="s">
        <v>132</v>
      </c>
      <c r="E131" s="221" t="s">
        <v>145</v>
      </c>
      <c r="F131" s="222" t="s">
        <v>146</v>
      </c>
      <c r="G131" s="223" t="s">
        <v>135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136</v>
      </c>
      <c r="AT131" s="232" t="s">
        <v>132</v>
      </c>
      <c r="AU131" s="232" t="s">
        <v>82</v>
      </c>
      <c r="AY131" s="18" t="s">
        <v>129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80</v>
      </c>
      <c r="BK131" s="233">
        <f>ROUND(I131*H131,2)</f>
        <v>0</v>
      </c>
      <c r="BL131" s="18" t="s">
        <v>136</v>
      </c>
      <c r="BM131" s="232" t="s">
        <v>147</v>
      </c>
    </row>
    <row r="132" spans="1:47" s="2" customFormat="1" ht="12">
      <c r="A132" s="39"/>
      <c r="B132" s="40"/>
      <c r="C132" s="41"/>
      <c r="D132" s="234" t="s">
        <v>137</v>
      </c>
      <c r="E132" s="41"/>
      <c r="F132" s="235" t="s">
        <v>146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137</v>
      </c>
      <c r="AU132" s="18" t="s">
        <v>82</v>
      </c>
    </row>
    <row r="133" spans="1:63" s="12" customFormat="1" ht="22.8" customHeight="1">
      <c r="A133" s="12"/>
      <c r="B133" s="204"/>
      <c r="C133" s="205"/>
      <c r="D133" s="206" t="s">
        <v>72</v>
      </c>
      <c r="E133" s="218" t="s">
        <v>148</v>
      </c>
      <c r="F133" s="218" t="s">
        <v>149</v>
      </c>
      <c r="G133" s="205"/>
      <c r="H133" s="205"/>
      <c r="I133" s="208"/>
      <c r="J133" s="219">
        <f>BK133</f>
        <v>0</v>
      </c>
      <c r="K133" s="205"/>
      <c r="L133" s="210"/>
      <c r="M133" s="211"/>
      <c r="N133" s="212"/>
      <c r="O133" s="212"/>
      <c r="P133" s="213">
        <f>SUM(P134:P135)</f>
        <v>0</v>
      </c>
      <c r="Q133" s="212"/>
      <c r="R133" s="213">
        <f>SUM(R134:R135)</f>
        <v>0</v>
      </c>
      <c r="S133" s="212"/>
      <c r="T133" s="214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5" t="s">
        <v>128</v>
      </c>
      <c r="AT133" s="216" t="s">
        <v>72</v>
      </c>
      <c r="AU133" s="216" t="s">
        <v>80</v>
      </c>
      <c r="AY133" s="215" t="s">
        <v>129</v>
      </c>
      <c r="BK133" s="217">
        <f>SUM(BK134:BK135)</f>
        <v>0</v>
      </c>
    </row>
    <row r="134" spans="1:65" s="2" customFormat="1" ht="16.5" customHeight="1">
      <c r="A134" s="39"/>
      <c r="B134" s="40"/>
      <c r="C134" s="220" t="s">
        <v>128</v>
      </c>
      <c r="D134" s="220" t="s">
        <v>132</v>
      </c>
      <c r="E134" s="221" t="s">
        <v>150</v>
      </c>
      <c r="F134" s="222" t="s">
        <v>151</v>
      </c>
      <c r="G134" s="223" t="s">
        <v>135</v>
      </c>
      <c r="H134" s="224">
        <v>1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38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136</v>
      </c>
      <c r="AT134" s="232" t="s">
        <v>132</v>
      </c>
      <c r="AU134" s="232" t="s">
        <v>82</v>
      </c>
      <c r="AY134" s="18" t="s">
        <v>129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80</v>
      </c>
      <c r="BK134" s="233">
        <f>ROUND(I134*H134,2)</f>
        <v>0</v>
      </c>
      <c r="BL134" s="18" t="s">
        <v>136</v>
      </c>
      <c r="BM134" s="232" t="s">
        <v>152</v>
      </c>
    </row>
    <row r="135" spans="1:47" s="2" customFormat="1" ht="12">
      <c r="A135" s="39"/>
      <c r="B135" s="40"/>
      <c r="C135" s="41"/>
      <c r="D135" s="234" t="s">
        <v>137</v>
      </c>
      <c r="E135" s="41"/>
      <c r="F135" s="235" t="s">
        <v>151</v>
      </c>
      <c r="G135" s="41"/>
      <c r="H135" s="41"/>
      <c r="I135" s="236"/>
      <c r="J135" s="41"/>
      <c r="K135" s="41"/>
      <c r="L135" s="45"/>
      <c r="M135" s="237"/>
      <c r="N135" s="23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137</v>
      </c>
      <c r="AU135" s="18" t="s">
        <v>82</v>
      </c>
    </row>
    <row r="136" spans="1:63" s="12" customFormat="1" ht="22.8" customHeight="1">
      <c r="A136" s="12"/>
      <c r="B136" s="204"/>
      <c r="C136" s="205"/>
      <c r="D136" s="206" t="s">
        <v>72</v>
      </c>
      <c r="E136" s="218" t="s">
        <v>153</v>
      </c>
      <c r="F136" s="218" t="s">
        <v>154</v>
      </c>
      <c r="G136" s="205"/>
      <c r="H136" s="205"/>
      <c r="I136" s="208"/>
      <c r="J136" s="219">
        <f>BK136</f>
        <v>0</v>
      </c>
      <c r="K136" s="205"/>
      <c r="L136" s="210"/>
      <c r="M136" s="211"/>
      <c r="N136" s="212"/>
      <c r="O136" s="212"/>
      <c r="P136" s="213">
        <f>SUM(P137:P140)</f>
        <v>0</v>
      </c>
      <c r="Q136" s="212"/>
      <c r="R136" s="213">
        <f>SUM(R137:R140)</f>
        <v>0</v>
      </c>
      <c r="S136" s="212"/>
      <c r="T136" s="214">
        <f>SUM(T137:T140)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128</v>
      </c>
      <c r="AT136" s="216" t="s">
        <v>72</v>
      </c>
      <c r="AU136" s="216" t="s">
        <v>80</v>
      </c>
      <c r="AY136" s="215" t="s">
        <v>129</v>
      </c>
      <c r="BK136" s="217">
        <f>SUM(BK137:BK140)</f>
        <v>0</v>
      </c>
    </row>
    <row r="137" spans="1:65" s="2" customFormat="1" ht="37.8" customHeight="1">
      <c r="A137" s="39"/>
      <c r="B137" s="40"/>
      <c r="C137" s="220" t="s">
        <v>144</v>
      </c>
      <c r="D137" s="220" t="s">
        <v>132</v>
      </c>
      <c r="E137" s="221" t="s">
        <v>155</v>
      </c>
      <c r="F137" s="222" t="s">
        <v>156</v>
      </c>
      <c r="G137" s="223" t="s">
        <v>135</v>
      </c>
      <c r="H137" s="224">
        <v>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38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136</v>
      </c>
      <c r="AT137" s="232" t="s">
        <v>132</v>
      </c>
      <c r="AU137" s="232" t="s">
        <v>82</v>
      </c>
      <c r="AY137" s="18" t="s">
        <v>129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80</v>
      </c>
      <c r="BK137" s="233">
        <f>ROUND(I137*H137,2)</f>
        <v>0</v>
      </c>
      <c r="BL137" s="18" t="s">
        <v>136</v>
      </c>
      <c r="BM137" s="232" t="s">
        <v>157</v>
      </c>
    </row>
    <row r="138" spans="1:47" s="2" customFormat="1" ht="12">
      <c r="A138" s="39"/>
      <c r="B138" s="40"/>
      <c r="C138" s="41"/>
      <c r="D138" s="234" t="s">
        <v>137</v>
      </c>
      <c r="E138" s="41"/>
      <c r="F138" s="235" t="s">
        <v>156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137</v>
      </c>
      <c r="AU138" s="18" t="s">
        <v>82</v>
      </c>
    </row>
    <row r="139" spans="1:65" s="2" customFormat="1" ht="24.15" customHeight="1">
      <c r="A139" s="39"/>
      <c r="B139" s="40"/>
      <c r="C139" s="220" t="s">
        <v>158</v>
      </c>
      <c r="D139" s="220" t="s">
        <v>132</v>
      </c>
      <c r="E139" s="221" t="s">
        <v>159</v>
      </c>
      <c r="F139" s="222" t="s">
        <v>160</v>
      </c>
      <c r="G139" s="223" t="s">
        <v>135</v>
      </c>
      <c r="H139" s="224">
        <v>1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38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136</v>
      </c>
      <c r="AT139" s="232" t="s">
        <v>132</v>
      </c>
      <c r="AU139" s="232" t="s">
        <v>82</v>
      </c>
      <c r="AY139" s="18" t="s">
        <v>129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80</v>
      </c>
      <c r="BK139" s="233">
        <f>ROUND(I139*H139,2)</f>
        <v>0</v>
      </c>
      <c r="BL139" s="18" t="s">
        <v>136</v>
      </c>
      <c r="BM139" s="232" t="s">
        <v>161</v>
      </c>
    </row>
    <row r="140" spans="1:47" s="2" customFormat="1" ht="12">
      <c r="A140" s="39"/>
      <c r="B140" s="40"/>
      <c r="C140" s="41"/>
      <c r="D140" s="234" t="s">
        <v>137</v>
      </c>
      <c r="E140" s="41"/>
      <c r="F140" s="235" t="s">
        <v>160</v>
      </c>
      <c r="G140" s="41"/>
      <c r="H140" s="41"/>
      <c r="I140" s="236"/>
      <c r="J140" s="41"/>
      <c r="K140" s="41"/>
      <c r="L140" s="45"/>
      <c r="M140" s="239"/>
      <c r="N140" s="240"/>
      <c r="O140" s="241"/>
      <c r="P140" s="241"/>
      <c r="Q140" s="241"/>
      <c r="R140" s="241"/>
      <c r="S140" s="241"/>
      <c r="T140" s="242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137</v>
      </c>
      <c r="AU140" s="18" t="s">
        <v>82</v>
      </c>
    </row>
    <row r="141" spans="1:31" s="2" customFormat="1" ht="6.95" customHeight="1">
      <c r="A141" s="39"/>
      <c r="B141" s="67"/>
      <c r="C141" s="68"/>
      <c r="D141" s="68"/>
      <c r="E141" s="68"/>
      <c r="F141" s="68"/>
      <c r="G141" s="68"/>
      <c r="H141" s="68"/>
      <c r="I141" s="68"/>
      <c r="J141" s="68"/>
      <c r="K141" s="68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password="CC64" sheet="1" objects="1" scenarios="1" formatColumns="0" formatRows="0" autoFilter="0"/>
  <autoFilter ref="C120:K14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101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FK Sokolov - II. etapa (zadání)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162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11. 4. 2023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ROUND(J135,2)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ROUND((SUM(BE135:BE4357)),2)</f>
        <v>0</v>
      </c>
      <c r="G33" s="39"/>
      <c r="H33" s="39"/>
      <c r="I33" s="156">
        <v>0.21</v>
      </c>
      <c r="J33" s="155">
        <f>ROUND(((SUM(BE135:BE4357))*I33),2)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ROUND((SUM(BF135:BF4357)),2)</f>
        <v>0</v>
      </c>
      <c r="G34" s="39"/>
      <c r="H34" s="39"/>
      <c r="I34" s="156">
        <v>0.15</v>
      </c>
      <c r="J34" s="155">
        <f>ROUND(((SUM(BF135:BF4357))*I34),2)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ROUND((SUM(BG135:BG4357)),2)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ROUND((SUM(BH135:BH4357)),2)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ROUND((SUM(BI135:BI4357)),2)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FK Sokolov - II. etapa (zadání)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01 - Stavební 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11. 4. 2023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105</v>
      </c>
      <c r="D94" s="177"/>
      <c r="E94" s="177"/>
      <c r="F94" s="177"/>
      <c r="G94" s="177"/>
      <c r="H94" s="177"/>
      <c r="I94" s="177"/>
      <c r="J94" s="178" t="s">
        <v>106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107</v>
      </c>
      <c r="D96" s="41"/>
      <c r="E96" s="41"/>
      <c r="F96" s="41"/>
      <c r="G96" s="41"/>
      <c r="H96" s="41"/>
      <c r="I96" s="41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108</v>
      </c>
    </row>
    <row r="97" spans="1:31" s="9" customFormat="1" ht="24.95" customHeight="1">
      <c r="A97" s="9"/>
      <c r="B97" s="180"/>
      <c r="C97" s="181"/>
      <c r="D97" s="182" t="s">
        <v>163</v>
      </c>
      <c r="E97" s="183"/>
      <c r="F97" s="183"/>
      <c r="G97" s="183"/>
      <c r="H97" s="183"/>
      <c r="I97" s="183"/>
      <c r="J97" s="184">
        <f>J136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164</v>
      </c>
      <c r="E98" s="189"/>
      <c r="F98" s="189"/>
      <c r="G98" s="189"/>
      <c r="H98" s="189"/>
      <c r="I98" s="189"/>
      <c r="J98" s="190">
        <f>J137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165</v>
      </c>
      <c r="E99" s="189"/>
      <c r="F99" s="189"/>
      <c r="G99" s="189"/>
      <c r="H99" s="189"/>
      <c r="I99" s="189"/>
      <c r="J99" s="190">
        <f>J245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166</v>
      </c>
      <c r="E100" s="189"/>
      <c r="F100" s="189"/>
      <c r="G100" s="189"/>
      <c r="H100" s="189"/>
      <c r="I100" s="189"/>
      <c r="J100" s="190">
        <f>J322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167</v>
      </c>
      <c r="E101" s="189"/>
      <c r="F101" s="189"/>
      <c r="G101" s="189"/>
      <c r="H101" s="189"/>
      <c r="I101" s="189"/>
      <c r="J101" s="190">
        <f>J1272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168</v>
      </c>
      <c r="E102" s="189"/>
      <c r="F102" s="189"/>
      <c r="G102" s="189"/>
      <c r="H102" s="189"/>
      <c r="I102" s="189"/>
      <c r="J102" s="190">
        <f>J1951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169</v>
      </c>
      <c r="E103" s="189"/>
      <c r="F103" s="189"/>
      <c r="G103" s="189"/>
      <c r="H103" s="189"/>
      <c r="I103" s="189"/>
      <c r="J103" s="190">
        <f>J1970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170</v>
      </c>
      <c r="E104" s="183"/>
      <c r="F104" s="183"/>
      <c r="G104" s="183"/>
      <c r="H104" s="183"/>
      <c r="I104" s="183"/>
      <c r="J104" s="184">
        <f>J1973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171</v>
      </c>
      <c r="E105" s="189"/>
      <c r="F105" s="189"/>
      <c r="G105" s="189"/>
      <c r="H105" s="189"/>
      <c r="I105" s="189"/>
      <c r="J105" s="190">
        <f>J1974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172</v>
      </c>
      <c r="E106" s="189"/>
      <c r="F106" s="189"/>
      <c r="G106" s="189"/>
      <c r="H106" s="189"/>
      <c r="I106" s="189"/>
      <c r="J106" s="190">
        <f>J2081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173</v>
      </c>
      <c r="E107" s="189"/>
      <c r="F107" s="189"/>
      <c r="G107" s="189"/>
      <c r="H107" s="189"/>
      <c r="I107" s="189"/>
      <c r="J107" s="190">
        <f>J2241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174</v>
      </c>
      <c r="E108" s="189"/>
      <c r="F108" s="189"/>
      <c r="G108" s="189"/>
      <c r="H108" s="189"/>
      <c r="I108" s="189"/>
      <c r="J108" s="190">
        <f>J2249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175</v>
      </c>
      <c r="E109" s="189"/>
      <c r="F109" s="189"/>
      <c r="G109" s="189"/>
      <c r="H109" s="189"/>
      <c r="I109" s="189"/>
      <c r="J109" s="190">
        <f>J2397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176</v>
      </c>
      <c r="E110" s="189"/>
      <c r="F110" s="189"/>
      <c r="G110" s="189"/>
      <c r="H110" s="189"/>
      <c r="I110" s="189"/>
      <c r="J110" s="190">
        <f>J2516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177</v>
      </c>
      <c r="E111" s="189"/>
      <c r="F111" s="189"/>
      <c r="G111" s="189"/>
      <c r="H111" s="189"/>
      <c r="I111" s="189"/>
      <c r="J111" s="190">
        <f>J2524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178</v>
      </c>
      <c r="E112" s="189"/>
      <c r="F112" s="189"/>
      <c r="G112" s="189"/>
      <c r="H112" s="189"/>
      <c r="I112" s="189"/>
      <c r="J112" s="190">
        <f>J2778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179</v>
      </c>
      <c r="E113" s="189"/>
      <c r="F113" s="189"/>
      <c r="G113" s="189"/>
      <c r="H113" s="189"/>
      <c r="I113" s="189"/>
      <c r="J113" s="190">
        <f>J3308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180</v>
      </c>
      <c r="E114" s="189"/>
      <c r="F114" s="189"/>
      <c r="G114" s="189"/>
      <c r="H114" s="189"/>
      <c r="I114" s="189"/>
      <c r="J114" s="190">
        <f>J3652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181</v>
      </c>
      <c r="E115" s="189"/>
      <c r="F115" s="189"/>
      <c r="G115" s="189"/>
      <c r="H115" s="189"/>
      <c r="I115" s="189"/>
      <c r="J115" s="190">
        <f>J3720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114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175" t="str">
        <f>E7</f>
        <v>FK Sokolov - II. etapa (zadání)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102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E9</f>
        <v>01 - Stavební část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F12</f>
        <v xml:space="preserve"> </v>
      </c>
      <c r="G129" s="41"/>
      <c r="H129" s="41"/>
      <c r="I129" s="33" t="s">
        <v>22</v>
      </c>
      <c r="J129" s="80" t="str">
        <f>IF(J12="","",J12)</f>
        <v>11. 4. 2023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24</v>
      </c>
      <c r="D131" s="41"/>
      <c r="E131" s="41"/>
      <c r="F131" s="28" t="str">
        <f>E15</f>
        <v xml:space="preserve"> </v>
      </c>
      <c r="G131" s="41"/>
      <c r="H131" s="41"/>
      <c r="I131" s="33" t="s">
        <v>29</v>
      </c>
      <c r="J131" s="37" t="str">
        <f>E21</f>
        <v xml:space="preserve"> 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27</v>
      </c>
      <c r="D132" s="41"/>
      <c r="E132" s="41"/>
      <c r="F132" s="28" t="str">
        <f>IF(E18="","",E18)</f>
        <v>Vyplň údaj</v>
      </c>
      <c r="G132" s="41"/>
      <c r="H132" s="41"/>
      <c r="I132" s="33" t="s">
        <v>31</v>
      </c>
      <c r="J132" s="37" t="str">
        <f>E24</f>
        <v xml:space="preserve"> 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192"/>
      <c r="B134" s="193"/>
      <c r="C134" s="194" t="s">
        <v>115</v>
      </c>
      <c r="D134" s="195" t="s">
        <v>58</v>
      </c>
      <c r="E134" s="195" t="s">
        <v>54</v>
      </c>
      <c r="F134" s="195" t="s">
        <v>55</v>
      </c>
      <c r="G134" s="195" t="s">
        <v>116</v>
      </c>
      <c r="H134" s="195" t="s">
        <v>117</v>
      </c>
      <c r="I134" s="195" t="s">
        <v>118</v>
      </c>
      <c r="J134" s="196" t="s">
        <v>106</v>
      </c>
      <c r="K134" s="197" t="s">
        <v>119</v>
      </c>
      <c r="L134" s="198"/>
      <c r="M134" s="101" t="s">
        <v>1</v>
      </c>
      <c r="N134" s="102" t="s">
        <v>37</v>
      </c>
      <c r="O134" s="102" t="s">
        <v>120</v>
      </c>
      <c r="P134" s="102" t="s">
        <v>121</v>
      </c>
      <c r="Q134" s="102" t="s">
        <v>122</v>
      </c>
      <c r="R134" s="102" t="s">
        <v>123</v>
      </c>
      <c r="S134" s="102" t="s">
        <v>124</v>
      </c>
      <c r="T134" s="103" t="s">
        <v>125</v>
      </c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</row>
    <row r="135" spans="1:63" s="2" customFormat="1" ht="22.8" customHeight="1">
      <c r="A135" s="39"/>
      <c r="B135" s="40"/>
      <c r="C135" s="108" t="s">
        <v>126</v>
      </c>
      <c r="D135" s="41"/>
      <c r="E135" s="41"/>
      <c r="F135" s="41"/>
      <c r="G135" s="41"/>
      <c r="H135" s="41"/>
      <c r="I135" s="41"/>
      <c r="J135" s="199">
        <f>BK135</f>
        <v>0</v>
      </c>
      <c r="K135" s="41"/>
      <c r="L135" s="45"/>
      <c r="M135" s="104"/>
      <c r="N135" s="200"/>
      <c r="O135" s="105"/>
      <c r="P135" s="201">
        <f>P136+P1973</f>
        <v>0</v>
      </c>
      <c r="Q135" s="105"/>
      <c r="R135" s="201">
        <f>R136+R1973</f>
        <v>0</v>
      </c>
      <c r="S135" s="105"/>
      <c r="T135" s="202">
        <f>T136+T1973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72</v>
      </c>
      <c r="AU135" s="18" t="s">
        <v>108</v>
      </c>
      <c r="BK135" s="203">
        <f>BK136+BK1973</f>
        <v>0</v>
      </c>
    </row>
    <row r="136" spans="1:63" s="12" customFormat="1" ht="25.9" customHeight="1">
      <c r="A136" s="12"/>
      <c r="B136" s="204"/>
      <c r="C136" s="205"/>
      <c r="D136" s="206" t="s">
        <v>72</v>
      </c>
      <c r="E136" s="207" t="s">
        <v>182</v>
      </c>
      <c r="F136" s="207" t="s">
        <v>183</v>
      </c>
      <c r="G136" s="205"/>
      <c r="H136" s="205"/>
      <c r="I136" s="208"/>
      <c r="J136" s="209">
        <f>BK136</f>
        <v>0</v>
      </c>
      <c r="K136" s="205"/>
      <c r="L136" s="210"/>
      <c r="M136" s="211"/>
      <c r="N136" s="212"/>
      <c r="O136" s="212"/>
      <c r="P136" s="213">
        <f>P137+P245+P322+P1272+P1951+P1970</f>
        <v>0</v>
      </c>
      <c r="Q136" s="212"/>
      <c r="R136" s="213">
        <f>R137+R245+R322+R1272+R1951+R1970</f>
        <v>0</v>
      </c>
      <c r="S136" s="212"/>
      <c r="T136" s="214">
        <f>T137+T245+T322+T1272+T1951+T1970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80</v>
      </c>
      <c r="AT136" s="216" t="s">
        <v>72</v>
      </c>
      <c r="AU136" s="216" t="s">
        <v>73</v>
      </c>
      <c r="AY136" s="215" t="s">
        <v>129</v>
      </c>
      <c r="BK136" s="217">
        <f>BK137+BK245+BK322+BK1272+BK1951+BK1970</f>
        <v>0</v>
      </c>
    </row>
    <row r="137" spans="1:63" s="12" customFormat="1" ht="22.8" customHeight="1">
      <c r="A137" s="12"/>
      <c r="B137" s="204"/>
      <c r="C137" s="205"/>
      <c r="D137" s="206" t="s">
        <v>72</v>
      </c>
      <c r="E137" s="218" t="s">
        <v>141</v>
      </c>
      <c r="F137" s="218" t="s">
        <v>184</v>
      </c>
      <c r="G137" s="205"/>
      <c r="H137" s="205"/>
      <c r="I137" s="208"/>
      <c r="J137" s="219">
        <f>BK137</f>
        <v>0</v>
      </c>
      <c r="K137" s="205"/>
      <c r="L137" s="210"/>
      <c r="M137" s="211"/>
      <c r="N137" s="212"/>
      <c r="O137" s="212"/>
      <c r="P137" s="213">
        <f>SUM(P138:P244)</f>
        <v>0</v>
      </c>
      <c r="Q137" s="212"/>
      <c r="R137" s="213">
        <f>SUM(R138:R244)</f>
        <v>0</v>
      </c>
      <c r="S137" s="212"/>
      <c r="T137" s="214">
        <f>SUM(T138:T244)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80</v>
      </c>
      <c r="AT137" s="216" t="s">
        <v>72</v>
      </c>
      <c r="AU137" s="216" t="s">
        <v>80</v>
      </c>
      <c r="AY137" s="215" t="s">
        <v>129</v>
      </c>
      <c r="BK137" s="217">
        <f>SUM(BK138:BK244)</f>
        <v>0</v>
      </c>
    </row>
    <row r="138" spans="1:65" s="2" customFormat="1" ht="49.05" customHeight="1">
      <c r="A138" s="39"/>
      <c r="B138" s="40"/>
      <c r="C138" s="220" t="s">
        <v>80</v>
      </c>
      <c r="D138" s="220" t="s">
        <v>132</v>
      </c>
      <c r="E138" s="221" t="s">
        <v>185</v>
      </c>
      <c r="F138" s="222" t="s">
        <v>186</v>
      </c>
      <c r="G138" s="223" t="s">
        <v>187</v>
      </c>
      <c r="H138" s="224">
        <v>9.604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136</v>
      </c>
      <c r="AT138" s="232" t="s">
        <v>132</v>
      </c>
      <c r="AU138" s="232" t="s">
        <v>82</v>
      </c>
      <c r="AY138" s="18" t="s">
        <v>129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80</v>
      </c>
      <c r="BK138" s="233">
        <f>ROUND(I138*H138,2)</f>
        <v>0</v>
      </c>
      <c r="BL138" s="18" t="s">
        <v>136</v>
      </c>
      <c r="BM138" s="232" t="s">
        <v>82</v>
      </c>
    </row>
    <row r="139" spans="1:47" s="2" customFormat="1" ht="12">
      <c r="A139" s="39"/>
      <c r="B139" s="40"/>
      <c r="C139" s="41"/>
      <c r="D139" s="234" t="s">
        <v>137</v>
      </c>
      <c r="E139" s="41"/>
      <c r="F139" s="235" t="s">
        <v>186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137</v>
      </c>
      <c r="AU139" s="18" t="s">
        <v>82</v>
      </c>
    </row>
    <row r="140" spans="1:51" s="13" customFormat="1" ht="12">
      <c r="A140" s="13"/>
      <c r="B140" s="243"/>
      <c r="C140" s="244"/>
      <c r="D140" s="234" t="s">
        <v>188</v>
      </c>
      <c r="E140" s="245" t="s">
        <v>1</v>
      </c>
      <c r="F140" s="246" t="s">
        <v>189</v>
      </c>
      <c r="G140" s="244"/>
      <c r="H140" s="245" t="s">
        <v>1</v>
      </c>
      <c r="I140" s="247"/>
      <c r="J140" s="244"/>
      <c r="K140" s="244"/>
      <c r="L140" s="248"/>
      <c r="M140" s="249"/>
      <c r="N140" s="250"/>
      <c r="O140" s="250"/>
      <c r="P140" s="250"/>
      <c r="Q140" s="250"/>
      <c r="R140" s="250"/>
      <c r="S140" s="250"/>
      <c r="T140" s="25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2" t="s">
        <v>188</v>
      </c>
      <c r="AU140" s="252" t="s">
        <v>82</v>
      </c>
      <c r="AV140" s="13" t="s">
        <v>80</v>
      </c>
      <c r="AW140" s="13" t="s">
        <v>30</v>
      </c>
      <c r="AX140" s="13" t="s">
        <v>73</v>
      </c>
      <c r="AY140" s="252" t="s">
        <v>129</v>
      </c>
    </row>
    <row r="141" spans="1:51" s="14" customFormat="1" ht="12">
      <c r="A141" s="14"/>
      <c r="B141" s="253"/>
      <c r="C141" s="254"/>
      <c r="D141" s="234" t="s">
        <v>188</v>
      </c>
      <c r="E141" s="255" t="s">
        <v>1</v>
      </c>
      <c r="F141" s="256" t="s">
        <v>190</v>
      </c>
      <c r="G141" s="254"/>
      <c r="H141" s="257">
        <v>1.405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3" t="s">
        <v>188</v>
      </c>
      <c r="AU141" s="263" t="s">
        <v>82</v>
      </c>
      <c r="AV141" s="14" t="s">
        <v>82</v>
      </c>
      <c r="AW141" s="14" t="s">
        <v>30</v>
      </c>
      <c r="AX141" s="14" t="s">
        <v>73</v>
      </c>
      <c r="AY141" s="263" t="s">
        <v>129</v>
      </c>
    </row>
    <row r="142" spans="1:51" s="14" customFormat="1" ht="12">
      <c r="A142" s="14"/>
      <c r="B142" s="253"/>
      <c r="C142" s="254"/>
      <c r="D142" s="234" t="s">
        <v>188</v>
      </c>
      <c r="E142" s="255" t="s">
        <v>1</v>
      </c>
      <c r="F142" s="256" t="s">
        <v>191</v>
      </c>
      <c r="G142" s="254"/>
      <c r="H142" s="257">
        <v>0.639</v>
      </c>
      <c r="I142" s="258"/>
      <c r="J142" s="254"/>
      <c r="K142" s="254"/>
      <c r="L142" s="259"/>
      <c r="M142" s="260"/>
      <c r="N142" s="261"/>
      <c r="O142" s="261"/>
      <c r="P142" s="261"/>
      <c r="Q142" s="261"/>
      <c r="R142" s="261"/>
      <c r="S142" s="261"/>
      <c r="T142" s="26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3" t="s">
        <v>188</v>
      </c>
      <c r="AU142" s="263" t="s">
        <v>82</v>
      </c>
      <c r="AV142" s="14" t="s">
        <v>82</v>
      </c>
      <c r="AW142" s="14" t="s">
        <v>30</v>
      </c>
      <c r="AX142" s="14" t="s">
        <v>73</v>
      </c>
      <c r="AY142" s="263" t="s">
        <v>129</v>
      </c>
    </row>
    <row r="143" spans="1:51" s="13" customFormat="1" ht="12">
      <c r="A143" s="13"/>
      <c r="B143" s="243"/>
      <c r="C143" s="244"/>
      <c r="D143" s="234" t="s">
        <v>188</v>
      </c>
      <c r="E143" s="245" t="s">
        <v>1</v>
      </c>
      <c r="F143" s="246" t="s">
        <v>192</v>
      </c>
      <c r="G143" s="244"/>
      <c r="H143" s="245" t="s">
        <v>1</v>
      </c>
      <c r="I143" s="247"/>
      <c r="J143" s="244"/>
      <c r="K143" s="244"/>
      <c r="L143" s="248"/>
      <c r="M143" s="249"/>
      <c r="N143" s="250"/>
      <c r="O143" s="250"/>
      <c r="P143" s="250"/>
      <c r="Q143" s="250"/>
      <c r="R143" s="250"/>
      <c r="S143" s="250"/>
      <c r="T143" s="25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2" t="s">
        <v>188</v>
      </c>
      <c r="AU143" s="252" t="s">
        <v>82</v>
      </c>
      <c r="AV143" s="13" t="s">
        <v>80</v>
      </c>
      <c r="AW143" s="13" t="s">
        <v>30</v>
      </c>
      <c r="AX143" s="13" t="s">
        <v>73</v>
      </c>
      <c r="AY143" s="252" t="s">
        <v>129</v>
      </c>
    </row>
    <row r="144" spans="1:51" s="14" customFormat="1" ht="12">
      <c r="A144" s="14"/>
      <c r="B144" s="253"/>
      <c r="C144" s="254"/>
      <c r="D144" s="234" t="s">
        <v>188</v>
      </c>
      <c r="E144" s="255" t="s">
        <v>1</v>
      </c>
      <c r="F144" s="256" t="s">
        <v>193</v>
      </c>
      <c r="G144" s="254"/>
      <c r="H144" s="257">
        <v>1.89</v>
      </c>
      <c r="I144" s="258"/>
      <c r="J144" s="254"/>
      <c r="K144" s="254"/>
      <c r="L144" s="259"/>
      <c r="M144" s="260"/>
      <c r="N144" s="261"/>
      <c r="O144" s="261"/>
      <c r="P144" s="261"/>
      <c r="Q144" s="261"/>
      <c r="R144" s="261"/>
      <c r="S144" s="261"/>
      <c r="T144" s="26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3" t="s">
        <v>188</v>
      </c>
      <c r="AU144" s="263" t="s">
        <v>82</v>
      </c>
      <c r="AV144" s="14" t="s">
        <v>82</v>
      </c>
      <c r="AW144" s="14" t="s">
        <v>30</v>
      </c>
      <c r="AX144" s="14" t="s">
        <v>73</v>
      </c>
      <c r="AY144" s="263" t="s">
        <v>129</v>
      </c>
    </row>
    <row r="145" spans="1:51" s="13" customFormat="1" ht="12">
      <c r="A145" s="13"/>
      <c r="B145" s="243"/>
      <c r="C145" s="244"/>
      <c r="D145" s="234" t="s">
        <v>188</v>
      </c>
      <c r="E145" s="245" t="s">
        <v>1</v>
      </c>
      <c r="F145" s="246" t="s">
        <v>194</v>
      </c>
      <c r="G145" s="244"/>
      <c r="H145" s="245" t="s">
        <v>1</v>
      </c>
      <c r="I145" s="247"/>
      <c r="J145" s="244"/>
      <c r="K145" s="244"/>
      <c r="L145" s="248"/>
      <c r="M145" s="249"/>
      <c r="N145" s="250"/>
      <c r="O145" s="250"/>
      <c r="P145" s="250"/>
      <c r="Q145" s="250"/>
      <c r="R145" s="250"/>
      <c r="S145" s="250"/>
      <c r="T145" s="25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2" t="s">
        <v>188</v>
      </c>
      <c r="AU145" s="252" t="s">
        <v>82</v>
      </c>
      <c r="AV145" s="13" t="s">
        <v>80</v>
      </c>
      <c r="AW145" s="13" t="s">
        <v>30</v>
      </c>
      <c r="AX145" s="13" t="s">
        <v>73</v>
      </c>
      <c r="AY145" s="252" t="s">
        <v>129</v>
      </c>
    </row>
    <row r="146" spans="1:51" s="14" customFormat="1" ht="12">
      <c r="A146" s="14"/>
      <c r="B146" s="253"/>
      <c r="C146" s="254"/>
      <c r="D146" s="234" t="s">
        <v>188</v>
      </c>
      <c r="E146" s="255" t="s">
        <v>1</v>
      </c>
      <c r="F146" s="256" t="s">
        <v>193</v>
      </c>
      <c r="G146" s="254"/>
      <c r="H146" s="257">
        <v>1.89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3" t="s">
        <v>188</v>
      </c>
      <c r="AU146" s="263" t="s">
        <v>82</v>
      </c>
      <c r="AV146" s="14" t="s">
        <v>82</v>
      </c>
      <c r="AW146" s="14" t="s">
        <v>30</v>
      </c>
      <c r="AX146" s="14" t="s">
        <v>73</v>
      </c>
      <c r="AY146" s="263" t="s">
        <v>129</v>
      </c>
    </row>
    <row r="147" spans="1:51" s="13" customFormat="1" ht="12">
      <c r="A147" s="13"/>
      <c r="B147" s="243"/>
      <c r="C147" s="244"/>
      <c r="D147" s="234" t="s">
        <v>188</v>
      </c>
      <c r="E147" s="245" t="s">
        <v>1</v>
      </c>
      <c r="F147" s="246" t="s">
        <v>195</v>
      </c>
      <c r="G147" s="244"/>
      <c r="H147" s="245" t="s">
        <v>1</v>
      </c>
      <c r="I147" s="247"/>
      <c r="J147" s="244"/>
      <c r="K147" s="244"/>
      <c r="L147" s="248"/>
      <c r="M147" s="249"/>
      <c r="N147" s="250"/>
      <c r="O147" s="250"/>
      <c r="P147" s="250"/>
      <c r="Q147" s="250"/>
      <c r="R147" s="250"/>
      <c r="S147" s="250"/>
      <c r="T147" s="25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2" t="s">
        <v>188</v>
      </c>
      <c r="AU147" s="252" t="s">
        <v>82</v>
      </c>
      <c r="AV147" s="13" t="s">
        <v>80</v>
      </c>
      <c r="AW147" s="13" t="s">
        <v>30</v>
      </c>
      <c r="AX147" s="13" t="s">
        <v>73</v>
      </c>
      <c r="AY147" s="252" t="s">
        <v>129</v>
      </c>
    </row>
    <row r="148" spans="1:51" s="14" customFormat="1" ht="12">
      <c r="A148" s="14"/>
      <c r="B148" s="253"/>
      <c r="C148" s="254"/>
      <c r="D148" s="234" t="s">
        <v>188</v>
      </c>
      <c r="E148" s="255" t="s">
        <v>1</v>
      </c>
      <c r="F148" s="256" t="s">
        <v>196</v>
      </c>
      <c r="G148" s="254"/>
      <c r="H148" s="257">
        <v>3.78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3" t="s">
        <v>188</v>
      </c>
      <c r="AU148" s="263" t="s">
        <v>82</v>
      </c>
      <c r="AV148" s="14" t="s">
        <v>82</v>
      </c>
      <c r="AW148" s="14" t="s">
        <v>30</v>
      </c>
      <c r="AX148" s="14" t="s">
        <v>73</v>
      </c>
      <c r="AY148" s="263" t="s">
        <v>129</v>
      </c>
    </row>
    <row r="149" spans="1:51" s="15" customFormat="1" ht="12">
      <c r="A149" s="15"/>
      <c r="B149" s="264"/>
      <c r="C149" s="265"/>
      <c r="D149" s="234" t="s">
        <v>188</v>
      </c>
      <c r="E149" s="266" t="s">
        <v>1</v>
      </c>
      <c r="F149" s="267" t="s">
        <v>197</v>
      </c>
      <c r="G149" s="265"/>
      <c r="H149" s="268">
        <v>9.604</v>
      </c>
      <c r="I149" s="269"/>
      <c r="J149" s="265"/>
      <c r="K149" s="265"/>
      <c r="L149" s="270"/>
      <c r="M149" s="271"/>
      <c r="N149" s="272"/>
      <c r="O149" s="272"/>
      <c r="P149" s="272"/>
      <c r="Q149" s="272"/>
      <c r="R149" s="272"/>
      <c r="S149" s="272"/>
      <c r="T149" s="27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4" t="s">
        <v>188</v>
      </c>
      <c r="AU149" s="274" t="s">
        <v>82</v>
      </c>
      <c r="AV149" s="15" t="s">
        <v>136</v>
      </c>
      <c r="AW149" s="15" t="s">
        <v>30</v>
      </c>
      <c r="AX149" s="15" t="s">
        <v>80</v>
      </c>
      <c r="AY149" s="274" t="s">
        <v>129</v>
      </c>
    </row>
    <row r="150" spans="1:65" s="2" customFormat="1" ht="37.8" customHeight="1">
      <c r="A150" s="39"/>
      <c r="B150" s="40"/>
      <c r="C150" s="220" t="s">
        <v>82</v>
      </c>
      <c r="D150" s="220" t="s">
        <v>132</v>
      </c>
      <c r="E150" s="221" t="s">
        <v>198</v>
      </c>
      <c r="F150" s="222" t="s">
        <v>199</v>
      </c>
      <c r="G150" s="223" t="s">
        <v>187</v>
      </c>
      <c r="H150" s="224">
        <v>34.192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136</v>
      </c>
      <c r="AT150" s="232" t="s">
        <v>132</v>
      </c>
      <c r="AU150" s="232" t="s">
        <v>82</v>
      </c>
      <c r="AY150" s="18" t="s">
        <v>129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80</v>
      </c>
      <c r="BK150" s="233">
        <f>ROUND(I150*H150,2)</f>
        <v>0</v>
      </c>
      <c r="BL150" s="18" t="s">
        <v>136</v>
      </c>
      <c r="BM150" s="232" t="s">
        <v>136</v>
      </c>
    </row>
    <row r="151" spans="1:47" s="2" customFormat="1" ht="12">
      <c r="A151" s="39"/>
      <c r="B151" s="40"/>
      <c r="C151" s="41"/>
      <c r="D151" s="234" t="s">
        <v>137</v>
      </c>
      <c r="E151" s="41"/>
      <c r="F151" s="235" t="s">
        <v>199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137</v>
      </c>
      <c r="AU151" s="18" t="s">
        <v>82</v>
      </c>
    </row>
    <row r="152" spans="1:51" s="13" customFormat="1" ht="12">
      <c r="A152" s="13"/>
      <c r="B152" s="243"/>
      <c r="C152" s="244"/>
      <c r="D152" s="234" t="s">
        <v>188</v>
      </c>
      <c r="E152" s="245" t="s">
        <v>1</v>
      </c>
      <c r="F152" s="246" t="s">
        <v>200</v>
      </c>
      <c r="G152" s="244"/>
      <c r="H152" s="245" t="s">
        <v>1</v>
      </c>
      <c r="I152" s="247"/>
      <c r="J152" s="244"/>
      <c r="K152" s="244"/>
      <c r="L152" s="248"/>
      <c r="M152" s="249"/>
      <c r="N152" s="250"/>
      <c r="O152" s="250"/>
      <c r="P152" s="250"/>
      <c r="Q152" s="250"/>
      <c r="R152" s="250"/>
      <c r="S152" s="250"/>
      <c r="T152" s="25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2" t="s">
        <v>188</v>
      </c>
      <c r="AU152" s="252" t="s">
        <v>82</v>
      </c>
      <c r="AV152" s="13" t="s">
        <v>80</v>
      </c>
      <c r="AW152" s="13" t="s">
        <v>30</v>
      </c>
      <c r="AX152" s="13" t="s">
        <v>73</v>
      </c>
      <c r="AY152" s="252" t="s">
        <v>129</v>
      </c>
    </row>
    <row r="153" spans="1:51" s="14" customFormat="1" ht="12">
      <c r="A153" s="14"/>
      <c r="B153" s="253"/>
      <c r="C153" s="254"/>
      <c r="D153" s="234" t="s">
        <v>188</v>
      </c>
      <c r="E153" s="255" t="s">
        <v>1</v>
      </c>
      <c r="F153" s="256" t="s">
        <v>201</v>
      </c>
      <c r="G153" s="254"/>
      <c r="H153" s="257">
        <v>4.285</v>
      </c>
      <c r="I153" s="258"/>
      <c r="J153" s="254"/>
      <c r="K153" s="254"/>
      <c r="L153" s="259"/>
      <c r="M153" s="260"/>
      <c r="N153" s="261"/>
      <c r="O153" s="261"/>
      <c r="P153" s="261"/>
      <c r="Q153" s="261"/>
      <c r="R153" s="261"/>
      <c r="S153" s="261"/>
      <c r="T153" s="26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3" t="s">
        <v>188</v>
      </c>
      <c r="AU153" s="263" t="s">
        <v>82</v>
      </c>
      <c r="AV153" s="14" t="s">
        <v>82</v>
      </c>
      <c r="AW153" s="14" t="s">
        <v>30</v>
      </c>
      <c r="AX153" s="14" t="s">
        <v>73</v>
      </c>
      <c r="AY153" s="263" t="s">
        <v>129</v>
      </c>
    </row>
    <row r="154" spans="1:51" s="14" customFormat="1" ht="12">
      <c r="A154" s="14"/>
      <c r="B154" s="253"/>
      <c r="C154" s="254"/>
      <c r="D154" s="234" t="s">
        <v>188</v>
      </c>
      <c r="E154" s="255" t="s">
        <v>1</v>
      </c>
      <c r="F154" s="256" t="s">
        <v>202</v>
      </c>
      <c r="G154" s="254"/>
      <c r="H154" s="257">
        <v>-1.68</v>
      </c>
      <c r="I154" s="258"/>
      <c r="J154" s="254"/>
      <c r="K154" s="254"/>
      <c r="L154" s="259"/>
      <c r="M154" s="260"/>
      <c r="N154" s="261"/>
      <c r="O154" s="261"/>
      <c r="P154" s="261"/>
      <c r="Q154" s="261"/>
      <c r="R154" s="261"/>
      <c r="S154" s="261"/>
      <c r="T154" s="26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3" t="s">
        <v>188</v>
      </c>
      <c r="AU154" s="263" t="s">
        <v>82</v>
      </c>
      <c r="AV154" s="14" t="s">
        <v>82</v>
      </c>
      <c r="AW154" s="14" t="s">
        <v>30</v>
      </c>
      <c r="AX154" s="14" t="s">
        <v>73</v>
      </c>
      <c r="AY154" s="263" t="s">
        <v>129</v>
      </c>
    </row>
    <row r="155" spans="1:51" s="13" customFormat="1" ht="12">
      <c r="A155" s="13"/>
      <c r="B155" s="243"/>
      <c r="C155" s="244"/>
      <c r="D155" s="234" t="s">
        <v>188</v>
      </c>
      <c r="E155" s="245" t="s">
        <v>1</v>
      </c>
      <c r="F155" s="246" t="s">
        <v>203</v>
      </c>
      <c r="G155" s="244"/>
      <c r="H155" s="245" t="s">
        <v>1</v>
      </c>
      <c r="I155" s="247"/>
      <c r="J155" s="244"/>
      <c r="K155" s="244"/>
      <c r="L155" s="248"/>
      <c r="M155" s="249"/>
      <c r="N155" s="250"/>
      <c r="O155" s="250"/>
      <c r="P155" s="250"/>
      <c r="Q155" s="250"/>
      <c r="R155" s="250"/>
      <c r="S155" s="250"/>
      <c r="T155" s="25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2" t="s">
        <v>188</v>
      </c>
      <c r="AU155" s="252" t="s">
        <v>82</v>
      </c>
      <c r="AV155" s="13" t="s">
        <v>80</v>
      </c>
      <c r="AW155" s="13" t="s">
        <v>30</v>
      </c>
      <c r="AX155" s="13" t="s">
        <v>73</v>
      </c>
      <c r="AY155" s="252" t="s">
        <v>129</v>
      </c>
    </row>
    <row r="156" spans="1:51" s="14" customFormat="1" ht="12">
      <c r="A156" s="14"/>
      <c r="B156" s="253"/>
      <c r="C156" s="254"/>
      <c r="D156" s="234" t="s">
        <v>188</v>
      </c>
      <c r="E156" s="255" t="s">
        <v>1</v>
      </c>
      <c r="F156" s="256" t="s">
        <v>204</v>
      </c>
      <c r="G156" s="254"/>
      <c r="H156" s="257">
        <v>5.058</v>
      </c>
      <c r="I156" s="258"/>
      <c r="J156" s="254"/>
      <c r="K156" s="254"/>
      <c r="L156" s="259"/>
      <c r="M156" s="260"/>
      <c r="N156" s="261"/>
      <c r="O156" s="261"/>
      <c r="P156" s="261"/>
      <c r="Q156" s="261"/>
      <c r="R156" s="261"/>
      <c r="S156" s="261"/>
      <c r="T156" s="26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3" t="s">
        <v>188</v>
      </c>
      <c r="AU156" s="263" t="s">
        <v>82</v>
      </c>
      <c r="AV156" s="14" t="s">
        <v>82</v>
      </c>
      <c r="AW156" s="14" t="s">
        <v>30</v>
      </c>
      <c r="AX156" s="14" t="s">
        <v>73</v>
      </c>
      <c r="AY156" s="263" t="s">
        <v>129</v>
      </c>
    </row>
    <row r="157" spans="1:51" s="13" customFormat="1" ht="12">
      <c r="A157" s="13"/>
      <c r="B157" s="243"/>
      <c r="C157" s="244"/>
      <c r="D157" s="234" t="s">
        <v>188</v>
      </c>
      <c r="E157" s="245" t="s">
        <v>1</v>
      </c>
      <c r="F157" s="246" t="s">
        <v>205</v>
      </c>
      <c r="G157" s="244"/>
      <c r="H157" s="245" t="s">
        <v>1</v>
      </c>
      <c r="I157" s="247"/>
      <c r="J157" s="244"/>
      <c r="K157" s="244"/>
      <c r="L157" s="248"/>
      <c r="M157" s="249"/>
      <c r="N157" s="250"/>
      <c r="O157" s="250"/>
      <c r="P157" s="250"/>
      <c r="Q157" s="250"/>
      <c r="R157" s="250"/>
      <c r="S157" s="250"/>
      <c r="T157" s="25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2" t="s">
        <v>188</v>
      </c>
      <c r="AU157" s="252" t="s">
        <v>82</v>
      </c>
      <c r="AV157" s="13" t="s">
        <v>80</v>
      </c>
      <c r="AW157" s="13" t="s">
        <v>30</v>
      </c>
      <c r="AX157" s="13" t="s">
        <v>73</v>
      </c>
      <c r="AY157" s="252" t="s">
        <v>129</v>
      </c>
    </row>
    <row r="158" spans="1:51" s="14" customFormat="1" ht="12">
      <c r="A158" s="14"/>
      <c r="B158" s="253"/>
      <c r="C158" s="254"/>
      <c r="D158" s="234" t="s">
        <v>188</v>
      </c>
      <c r="E158" s="255" t="s">
        <v>1</v>
      </c>
      <c r="F158" s="256" t="s">
        <v>206</v>
      </c>
      <c r="G158" s="254"/>
      <c r="H158" s="257">
        <v>1.405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3" t="s">
        <v>188</v>
      </c>
      <c r="AU158" s="263" t="s">
        <v>82</v>
      </c>
      <c r="AV158" s="14" t="s">
        <v>82</v>
      </c>
      <c r="AW158" s="14" t="s">
        <v>30</v>
      </c>
      <c r="AX158" s="14" t="s">
        <v>73</v>
      </c>
      <c r="AY158" s="263" t="s">
        <v>129</v>
      </c>
    </row>
    <row r="159" spans="1:51" s="13" customFormat="1" ht="12">
      <c r="A159" s="13"/>
      <c r="B159" s="243"/>
      <c r="C159" s="244"/>
      <c r="D159" s="234" t="s">
        <v>188</v>
      </c>
      <c r="E159" s="245" t="s">
        <v>1</v>
      </c>
      <c r="F159" s="246" t="s">
        <v>207</v>
      </c>
      <c r="G159" s="244"/>
      <c r="H159" s="245" t="s">
        <v>1</v>
      </c>
      <c r="I159" s="247"/>
      <c r="J159" s="244"/>
      <c r="K159" s="244"/>
      <c r="L159" s="248"/>
      <c r="M159" s="249"/>
      <c r="N159" s="250"/>
      <c r="O159" s="250"/>
      <c r="P159" s="250"/>
      <c r="Q159" s="250"/>
      <c r="R159" s="250"/>
      <c r="S159" s="250"/>
      <c r="T159" s="25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2" t="s">
        <v>188</v>
      </c>
      <c r="AU159" s="252" t="s">
        <v>82</v>
      </c>
      <c r="AV159" s="13" t="s">
        <v>80</v>
      </c>
      <c r="AW159" s="13" t="s">
        <v>30</v>
      </c>
      <c r="AX159" s="13" t="s">
        <v>73</v>
      </c>
      <c r="AY159" s="252" t="s">
        <v>129</v>
      </c>
    </row>
    <row r="160" spans="1:51" s="14" customFormat="1" ht="12">
      <c r="A160" s="14"/>
      <c r="B160" s="253"/>
      <c r="C160" s="254"/>
      <c r="D160" s="234" t="s">
        <v>188</v>
      </c>
      <c r="E160" s="255" t="s">
        <v>1</v>
      </c>
      <c r="F160" s="256" t="s">
        <v>208</v>
      </c>
      <c r="G160" s="254"/>
      <c r="H160" s="257">
        <v>17.352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3" t="s">
        <v>188</v>
      </c>
      <c r="AU160" s="263" t="s">
        <v>82</v>
      </c>
      <c r="AV160" s="14" t="s">
        <v>82</v>
      </c>
      <c r="AW160" s="14" t="s">
        <v>30</v>
      </c>
      <c r="AX160" s="14" t="s">
        <v>73</v>
      </c>
      <c r="AY160" s="263" t="s">
        <v>129</v>
      </c>
    </row>
    <row r="161" spans="1:51" s="14" customFormat="1" ht="12">
      <c r="A161" s="14"/>
      <c r="B161" s="253"/>
      <c r="C161" s="254"/>
      <c r="D161" s="234" t="s">
        <v>188</v>
      </c>
      <c r="E161" s="255" t="s">
        <v>1</v>
      </c>
      <c r="F161" s="256" t="s">
        <v>202</v>
      </c>
      <c r="G161" s="254"/>
      <c r="H161" s="257">
        <v>-1.68</v>
      </c>
      <c r="I161" s="258"/>
      <c r="J161" s="254"/>
      <c r="K161" s="254"/>
      <c r="L161" s="259"/>
      <c r="M161" s="260"/>
      <c r="N161" s="261"/>
      <c r="O161" s="261"/>
      <c r="P161" s="261"/>
      <c r="Q161" s="261"/>
      <c r="R161" s="261"/>
      <c r="S161" s="261"/>
      <c r="T161" s="26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3" t="s">
        <v>188</v>
      </c>
      <c r="AU161" s="263" t="s">
        <v>82</v>
      </c>
      <c r="AV161" s="14" t="s">
        <v>82</v>
      </c>
      <c r="AW161" s="14" t="s">
        <v>30</v>
      </c>
      <c r="AX161" s="14" t="s">
        <v>73</v>
      </c>
      <c r="AY161" s="263" t="s">
        <v>129</v>
      </c>
    </row>
    <row r="162" spans="1:51" s="14" customFormat="1" ht="12">
      <c r="A162" s="14"/>
      <c r="B162" s="253"/>
      <c r="C162" s="254"/>
      <c r="D162" s="234" t="s">
        <v>188</v>
      </c>
      <c r="E162" s="255" t="s">
        <v>1</v>
      </c>
      <c r="F162" s="256" t="s">
        <v>209</v>
      </c>
      <c r="G162" s="254"/>
      <c r="H162" s="257">
        <v>-1.89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3" t="s">
        <v>188</v>
      </c>
      <c r="AU162" s="263" t="s">
        <v>82</v>
      </c>
      <c r="AV162" s="14" t="s">
        <v>82</v>
      </c>
      <c r="AW162" s="14" t="s">
        <v>30</v>
      </c>
      <c r="AX162" s="14" t="s">
        <v>73</v>
      </c>
      <c r="AY162" s="263" t="s">
        <v>129</v>
      </c>
    </row>
    <row r="163" spans="1:51" s="13" customFormat="1" ht="12">
      <c r="A163" s="13"/>
      <c r="B163" s="243"/>
      <c r="C163" s="244"/>
      <c r="D163" s="234" t="s">
        <v>188</v>
      </c>
      <c r="E163" s="245" t="s">
        <v>1</v>
      </c>
      <c r="F163" s="246" t="s">
        <v>210</v>
      </c>
      <c r="G163" s="244"/>
      <c r="H163" s="245" t="s">
        <v>1</v>
      </c>
      <c r="I163" s="247"/>
      <c r="J163" s="244"/>
      <c r="K163" s="244"/>
      <c r="L163" s="248"/>
      <c r="M163" s="249"/>
      <c r="N163" s="250"/>
      <c r="O163" s="250"/>
      <c r="P163" s="250"/>
      <c r="Q163" s="250"/>
      <c r="R163" s="250"/>
      <c r="S163" s="250"/>
      <c r="T163" s="25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2" t="s">
        <v>188</v>
      </c>
      <c r="AU163" s="252" t="s">
        <v>82</v>
      </c>
      <c r="AV163" s="13" t="s">
        <v>80</v>
      </c>
      <c r="AW163" s="13" t="s">
        <v>30</v>
      </c>
      <c r="AX163" s="13" t="s">
        <v>73</v>
      </c>
      <c r="AY163" s="252" t="s">
        <v>129</v>
      </c>
    </row>
    <row r="164" spans="1:51" s="14" customFormat="1" ht="12">
      <c r="A164" s="14"/>
      <c r="B164" s="253"/>
      <c r="C164" s="254"/>
      <c r="D164" s="234" t="s">
        <v>188</v>
      </c>
      <c r="E164" s="255" t="s">
        <v>1</v>
      </c>
      <c r="F164" s="256" t="s">
        <v>211</v>
      </c>
      <c r="G164" s="254"/>
      <c r="H164" s="257">
        <v>2.1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3" t="s">
        <v>188</v>
      </c>
      <c r="AU164" s="263" t="s">
        <v>82</v>
      </c>
      <c r="AV164" s="14" t="s">
        <v>82</v>
      </c>
      <c r="AW164" s="14" t="s">
        <v>30</v>
      </c>
      <c r="AX164" s="14" t="s">
        <v>73</v>
      </c>
      <c r="AY164" s="263" t="s">
        <v>129</v>
      </c>
    </row>
    <row r="165" spans="1:51" s="13" customFormat="1" ht="12">
      <c r="A165" s="13"/>
      <c r="B165" s="243"/>
      <c r="C165" s="244"/>
      <c r="D165" s="234" t="s">
        <v>188</v>
      </c>
      <c r="E165" s="245" t="s">
        <v>1</v>
      </c>
      <c r="F165" s="246" t="s">
        <v>212</v>
      </c>
      <c r="G165" s="244"/>
      <c r="H165" s="245" t="s">
        <v>1</v>
      </c>
      <c r="I165" s="247"/>
      <c r="J165" s="244"/>
      <c r="K165" s="244"/>
      <c r="L165" s="248"/>
      <c r="M165" s="249"/>
      <c r="N165" s="250"/>
      <c r="O165" s="250"/>
      <c r="P165" s="250"/>
      <c r="Q165" s="250"/>
      <c r="R165" s="250"/>
      <c r="S165" s="250"/>
      <c r="T165" s="25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2" t="s">
        <v>188</v>
      </c>
      <c r="AU165" s="252" t="s">
        <v>82</v>
      </c>
      <c r="AV165" s="13" t="s">
        <v>80</v>
      </c>
      <c r="AW165" s="13" t="s">
        <v>30</v>
      </c>
      <c r="AX165" s="13" t="s">
        <v>73</v>
      </c>
      <c r="AY165" s="252" t="s">
        <v>129</v>
      </c>
    </row>
    <row r="166" spans="1:51" s="14" customFormat="1" ht="12">
      <c r="A166" s="14"/>
      <c r="B166" s="253"/>
      <c r="C166" s="254"/>
      <c r="D166" s="234" t="s">
        <v>188</v>
      </c>
      <c r="E166" s="255" t="s">
        <v>1</v>
      </c>
      <c r="F166" s="256" t="s">
        <v>213</v>
      </c>
      <c r="G166" s="254"/>
      <c r="H166" s="257">
        <v>5.966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3" t="s">
        <v>188</v>
      </c>
      <c r="AU166" s="263" t="s">
        <v>82</v>
      </c>
      <c r="AV166" s="14" t="s">
        <v>82</v>
      </c>
      <c r="AW166" s="14" t="s">
        <v>30</v>
      </c>
      <c r="AX166" s="14" t="s">
        <v>73</v>
      </c>
      <c r="AY166" s="263" t="s">
        <v>129</v>
      </c>
    </row>
    <row r="167" spans="1:51" s="14" customFormat="1" ht="12">
      <c r="A167" s="14"/>
      <c r="B167" s="253"/>
      <c r="C167" s="254"/>
      <c r="D167" s="234" t="s">
        <v>188</v>
      </c>
      <c r="E167" s="255" t="s">
        <v>1</v>
      </c>
      <c r="F167" s="256" t="s">
        <v>214</v>
      </c>
      <c r="G167" s="254"/>
      <c r="H167" s="257">
        <v>4.956</v>
      </c>
      <c r="I167" s="258"/>
      <c r="J167" s="254"/>
      <c r="K167" s="254"/>
      <c r="L167" s="259"/>
      <c r="M167" s="260"/>
      <c r="N167" s="261"/>
      <c r="O167" s="261"/>
      <c r="P167" s="261"/>
      <c r="Q167" s="261"/>
      <c r="R167" s="261"/>
      <c r="S167" s="261"/>
      <c r="T167" s="26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3" t="s">
        <v>188</v>
      </c>
      <c r="AU167" s="263" t="s">
        <v>82</v>
      </c>
      <c r="AV167" s="14" t="s">
        <v>82</v>
      </c>
      <c r="AW167" s="14" t="s">
        <v>30</v>
      </c>
      <c r="AX167" s="14" t="s">
        <v>73</v>
      </c>
      <c r="AY167" s="263" t="s">
        <v>129</v>
      </c>
    </row>
    <row r="168" spans="1:51" s="14" customFormat="1" ht="12">
      <c r="A168" s="14"/>
      <c r="B168" s="253"/>
      <c r="C168" s="254"/>
      <c r="D168" s="234" t="s">
        <v>188</v>
      </c>
      <c r="E168" s="255" t="s">
        <v>1</v>
      </c>
      <c r="F168" s="256" t="s">
        <v>202</v>
      </c>
      <c r="G168" s="254"/>
      <c r="H168" s="257">
        <v>-1.68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3" t="s">
        <v>188</v>
      </c>
      <c r="AU168" s="263" t="s">
        <v>82</v>
      </c>
      <c r="AV168" s="14" t="s">
        <v>82</v>
      </c>
      <c r="AW168" s="14" t="s">
        <v>30</v>
      </c>
      <c r="AX168" s="14" t="s">
        <v>73</v>
      </c>
      <c r="AY168" s="263" t="s">
        <v>129</v>
      </c>
    </row>
    <row r="169" spans="1:51" s="15" customFormat="1" ht="12">
      <c r="A169" s="15"/>
      <c r="B169" s="264"/>
      <c r="C169" s="265"/>
      <c r="D169" s="234" t="s">
        <v>188</v>
      </c>
      <c r="E169" s="266" t="s">
        <v>1</v>
      </c>
      <c r="F169" s="267" t="s">
        <v>197</v>
      </c>
      <c r="G169" s="265"/>
      <c r="H169" s="268">
        <v>34.19200000000001</v>
      </c>
      <c r="I169" s="269"/>
      <c r="J169" s="265"/>
      <c r="K169" s="265"/>
      <c r="L169" s="270"/>
      <c r="M169" s="271"/>
      <c r="N169" s="272"/>
      <c r="O169" s="272"/>
      <c r="P169" s="272"/>
      <c r="Q169" s="272"/>
      <c r="R169" s="272"/>
      <c r="S169" s="272"/>
      <c r="T169" s="273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4" t="s">
        <v>188</v>
      </c>
      <c r="AU169" s="274" t="s">
        <v>82</v>
      </c>
      <c r="AV169" s="15" t="s">
        <v>136</v>
      </c>
      <c r="AW169" s="15" t="s">
        <v>30</v>
      </c>
      <c r="AX169" s="15" t="s">
        <v>80</v>
      </c>
      <c r="AY169" s="274" t="s">
        <v>129</v>
      </c>
    </row>
    <row r="170" spans="1:65" s="2" customFormat="1" ht="37.8" customHeight="1">
      <c r="A170" s="39"/>
      <c r="B170" s="40"/>
      <c r="C170" s="220" t="s">
        <v>141</v>
      </c>
      <c r="D170" s="220" t="s">
        <v>132</v>
      </c>
      <c r="E170" s="221" t="s">
        <v>215</v>
      </c>
      <c r="F170" s="222" t="s">
        <v>216</v>
      </c>
      <c r="G170" s="223" t="s">
        <v>187</v>
      </c>
      <c r="H170" s="224">
        <v>17.354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136</v>
      </c>
      <c r="AT170" s="232" t="s">
        <v>132</v>
      </c>
      <c r="AU170" s="232" t="s">
        <v>82</v>
      </c>
      <c r="AY170" s="18" t="s">
        <v>129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80</v>
      </c>
      <c r="BK170" s="233">
        <f>ROUND(I170*H170,2)</f>
        <v>0</v>
      </c>
      <c r="BL170" s="18" t="s">
        <v>136</v>
      </c>
      <c r="BM170" s="232" t="s">
        <v>144</v>
      </c>
    </row>
    <row r="171" spans="1:47" s="2" customFormat="1" ht="12">
      <c r="A171" s="39"/>
      <c r="B171" s="40"/>
      <c r="C171" s="41"/>
      <c r="D171" s="234" t="s">
        <v>137</v>
      </c>
      <c r="E171" s="41"/>
      <c r="F171" s="235" t="s">
        <v>216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137</v>
      </c>
      <c r="AU171" s="18" t="s">
        <v>82</v>
      </c>
    </row>
    <row r="172" spans="1:51" s="13" customFormat="1" ht="12">
      <c r="A172" s="13"/>
      <c r="B172" s="243"/>
      <c r="C172" s="244"/>
      <c r="D172" s="234" t="s">
        <v>188</v>
      </c>
      <c r="E172" s="245" t="s">
        <v>1</v>
      </c>
      <c r="F172" s="246" t="s">
        <v>217</v>
      </c>
      <c r="G172" s="244"/>
      <c r="H172" s="245" t="s">
        <v>1</v>
      </c>
      <c r="I172" s="247"/>
      <c r="J172" s="244"/>
      <c r="K172" s="244"/>
      <c r="L172" s="248"/>
      <c r="M172" s="249"/>
      <c r="N172" s="250"/>
      <c r="O172" s="250"/>
      <c r="P172" s="250"/>
      <c r="Q172" s="250"/>
      <c r="R172" s="250"/>
      <c r="S172" s="250"/>
      <c r="T172" s="25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2" t="s">
        <v>188</v>
      </c>
      <c r="AU172" s="252" t="s">
        <v>82</v>
      </c>
      <c r="AV172" s="13" t="s">
        <v>80</v>
      </c>
      <c r="AW172" s="13" t="s">
        <v>30</v>
      </c>
      <c r="AX172" s="13" t="s">
        <v>73</v>
      </c>
      <c r="AY172" s="252" t="s">
        <v>129</v>
      </c>
    </row>
    <row r="173" spans="1:51" s="14" customFormat="1" ht="12">
      <c r="A173" s="14"/>
      <c r="B173" s="253"/>
      <c r="C173" s="254"/>
      <c r="D173" s="234" t="s">
        <v>188</v>
      </c>
      <c r="E173" s="255" t="s">
        <v>1</v>
      </c>
      <c r="F173" s="256" t="s">
        <v>218</v>
      </c>
      <c r="G173" s="254"/>
      <c r="H173" s="257">
        <v>9.751</v>
      </c>
      <c r="I173" s="258"/>
      <c r="J173" s="254"/>
      <c r="K173" s="254"/>
      <c r="L173" s="259"/>
      <c r="M173" s="260"/>
      <c r="N173" s="261"/>
      <c r="O173" s="261"/>
      <c r="P173" s="261"/>
      <c r="Q173" s="261"/>
      <c r="R173" s="261"/>
      <c r="S173" s="261"/>
      <c r="T173" s="26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3" t="s">
        <v>188</v>
      </c>
      <c r="AU173" s="263" t="s">
        <v>82</v>
      </c>
      <c r="AV173" s="14" t="s">
        <v>82</v>
      </c>
      <c r="AW173" s="14" t="s">
        <v>30</v>
      </c>
      <c r="AX173" s="14" t="s">
        <v>73</v>
      </c>
      <c r="AY173" s="263" t="s">
        <v>129</v>
      </c>
    </row>
    <row r="174" spans="1:51" s="14" customFormat="1" ht="12">
      <c r="A174" s="14"/>
      <c r="B174" s="253"/>
      <c r="C174" s="254"/>
      <c r="D174" s="234" t="s">
        <v>188</v>
      </c>
      <c r="E174" s="255" t="s">
        <v>1</v>
      </c>
      <c r="F174" s="256" t="s">
        <v>202</v>
      </c>
      <c r="G174" s="254"/>
      <c r="H174" s="257">
        <v>-1.68</v>
      </c>
      <c r="I174" s="258"/>
      <c r="J174" s="254"/>
      <c r="K174" s="254"/>
      <c r="L174" s="259"/>
      <c r="M174" s="260"/>
      <c r="N174" s="261"/>
      <c r="O174" s="261"/>
      <c r="P174" s="261"/>
      <c r="Q174" s="261"/>
      <c r="R174" s="261"/>
      <c r="S174" s="261"/>
      <c r="T174" s="26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3" t="s">
        <v>188</v>
      </c>
      <c r="AU174" s="263" t="s">
        <v>82</v>
      </c>
      <c r="AV174" s="14" t="s">
        <v>82</v>
      </c>
      <c r="AW174" s="14" t="s">
        <v>30</v>
      </c>
      <c r="AX174" s="14" t="s">
        <v>73</v>
      </c>
      <c r="AY174" s="263" t="s">
        <v>129</v>
      </c>
    </row>
    <row r="175" spans="1:51" s="13" customFormat="1" ht="12">
      <c r="A175" s="13"/>
      <c r="B175" s="243"/>
      <c r="C175" s="244"/>
      <c r="D175" s="234" t="s">
        <v>188</v>
      </c>
      <c r="E175" s="245" t="s">
        <v>1</v>
      </c>
      <c r="F175" s="246" t="s">
        <v>212</v>
      </c>
      <c r="G175" s="244"/>
      <c r="H175" s="245" t="s">
        <v>1</v>
      </c>
      <c r="I175" s="247"/>
      <c r="J175" s="244"/>
      <c r="K175" s="244"/>
      <c r="L175" s="248"/>
      <c r="M175" s="249"/>
      <c r="N175" s="250"/>
      <c r="O175" s="250"/>
      <c r="P175" s="250"/>
      <c r="Q175" s="250"/>
      <c r="R175" s="250"/>
      <c r="S175" s="250"/>
      <c r="T175" s="25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2" t="s">
        <v>188</v>
      </c>
      <c r="AU175" s="252" t="s">
        <v>82</v>
      </c>
      <c r="AV175" s="13" t="s">
        <v>80</v>
      </c>
      <c r="AW175" s="13" t="s">
        <v>30</v>
      </c>
      <c r="AX175" s="13" t="s">
        <v>73</v>
      </c>
      <c r="AY175" s="252" t="s">
        <v>129</v>
      </c>
    </row>
    <row r="176" spans="1:51" s="14" customFormat="1" ht="12">
      <c r="A176" s="14"/>
      <c r="B176" s="253"/>
      <c r="C176" s="254"/>
      <c r="D176" s="234" t="s">
        <v>188</v>
      </c>
      <c r="E176" s="255" t="s">
        <v>1</v>
      </c>
      <c r="F176" s="256" t="s">
        <v>219</v>
      </c>
      <c r="G176" s="254"/>
      <c r="H176" s="257">
        <v>11.173</v>
      </c>
      <c r="I176" s="258"/>
      <c r="J176" s="254"/>
      <c r="K176" s="254"/>
      <c r="L176" s="259"/>
      <c r="M176" s="260"/>
      <c r="N176" s="261"/>
      <c r="O176" s="261"/>
      <c r="P176" s="261"/>
      <c r="Q176" s="261"/>
      <c r="R176" s="261"/>
      <c r="S176" s="261"/>
      <c r="T176" s="26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3" t="s">
        <v>188</v>
      </c>
      <c r="AU176" s="263" t="s">
        <v>82</v>
      </c>
      <c r="AV176" s="14" t="s">
        <v>82</v>
      </c>
      <c r="AW176" s="14" t="s">
        <v>30</v>
      </c>
      <c r="AX176" s="14" t="s">
        <v>73</v>
      </c>
      <c r="AY176" s="263" t="s">
        <v>129</v>
      </c>
    </row>
    <row r="177" spans="1:51" s="14" customFormat="1" ht="12">
      <c r="A177" s="14"/>
      <c r="B177" s="253"/>
      <c r="C177" s="254"/>
      <c r="D177" s="234" t="s">
        <v>188</v>
      </c>
      <c r="E177" s="255" t="s">
        <v>1</v>
      </c>
      <c r="F177" s="256" t="s">
        <v>209</v>
      </c>
      <c r="G177" s="254"/>
      <c r="H177" s="257">
        <v>-1.89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3" t="s">
        <v>188</v>
      </c>
      <c r="AU177" s="263" t="s">
        <v>82</v>
      </c>
      <c r="AV177" s="14" t="s">
        <v>82</v>
      </c>
      <c r="AW177" s="14" t="s">
        <v>30</v>
      </c>
      <c r="AX177" s="14" t="s">
        <v>73</v>
      </c>
      <c r="AY177" s="263" t="s">
        <v>129</v>
      </c>
    </row>
    <row r="178" spans="1:51" s="15" customFormat="1" ht="12">
      <c r="A178" s="15"/>
      <c r="B178" s="264"/>
      <c r="C178" s="265"/>
      <c r="D178" s="234" t="s">
        <v>188</v>
      </c>
      <c r="E178" s="266" t="s">
        <v>1</v>
      </c>
      <c r="F178" s="267" t="s">
        <v>197</v>
      </c>
      <c r="G178" s="265"/>
      <c r="H178" s="268">
        <v>17.354</v>
      </c>
      <c r="I178" s="269"/>
      <c r="J178" s="265"/>
      <c r="K178" s="265"/>
      <c r="L178" s="270"/>
      <c r="M178" s="271"/>
      <c r="N178" s="272"/>
      <c r="O178" s="272"/>
      <c r="P178" s="272"/>
      <c r="Q178" s="272"/>
      <c r="R178" s="272"/>
      <c r="S178" s="272"/>
      <c r="T178" s="27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74" t="s">
        <v>188</v>
      </c>
      <c r="AU178" s="274" t="s">
        <v>82</v>
      </c>
      <c r="AV178" s="15" t="s">
        <v>136</v>
      </c>
      <c r="AW178" s="15" t="s">
        <v>30</v>
      </c>
      <c r="AX178" s="15" t="s">
        <v>80</v>
      </c>
      <c r="AY178" s="274" t="s">
        <v>129</v>
      </c>
    </row>
    <row r="179" spans="1:65" s="2" customFormat="1" ht="37.8" customHeight="1">
      <c r="A179" s="39"/>
      <c r="B179" s="40"/>
      <c r="C179" s="220" t="s">
        <v>136</v>
      </c>
      <c r="D179" s="220" t="s">
        <v>132</v>
      </c>
      <c r="E179" s="221" t="s">
        <v>220</v>
      </c>
      <c r="F179" s="222" t="s">
        <v>221</v>
      </c>
      <c r="G179" s="223" t="s">
        <v>187</v>
      </c>
      <c r="H179" s="224">
        <v>22.191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136</v>
      </c>
      <c r="AT179" s="232" t="s">
        <v>132</v>
      </c>
      <c r="AU179" s="232" t="s">
        <v>82</v>
      </c>
      <c r="AY179" s="18" t="s">
        <v>129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80</v>
      </c>
      <c r="BK179" s="233">
        <f>ROUND(I179*H179,2)</f>
        <v>0</v>
      </c>
      <c r="BL179" s="18" t="s">
        <v>136</v>
      </c>
      <c r="BM179" s="232" t="s">
        <v>147</v>
      </c>
    </row>
    <row r="180" spans="1:47" s="2" customFormat="1" ht="12">
      <c r="A180" s="39"/>
      <c r="B180" s="40"/>
      <c r="C180" s="41"/>
      <c r="D180" s="234" t="s">
        <v>137</v>
      </c>
      <c r="E180" s="41"/>
      <c r="F180" s="235" t="s">
        <v>221</v>
      </c>
      <c r="G180" s="41"/>
      <c r="H180" s="41"/>
      <c r="I180" s="236"/>
      <c r="J180" s="41"/>
      <c r="K180" s="41"/>
      <c r="L180" s="45"/>
      <c r="M180" s="237"/>
      <c r="N180" s="238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137</v>
      </c>
      <c r="AU180" s="18" t="s">
        <v>82</v>
      </c>
    </row>
    <row r="181" spans="1:51" s="13" customFormat="1" ht="12">
      <c r="A181" s="13"/>
      <c r="B181" s="243"/>
      <c r="C181" s="244"/>
      <c r="D181" s="234" t="s">
        <v>188</v>
      </c>
      <c r="E181" s="245" t="s">
        <v>1</v>
      </c>
      <c r="F181" s="246" t="s">
        <v>212</v>
      </c>
      <c r="G181" s="244"/>
      <c r="H181" s="245" t="s">
        <v>1</v>
      </c>
      <c r="I181" s="247"/>
      <c r="J181" s="244"/>
      <c r="K181" s="244"/>
      <c r="L181" s="248"/>
      <c r="M181" s="249"/>
      <c r="N181" s="250"/>
      <c r="O181" s="250"/>
      <c r="P181" s="250"/>
      <c r="Q181" s="250"/>
      <c r="R181" s="250"/>
      <c r="S181" s="250"/>
      <c r="T181" s="25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2" t="s">
        <v>188</v>
      </c>
      <c r="AU181" s="252" t="s">
        <v>82</v>
      </c>
      <c r="AV181" s="13" t="s">
        <v>80</v>
      </c>
      <c r="AW181" s="13" t="s">
        <v>30</v>
      </c>
      <c r="AX181" s="13" t="s">
        <v>73</v>
      </c>
      <c r="AY181" s="252" t="s">
        <v>129</v>
      </c>
    </row>
    <row r="182" spans="1:51" s="14" customFormat="1" ht="12">
      <c r="A182" s="14"/>
      <c r="B182" s="253"/>
      <c r="C182" s="254"/>
      <c r="D182" s="234" t="s">
        <v>188</v>
      </c>
      <c r="E182" s="255" t="s">
        <v>1</v>
      </c>
      <c r="F182" s="256" t="s">
        <v>222</v>
      </c>
      <c r="G182" s="254"/>
      <c r="H182" s="257">
        <v>15.9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3" t="s">
        <v>188</v>
      </c>
      <c r="AU182" s="263" t="s">
        <v>82</v>
      </c>
      <c r="AV182" s="14" t="s">
        <v>82</v>
      </c>
      <c r="AW182" s="14" t="s">
        <v>30</v>
      </c>
      <c r="AX182" s="14" t="s">
        <v>73</v>
      </c>
      <c r="AY182" s="263" t="s">
        <v>129</v>
      </c>
    </row>
    <row r="183" spans="1:51" s="14" customFormat="1" ht="12">
      <c r="A183" s="14"/>
      <c r="B183" s="253"/>
      <c r="C183" s="254"/>
      <c r="D183" s="234" t="s">
        <v>188</v>
      </c>
      <c r="E183" s="255" t="s">
        <v>1</v>
      </c>
      <c r="F183" s="256" t="s">
        <v>223</v>
      </c>
      <c r="G183" s="254"/>
      <c r="H183" s="257">
        <v>8.181</v>
      </c>
      <c r="I183" s="258"/>
      <c r="J183" s="254"/>
      <c r="K183" s="254"/>
      <c r="L183" s="259"/>
      <c r="M183" s="260"/>
      <c r="N183" s="261"/>
      <c r="O183" s="261"/>
      <c r="P183" s="261"/>
      <c r="Q183" s="261"/>
      <c r="R183" s="261"/>
      <c r="S183" s="261"/>
      <c r="T183" s="26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3" t="s">
        <v>188</v>
      </c>
      <c r="AU183" s="263" t="s">
        <v>82</v>
      </c>
      <c r="AV183" s="14" t="s">
        <v>82</v>
      </c>
      <c r="AW183" s="14" t="s">
        <v>30</v>
      </c>
      <c r="AX183" s="14" t="s">
        <v>73</v>
      </c>
      <c r="AY183" s="263" t="s">
        <v>129</v>
      </c>
    </row>
    <row r="184" spans="1:51" s="14" customFormat="1" ht="12">
      <c r="A184" s="14"/>
      <c r="B184" s="253"/>
      <c r="C184" s="254"/>
      <c r="D184" s="234" t="s">
        <v>188</v>
      </c>
      <c r="E184" s="255" t="s">
        <v>1</v>
      </c>
      <c r="F184" s="256" t="s">
        <v>209</v>
      </c>
      <c r="G184" s="254"/>
      <c r="H184" s="257">
        <v>-1.89</v>
      </c>
      <c r="I184" s="258"/>
      <c r="J184" s="254"/>
      <c r="K184" s="254"/>
      <c r="L184" s="259"/>
      <c r="M184" s="260"/>
      <c r="N184" s="261"/>
      <c r="O184" s="261"/>
      <c r="P184" s="261"/>
      <c r="Q184" s="261"/>
      <c r="R184" s="261"/>
      <c r="S184" s="261"/>
      <c r="T184" s="26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3" t="s">
        <v>188</v>
      </c>
      <c r="AU184" s="263" t="s">
        <v>82</v>
      </c>
      <c r="AV184" s="14" t="s">
        <v>82</v>
      </c>
      <c r="AW184" s="14" t="s">
        <v>30</v>
      </c>
      <c r="AX184" s="14" t="s">
        <v>73</v>
      </c>
      <c r="AY184" s="263" t="s">
        <v>129</v>
      </c>
    </row>
    <row r="185" spans="1:51" s="15" customFormat="1" ht="12">
      <c r="A185" s="15"/>
      <c r="B185" s="264"/>
      <c r="C185" s="265"/>
      <c r="D185" s="234" t="s">
        <v>188</v>
      </c>
      <c r="E185" s="266" t="s">
        <v>1</v>
      </c>
      <c r="F185" s="267" t="s">
        <v>197</v>
      </c>
      <c r="G185" s="265"/>
      <c r="H185" s="268">
        <v>22.191</v>
      </c>
      <c r="I185" s="269"/>
      <c r="J185" s="265"/>
      <c r="K185" s="265"/>
      <c r="L185" s="270"/>
      <c r="M185" s="271"/>
      <c r="N185" s="272"/>
      <c r="O185" s="272"/>
      <c r="P185" s="272"/>
      <c r="Q185" s="272"/>
      <c r="R185" s="272"/>
      <c r="S185" s="272"/>
      <c r="T185" s="273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4" t="s">
        <v>188</v>
      </c>
      <c r="AU185" s="274" t="s">
        <v>82</v>
      </c>
      <c r="AV185" s="15" t="s">
        <v>136</v>
      </c>
      <c r="AW185" s="15" t="s">
        <v>30</v>
      </c>
      <c r="AX185" s="15" t="s">
        <v>80</v>
      </c>
      <c r="AY185" s="274" t="s">
        <v>129</v>
      </c>
    </row>
    <row r="186" spans="1:65" s="2" customFormat="1" ht="37.8" customHeight="1">
      <c r="A186" s="39"/>
      <c r="B186" s="40"/>
      <c r="C186" s="220" t="s">
        <v>128</v>
      </c>
      <c r="D186" s="220" t="s">
        <v>132</v>
      </c>
      <c r="E186" s="221" t="s">
        <v>224</v>
      </c>
      <c r="F186" s="222" t="s">
        <v>225</v>
      </c>
      <c r="G186" s="223" t="s">
        <v>187</v>
      </c>
      <c r="H186" s="224">
        <v>0.504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38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136</v>
      </c>
      <c r="AT186" s="232" t="s">
        <v>132</v>
      </c>
      <c r="AU186" s="232" t="s">
        <v>82</v>
      </c>
      <c r="AY186" s="18" t="s">
        <v>129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80</v>
      </c>
      <c r="BK186" s="233">
        <f>ROUND(I186*H186,2)</f>
        <v>0</v>
      </c>
      <c r="BL186" s="18" t="s">
        <v>136</v>
      </c>
      <c r="BM186" s="232" t="s">
        <v>152</v>
      </c>
    </row>
    <row r="187" spans="1:47" s="2" customFormat="1" ht="12">
      <c r="A187" s="39"/>
      <c r="B187" s="40"/>
      <c r="C187" s="41"/>
      <c r="D187" s="234" t="s">
        <v>137</v>
      </c>
      <c r="E187" s="41"/>
      <c r="F187" s="235" t="s">
        <v>225</v>
      </c>
      <c r="G187" s="41"/>
      <c r="H187" s="41"/>
      <c r="I187" s="236"/>
      <c r="J187" s="41"/>
      <c r="K187" s="41"/>
      <c r="L187" s="45"/>
      <c r="M187" s="237"/>
      <c r="N187" s="238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137</v>
      </c>
      <c r="AU187" s="18" t="s">
        <v>82</v>
      </c>
    </row>
    <row r="188" spans="1:51" s="13" customFormat="1" ht="12">
      <c r="A188" s="13"/>
      <c r="B188" s="243"/>
      <c r="C188" s="244"/>
      <c r="D188" s="234" t="s">
        <v>188</v>
      </c>
      <c r="E188" s="245" t="s">
        <v>1</v>
      </c>
      <c r="F188" s="246" t="s">
        <v>226</v>
      </c>
      <c r="G188" s="244"/>
      <c r="H188" s="245" t="s">
        <v>1</v>
      </c>
      <c r="I188" s="247"/>
      <c r="J188" s="244"/>
      <c r="K188" s="244"/>
      <c r="L188" s="248"/>
      <c r="M188" s="249"/>
      <c r="N188" s="250"/>
      <c r="O188" s="250"/>
      <c r="P188" s="250"/>
      <c r="Q188" s="250"/>
      <c r="R188" s="250"/>
      <c r="S188" s="250"/>
      <c r="T188" s="25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2" t="s">
        <v>188</v>
      </c>
      <c r="AU188" s="252" t="s">
        <v>82</v>
      </c>
      <c r="AV188" s="13" t="s">
        <v>80</v>
      </c>
      <c r="AW188" s="13" t="s">
        <v>30</v>
      </c>
      <c r="AX188" s="13" t="s">
        <v>73</v>
      </c>
      <c r="AY188" s="252" t="s">
        <v>129</v>
      </c>
    </row>
    <row r="189" spans="1:51" s="14" customFormat="1" ht="12">
      <c r="A189" s="14"/>
      <c r="B189" s="253"/>
      <c r="C189" s="254"/>
      <c r="D189" s="234" t="s">
        <v>188</v>
      </c>
      <c r="E189" s="255" t="s">
        <v>1</v>
      </c>
      <c r="F189" s="256" t="s">
        <v>227</v>
      </c>
      <c r="G189" s="254"/>
      <c r="H189" s="257">
        <v>0.504</v>
      </c>
      <c r="I189" s="258"/>
      <c r="J189" s="254"/>
      <c r="K189" s="254"/>
      <c r="L189" s="259"/>
      <c r="M189" s="260"/>
      <c r="N189" s="261"/>
      <c r="O189" s="261"/>
      <c r="P189" s="261"/>
      <c r="Q189" s="261"/>
      <c r="R189" s="261"/>
      <c r="S189" s="261"/>
      <c r="T189" s="26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3" t="s">
        <v>188</v>
      </c>
      <c r="AU189" s="263" t="s">
        <v>82</v>
      </c>
      <c r="AV189" s="14" t="s">
        <v>82</v>
      </c>
      <c r="AW189" s="14" t="s">
        <v>30</v>
      </c>
      <c r="AX189" s="14" t="s">
        <v>73</v>
      </c>
      <c r="AY189" s="263" t="s">
        <v>129</v>
      </c>
    </row>
    <row r="190" spans="1:51" s="15" customFormat="1" ht="12">
      <c r="A190" s="15"/>
      <c r="B190" s="264"/>
      <c r="C190" s="265"/>
      <c r="D190" s="234" t="s">
        <v>188</v>
      </c>
      <c r="E190" s="266" t="s">
        <v>1</v>
      </c>
      <c r="F190" s="267" t="s">
        <v>197</v>
      </c>
      <c r="G190" s="265"/>
      <c r="H190" s="268">
        <v>0.504</v>
      </c>
      <c r="I190" s="269"/>
      <c r="J190" s="265"/>
      <c r="K190" s="265"/>
      <c r="L190" s="270"/>
      <c r="M190" s="271"/>
      <c r="N190" s="272"/>
      <c r="O190" s="272"/>
      <c r="P190" s="272"/>
      <c r="Q190" s="272"/>
      <c r="R190" s="272"/>
      <c r="S190" s="272"/>
      <c r="T190" s="273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74" t="s">
        <v>188</v>
      </c>
      <c r="AU190" s="274" t="s">
        <v>82</v>
      </c>
      <c r="AV190" s="15" t="s">
        <v>136</v>
      </c>
      <c r="AW190" s="15" t="s">
        <v>30</v>
      </c>
      <c r="AX190" s="15" t="s">
        <v>80</v>
      </c>
      <c r="AY190" s="274" t="s">
        <v>129</v>
      </c>
    </row>
    <row r="191" spans="1:65" s="2" customFormat="1" ht="24.15" customHeight="1">
      <c r="A191" s="39"/>
      <c r="B191" s="40"/>
      <c r="C191" s="220" t="s">
        <v>144</v>
      </c>
      <c r="D191" s="220" t="s">
        <v>132</v>
      </c>
      <c r="E191" s="221" t="s">
        <v>228</v>
      </c>
      <c r="F191" s="222" t="s">
        <v>229</v>
      </c>
      <c r="G191" s="223" t="s">
        <v>230</v>
      </c>
      <c r="H191" s="224">
        <v>71.58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38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136</v>
      </c>
      <c r="AT191" s="232" t="s">
        <v>132</v>
      </c>
      <c r="AU191" s="232" t="s">
        <v>82</v>
      </c>
      <c r="AY191" s="18" t="s">
        <v>129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80</v>
      </c>
      <c r="BK191" s="233">
        <f>ROUND(I191*H191,2)</f>
        <v>0</v>
      </c>
      <c r="BL191" s="18" t="s">
        <v>136</v>
      </c>
      <c r="BM191" s="232" t="s">
        <v>157</v>
      </c>
    </row>
    <row r="192" spans="1:47" s="2" customFormat="1" ht="12">
      <c r="A192" s="39"/>
      <c r="B192" s="40"/>
      <c r="C192" s="41"/>
      <c r="D192" s="234" t="s">
        <v>137</v>
      </c>
      <c r="E192" s="41"/>
      <c r="F192" s="235" t="s">
        <v>229</v>
      </c>
      <c r="G192" s="41"/>
      <c r="H192" s="41"/>
      <c r="I192" s="236"/>
      <c r="J192" s="41"/>
      <c r="K192" s="41"/>
      <c r="L192" s="45"/>
      <c r="M192" s="237"/>
      <c r="N192" s="238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137</v>
      </c>
      <c r="AU192" s="18" t="s">
        <v>82</v>
      </c>
    </row>
    <row r="193" spans="1:51" s="13" customFormat="1" ht="12">
      <c r="A193" s="13"/>
      <c r="B193" s="243"/>
      <c r="C193" s="244"/>
      <c r="D193" s="234" t="s">
        <v>188</v>
      </c>
      <c r="E193" s="245" t="s">
        <v>1</v>
      </c>
      <c r="F193" s="246" t="s">
        <v>231</v>
      </c>
      <c r="G193" s="244"/>
      <c r="H193" s="245" t="s">
        <v>1</v>
      </c>
      <c r="I193" s="247"/>
      <c r="J193" s="244"/>
      <c r="K193" s="244"/>
      <c r="L193" s="248"/>
      <c r="M193" s="249"/>
      <c r="N193" s="250"/>
      <c r="O193" s="250"/>
      <c r="P193" s="250"/>
      <c r="Q193" s="250"/>
      <c r="R193" s="250"/>
      <c r="S193" s="250"/>
      <c r="T193" s="25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2" t="s">
        <v>188</v>
      </c>
      <c r="AU193" s="252" t="s">
        <v>82</v>
      </c>
      <c r="AV193" s="13" t="s">
        <v>80</v>
      </c>
      <c r="AW193" s="13" t="s">
        <v>30</v>
      </c>
      <c r="AX193" s="13" t="s">
        <v>73</v>
      </c>
      <c r="AY193" s="252" t="s">
        <v>129</v>
      </c>
    </row>
    <row r="194" spans="1:51" s="14" customFormat="1" ht="12">
      <c r="A194" s="14"/>
      <c r="B194" s="253"/>
      <c r="C194" s="254"/>
      <c r="D194" s="234" t="s">
        <v>188</v>
      </c>
      <c r="E194" s="255" t="s">
        <v>1</v>
      </c>
      <c r="F194" s="256" t="s">
        <v>232</v>
      </c>
      <c r="G194" s="254"/>
      <c r="H194" s="257">
        <v>12.63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3" t="s">
        <v>188</v>
      </c>
      <c r="AU194" s="263" t="s">
        <v>82</v>
      </c>
      <c r="AV194" s="14" t="s">
        <v>82</v>
      </c>
      <c r="AW194" s="14" t="s">
        <v>30</v>
      </c>
      <c r="AX194" s="14" t="s">
        <v>73</v>
      </c>
      <c r="AY194" s="263" t="s">
        <v>129</v>
      </c>
    </row>
    <row r="195" spans="1:51" s="13" customFormat="1" ht="12">
      <c r="A195" s="13"/>
      <c r="B195" s="243"/>
      <c r="C195" s="244"/>
      <c r="D195" s="234" t="s">
        <v>188</v>
      </c>
      <c r="E195" s="245" t="s">
        <v>1</v>
      </c>
      <c r="F195" s="246" t="s">
        <v>189</v>
      </c>
      <c r="G195" s="244"/>
      <c r="H195" s="245" t="s">
        <v>1</v>
      </c>
      <c r="I195" s="247"/>
      <c r="J195" s="244"/>
      <c r="K195" s="244"/>
      <c r="L195" s="248"/>
      <c r="M195" s="249"/>
      <c r="N195" s="250"/>
      <c r="O195" s="250"/>
      <c r="P195" s="250"/>
      <c r="Q195" s="250"/>
      <c r="R195" s="250"/>
      <c r="S195" s="250"/>
      <c r="T195" s="25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2" t="s">
        <v>188</v>
      </c>
      <c r="AU195" s="252" t="s">
        <v>82</v>
      </c>
      <c r="AV195" s="13" t="s">
        <v>80</v>
      </c>
      <c r="AW195" s="13" t="s">
        <v>30</v>
      </c>
      <c r="AX195" s="13" t="s">
        <v>73</v>
      </c>
      <c r="AY195" s="252" t="s">
        <v>129</v>
      </c>
    </row>
    <row r="196" spans="1:51" s="14" customFormat="1" ht="12">
      <c r="A196" s="14"/>
      <c r="B196" s="253"/>
      <c r="C196" s="254"/>
      <c r="D196" s="234" t="s">
        <v>188</v>
      </c>
      <c r="E196" s="255" t="s">
        <v>1</v>
      </c>
      <c r="F196" s="256" t="s">
        <v>233</v>
      </c>
      <c r="G196" s="254"/>
      <c r="H196" s="257">
        <v>3.52</v>
      </c>
      <c r="I196" s="258"/>
      <c r="J196" s="254"/>
      <c r="K196" s="254"/>
      <c r="L196" s="259"/>
      <c r="M196" s="260"/>
      <c r="N196" s="261"/>
      <c r="O196" s="261"/>
      <c r="P196" s="261"/>
      <c r="Q196" s="261"/>
      <c r="R196" s="261"/>
      <c r="S196" s="261"/>
      <c r="T196" s="26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3" t="s">
        <v>188</v>
      </c>
      <c r="AU196" s="263" t="s">
        <v>82</v>
      </c>
      <c r="AV196" s="14" t="s">
        <v>82</v>
      </c>
      <c r="AW196" s="14" t="s">
        <v>30</v>
      </c>
      <c r="AX196" s="14" t="s">
        <v>73</v>
      </c>
      <c r="AY196" s="263" t="s">
        <v>129</v>
      </c>
    </row>
    <row r="197" spans="1:51" s="13" customFormat="1" ht="12">
      <c r="A197" s="13"/>
      <c r="B197" s="243"/>
      <c r="C197" s="244"/>
      <c r="D197" s="234" t="s">
        <v>188</v>
      </c>
      <c r="E197" s="245" t="s">
        <v>1</v>
      </c>
      <c r="F197" s="246" t="s">
        <v>205</v>
      </c>
      <c r="G197" s="244"/>
      <c r="H197" s="245" t="s">
        <v>1</v>
      </c>
      <c r="I197" s="247"/>
      <c r="J197" s="244"/>
      <c r="K197" s="244"/>
      <c r="L197" s="248"/>
      <c r="M197" s="249"/>
      <c r="N197" s="250"/>
      <c r="O197" s="250"/>
      <c r="P197" s="250"/>
      <c r="Q197" s="250"/>
      <c r="R197" s="250"/>
      <c r="S197" s="250"/>
      <c r="T197" s="25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2" t="s">
        <v>188</v>
      </c>
      <c r="AU197" s="252" t="s">
        <v>82</v>
      </c>
      <c r="AV197" s="13" t="s">
        <v>80</v>
      </c>
      <c r="AW197" s="13" t="s">
        <v>30</v>
      </c>
      <c r="AX197" s="13" t="s">
        <v>73</v>
      </c>
      <c r="AY197" s="252" t="s">
        <v>129</v>
      </c>
    </row>
    <row r="198" spans="1:51" s="14" customFormat="1" ht="12">
      <c r="A198" s="14"/>
      <c r="B198" s="253"/>
      <c r="C198" s="254"/>
      <c r="D198" s="234" t="s">
        <v>188</v>
      </c>
      <c r="E198" s="255" t="s">
        <v>1</v>
      </c>
      <c r="F198" s="256" t="s">
        <v>234</v>
      </c>
      <c r="G198" s="254"/>
      <c r="H198" s="257">
        <v>2.81</v>
      </c>
      <c r="I198" s="258"/>
      <c r="J198" s="254"/>
      <c r="K198" s="254"/>
      <c r="L198" s="259"/>
      <c r="M198" s="260"/>
      <c r="N198" s="261"/>
      <c r="O198" s="261"/>
      <c r="P198" s="261"/>
      <c r="Q198" s="261"/>
      <c r="R198" s="261"/>
      <c r="S198" s="261"/>
      <c r="T198" s="26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3" t="s">
        <v>188</v>
      </c>
      <c r="AU198" s="263" t="s">
        <v>82</v>
      </c>
      <c r="AV198" s="14" t="s">
        <v>82</v>
      </c>
      <c r="AW198" s="14" t="s">
        <v>30</v>
      </c>
      <c r="AX198" s="14" t="s">
        <v>73</v>
      </c>
      <c r="AY198" s="263" t="s">
        <v>129</v>
      </c>
    </row>
    <row r="199" spans="1:51" s="13" customFormat="1" ht="12">
      <c r="A199" s="13"/>
      <c r="B199" s="243"/>
      <c r="C199" s="244"/>
      <c r="D199" s="234" t="s">
        <v>188</v>
      </c>
      <c r="E199" s="245" t="s">
        <v>1</v>
      </c>
      <c r="F199" s="246" t="s">
        <v>192</v>
      </c>
      <c r="G199" s="244"/>
      <c r="H199" s="245" t="s">
        <v>1</v>
      </c>
      <c r="I199" s="247"/>
      <c r="J199" s="244"/>
      <c r="K199" s="244"/>
      <c r="L199" s="248"/>
      <c r="M199" s="249"/>
      <c r="N199" s="250"/>
      <c r="O199" s="250"/>
      <c r="P199" s="250"/>
      <c r="Q199" s="250"/>
      <c r="R199" s="250"/>
      <c r="S199" s="250"/>
      <c r="T199" s="25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2" t="s">
        <v>188</v>
      </c>
      <c r="AU199" s="252" t="s">
        <v>82</v>
      </c>
      <c r="AV199" s="13" t="s">
        <v>80</v>
      </c>
      <c r="AW199" s="13" t="s">
        <v>30</v>
      </c>
      <c r="AX199" s="13" t="s">
        <v>73</v>
      </c>
      <c r="AY199" s="252" t="s">
        <v>129</v>
      </c>
    </row>
    <row r="200" spans="1:51" s="14" customFormat="1" ht="12">
      <c r="A200" s="14"/>
      <c r="B200" s="253"/>
      <c r="C200" s="254"/>
      <c r="D200" s="234" t="s">
        <v>188</v>
      </c>
      <c r="E200" s="255" t="s">
        <v>1</v>
      </c>
      <c r="F200" s="256" t="s">
        <v>235</v>
      </c>
      <c r="G200" s="254"/>
      <c r="H200" s="257">
        <v>4.2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3" t="s">
        <v>188</v>
      </c>
      <c r="AU200" s="263" t="s">
        <v>82</v>
      </c>
      <c r="AV200" s="14" t="s">
        <v>82</v>
      </c>
      <c r="AW200" s="14" t="s">
        <v>30</v>
      </c>
      <c r="AX200" s="14" t="s">
        <v>73</v>
      </c>
      <c r="AY200" s="263" t="s">
        <v>129</v>
      </c>
    </row>
    <row r="201" spans="1:51" s="13" customFormat="1" ht="12">
      <c r="A201" s="13"/>
      <c r="B201" s="243"/>
      <c r="C201" s="244"/>
      <c r="D201" s="234" t="s">
        <v>188</v>
      </c>
      <c r="E201" s="245" t="s">
        <v>1</v>
      </c>
      <c r="F201" s="246" t="s">
        <v>194</v>
      </c>
      <c r="G201" s="244"/>
      <c r="H201" s="245" t="s">
        <v>1</v>
      </c>
      <c r="I201" s="247"/>
      <c r="J201" s="244"/>
      <c r="K201" s="244"/>
      <c r="L201" s="248"/>
      <c r="M201" s="249"/>
      <c r="N201" s="250"/>
      <c r="O201" s="250"/>
      <c r="P201" s="250"/>
      <c r="Q201" s="250"/>
      <c r="R201" s="250"/>
      <c r="S201" s="250"/>
      <c r="T201" s="25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2" t="s">
        <v>188</v>
      </c>
      <c r="AU201" s="252" t="s">
        <v>82</v>
      </c>
      <c r="AV201" s="13" t="s">
        <v>80</v>
      </c>
      <c r="AW201" s="13" t="s">
        <v>30</v>
      </c>
      <c r="AX201" s="13" t="s">
        <v>73</v>
      </c>
      <c r="AY201" s="252" t="s">
        <v>129</v>
      </c>
    </row>
    <row r="202" spans="1:51" s="14" customFormat="1" ht="12">
      <c r="A202" s="14"/>
      <c r="B202" s="253"/>
      <c r="C202" s="254"/>
      <c r="D202" s="234" t="s">
        <v>188</v>
      </c>
      <c r="E202" s="255" t="s">
        <v>1</v>
      </c>
      <c r="F202" s="256" t="s">
        <v>235</v>
      </c>
      <c r="G202" s="254"/>
      <c r="H202" s="257">
        <v>4.2</v>
      </c>
      <c r="I202" s="258"/>
      <c r="J202" s="254"/>
      <c r="K202" s="254"/>
      <c r="L202" s="259"/>
      <c r="M202" s="260"/>
      <c r="N202" s="261"/>
      <c r="O202" s="261"/>
      <c r="P202" s="261"/>
      <c r="Q202" s="261"/>
      <c r="R202" s="261"/>
      <c r="S202" s="261"/>
      <c r="T202" s="26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3" t="s">
        <v>188</v>
      </c>
      <c r="AU202" s="263" t="s">
        <v>82</v>
      </c>
      <c r="AV202" s="14" t="s">
        <v>82</v>
      </c>
      <c r="AW202" s="14" t="s">
        <v>30</v>
      </c>
      <c r="AX202" s="14" t="s">
        <v>73</v>
      </c>
      <c r="AY202" s="263" t="s">
        <v>129</v>
      </c>
    </row>
    <row r="203" spans="1:51" s="13" customFormat="1" ht="12">
      <c r="A203" s="13"/>
      <c r="B203" s="243"/>
      <c r="C203" s="244"/>
      <c r="D203" s="234" t="s">
        <v>188</v>
      </c>
      <c r="E203" s="245" t="s">
        <v>1</v>
      </c>
      <c r="F203" s="246" t="s">
        <v>236</v>
      </c>
      <c r="G203" s="244"/>
      <c r="H203" s="245" t="s">
        <v>1</v>
      </c>
      <c r="I203" s="247"/>
      <c r="J203" s="244"/>
      <c r="K203" s="244"/>
      <c r="L203" s="248"/>
      <c r="M203" s="249"/>
      <c r="N203" s="250"/>
      <c r="O203" s="250"/>
      <c r="P203" s="250"/>
      <c r="Q203" s="250"/>
      <c r="R203" s="250"/>
      <c r="S203" s="250"/>
      <c r="T203" s="25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2" t="s">
        <v>188</v>
      </c>
      <c r="AU203" s="252" t="s">
        <v>82</v>
      </c>
      <c r="AV203" s="13" t="s">
        <v>80</v>
      </c>
      <c r="AW203" s="13" t="s">
        <v>30</v>
      </c>
      <c r="AX203" s="13" t="s">
        <v>73</v>
      </c>
      <c r="AY203" s="252" t="s">
        <v>129</v>
      </c>
    </row>
    <row r="204" spans="1:51" s="14" customFormat="1" ht="12">
      <c r="A204" s="14"/>
      <c r="B204" s="253"/>
      <c r="C204" s="254"/>
      <c r="D204" s="234" t="s">
        <v>188</v>
      </c>
      <c r="E204" s="255" t="s">
        <v>1</v>
      </c>
      <c r="F204" s="256" t="s">
        <v>237</v>
      </c>
      <c r="G204" s="254"/>
      <c r="H204" s="257">
        <v>14.05</v>
      </c>
      <c r="I204" s="258"/>
      <c r="J204" s="254"/>
      <c r="K204" s="254"/>
      <c r="L204" s="259"/>
      <c r="M204" s="260"/>
      <c r="N204" s="261"/>
      <c r="O204" s="261"/>
      <c r="P204" s="261"/>
      <c r="Q204" s="261"/>
      <c r="R204" s="261"/>
      <c r="S204" s="261"/>
      <c r="T204" s="26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3" t="s">
        <v>188</v>
      </c>
      <c r="AU204" s="263" t="s">
        <v>82</v>
      </c>
      <c r="AV204" s="14" t="s">
        <v>82</v>
      </c>
      <c r="AW204" s="14" t="s">
        <v>30</v>
      </c>
      <c r="AX204" s="14" t="s">
        <v>73</v>
      </c>
      <c r="AY204" s="263" t="s">
        <v>129</v>
      </c>
    </row>
    <row r="205" spans="1:51" s="13" customFormat="1" ht="12">
      <c r="A205" s="13"/>
      <c r="B205" s="243"/>
      <c r="C205" s="244"/>
      <c r="D205" s="234" t="s">
        <v>188</v>
      </c>
      <c r="E205" s="245" t="s">
        <v>1</v>
      </c>
      <c r="F205" s="246" t="s">
        <v>195</v>
      </c>
      <c r="G205" s="244"/>
      <c r="H205" s="245" t="s">
        <v>1</v>
      </c>
      <c r="I205" s="247"/>
      <c r="J205" s="244"/>
      <c r="K205" s="244"/>
      <c r="L205" s="248"/>
      <c r="M205" s="249"/>
      <c r="N205" s="250"/>
      <c r="O205" s="250"/>
      <c r="P205" s="250"/>
      <c r="Q205" s="250"/>
      <c r="R205" s="250"/>
      <c r="S205" s="250"/>
      <c r="T205" s="25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2" t="s">
        <v>188</v>
      </c>
      <c r="AU205" s="252" t="s">
        <v>82</v>
      </c>
      <c r="AV205" s="13" t="s">
        <v>80</v>
      </c>
      <c r="AW205" s="13" t="s">
        <v>30</v>
      </c>
      <c r="AX205" s="13" t="s">
        <v>73</v>
      </c>
      <c r="AY205" s="252" t="s">
        <v>129</v>
      </c>
    </row>
    <row r="206" spans="1:51" s="14" customFormat="1" ht="12">
      <c r="A206" s="14"/>
      <c r="B206" s="253"/>
      <c r="C206" s="254"/>
      <c r="D206" s="234" t="s">
        <v>188</v>
      </c>
      <c r="E206" s="255" t="s">
        <v>1</v>
      </c>
      <c r="F206" s="256" t="s">
        <v>238</v>
      </c>
      <c r="G206" s="254"/>
      <c r="H206" s="257">
        <v>8.4</v>
      </c>
      <c r="I206" s="258"/>
      <c r="J206" s="254"/>
      <c r="K206" s="254"/>
      <c r="L206" s="259"/>
      <c r="M206" s="260"/>
      <c r="N206" s="261"/>
      <c r="O206" s="261"/>
      <c r="P206" s="261"/>
      <c r="Q206" s="261"/>
      <c r="R206" s="261"/>
      <c r="S206" s="261"/>
      <c r="T206" s="26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3" t="s">
        <v>188</v>
      </c>
      <c r="AU206" s="263" t="s">
        <v>82</v>
      </c>
      <c r="AV206" s="14" t="s">
        <v>82</v>
      </c>
      <c r="AW206" s="14" t="s">
        <v>30</v>
      </c>
      <c r="AX206" s="14" t="s">
        <v>73</v>
      </c>
      <c r="AY206" s="263" t="s">
        <v>129</v>
      </c>
    </row>
    <row r="207" spans="1:51" s="13" customFormat="1" ht="12">
      <c r="A207" s="13"/>
      <c r="B207" s="243"/>
      <c r="C207" s="244"/>
      <c r="D207" s="234" t="s">
        <v>188</v>
      </c>
      <c r="E207" s="245" t="s">
        <v>1</v>
      </c>
      <c r="F207" s="246" t="s">
        <v>210</v>
      </c>
      <c r="G207" s="244"/>
      <c r="H207" s="245" t="s">
        <v>1</v>
      </c>
      <c r="I207" s="247"/>
      <c r="J207" s="244"/>
      <c r="K207" s="244"/>
      <c r="L207" s="248"/>
      <c r="M207" s="249"/>
      <c r="N207" s="250"/>
      <c r="O207" s="250"/>
      <c r="P207" s="250"/>
      <c r="Q207" s="250"/>
      <c r="R207" s="250"/>
      <c r="S207" s="250"/>
      <c r="T207" s="25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2" t="s">
        <v>188</v>
      </c>
      <c r="AU207" s="252" t="s">
        <v>82</v>
      </c>
      <c r="AV207" s="13" t="s">
        <v>80</v>
      </c>
      <c r="AW207" s="13" t="s">
        <v>30</v>
      </c>
      <c r="AX207" s="13" t="s">
        <v>73</v>
      </c>
      <c r="AY207" s="252" t="s">
        <v>129</v>
      </c>
    </row>
    <row r="208" spans="1:51" s="14" customFormat="1" ht="12">
      <c r="A208" s="14"/>
      <c r="B208" s="253"/>
      <c r="C208" s="254"/>
      <c r="D208" s="234" t="s">
        <v>188</v>
      </c>
      <c r="E208" s="255" t="s">
        <v>1</v>
      </c>
      <c r="F208" s="256" t="s">
        <v>239</v>
      </c>
      <c r="G208" s="254"/>
      <c r="H208" s="257">
        <v>2.8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3" t="s">
        <v>188</v>
      </c>
      <c r="AU208" s="263" t="s">
        <v>82</v>
      </c>
      <c r="AV208" s="14" t="s">
        <v>82</v>
      </c>
      <c r="AW208" s="14" t="s">
        <v>30</v>
      </c>
      <c r="AX208" s="14" t="s">
        <v>73</v>
      </c>
      <c r="AY208" s="263" t="s">
        <v>129</v>
      </c>
    </row>
    <row r="209" spans="1:51" s="13" customFormat="1" ht="12">
      <c r="A209" s="13"/>
      <c r="B209" s="243"/>
      <c r="C209" s="244"/>
      <c r="D209" s="234" t="s">
        <v>188</v>
      </c>
      <c r="E209" s="245" t="s">
        <v>1</v>
      </c>
      <c r="F209" s="246" t="s">
        <v>212</v>
      </c>
      <c r="G209" s="244"/>
      <c r="H209" s="245" t="s">
        <v>1</v>
      </c>
      <c r="I209" s="247"/>
      <c r="J209" s="244"/>
      <c r="K209" s="244"/>
      <c r="L209" s="248"/>
      <c r="M209" s="249"/>
      <c r="N209" s="250"/>
      <c r="O209" s="250"/>
      <c r="P209" s="250"/>
      <c r="Q209" s="250"/>
      <c r="R209" s="250"/>
      <c r="S209" s="250"/>
      <c r="T209" s="25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2" t="s">
        <v>188</v>
      </c>
      <c r="AU209" s="252" t="s">
        <v>82</v>
      </c>
      <c r="AV209" s="13" t="s">
        <v>80</v>
      </c>
      <c r="AW209" s="13" t="s">
        <v>30</v>
      </c>
      <c r="AX209" s="13" t="s">
        <v>73</v>
      </c>
      <c r="AY209" s="252" t="s">
        <v>129</v>
      </c>
    </row>
    <row r="210" spans="1:51" s="14" customFormat="1" ht="12">
      <c r="A210" s="14"/>
      <c r="B210" s="253"/>
      <c r="C210" s="254"/>
      <c r="D210" s="234" t="s">
        <v>188</v>
      </c>
      <c r="E210" s="255" t="s">
        <v>1</v>
      </c>
      <c r="F210" s="256" t="s">
        <v>240</v>
      </c>
      <c r="G210" s="254"/>
      <c r="H210" s="257">
        <v>18.97</v>
      </c>
      <c r="I210" s="258"/>
      <c r="J210" s="254"/>
      <c r="K210" s="254"/>
      <c r="L210" s="259"/>
      <c r="M210" s="260"/>
      <c r="N210" s="261"/>
      <c r="O210" s="261"/>
      <c r="P210" s="261"/>
      <c r="Q210" s="261"/>
      <c r="R210" s="261"/>
      <c r="S210" s="261"/>
      <c r="T210" s="26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3" t="s">
        <v>188</v>
      </c>
      <c r="AU210" s="263" t="s">
        <v>82</v>
      </c>
      <c r="AV210" s="14" t="s">
        <v>82</v>
      </c>
      <c r="AW210" s="14" t="s">
        <v>30</v>
      </c>
      <c r="AX210" s="14" t="s">
        <v>73</v>
      </c>
      <c r="AY210" s="263" t="s">
        <v>129</v>
      </c>
    </row>
    <row r="211" spans="1:51" s="15" customFormat="1" ht="12">
      <c r="A211" s="15"/>
      <c r="B211" s="264"/>
      <c r="C211" s="265"/>
      <c r="D211" s="234" t="s">
        <v>188</v>
      </c>
      <c r="E211" s="266" t="s">
        <v>1</v>
      </c>
      <c r="F211" s="267" t="s">
        <v>197</v>
      </c>
      <c r="G211" s="265"/>
      <c r="H211" s="268">
        <v>71.57999999999998</v>
      </c>
      <c r="I211" s="269"/>
      <c r="J211" s="265"/>
      <c r="K211" s="265"/>
      <c r="L211" s="270"/>
      <c r="M211" s="271"/>
      <c r="N211" s="272"/>
      <c r="O211" s="272"/>
      <c r="P211" s="272"/>
      <c r="Q211" s="272"/>
      <c r="R211" s="272"/>
      <c r="S211" s="272"/>
      <c r="T211" s="27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4" t="s">
        <v>188</v>
      </c>
      <c r="AU211" s="274" t="s">
        <v>82</v>
      </c>
      <c r="AV211" s="15" t="s">
        <v>136</v>
      </c>
      <c r="AW211" s="15" t="s">
        <v>30</v>
      </c>
      <c r="AX211" s="15" t="s">
        <v>80</v>
      </c>
      <c r="AY211" s="274" t="s">
        <v>129</v>
      </c>
    </row>
    <row r="212" spans="1:65" s="2" customFormat="1" ht="33" customHeight="1">
      <c r="A212" s="39"/>
      <c r="B212" s="40"/>
      <c r="C212" s="220" t="s">
        <v>158</v>
      </c>
      <c r="D212" s="220" t="s">
        <v>132</v>
      </c>
      <c r="E212" s="221" t="s">
        <v>241</v>
      </c>
      <c r="F212" s="222" t="s">
        <v>242</v>
      </c>
      <c r="G212" s="223" t="s">
        <v>243</v>
      </c>
      <c r="H212" s="224">
        <v>1</v>
      </c>
      <c r="I212" s="225"/>
      <c r="J212" s="226">
        <f>ROUND(I212*H212,2)</f>
        <v>0</v>
      </c>
      <c r="K212" s="227"/>
      <c r="L212" s="45"/>
      <c r="M212" s="228" t="s">
        <v>1</v>
      </c>
      <c r="N212" s="229" t="s">
        <v>38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136</v>
      </c>
      <c r="AT212" s="232" t="s">
        <v>132</v>
      </c>
      <c r="AU212" s="232" t="s">
        <v>82</v>
      </c>
      <c r="AY212" s="18" t="s">
        <v>129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80</v>
      </c>
      <c r="BK212" s="233">
        <f>ROUND(I212*H212,2)</f>
        <v>0</v>
      </c>
      <c r="BL212" s="18" t="s">
        <v>136</v>
      </c>
      <c r="BM212" s="232" t="s">
        <v>161</v>
      </c>
    </row>
    <row r="213" spans="1:47" s="2" customFormat="1" ht="12">
      <c r="A213" s="39"/>
      <c r="B213" s="40"/>
      <c r="C213" s="41"/>
      <c r="D213" s="234" t="s">
        <v>137</v>
      </c>
      <c r="E213" s="41"/>
      <c r="F213" s="235" t="s">
        <v>242</v>
      </c>
      <c r="G213" s="41"/>
      <c r="H213" s="41"/>
      <c r="I213" s="236"/>
      <c r="J213" s="41"/>
      <c r="K213" s="41"/>
      <c r="L213" s="45"/>
      <c r="M213" s="237"/>
      <c r="N213" s="238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137</v>
      </c>
      <c r="AU213" s="18" t="s">
        <v>82</v>
      </c>
    </row>
    <row r="214" spans="1:51" s="13" customFormat="1" ht="12">
      <c r="A214" s="13"/>
      <c r="B214" s="243"/>
      <c r="C214" s="244"/>
      <c r="D214" s="234" t="s">
        <v>188</v>
      </c>
      <c r="E214" s="245" t="s">
        <v>1</v>
      </c>
      <c r="F214" s="246" t="s">
        <v>244</v>
      </c>
      <c r="G214" s="244"/>
      <c r="H214" s="245" t="s">
        <v>1</v>
      </c>
      <c r="I214" s="247"/>
      <c r="J214" s="244"/>
      <c r="K214" s="244"/>
      <c r="L214" s="248"/>
      <c r="M214" s="249"/>
      <c r="N214" s="250"/>
      <c r="O214" s="250"/>
      <c r="P214" s="250"/>
      <c r="Q214" s="250"/>
      <c r="R214" s="250"/>
      <c r="S214" s="250"/>
      <c r="T214" s="25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2" t="s">
        <v>188</v>
      </c>
      <c r="AU214" s="252" t="s">
        <v>82</v>
      </c>
      <c r="AV214" s="13" t="s">
        <v>80</v>
      </c>
      <c r="AW214" s="13" t="s">
        <v>30</v>
      </c>
      <c r="AX214" s="13" t="s">
        <v>73</v>
      </c>
      <c r="AY214" s="252" t="s">
        <v>129</v>
      </c>
    </row>
    <row r="215" spans="1:51" s="14" customFormat="1" ht="12">
      <c r="A215" s="14"/>
      <c r="B215" s="253"/>
      <c r="C215" s="254"/>
      <c r="D215" s="234" t="s">
        <v>188</v>
      </c>
      <c r="E215" s="255" t="s">
        <v>1</v>
      </c>
      <c r="F215" s="256" t="s">
        <v>80</v>
      </c>
      <c r="G215" s="254"/>
      <c r="H215" s="257">
        <v>1</v>
      </c>
      <c r="I215" s="258"/>
      <c r="J215" s="254"/>
      <c r="K215" s="254"/>
      <c r="L215" s="259"/>
      <c r="M215" s="260"/>
      <c r="N215" s="261"/>
      <c r="O215" s="261"/>
      <c r="P215" s="261"/>
      <c r="Q215" s="261"/>
      <c r="R215" s="261"/>
      <c r="S215" s="261"/>
      <c r="T215" s="26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3" t="s">
        <v>188</v>
      </c>
      <c r="AU215" s="263" t="s">
        <v>82</v>
      </c>
      <c r="AV215" s="14" t="s">
        <v>82</v>
      </c>
      <c r="AW215" s="14" t="s">
        <v>30</v>
      </c>
      <c r="AX215" s="14" t="s">
        <v>73</v>
      </c>
      <c r="AY215" s="263" t="s">
        <v>129</v>
      </c>
    </row>
    <row r="216" spans="1:51" s="15" customFormat="1" ht="12">
      <c r="A216" s="15"/>
      <c r="B216" s="264"/>
      <c r="C216" s="265"/>
      <c r="D216" s="234" t="s">
        <v>188</v>
      </c>
      <c r="E216" s="266" t="s">
        <v>1</v>
      </c>
      <c r="F216" s="267" t="s">
        <v>197</v>
      </c>
      <c r="G216" s="265"/>
      <c r="H216" s="268">
        <v>1</v>
      </c>
      <c r="I216" s="269"/>
      <c r="J216" s="265"/>
      <c r="K216" s="265"/>
      <c r="L216" s="270"/>
      <c r="M216" s="271"/>
      <c r="N216" s="272"/>
      <c r="O216" s="272"/>
      <c r="P216" s="272"/>
      <c r="Q216" s="272"/>
      <c r="R216" s="272"/>
      <c r="S216" s="272"/>
      <c r="T216" s="273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74" t="s">
        <v>188</v>
      </c>
      <c r="AU216" s="274" t="s">
        <v>82</v>
      </c>
      <c r="AV216" s="15" t="s">
        <v>136</v>
      </c>
      <c r="AW216" s="15" t="s">
        <v>30</v>
      </c>
      <c r="AX216" s="15" t="s">
        <v>80</v>
      </c>
      <c r="AY216" s="274" t="s">
        <v>129</v>
      </c>
    </row>
    <row r="217" spans="1:65" s="2" customFormat="1" ht="44.25" customHeight="1">
      <c r="A217" s="39"/>
      <c r="B217" s="40"/>
      <c r="C217" s="220" t="s">
        <v>147</v>
      </c>
      <c r="D217" s="220" t="s">
        <v>132</v>
      </c>
      <c r="E217" s="221" t="s">
        <v>245</v>
      </c>
      <c r="F217" s="222" t="s">
        <v>246</v>
      </c>
      <c r="G217" s="223" t="s">
        <v>247</v>
      </c>
      <c r="H217" s="224">
        <v>4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38</v>
      </c>
      <c r="O217" s="92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136</v>
      </c>
      <c r="AT217" s="232" t="s">
        <v>132</v>
      </c>
      <c r="AU217" s="232" t="s">
        <v>82</v>
      </c>
      <c r="AY217" s="18" t="s">
        <v>129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80</v>
      </c>
      <c r="BK217" s="233">
        <f>ROUND(I217*H217,2)</f>
        <v>0</v>
      </c>
      <c r="BL217" s="18" t="s">
        <v>136</v>
      </c>
      <c r="BM217" s="232" t="s">
        <v>248</v>
      </c>
    </row>
    <row r="218" spans="1:47" s="2" customFormat="1" ht="12">
      <c r="A218" s="39"/>
      <c r="B218" s="40"/>
      <c r="C218" s="41"/>
      <c r="D218" s="234" t="s">
        <v>137</v>
      </c>
      <c r="E218" s="41"/>
      <c r="F218" s="235" t="s">
        <v>246</v>
      </c>
      <c r="G218" s="41"/>
      <c r="H218" s="41"/>
      <c r="I218" s="236"/>
      <c r="J218" s="41"/>
      <c r="K218" s="41"/>
      <c r="L218" s="45"/>
      <c r="M218" s="237"/>
      <c r="N218" s="238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137</v>
      </c>
      <c r="AU218" s="18" t="s">
        <v>82</v>
      </c>
    </row>
    <row r="219" spans="1:51" s="13" customFormat="1" ht="12">
      <c r="A219" s="13"/>
      <c r="B219" s="243"/>
      <c r="C219" s="244"/>
      <c r="D219" s="234" t="s">
        <v>188</v>
      </c>
      <c r="E219" s="245" t="s">
        <v>1</v>
      </c>
      <c r="F219" s="246" t="s">
        <v>200</v>
      </c>
      <c r="G219" s="244"/>
      <c r="H219" s="245" t="s">
        <v>1</v>
      </c>
      <c r="I219" s="247"/>
      <c r="J219" s="244"/>
      <c r="K219" s="244"/>
      <c r="L219" s="248"/>
      <c r="M219" s="249"/>
      <c r="N219" s="250"/>
      <c r="O219" s="250"/>
      <c r="P219" s="250"/>
      <c r="Q219" s="250"/>
      <c r="R219" s="250"/>
      <c r="S219" s="250"/>
      <c r="T219" s="25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2" t="s">
        <v>188</v>
      </c>
      <c r="AU219" s="252" t="s">
        <v>82</v>
      </c>
      <c r="AV219" s="13" t="s">
        <v>80</v>
      </c>
      <c r="AW219" s="13" t="s">
        <v>30</v>
      </c>
      <c r="AX219" s="13" t="s">
        <v>73</v>
      </c>
      <c r="AY219" s="252" t="s">
        <v>129</v>
      </c>
    </row>
    <row r="220" spans="1:51" s="14" customFormat="1" ht="12">
      <c r="A220" s="14"/>
      <c r="B220" s="253"/>
      <c r="C220" s="254"/>
      <c r="D220" s="234" t="s">
        <v>188</v>
      </c>
      <c r="E220" s="255" t="s">
        <v>1</v>
      </c>
      <c r="F220" s="256" t="s">
        <v>80</v>
      </c>
      <c r="G220" s="254"/>
      <c r="H220" s="257">
        <v>1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3" t="s">
        <v>188</v>
      </c>
      <c r="AU220" s="263" t="s">
        <v>82</v>
      </c>
      <c r="AV220" s="14" t="s">
        <v>82</v>
      </c>
      <c r="AW220" s="14" t="s">
        <v>30</v>
      </c>
      <c r="AX220" s="14" t="s">
        <v>73</v>
      </c>
      <c r="AY220" s="263" t="s">
        <v>129</v>
      </c>
    </row>
    <row r="221" spans="1:51" s="13" customFormat="1" ht="12">
      <c r="A221" s="13"/>
      <c r="B221" s="243"/>
      <c r="C221" s="244"/>
      <c r="D221" s="234" t="s">
        <v>188</v>
      </c>
      <c r="E221" s="245" t="s">
        <v>1</v>
      </c>
      <c r="F221" s="246" t="s">
        <v>249</v>
      </c>
      <c r="G221" s="244"/>
      <c r="H221" s="245" t="s">
        <v>1</v>
      </c>
      <c r="I221" s="247"/>
      <c r="J221" s="244"/>
      <c r="K221" s="244"/>
      <c r="L221" s="248"/>
      <c r="M221" s="249"/>
      <c r="N221" s="250"/>
      <c r="O221" s="250"/>
      <c r="P221" s="250"/>
      <c r="Q221" s="250"/>
      <c r="R221" s="250"/>
      <c r="S221" s="250"/>
      <c r="T221" s="25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2" t="s">
        <v>188</v>
      </c>
      <c r="AU221" s="252" t="s">
        <v>82</v>
      </c>
      <c r="AV221" s="13" t="s">
        <v>80</v>
      </c>
      <c r="AW221" s="13" t="s">
        <v>30</v>
      </c>
      <c r="AX221" s="13" t="s">
        <v>73</v>
      </c>
      <c r="AY221" s="252" t="s">
        <v>129</v>
      </c>
    </row>
    <row r="222" spans="1:51" s="14" customFormat="1" ht="12">
      <c r="A222" s="14"/>
      <c r="B222" s="253"/>
      <c r="C222" s="254"/>
      <c r="D222" s="234" t="s">
        <v>188</v>
      </c>
      <c r="E222" s="255" t="s">
        <v>1</v>
      </c>
      <c r="F222" s="256" t="s">
        <v>82</v>
      </c>
      <c r="G222" s="254"/>
      <c r="H222" s="257">
        <v>2</v>
      </c>
      <c r="I222" s="258"/>
      <c r="J222" s="254"/>
      <c r="K222" s="254"/>
      <c r="L222" s="259"/>
      <c r="M222" s="260"/>
      <c r="N222" s="261"/>
      <c r="O222" s="261"/>
      <c r="P222" s="261"/>
      <c r="Q222" s="261"/>
      <c r="R222" s="261"/>
      <c r="S222" s="261"/>
      <c r="T222" s="26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3" t="s">
        <v>188</v>
      </c>
      <c r="AU222" s="263" t="s">
        <v>82</v>
      </c>
      <c r="AV222" s="14" t="s">
        <v>82</v>
      </c>
      <c r="AW222" s="14" t="s">
        <v>30</v>
      </c>
      <c r="AX222" s="14" t="s">
        <v>73</v>
      </c>
      <c r="AY222" s="263" t="s">
        <v>129</v>
      </c>
    </row>
    <row r="223" spans="1:51" s="13" customFormat="1" ht="12">
      <c r="A223" s="13"/>
      <c r="B223" s="243"/>
      <c r="C223" s="244"/>
      <c r="D223" s="234" t="s">
        <v>188</v>
      </c>
      <c r="E223" s="245" t="s">
        <v>1</v>
      </c>
      <c r="F223" s="246" t="s">
        <v>250</v>
      </c>
      <c r="G223" s="244"/>
      <c r="H223" s="245" t="s">
        <v>1</v>
      </c>
      <c r="I223" s="247"/>
      <c r="J223" s="244"/>
      <c r="K223" s="244"/>
      <c r="L223" s="248"/>
      <c r="M223" s="249"/>
      <c r="N223" s="250"/>
      <c r="O223" s="250"/>
      <c r="P223" s="250"/>
      <c r="Q223" s="250"/>
      <c r="R223" s="250"/>
      <c r="S223" s="250"/>
      <c r="T223" s="25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2" t="s">
        <v>188</v>
      </c>
      <c r="AU223" s="252" t="s">
        <v>82</v>
      </c>
      <c r="AV223" s="13" t="s">
        <v>80</v>
      </c>
      <c r="AW223" s="13" t="s">
        <v>30</v>
      </c>
      <c r="AX223" s="13" t="s">
        <v>73</v>
      </c>
      <c r="AY223" s="252" t="s">
        <v>129</v>
      </c>
    </row>
    <row r="224" spans="1:51" s="14" customFormat="1" ht="12">
      <c r="A224" s="14"/>
      <c r="B224" s="253"/>
      <c r="C224" s="254"/>
      <c r="D224" s="234" t="s">
        <v>188</v>
      </c>
      <c r="E224" s="255" t="s">
        <v>1</v>
      </c>
      <c r="F224" s="256" t="s">
        <v>80</v>
      </c>
      <c r="G224" s="254"/>
      <c r="H224" s="257">
        <v>1</v>
      </c>
      <c r="I224" s="258"/>
      <c r="J224" s="254"/>
      <c r="K224" s="254"/>
      <c r="L224" s="259"/>
      <c r="M224" s="260"/>
      <c r="N224" s="261"/>
      <c r="O224" s="261"/>
      <c r="P224" s="261"/>
      <c r="Q224" s="261"/>
      <c r="R224" s="261"/>
      <c r="S224" s="261"/>
      <c r="T224" s="26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3" t="s">
        <v>188</v>
      </c>
      <c r="AU224" s="263" t="s">
        <v>82</v>
      </c>
      <c r="AV224" s="14" t="s">
        <v>82</v>
      </c>
      <c r="AW224" s="14" t="s">
        <v>30</v>
      </c>
      <c r="AX224" s="14" t="s">
        <v>73</v>
      </c>
      <c r="AY224" s="263" t="s">
        <v>129</v>
      </c>
    </row>
    <row r="225" spans="1:51" s="15" customFormat="1" ht="12">
      <c r="A225" s="15"/>
      <c r="B225" s="264"/>
      <c r="C225" s="265"/>
      <c r="D225" s="234" t="s">
        <v>188</v>
      </c>
      <c r="E225" s="266" t="s">
        <v>1</v>
      </c>
      <c r="F225" s="267" t="s">
        <v>197</v>
      </c>
      <c r="G225" s="265"/>
      <c r="H225" s="268">
        <v>4</v>
      </c>
      <c r="I225" s="269"/>
      <c r="J225" s="265"/>
      <c r="K225" s="265"/>
      <c r="L225" s="270"/>
      <c r="M225" s="271"/>
      <c r="N225" s="272"/>
      <c r="O225" s="272"/>
      <c r="P225" s="272"/>
      <c r="Q225" s="272"/>
      <c r="R225" s="272"/>
      <c r="S225" s="272"/>
      <c r="T225" s="273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4" t="s">
        <v>188</v>
      </c>
      <c r="AU225" s="274" t="s">
        <v>82</v>
      </c>
      <c r="AV225" s="15" t="s">
        <v>136</v>
      </c>
      <c r="AW225" s="15" t="s">
        <v>30</v>
      </c>
      <c r="AX225" s="15" t="s">
        <v>80</v>
      </c>
      <c r="AY225" s="274" t="s">
        <v>129</v>
      </c>
    </row>
    <row r="226" spans="1:65" s="2" customFormat="1" ht="44.25" customHeight="1">
      <c r="A226" s="39"/>
      <c r="B226" s="40"/>
      <c r="C226" s="220" t="s">
        <v>251</v>
      </c>
      <c r="D226" s="220" t="s">
        <v>132</v>
      </c>
      <c r="E226" s="221" t="s">
        <v>252</v>
      </c>
      <c r="F226" s="222" t="s">
        <v>253</v>
      </c>
      <c r="G226" s="223" t="s">
        <v>247</v>
      </c>
      <c r="H226" s="224">
        <v>1</v>
      </c>
      <c r="I226" s="225"/>
      <c r="J226" s="226">
        <f>ROUND(I226*H226,2)</f>
        <v>0</v>
      </c>
      <c r="K226" s="227"/>
      <c r="L226" s="45"/>
      <c r="M226" s="228" t="s">
        <v>1</v>
      </c>
      <c r="N226" s="229" t="s">
        <v>38</v>
      </c>
      <c r="O226" s="92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136</v>
      </c>
      <c r="AT226" s="232" t="s">
        <v>132</v>
      </c>
      <c r="AU226" s="232" t="s">
        <v>82</v>
      </c>
      <c r="AY226" s="18" t="s">
        <v>129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8" t="s">
        <v>80</v>
      </c>
      <c r="BK226" s="233">
        <f>ROUND(I226*H226,2)</f>
        <v>0</v>
      </c>
      <c r="BL226" s="18" t="s">
        <v>136</v>
      </c>
      <c r="BM226" s="232" t="s">
        <v>254</v>
      </c>
    </row>
    <row r="227" spans="1:47" s="2" customFormat="1" ht="12">
      <c r="A227" s="39"/>
      <c r="B227" s="40"/>
      <c r="C227" s="41"/>
      <c r="D227" s="234" t="s">
        <v>137</v>
      </c>
      <c r="E227" s="41"/>
      <c r="F227" s="235" t="s">
        <v>253</v>
      </c>
      <c r="G227" s="41"/>
      <c r="H227" s="41"/>
      <c r="I227" s="236"/>
      <c r="J227" s="41"/>
      <c r="K227" s="41"/>
      <c r="L227" s="45"/>
      <c r="M227" s="237"/>
      <c r="N227" s="238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137</v>
      </c>
      <c r="AU227" s="18" t="s">
        <v>82</v>
      </c>
    </row>
    <row r="228" spans="1:51" s="13" customFormat="1" ht="12">
      <c r="A228" s="13"/>
      <c r="B228" s="243"/>
      <c r="C228" s="244"/>
      <c r="D228" s="234" t="s">
        <v>188</v>
      </c>
      <c r="E228" s="245" t="s">
        <v>1</v>
      </c>
      <c r="F228" s="246" t="s">
        <v>210</v>
      </c>
      <c r="G228" s="244"/>
      <c r="H228" s="245" t="s">
        <v>1</v>
      </c>
      <c r="I228" s="247"/>
      <c r="J228" s="244"/>
      <c r="K228" s="244"/>
      <c r="L228" s="248"/>
      <c r="M228" s="249"/>
      <c r="N228" s="250"/>
      <c r="O228" s="250"/>
      <c r="P228" s="250"/>
      <c r="Q228" s="250"/>
      <c r="R228" s="250"/>
      <c r="S228" s="250"/>
      <c r="T228" s="25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2" t="s">
        <v>188</v>
      </c>
      <c r="AU228" s="252" t="s">
        <v>82</v>
      </c>
      <c r="AV228" s="13" t="s">
        <v>80</v>
      </c>
      <c r="AW228" s="13" t="s">
        <v>30</v>
      </c>
      <c r="AX228" s="13" t="s">
        <v>73</v>
      </c>
      <c r="AY228" s="252" t="s">
        <v>129</v>
      </c>
    </row>
    <row r="229" spans="1:51" s="14" customFormat="1" ht="12">
      <c r="A229" s="14"/>
      <c r="B229" s="253"/>
      <c r="C229" s="254"/>
      <c r="D229" s="234" t="s">
        <v>188</v>
      </c>
      <c r="E229" s="255" t="s">
        <v>1</v>
      </c>
      <c r="F229" s="256" t="s">
        <v>80</v>
      </c>
      <c r="G229" s="254"/>
      <c r="H229" s="257">
        <v>1</v>
      </c>
      <c r="I229" s="258"/>
      <c r="J229" s="254"/>
      <c r="K229" s="254"/>
      <c r="L229" s="259"/>
      <c r="M229" s="260"/>
      <c r="N229" s="261"/>
      <c r="O229" s="261"/>
      <c r="P229" s="261"/>
      <c r="Q229" s="261"/>
      <c r="R229" s="261"/>
      <c r="S229" s="261"/>
      <c r="T229" s="26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3" t="s">
        <v>188</v>
      </c>
      <c r="AU229" s="263" t="s">
        <v>82</v>
      </c>
      <c r="AV229" s="14" t="s">
        <v>82</v>
      </c>
      <c r="AW229" s="14" t="s">
        <v>30</v>
      </c>
      <c r="AX229" s="14" t="s">
        <v>73</v>
      </c>
      <c r="AY229" s="263" t="s">
        <v>129</v>
      </c>
    </row>
    <row r="230" spans="1:51" s="15" customFormat="1" ht="12">
      <c r="A230" s="15"/>
      <c r="B230" s="264"/>
      <c r="C230" s="265"/>
      <c r="D230" s="234" t="s">
        <v>188</v>
      </c>
      <c r="E230" s="266" t="s">
        <v>1</v>
      </c>
      <c r="F230" s="267" t="s">
        <v>197</v>
      </c>
      <c r="G230" s="265"/>
      <c r="H230" s="268">
        <v>1</v>
      </c>
      <c r="I230" s="269"/>
      <c r="J230" s="265"/>
      <c r="K230" s="265"/>
      <c r="L230" s="270"/>
      <c r="M230" s="271"/>
      <c r="N230" s="272"/>
      <c r="O230" s="272"/>
      <c r="P230" s="272"/>
      <c r="Q230" s="272"/>
      <c r="R230" s="272"/>
      <c r="S230" s="272"/>
      <c r="T230" s="273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74" t="s">
        <v>188</v>
      </c>
      <c r="AU230" s="274" t="s">
        <v>82</v>
      </c>
      <c r="AV230" s="15" t="s">
        <v>136</v>
      </c>
      <c r="AW230" s="15" t="s">
        <v>30</v>
      </c>
      <c r="AX230" s="15" t="s">
        <v>80</v>
      </c>
      <c r="AY230" s="274" t="s">
        <v>129</v>
      </c>
    </row>
    <row r="231" spans="1:65" s="2" customFormat="1" ht="44.25" customHeight="1">
      <c r="A231" s="39"/>
      <c r="B231" s="40"/>
      <c r="C231" s="220" t="s">
        <v>152</v>
      </c>
      <c r="D231" s="220" t="s">
        <v>132</v>
      </c>
      <c r="E231" s="221" t="s">
        <v>255</v>
      </c>
      <c r="F231" s="222" t="s">
        <v>256</v>
      </c>
      <c r="G231" s="223" t="s">
        <v>247</v>
      </c>
      <c r="H231" s="224">
        <v>2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38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136</v>
      </c>
      <c r="AT231" s="232" t="s">
        <v>132</v>
      </c>
      <c r="AU231" s="232" t="s">
        <v>82</v>
      </c>
      <c r="AY231" s="18" t="s">
        <v>129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80</v>
      </c>
      <c r="BK231" s="233">
        <f>ROUND(I231*H231,2)</f>
        <v>0</v>
      </c>
      <c r="BL231" s="18" t="s">
        <v>136</v>
      </c>
      <c r="BM231" s="232" t="s">
        <v>257</v>
      </c>
    </row>
    <row r="232" spans="1:47" s="2" customFormat="1" ht="12">
      <c r="A232" s="39"/>
      <c r="B232" s="40"/>
      <c r="C232" s="41"/>
      <c r="D232" s="234" t="s">
        <v>137</v>
      </c>
      <c r="E232" s="41"/>
      <c r="F232" s="235" t="s">
        <v>256</v>
      </c>
      <c r="G232" s="41"/>
      <c r="H232" s="41"/>
      <c r="I232" s="236"/>
      <c r="J232" s="41"/>
      <c r="K232" s="41"/>
      <c r="L232" s="45"/>
      <c r="M232" s="237"/>
      <c r="N232" s="238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137</v>
      </c>
      <c r="AU232" s="18" t="s">
        <v>82</v>
      </c>
    </row>
    <row r="233" spans="1:51" s="13" customFormat="1" ht="12">
      <c r="A233" s="13"/>
      <c r="B233" s="243"/>
      <c r="C233" s="244"/>
      <c r="D233" s="234" t="s">
        <v>188</v>
      </c>
      <c r="E233" s="245" t="s">
        <v>1</v>
      </c>
      <c r="F233" s="246" t="s">
        <v>258</v>
      </c>
      <c r="G233" s="244"/>
      <c r="H233" s="245" t="s">
        <v>1</v>
      </c>
      <c r="I233" s="247"/>
      <c r="J233" s="244"/>
      <c r="K233" s="244"/>
      <c r="L233" s="248"/>
      <c r="M233" s="249"/>
      <c r="N233" s="250"/>
      <c r="O233" s="250"/>
      <c r="P233" s="250"/>
      <c r="Q233" s="250"/>
      <c r="R233" s="250"/>
      <c r="S233" s="250"/>
      <c r="T233" s="25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2" t="s">
        <v>188</v>
      </c>
      <c r="AU233" s="252" t="s">
        <v>82</v>
      </c>
      <c r="AV233" s="13" t="s">
        <v>80</v>
      </c>
      <c r="AW233" s="13" t="s">
        <v>30</v>
      </c>
      <c r="AX233" s="13" t="s">
        <v>73</v>
      </c>
      <c r="AY233" s="252" t="s">
        <v>129</v>
      </c>
    </row>
    <row r="234" spans="1:51" s="14" customFormat="1" ht="12">
      <c r="A234" s="14"/>
      <c r="B234" s="253"/>
      <c r="C234" s="254"/>
      <c r="D234" s="234" t="s">
        <v>188</v>
      </c>
      <c r="E234" s="255" t="s">
        <v>1</v>
      </c>
      <c r="F234" s="256" t="s">
        <v>80</v>
      </c>
      <c r="G234" s="254"/>
      <c r="H234" s="257">
        <v>1</v>
      </c>
      <c r="I234" s="258"/>
      <c r="J234" s="254"/>
      <c r="K234" s="254"/>
      <c r="L234" s="259"/>
      <c r="M234" s="260"/>
      <c r="N234" s="261"/>
      <c r="O234" s="261"/>
      <c r="P234" s="261"/>
      <c r="Q234" s="261"/>
      <c r="R234" s="261"/>
      <c r="S234" s="261"/>
      <c r="T234" s="26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3" t="s">
        <v>188</v>
      </c>
      <c r="AU234" s="263" t="s">
        <v>82</v>
      </c>
      <c r="AV234" s="14" t="s">
        <v>82</v>
      </c>
      <c r="AW234" s="14" t="s">
        <v>30</v>
      </c>
      <c r="AX234" s="14" t="s">
        <v>73</v>
      </c>
      <c r="AY234" s="263" t="s">
        <v>129</v>
      </c>
    </row>
    <row r="235" spans="1:51" s="13" customFormat="1" ht="12">
      <c r="A235" s="13"/>
      <c r="B235" s="243"/>
      <c r="C235" s="244"/>
      <c r="D235" s="234" t="s">
        <v>188</v>
      </c>
      <c r="E235" s="245" t="s">
        <v>1</v>
      </c>
      <c r="F235" s="246" t="s">
        <v>259</v>
      </c>
      <c r="G235" s="244"/>
      <c r="H235" s="245" t="s">
        <v>1</v>
      </c>
      <c r="I235" s="247"/>
      <c r="J235" s="244"/>
      <c r="K235" s="244"/>
      <c r="L235" s="248"/>
      <c r="M235" s="249"/>
      <c r="N235" s="250"/>
      <c r="O235" s="250"/>
      <c r="P235" s="250"/>
      <c r="Q235" s="250"/>
      <c r="R235" s="250"/>
      <c r="S235" s="250"/>
      <c r="T235" s="25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2" t="s">
        <v>188</v>
      </c>
      <c r="AU235" s="252" t="s">
        <v>82</v>
      </c>
      <c r="AV235" s="13" t="s">
        <v>80</v>
      </c>
      <c r="AW235" s="13" t="s">
        <v>30</v>
      </c>
      <c r="AX235" s="13" t="s">
        <v>73</v>
      </c>
      <c r="AY235" s="252" t="s">
        <v>129</v>
      </c>
    </row>
    <row r="236" spans="1:51" s="14" customFormat="1" ht="12">
      <c r="A236" s="14"/>
      <c r="B236" s="253"/>
      <c r="C236" s="254"/>
      <c r="D236" s="234" t="s">
        <v>188</v>
      </c>
      <c r="E236" s="255" t="s">
        <v>1</v>
      </c>
      <c r="F236" s="256" t="s">
        <v>80</v>
      </c>
      <c r="G236" s="254"/>
      <c r="H236" s="257">
        <v>1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3" t="s">
        <v>188</v>
      </c>
      <c r="AU236" s="263" t="s">
        <v>82</v>
      </c>
      <c r="AV236" s="14" t="s">
        <v>82</v>
      </c>
      <c r="AW236" s="14" t="s">
        <v>30</v>
      </c>
      <c r="AX236" s="14" t="s">
        <v>73</v>
      </c>
      <c r="AY236" s="263" t="s">
        <v>129</v>
      </c>
    </row>
    <row r="237" spans="1:51" s="15" customFormat="1" ht="12">
      <c r="A237" s="15"/>
      <c r="B237" s="264"/>
      <c r="C237" s="265"/>
      <c r="D237" s="234" t="s">
        <v>188</v>
      </c>
      <c r="E237" s="266" t="s">
        <v>1</v>
      </c>
      <c r="F237" s="267" t="s">
        <v>197</v>
      </c>
      <c r="G237" s="265"/>
      <c r="H237" s="268">
        <v>2</v>
      </c>
      <c r="I237" s="269"/>
      <c r="J237" s="265"/>
      <c r="K237" s="265"/>
      <c r="L237" s="270"/>
      <c r="M237" s="271"/>
      <c r="N237" s="272"/>
      <c r="O237" s="272"/>
      <c r="P237" s="272"/>
      <c r="Q237" s="272"/>
      <c r="R237" s="272"/>
      <c r="S237" s="272"/>
      <c r="T237" s="273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4" t="s">
        <v>188</v>
      </c>
      <c r="AU237" s="274" t="s">
        <v>82</v>
      </c>
      <c r="AV237" s="15" t="s">
        <v>136</v>
      </c>
      <c r="AW237" s="15" t="s">
        <v>30</v>
      </c>
      <c r="AX237" s="15" t="s">
        <v>80</v>
      </c>
      <c r="AY237" s="274" t="s">
        <v>129</v>
      </c>
    </row>
    <row r="238" spans="1:65" s="2" customFormat="1" ht="44.25" customHeight="1">
      <c r="A238" s="39"/>
      <c r="B238" s="40"/>
      <c r="C238" s="220" t="s">
        <v>260</v>
      </c>
      <c r="D238" s="220" t="s">
        <v>132</v>
      </c>
      <c r="E238" s="221" t="s">
        <v>261</v>
      </c>
      <c r="F238" s="222" t="s">
        <v>262</v>
      </c>
      <c r="G238" s="223" t="s">
        <v>247</v>
      </c>
      <c r="H238" s="224">
        <v>2</v>
      </c>
      <c r="I238" s="225"/>
      <c r="J238" s="226">
        <f>ROUND(I238*H238,2)</f>
        <v>0</v>
      </c>
      <c r="K238" s="227"/>
      <c r="L238" s="45"/>
      <c r="M238" s="228" t="s">
        <v>1</v>
      </c>
      <c r="N238" s="229" t="s">
        <v>38</v>
      </c>
      <c r="O238" s="92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2" t="s">
        <v>136</v>
      </c>
      <c r="AT238" s="232" t="s">
        <v>132</v>
      </c>
      <c r="AU238" s="232" t="s">
        <v>82</v>
      </c>
      <c r="AY238" s="18" t="s">
        <v>129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8" t="s">
        <v>80</v>
      </c>
      <c r="BK238" s="233">
        <f>ROUND(I238*H238,2)</f>
        <v>0</v>
      </c>
      <c r="BL238" s="18" t="s">
        <v>136</v>
      </c>
      <c r="BM238" s="232" t="s">
        <v>263</v>
      </c>
    </row>
    <row r="239" spans="1:47" s="2" customFormat="1" ht="12">
      <c r="A239" s="39"/>
      <c r="B239" s="40"/>
      <c r="C239" s="41"/>
      <c r="D239" s="234" t="s">
        <v>137</v>
      </c>
      <c r="E239" s="41"/>
      <c r="F239" s="235" t="s">
        <v>262</v>
      </c>
      <c r="G239" s="41"/>
      <c r="H239" s="41"/>
      <c r="I239" s="236"/>
      <c r="J239" s="41"/>
      <c r="K239" s="41"/>
      <c r="L239" s="45"/>
      <c r="M239" s="237"/>
      <c r="N239" s="23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137</v>
      </c>
      <c r="AU239" s="18" t="s">
        <v>82</v>
      </c>
    </row>
    <row r="240" spans="1:51" s="13" customFormat="1" ht="12">
      <c r="A240" s="13"/>
      <c r="B240" s="243"/>
      <c r="C240" s="244"/>
      <c r="D240" s="234" t="s">
        <v>188</v>
      </c>
      <c r="E240" s="245" t="s">
        <v>1</v>
      </c>
      <c r="F240" s="246" t="s">
        <v>264</v>
      </c>
      <c r="G240" s="244"/>
      <c r="H240" s="245" t="s">
        <v>1</v>
      </c>
      <c r="I240" s="247"/>
      <c r="J240" s="244"/>
      <c r="K240" s="244"/>
      <c r="L240" s="248"/>
      <c r="M240" s="249"/>
      <c r="N240" s="250"/>
      <c r="O240" s="250"/>
      <c r="P240" s="250"/>
      <c r="Q240" s="250"/>
      <c r="R240" s="250"/>
      <c r="S240" s="250"/>
      <c r="T240" s="25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2" t="s">
        <v>188</v>
      </c>
      <c r="AU240" s="252" t="s">
        <v>82</v>
      </c>
      <c r="AV240" s="13" t="s">
        <v>80</v>
      </c>
      <c r="AW240" s="13" t="s">
        <v>30</v>
      </c>
      <c r="AX240" s="13" t="s">
        <v>73</v>
      </c>
      <c r="AY240" s="252" t="s">
        <v>129</v>
      </c>
    </row>
    <row r="241" spans="1:51" s="14" customFormat="1" ht="12">
      <c r="A241" s="14"/>
      <c r="B241" s="253"/>
      <c r="C241" s="254"/>
      <c r="D241" s="234" t="s">
        <v>188</v>
      </c>
      <c r="E241" s="255" t="s">
        <v>1</v>
      </c>
      <c r="F241" s="256" t="s">
        <v>80</v>
      </c>
      <c r="G241" s="254"/>
      <c r="H241" s="257">
        <v>1</v>
      </c>
      <c r="I241" s="258"/>
      <c r="J241" s="254"/>
      <c r="K241" s="254"/>
      <c r="L241" s="259"/>
      <c r="M241" s="260"/>
      <c r="N241" s="261"/>
      <c r="O241" s="261"/>
      <c r="P241" s="261"/>
      <c r="Q241" s="261"/>
      <c r="R241" s="261"/>
      <c r="S241" s="261"/>
      <c r="T241" s="26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3" t="s">
        <v>188</v>
      </c>
      <c r="AU241" s="263" t="s">
        <v>82</v>
      </c>
      <c r="AV241" s="14" t="s">
        <v>82</v>
      </c>
      <c r="AW241" s="14" t="s">
        <v>30</v>
      </c>
      <c r="AX241" s="14" t="s">
        <v>73</v>
      </c>
      <c r="AY241" s="263" t="s">
        <v>129</v>
      </c>
    </row>
    <row r="242" spans="1:51" s="13" customFormat="1" ht="12">
      <c r="A242" s="13"/>
      <c r="B242" s="243"/>
      <c r="C242" s="244"/>
      <c r="D242" s="234" t="s">
        <v>188</v>
      </c>
      <c r="E242" s="245" t="s">
        <v>1</v>
      </c>
      <c r="F242" s="246" t="s">
        <v>265</v>
      </c>
      <c r="G242" s="244"/>
      <c r="H242" s="245" t="s">
        <v>1</v>
      </c>
      <c r="I242" s="247"/>
      <c r="J242" s="244"/>
      <c r="K242" s="244"/>
      <c r="L242" s="248"/>
      <c r="M242" s="249"/>
      <c r="N242" s="250"/>
      <c r="O242" s="250"/>
      <c r="P242" s="250"/>
      <c r="Q242" s="250"/>
      <c r="R242" s="250"/>
      <c r="S242" s="250"/>
      <c r="T242" s="25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2" t="s">
        <v>188</v>
      </c>
      <c r="AU242" s="252" t="s">
        <v>82</v>
      </c>
      <c r="AV242" s="13" t="s">
        <v>80</v>
      </c>
      <c r="AW242" s="13" t="s">
        <v>30</v>
      </c>
      <c r="AX242" s="13" t="s">
        <v>73</v>
      </c>
      <c r="AY242" s="252" t="s">
        <v>129</v>
      </c>
    </row>
    <row r="243" spans="1:51" s="14" customFormat="1" ht="12">
      <c r="A243" s="14"/>
      <c r="B243" s="253"/>
      <c r="C243" s="254"/>
      <c r="D243" s="234" t="s">
        <v>188</v>
      </c>
      <c r="E243" s="255" t="s">
        <v>1</v>
      </c>
      <c r="F243" s="256" t="s">
        <v>80</v>
      </c>
      <c r="G243" s="254"/>
      <c r="H243" s="257">
        <v>1</v>
      </c>
      <c r="I243" s="258"/>
      <c r="J243" s="254"/>
      <c r="K243" s="254"/>
      <c r="L243" s="259"/>
      <c r="M243" s="260"/>
      <c r="N243" s="261"/>
      <c r="O243" s="261"/>
      <c r="P243" s="261"/>
      <c r="Q243" s="261"/>
      <c r="R243" s="261"/>
      <c r="S243" s="261"/>
      <c r="T243" s="26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3" t="s">
        <v>188</v>
      </c>
      <c r="AU243" s="263" t="s">
        <v>82</v>
      </c>
      <c r="AV243" s="14" t="s">
        <v>82</v>
      </c>
      <c r="AW243" s="14" t="s">
        <v>30</v>
      </c>
      <c r="AX243" s="14" t="s">
        <v>73</v>
      </c>
      <c r="AY243" s="263" t="s">
        <v>129</v>
      </c>
    </row>
    <row r="244" spans="1:51" s="15" customFormat="1" ht="12">
      <c r="A244" s="15"/>
      <c r="B244" s="264"/>
      <c r="C244" s="265"/>
      <c r="D244" s="234" t="s">
        <v>188</v>
      </c>
      <c r="E244" s="266" t="s">
        <v>1</v>
      </c>
      <c r="F244" s="267" t="s">
        <v>197</v>
      </c>
      <c r="G244" s="265"/>
      <c r="H244" s="268">
        <v>2</v>
      </c>
      <c r="I244" s="269"/>
      <c r="J244" s="265"/>
      <c r="K244" s="265"/>
      <c r="L244" s="270"/>
      <c r="M244" s="271"/>
      <c r="N244" s="272"/>
      <c r="O244" s="272"/>
      <c r="P244" s="272"/>
      <c r="Q244" s="272"/>
      <c r="R244" s="272"/>
      <c r="S244" s="272"/>
      <c r="T244" s="273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74" t="s">
        <v>188</v>
      </c>
      <c r="AU244" s="274" t="s">
        <v>82</v>
      </c>
      <c r="AV244" s="15" t="s">
        <v>136</v>
      </c>
      <c r="AW244" s="15" t="s">
        <v>30</v>
      </c>
      <c r="AX244" s="15" t="s">
        <v>80</v>
      </c>
      <c r="AY244" s="274" t="s">
        <v>129</v>
      </c>
    </row>
    <row r="245" spans="1:63" s="12" customFormat="1" ht="22.8" customHeight="1">
      <c r="A245" s="12"/>
      <c r="B245" s="204"/>
      <c r="C245" s="205"/>
      <c r="D245" s="206" t="s">
        <v>72</v>
      </c>
      <c r="E245" s="218" t="s">
        <v>136</v>
      </c>
      <c r="F245" s="218" t="s">
        <v>266</v>
      </c>
      <c r="G245" s="205"/>
      <c r="H245" s="205"/>
      <c r="I245" s="208"/>
      <c r="J245" s="219">
        <f>BK245</f>
        <v>0</v>
      </c>
      <c r="K245" s="205"/>
      <c r="L245" s="210"/>
      <c r="M245" s="211"/>
      <c r="N245" s="212"/>
      <c r="O245" s="212"/>
      <c r="P245" s="213">
        <f>SUM(P246:P321)</f>
        <v>0</v>
      </c>
      <c r="Q245" s="212"/>
      <c r="R245" s="213">
        <f>SUM(R246:R321)</f>
        <v>0</v>
      </c>
      <c r="S245" s="212"/>
      <c r="T245" s="214">
        <f>SUM(T246:T321)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5" t="s">
        <v>80</v>
      </c>
      <c r="AT245" s="216" t="s">
        <v>72</v>
      </c>
      <c r="AU245" s="216" t="s">
        <v>80</v>
      </c>
      <c r="AY245" s="215" t="s">
        <v>129</v>
      </c>
      <c r="BK245" s="217">
        <f>SUM(BK246:BK321)</f>
        <v>0</v>
      </c>
    </row>
    <row r="246" spans="1:65" s="2" customFormat="1" ht="16.5" customHeight="1">
      <c r="A246" s="39"/>
      <c r="B246" s="40"/>
      <c r="C246" s="220" t="s">
        <v>267</v>
      </c>
      <c r="D246" s="220" t="s">
        <v>132</v>
      </c>
      <c r="E246" s="221" t="s">
        <v>268</v>
      </c>
      <c r="F246" s="222" t="s">
        <v>269</v>
      </c>
      <c r="G246" s="223" t="s">
        <v>270</v>
      </c>
      <c r="H246" s="224">
        <v>2.85</v>
      </c>
      <c r="I246" s="225"/>
      <c r="J246" s="226">
        <f>ROUND(I246*H246,2)</f>
        <v>0</v>
      </c>
      <c r="K246" s="227"/>
      <c r="L246" s="45"/>
      <c r="M246" s="228" t="s">
        <v>1</v>
      </c>
      <c r="N246" s="229" t="s">
        <v>38</v>
      </c>
      <c r="O246" s="92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2" t="s">
        <v>136</v>
      </c>
      <c r="AT246" s="232" t="s">
        <v>132</v>
      </c>
      <c r="AU246" s="232" t="s">
        <v>82</v>
      </c>
      <c r="AY246" s="18" t="s">
        <v>129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8" t="s">
        <v>80</v>
      </c>
      <c r="BK246" s="233">
        <f>ROUND(I246*H246,2)</f>
        <v>0</v>
      </c>
      <c r="BL246" s="18" t="s">
        <v>136</v>
      </c>
      <c r="BM246" s="232" t="s">
        <v>271</v>
      </c>
    </row>
    <row r="247" spans="1:47" s="2" customFormat="1" ht="12">
      <c r="A247" s="39"/>
      <c r="B247" s="40"/>
      <c r="C247" s="41"/>
      <c r="D247" s="234" t="s">
        <v>137</v>
      </c>
      <c r="E247" s="41"/>
      <c r="F247" s="235" t="s">
        <v>272</v>
      </c>
      <c r="G247" s="41"/>
      <c r="H247" s="41"/>
      <c r="I247" s="236"/>
      <c r="J247" s="41"/>
      <c r="K247" s="41"/>
      <c r="L247" s="45"/>
      <c r="M247" s="237"/>
      <c r="N247" s="238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137</v>
      </c>
      <c r="AU247" s="18" t="s">
        <v>82</v>
      </c>
    </row>
    <row r="248" spans="1:51" s="13" customFormat="1" ht="12">
      <c r="A248" s="13"/>
      <c r="B248" s="243"/>
      <c r="C248" s="244"/>
      <c r="D248" s="234" t="s">
        <v>188</v>
      </c>
      <c r="E248" s="245" t="s">
        <v>1</v>
      </c>
      <c r="F248" s="246" t="s">
        <v>273</v>
      </c>
      <c r="G248" s="244"/>
      <c r="H248" s="245" t="s">
        <v>1</v>
      </c>
      <c r="I248" s="247"/>
      <c r="J248" s="244"/>
      <c r="K248" s="244"/>
      <c r="L248" s="248"/>
      <c r="M248" s="249"/>
      <c r="N248" s="250"/>
      <c r="O248" s="250"/>
      <c r="P248" s="250"/>
      <c r="Q248" s="250"/>
      <c r="R248" s="250"/>
      <c r="S248" s="250"/>
      <c r="T248" s="25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2" t="s">
        <v>188</v>
      </c>
      <c r="AU248" s="252" t="s">
        <v>82</v>
      </c>
      <c r="AV248" s="13" t="s">
        <v>80</v>
      </c>
      <c r="AW248" s="13" t="s">
        <v>30</v>
      </c>
      <c r="AX248" s="13" t="s">
        <v>73</v>
      </c>
      <c r="AY248" s="252" t="s">
        <v>129</v>
      </c>
    </row>
    <row r="249" spans="1:51" s="14" customFormat="1" ht="12">
      <c r="A249" s="14"/>
      <c r="B249" s="253"/>
      <c r="C249" s="254"/>
      <c r="D249" s="234" t="s">
        <v>188</v>
      </c>
      <c r="E249" s="255" t="s">
        <v>1</v>
      </c>
      <c r="F249" s="256" t="s">
        <v>274</v>
      </c>
      <c r="G249" s="254"/>
      <c r="H249" s="257">
        <v>2.4</v>
      </c>
      <c r="I249" s="258"/>
      <c r="J249" s="254"/>
      <c r="K249" s="254"/>
      <c r="L249" s="259"/>
      <c r="M249" s="260"/>
      <c r="N249" s="261"/>
      <c r="O249" s="261"/>
      <c r="P249" s="261"/>
      <c r="Q249" s="261"/>
      <c r="R249" s="261"/>
      <c r="S249" s="261"/>
      <c r="T249" s="26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3" t="s">
        <v>188</v>
      </c>
      <c r="AU249" s="263" t="s">
        <v>82</v>
      </c>
      <c r="AV249" s="14" t="s">
        <v>82</v>
      </c>
      <c r="AW249" s="14" t="s">
        <v>30</v>
      </c>
      <c r="AX249" s="14" t="s">
        <v>73</v>
      </c>
      <c r="AY249" s="263" t="s">
        <v>129</v>
      </c>
    </row>
    <row r="250" spans="1:51" s="14" customFormat="1" ht="12">
      <c r="A250" s="14"/>
      <c r="B250" s="253"/>
      <c r="C250" s="254"/>
      <c r="D250" s="234" t="s">
        <v>188</v>
      </c>
      <c r="E250" s="255" t="s">
        <v>1</v>
      </c>
      <c r="F250" s="256" t="s">
        <v>275</v>
      </c>
      <c r="G250" s="254"/>
      <c r="H250" s="257">
        <v>0.45</v>
      </c>
      <c r="I250" s="258"/>
      <c r="J250" s="254"/>
      <c r="K250" s="254"/>
      <c r="L250" s="259"/>
      <c r="M250" s="260"/>
      <c r="N250" s="261"/>
      <c r="O250" s="261"/>
      <c r="P250" s="261"/>
      <c r="Q250" s="261"/>
      <c r="R250" s="261"/>
      <c r="S250" s="261"/>
      <c r="T250" s="26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3" t="s">
        <v>188</v>
      </c>
      <c r="AU250" s="263" t="s">
        <v>82</v>
      </c>
      <c r="AV250" s="14" t="s">
        <v>82</v>
      </c>
      <c r="AW250" s="14" t="s">
        <v>30</v>
      </c>
      <c r="AX250" s="14" t="s">
        <v>73</v>
      </c>
      <c r="AY250" s="263" t="s">
        <v>129</v>
      </c>
    </row>
    <row r="251" spans="1:51" s="15" customFormat="1" ht="12">
      <c r="A251" s="15"/>
      <c r="B251" s="264"/>
      <c r="C251" s="265"/>
      <c r="D251" s="234" t="s">
        <v>188</v>
      </c>
      <c r="E251" s="266" t="s">
        <v>1</v>
      </c>
      <c r="F251" s="267" t="s">
        <v>197</v>
      </c>
      <c r="G251" s="265"/>
      <c r="H251" s="268">
        <v>2.85</v>
      </c>
      <c r="I251" s="269"/>
      <c r="J251" s="265"/>
      <c r="K251" s="265"/>
      <c r="L251" s="270"/>
      <c r="M251" s="271"/>
      <c r="N251" s="272"/>
      <c r="O251" s="272"/>
      <c r="P251" s="272"/>
      <c r="Q251" s="272"/>
      <c r="R251" s="272"/>
      <c r="S251" s="272"/>
      <c r="T251" s="273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4" t="s">
        <v>188</v>
      </c>
      <c r="AU251" s="274" t="s">
        <v>82</v>
      </c>
      <c r="AV251" s="15" t="s">
        <v>136</v>
      </c>
      <c r="AW251" s="15" t="s">
        <v>30</v>
      </c>
      <c r="AX251" s="15" t="s">
        <v>80</v>
      </c>
      <c r="AY251" s="274" t="s">
        <v>129</v>
      </c>
    </row>
    <row r="252" spans="1:65" s="2" customFormat="1" ht="24.15" customHeight="1">
      <c r="A252" s="39"/>
      <c r="B252" s="40"/>
      <c r="C252" s="220" t="s">
        <v>276</v>
      </c>
      <c r="D252" s="220" t="s">
        <v>132</v>
      </c>
      <c r="E252" s="221" t="s">
        <v>277</v>
      </c>
      <c r="F252" s="222" t="s">
        <v>278</v>
      </c>
      <c r="G252" s="223" t="s">
        <v>187</v>
      </c>
      <c r="H252" s="224">
        <v>36.988</v>
      </c>
      <c r="I252" s="225"/>
      <c r="J252" s="226">
        <f>ROUND(I252*H252,2)</f>
        <v>0</v>
      </c>
      <c r="K252" s="227"/>
      <c r="L252" s="45"/>
      <c r="M252" s="228" t="s">
        <v>1</v>
      </c>
      <c r="N252" s="229" t="s">
        <v>38</v>
      </c>
      <c r="O252" s="92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2" t="s">
        <v>136</v>
      </c>
      <c r="AT252" s="232" t="s">
        <v>132</v>
      </c>
      <c r="AU252" s="232" t="s">
        <v>82</v>
      </c>
      <c r="AY252" s="18" t="s">
        <v>129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8" t="s">
        <v>80</v>
      </c>
      <c r="BK252" s="233">
        <f>ROUND(I252*H252,2)</f>
        <v>0</v>
      </c>
      <c r="BL252" s="18" t="s">
        <v>136</v>
      </c>
      <c r="BM252" s="232" t="s">
        <v>279</v>
      </c>
    </row>
    <row r="253" spans="1:47" s="2" customFormat="1" ht="12">
      <c r="A253" s="39"/>
      <c r="B253" s="40"/>
      <c r="C253" s="41"/>
      <c r="D253" s="234" t="s">
        <v>137</v>
      </c>
      <c r="E253" s="41"/>
      <c r="F253" s="235" t="s">
        <v>280</v>
      </c>
      <c r="G253" s="41"/>
      <c r="H253" s="41"/>
      <c r="I253" s="236"/>
      <c r="J253" s="41"/>
      <c r="K253" s="41"/>
      <c r="L253" s="45"/>
      <c r="M253" s="237"/>
      <c r="N253" s="238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137</v>
      </c>
      <c r="AU253" s="18" t="s">
        <v>82</v>
      </c>
    </row>
    <row r="254" spans="1:51" s="13" customFormat="1" ht="12">
      <c r="A254" s="13"/>
      <c r="B254" s="243"/>
      <c r="C254" s="244"/>
      <c r="D254" s="234" t="s">
        <v>188</v>
      </c>
      <c r="E254" s="245" t="s">
        <v>1</v>
      </c>
      <c r="F254" s="246" t="s">
        <v>281</v>
      </c>
      <c r="G254" s="244"/>
      <c r="H254" s="245" t="s">
        <v>1</v>
      </c>
      <c r="I254" s="247"/>
      <c r="J254" s="244"/>
      <c r="K254" s="244"/>
      <c r="L254" s="248"/>
      <c r="M254" s="249"/>
      <c r="N254" s="250"/>
      <c r="O254" s="250"/>
      <c r="P254" s="250"/>
      <c r="Q254" s="250"/>
      <c r="R254" s="250"/>
      <c r="S254" s="250"/>
      <c r="T254" s="25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2" t="s">
        <v>188</v>
      </c>
      <c r="AU254" s="252" t="s">
        <v>82</v>
      </c>
      <c r="AV254" s="13" t="s">
        <v>80</v>
      </c>
      <c r="AW254" s="13" t="s">
        <v>30</v>
      </c>
      <c r="AX254" s="13" t="s">
        <v>73</v>
      </c>
      <c r="AY254" s="252" t="s">
        <v>129</v>
      </c>
    </row>
    <row r="255" spans="1:51" s="14" customFormat="1" ht="12">
      <c r="A255" s="14"/>
      <c r="B255" s="253"/>
      <c r="C255" s="254"/>
      <c r="D255" s="234" t="s">
        <v>188</v>
      </c>
      <c r="E255" s="255" t="s">
        <v>1</v>
      </c>
      <c r="F255" s="256" t="s">
        <v>282</v>
      </c>
      <c r="G255" s="254"/>
      <c r="H255" s="257">
        <v>36.988</v>
      </c>
      <c r="I255" s="258"/>
      <c r="J255" s="254"/>
      <c r="K255" s="254"/>
      <c r="L255" s="259"/>
      <c r="M255" s="260"/>
      <c r="N255" s="261"/>
      <c r="O255" s="261"/>
      <c r="P255" s="261"/>
      <c r="Q255" s="261"/>
      <c r="R255" s="261"/>
      <c r="S255" s="261"/>
      <c r="T255" s="26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3" t="s">
        <v>188</v>
      </c>
      <c r="AU255" s="263" t="s">
        <v>82</v>
      </c>
      <c r="AV255" s="14" t="s">
        <v>82</v>
      </c>
      <c r="AW255" s="14" t="s">
        <v>30</v>
      </c>
      <c r="AX255" s="14" t="s">
        <v>73</v>
      </c>
      <c r="AY255" s="263" t="s">
        <v>129</v>
      </c>
    </row>
    <row r="256" spans="1:51" s="15" customFormat="1" ht="12">
      <c r="A256" s="15"/>
      <c r="B256" s="264"/>
      <c r="C256" s="265"/>
      <c r="D256" s="234" t="s">
        <v>188</v>
      </c>
      <c r="E256" s="266" t="s">
        <v>1</v>
      </c>
      <c r="F256" s="267" t="s">
        <v>197</v>
      </c>
      <c r="G256" s="265"/>
      <c r="H256" s="268">
        <v>36.988</v>
      </c>
      <c r="I256" s="269"/>
      <c r="J256" s="265"/>
      <c r="K256" s="265"/>
      <c r="L256" s="270"/>
      <c r="M256" s="271"/>
      <c r="N256" s="272"/>
      <c r="O256" s="272"/>
      <c r="P256" s="272"/>
      <c r="Q256" s="272"/>
      <c r="R256" s="272"/>
      <c r="S256" s="272"/>
      <c r="T256" s="273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4" t="s">
        <v>188</v>
      </c>
      <c r="AU256" s="274" t="s">
        <v>82</v>
      </c>
      <c r="AV256" s="15" t="s">
        <v>136</v>
      </c>
      <c r="AW256" s="15" t="s">
        <v>30</v>
      </c>
      <c r="AX256" s="15" t="s">
        <v>80</v>
      </c>
      <c r="AY256" s="274" t="s">
        <v>129</v>
      </c>
    </row>
    <row r="257" spans="1:65" s="2" customFormat="1" ht="24.15" customHeight="1">
      <c r="A257" s="39"/>
      <c r="B257" s="40"/>
      <c r="C257" s="220" t="s">
        <v>283</v>
      </c>
      <c r="D257" s="220" t="s">
        <v>132</v>
      </c>
      <c r="E257" s="221" t="s">
        <v>277</v>
      </c>
      <c r="F257" s="222" t="s">
        <v>278</v>
      </c>
      <c r="G257" s="223" t="s">
        <v>187</v>
      </c>
      <c r="H257" s="224">
        <v>2.85</v>
      </c>
      <c r="I257" s="225"/>
      <c r="J257" s="226">
        <f>ROUND(I257*H257,2)</f>
        <v>0</v>
      </c>
      <c r="K257" s="227"/>
      <c r="L257" s="45"/>
      <c r="M257" s="228" t="s">
        <v>1</v>
      </c>
      <c r="N257" s="229" t="s">
        <v>38</v>
      </c>
      <c r="O257" s="92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2" t="s">
        <v>136</v>
      </c>
      <c r="AT257" s="232" t="s">
        <v>132</v>
      </c>
      <c r="AU257" s="232" t="s">
        <v>82</v>
      </c>
      <c r="AY257" s="18" t="s">
        <v>129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8" t="s">
        <v>80</v>
      </c>
      <c r="BK257" s="233">
        <f>ROUND(I257*H257,2)</f>
        <v>0</v>
      </c>
      <c r="BL257" s="18" t="s">
        <v>136</v>
      </c>
      <c r="BM257" s="232" t="s">
        <v>284</v>
      </c>
    </row>
    <row r="258" spans="1:47" s="2" customFormat="1" ht="12">
      <c r="A258" s="39"/>
      <c r="B258" s="40"/>
      <c r="C258" s="41"/>
      <c r="D258" s="234" t="s">
        <v>137</v>
      </c>
      <c r="E258" s="41"/>
      <c r="F258" s="235" t="s">
        <v>280</v>
      </c>
      <c r="G258" s="41"/>
      <c r="H258" s="41"/>
      <c r="I258" s="236"/>
      <c r="J258" s="41"/>
      <c r="K258" s="41"/>
      <c r="L258" s="45"/>
      <c r="M258" s="237"/>
      <c r="N258" s="238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137</v>
      </c>
      <c r="AU258" s="18" t="s">
        <v>82</v>
      </c>
    </row>
    <row r="259" spans="1:65" s="2" customFormat="1" ht="24.15" customHeight="1">
      <c r="A259" s="39"/>
      <c r="B259" s="40"/>
      <c r="C259" s="220" t="s">
        <v>285</v>
      </c>
      <c r="D259" s="220" t="s">
        <v>132</v>
      </c>
      <c r="E259" s="221" t="s">
        <v>286</v>
      </c>
      <c r="F259" s="222" t="s">
        <v>287</v>
      </c>
      <c r="G259" s="223" t="s">
        <v>187</v>
      </c>
      <c r="H259" s="224">
        <v>36.988</v>
      </c>
      <c r="I259" s="225"/>
      <c r="J259" s="226">
        <f>ROUND(I259*H259,2)</f>
        <v>0</v>
      </c>
      <c r="K259" s="227"/>
      <c r="L259" s="45"/>
      <c r="M259" s="228" t="s">
        <v>1</v>
      </c>
      <c r="N259" s="229" t="s">
        <v>38</v>
      </c>
      <c r="O259" s="92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2" t="s">
        <v>136</v>
      </c>
      <c r="AT259" s="232" t="s">
        <v>132</v>
      </c>
      <c r="AU259" s="232" t="s">
        <v>82</v>
      </c>
      <c r="AY259" s="18" t="s">
        <v>129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8" t="s">
        <v>80</v>
      </c>
      <c r="BK259" s="233">
        <f>ROUND(I259*H259,2)</f>
        <v>0</v>
      </c>
      <c r="BL259" s="18" t="s">
        <v>136</v>
      </c>
      <c r="BM259" s="232" t="s">
        <v>288</v>
      </c>
    </row>
    <row r="260" spans="1:47" s="2" customFormat="1" ht="12">
      <c r="A260" s="39"/>
      <c r="B260" s="40"/>
      <c r="C260" s="41"/>
      <c r="D260" s="234" t="s">
        <v>137</v>
      </c>
      <c r="E260" s="41"/>
      <c r="F260" s="235" t="s">
        <v>289</v>
      </c>
      <c r="G260" s="41"/>
      <c r="H260" s="41"/>
      <c r="I260" s="236"/>
      <c r="J260" s="41"/>
      <c r="K260" s="41"/>
      <c r="L260" s="45"/>
      <c r="M260" s="237"/>
      <c r="N260" s="238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137</v>
      </c>
      <c r="AU260" s="18" t="s">
        <v>82</v>
      </c>
    </row>
    <row r="261" spans="1:65" s="2" customFormat="1" ht="24.15" customHeight="1">
      <c r="A261" s="39"/>
      <c r="B261" s="40"/>
      <c r="C261" s="220" t="s">
        <v>290</v>
      </c>
      <c r="D261" s="220" t="s">
        <v>132</v>
      </c>
      <c r="E261" s="221" t="s">
        <v>286</v>
      </c>
      <c r="F261" s="222" t="s">
        <v>287</v>
      </c>
      <c r="G261" s="223" t="s">
        <v>187</v>
      </c>
      <c r="H261" s="224">
        <v>2.85</v>
      </c>
      <c r="I261" s="225"/>
      <c r="J261" s="226">
        <f>ROUND(I261*H261,2)</f>
        <v>0</v>
      </c>
      <c r="K261" s="227"/>
      <c r="L261" s="45"/>
      <c r="M261" s="228" t="s">
        <v>1</v>
      </c>
      <c r="N261" s="229" t="s">
        <v>38</v>
      </c>
      <c r="O261" s="92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2" t="s">
        <v>136</v>
      </c>
      <c r="AT261" s="232" t="s">
        <v>132</v>
      </c>
      <c r="AU261" s="232" t="s">
        <v>82</v>
      </c>
      <c r="AY261" s="18" t="s">
        <v>129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8" t="s">
        <v>80</v>
      </c>
      <c r="BK261" s="233">
        <f>ROUND(I261*H261,2)</f>
        <v>0</v>
      </c>
      <c r="BL261" s="18" t="s">
        <v>136</v>
      </c>
      <c r="BM261" s="232" t="s">
        <v>291</v>
      </c>
    </row>
    <row r="262" spans="1:47" s="2" customFormat="1" ht="12">
      <c r="A262" s="39"/>
      <c r="B262" s="40"/>
      <c r="C262" s="41"/>
      <c r="D262" s="234" t="s">
        <v>137</v>
      </c>
      <c r="E262" s="41"/>
      <c r="F262" s="235" t="s">
        <v>289</v>
      </c>
      <c r="G262" s="41"/>
      <c r="H262" s="41"/>
      <c r="I262" s="236"/>
      <c r="J262" s="41"/>
      <c r="K262" s="41"/>
      <c r="L262" s="45"/>
      <c r="M262" s="237"/>
      <c r="N262" s="238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137</v>
      </c>
      <c r="AU262" s="18" t="s">
        <v>82</v>
      </c>
    </row>
    <row r="263" spans="1:65" s="2" customFormat="1" ht="37.8" customHeight="1">
      <c r="A263" s="39"/>
      <c r="B263" s="40"/>
      <c r="C263" s="275" t="s">
        <v>292</v>
      </c>
      <c r="D263" s="275" t="s">
        <v>293</v>
      </c>
      <c r="E263" s="276" t="s">
        <v>294</v>
      </c>
      <c r="F263" s="277" t="s">
        <v>295</v>
      </c>
      <c r="G263" s="278" t="s">
        <v>296</v>
      </c>
      <c r="H263" s="279">
        <v>1.07</v>
      </c>
      <c r="I263" s="280"/>
      <c r="J263" s="281">
        <f>ROUND(I263*H263,2)</f>
        <v>0</v>
      </c>
      <c r="K263" s="282"/>
      <c r="L263" s="283"/>
      <c r="M263" s="284" t="s">
        <v>1</v>
      </c>
      <c r="N263" s="285" t="s">
        <v>38</v>
      </c>
      <c r="O263" s="92"/>
      <c r="P263" s="230">
        <f>O263*H263</f>
        <v>0</v>
      </c>
      <c r="Q263" s="230">
        <v>0</v>
      </c>
      <c r="R263" s="230">
        <f>Q263*H263</f>
        <v>0</v>
      </c>
      <c r="S263" s="230">
        <v>0</v>
      </c>
      <c r="T263" s="23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2" t="s">
        <v>147</v>
      </c>
      <c r="AT263" s="232" t="s">
        <v>293</v>
      </c>
      <c r="AU263" s="232" t="s">
        <v>82</v>
      </c>
      <c r="AY263" s="18" t="s">
        <v>129</v>
      </c>
      <c r="BE263" s="233">
        <f>IF(N263="základní",J263,0)</f>
        <v>0</v>
      </c>
      <c r="BF263" s="233">
        <f>IF(N263="snížená",J263,0)</f>
        <v>0</v>
      </c>
      <c r="BG263" s="233">
        <f>IF(N263="zákl. přenesená",J263,0)</f>
        <v>0</v>
      </c>
      <c r="BH263" s="233">
        <f>IF(N263="sníž. přenesená",J263,0)</f>
        <v>0</v>
      </c>
      <c r="BI263" s="233">
        <f>IF(N263="nulová",J263,0)</f>
        <v>0</v>
      </c>
      <c r="BJ263" s="18" t="s">
        <v>80</v>
      </c>
      <c r="BK263" s="233">
        <f>ROUND(I263*H263,2)</f>
        <v>0</v>
      </c>
      <c r="BL263" s="18" t="s">
        <v>136</v>
      </c>
      <c r="BM263" s="232" t="s">
        <v>297</v>
      </c>
    </row>
    <row r="264" spans="1:47" s="2" customFormat="1" ht="12">
      <c r="A264" s="39"/>
      <c r="B264" s="40"/>
      <c r="C264" s="41"/>
      <c r="D264" s="234" t="s">
        <v>137</v>
      </c>
      <c r="E264" s="41"/>
      <c r="F264" s="235" t="s">
        <v>295</v>
      </c>
      <c r="G264" s="41"/>
      <c r="H264" s="41"/>
      <c r="I264" s="236"/>
      <c r="J264" s="41"/>
      <c r="K264" s="41"/>
      <c r="L264" s="45"/>
      <c r="M264" s="237"/>
      <c r="N264" s="238"/>
      <c r="O264" s="92"/>
      <c r="P264" s="92"/>
      <c r="Q264" s="92"/>
      <c r="R264" s="92"/>
      <c r="S264" s="92"/>
      <c r="T264" s="93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137</v>
      </c>
      <c r="AU264" s="18" t="s">
        <v>82</v>
      </c>
    </row>
    <row r="265" spans="1:65" s="2" customFormat="1" ht="16.5" customHeight="1">
      <c r="A265" s="39"/>
      <c r="B265" s="40"/>
      <c r="C265" s="275" t="s">
        <v>298</v>
      </c>
      <c r="D265" s="275" t="s">
        <v>293</v>
      </c>
      <c r="E265" s="276" t="s">
        <v>299</v>
      </c>
      <c r="F265" s="277" t="s">
        <v>300</v>
      </c>
      <c r="G265" s="278" t="s">
        <v>230</v>
      </c>
      <c r="H265" s="279">
        <v>17</v>
      </c>
      <c r="I265" s="280"/>
      <c r="J265" s="281">
        <f>ROUND(I265*H265,2)</f>
        <v>0</v>
      </c>
      <c r="K265" s="282"/>
      <c r="L265" s="283"/>
      <c r="M265" s="284" t="s">
        <v>1</v>
      </c>
      <c r="N265" s="285" t="s">
        <v>38</v>
      </c>
      <c r="O265" s="92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2" t="s">
        <v>147</v>
      </c>
      <c r="AT265" s="232" t="s">
        <v>293</v>
      </c>
      <c r="AU265" s="232" t="s">
        <v>82</v>
      </c>
      <c r="AY265" s="18" t="s">
        <v>129</v>
      </c>
      <c r="BE265" s="233">
        <f>IF(N265="základní",J265,0)</f>
        <v>0</v>
      </c>
      <c r="BF265" s="233">
        <f>IF(N265="snížená",J265,0)</f>
        <v>0</v>
      </c>
      <c r="BG265" s="233">
        <f>IF(N265="zákl. přenesená",J265,0)</f>
        <v>0</v>
      </c>
      <c r="BH265" s="233">
        <f>IF(N265="sníž. přenesená",J265,0)</f>
        <v>0</v>
      </c>
      <c r="BI265" s="233">
        <f>IF(N265="nulová",J265,0)</f>
        <v>0</v>
      </c>
      <c r="BJ265" s="18" t="s">
        <v>80</v>
      </c>
      <c r="BK265" s="233">
        <f>ROUND(I265*H265,2)</f>
        <v>0</v>
      </c>
      <c r="BL265" s="18" t="s">
        <v>136</v>
      </c>
      <c r="BM265" s="232" t="s">
        <v>301</v>
      </c>
    </row>
    <row r="266" spans="1:47" s="2" customFormat="1" ht="12">
      <c r="A266" s="39"/>
      <c r="B266" s="40"/>
      <c r="C266" s="41"/>
      <c r="D266" s="234" t="s">
        <v>137</v>
      </c>
      <c r="E266" s="41"/>
      <c r="F266" s="235" t="s">
        <v>300</v>
      </c>
      <c r="G266" s="41"/>
      <c r="H266" s="41"/>
      <c r="I266" s="236"/>
      <c r="J266" s="41"/>
      <c r="K266" s="41"/>
      <c r="L266" s="45"/>
      <c r="M266" s="237"/>
      <c r="N266" s="238"/>
      <c r="O266" s="92"/>
      <c r="P266" s="92"/>
      <c r="Q266" s="92"/>
      <c r="R266" s="92"/>
      <c r="S266" s="92"/>
      <c r="T266" s="93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137</v>
      </c>
      <c r="AU266" s="18" t="s">
        <v>82</v>
      </c>
    </row>
    <row r="267" spans="1:65" s="2" customFormat="1" ht="24.15" customHeight="1">
      <c r="A267" s="39"/>
      <c r="B267" s="40"/>
      <c r="C267" s="220" t="s">
        <v>302</v>
      </c>
      <c r="D267" s="220" t="s">
        <v>132</v>
      </c>
      <c r="E267" s="221" t="s">
        <v>303</v>
      </c>
      <c r="F267" s="222" t="s">
        <v>304</v>
      </c>
      <c r="G267" s="223" t="s">
        <v>187</v>
      </c>
      <c r="H267" s="224">
        <v>30</v>
      </c>
      <c r="I267" s="225"/>
      <c r="J267" s="226">
        <f>ROUND(I267*H267,2)</f>
        <v>0</v>
      </c>
      <c r="K267" s="227"/>
      <c r="L267" s="45"/>
      <c r="M267" s="228" t="s">
        <v>1</v>
      </c>
      <c r="N267" s="229" t="s">
        <v>38</v>
      </c>
      <c r="O267" s="92"/>
      <c r="P267" s="230">
        <f>O267*H267</f>
        <v>0</v>
      </c>
      <c r="Q267" s="230">
        <v>0</v>
      </c>
      <c r="R267" s="230">
        <f>Q267*H267</f>
        <v>0</v>
      </c>
      <c r="S267" s="230">
        <v>0</v>
      </c>
      <c r="T267" s="231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2" t="s">
        <v>136</v>
      </c>
      <c r="AT267" s="232" t="s">
        <v>132</v>
      </c>
      <c r="AU267" s="232" t="s">
        <v>82</v>
      </c>
      <c r="AY267" s="18" t="s">
        <v>129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8" t="s">
        <v>80</v>
      </c>
      <c r="BK267" s="233">
        <f>ROUND(I267*H267,2)</f>
        <v>0</v>
      </c>
      <c r="BL267" s="18" t="s">
        <v>136</v>
      </c>
      <c r="BM267" s="232" t="s">
        <v>305</v>
      </c>
    </row>
    <row r="268" spans="1:47" s="2" customFormat="1" ht="12">
      <c r="A268" s="39"/>
      <c r="B268" s="40"/>
      <c r="C268" s="41"/>
      <c r="D268" s="234" t="s">
        <v>137</v>
      </c>
      <c r="E268" s="41"/>
      <c r="F268" s="235" t="s">
        <v>306</v>
      </c>
      <c r="G268" s="41"/>
      <c r="H268" s="41"/>
      <c r="I268" s="236"/>
      <c r="J268" s="41"/>
      <c r="K268" s="41"/>
      <c r="L268" s="45"/>
      <c r="M268" s="237"/>
      <c r="N268" s="238"/>
      <c r="O268" s="92"/>
      <c r="P268" s="92"/>
      <c r="Q268" s="92"/>
      <c r="R268" s="92"/>
      <c r="S268" s="92"/>
      <c r="T268" s="93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137</v>
      </c>
      <c r="AU268" s="18" t="s">
        <v>82</v>
      </c>
    </row>
    <row r="269" spans="1:65" s="2" customFormat="1" ht="24.15" customHeight="1">
      <c r="A269" s="39"/>
      <c r="B269" s="40"/>
      <c r="C269" s="220" t="s">
        <v>307</v>
      </c>
      <c r="D269" s="220" t="s">
        <v>132</v>
      </c>
      <c r="E269" s="221" t="s">
        <v>303</v>
      </c>
      <c r="F269" s="222" t="s">
        <v>304</v>
      </c>
      <c r="G269" s="223" t="s">
        <v>187</v>
      </c>
      <c r="H269" s="224">
        <v>30</v>
      </c>
      <c r="I269" s="225"/>
      <c r="J269" s="226">
        <f>ROUND(I269*H269,2)</f>
        <v>0</v>
      </c>
      <c r="K269" s="227"/>
      <c r="L269" s="45"/>
      <c r="M269" s="228" t="s">
        <v>1</v>
      </c>
      <c r="N269" s="229" t="s">
        <v>38</v>
      </c>
      <c r="O269" s="92"/>
      <c r="P269" s="230">
        <f>O269*H269</f>
        <v>0</v>
      </c>
      <c r="Q269" s="230">
        <v>0</v>
      </c>
      <c r="R269" s="230">
        <f>Q269*H269</f>
        <v>0</v>
      </c>
      <c r="S269" s="230">
        <v>0</v>
      </c>
      <c r="T269" s="231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2" t="s">
        <v>136</v>
      </c>
      <c r="AT269" s="232" t="s">
        <v>132</v>
      </c>
      <c r="AU269" s="232" t="s">
        <v>82</v>
      </c>
      <c r="AY269" s="18" t="s">
        <v>129</v>
      </c>
      <c r="BE269" s="233">
        <f>IF(N269="základní",J269,0)</f>
        <v>0</v>
      </c>
      <c r="BF269" s="233">
        <f>IF(N269="snížená",J269,0)</f>
        <v>0</v>
      </c>
      <c r="BG269" s="233">
        <f>IF(N269="zákl. přenesená",J269,0)</f>
        <v>0</v>
      </c>
      <c r="BH269" s="233">
        <f>IF(N269="sníž. přenesená",J269,0)</f>
        <v>0</v>
      </c>
      <c r="BI269" s="233">
        <f>IF(N269="nulová",J269,0)</f>
        <v>0</v>
      </c>
      <c r="BJ269" s="18" t="s">
        <v>80</v>
      </c>
      <c r="BK269" s="233">
        <f>ROUND(I269*H269,2)</f>
        <v>0</v>
      </c>
      <c r="BL269" s="18" t="s">
        <v>136</v>
      </c>
      <c r="BM269" s="232" t="s">
        <v>308</v>
      </c>
    </row>
    <row r="270" spans="1:47" s="2" customFormat="1" ht="12">
      <c r="A270" s="39"/>
      <c r="B270" s="40"/>
      <c r="C270" s="41"/>
      <c r="D270" s="234" t="s">
        <v>137</v>
      </c>
      <c r="E270" s="41"/>
      <c r="F270" s="235" t="s">
        <v>306</v>
      </c>
      <c r="G270" s="41"/>
      <c r="H270" s="41"/>
      <c r="I270" s="236"/>
      <c r="J270" s="41"/>
      <c r="K270" s="41"/>
      <c r="L270" s="45"/>
      <c r="M270" s="237"/>
      <c r="N270" s="238"/>
      <c r="O270" s="92"/>
      <c r="P270" s="92"/>
      <c r="Q270" s="92"/>
      <c r="R270" s="92"/>
      <c r="S270" s="92"/>
      <c r="T270" s="93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137</v>
      </c>
      <c r="AU270" s="18" t="s">
        <v>82</v>
      </c>
    </row>
    <row r="271" spans="1:65" s="2" customFormat="1" ht="24.15" customHeight="1">
      <c r="A271" s="39"/>
      <c r="B271" s="40"/>
      <c r="C271" s="220" t="s">
        <v>309</v>
      </c>
      <c r="D271" s="220" t="s">
        <v>132</v>
      </c>
      <c r="E271" s="221" t="s">
        <v>310</v>
      </c>
      <c r="F271" s="222" t="s">
        <v>311</v>
      </c>
      <c r="G271" s="223" t="s">
        <v>187</v>
      </c>
      <c r="H271" s="224">
        <v>30</v>
      </c>
      <c r="I271" s="225"/>
      <c r="J271" s="226">
        <f>ROUND(I271*H271,2)</f>
        <v>0</v>
      </c>
      <c r="K271" s="227"/>
      <c r="L271" s="45"/>
      <c r="M271" s="228" t="s">
        <v>1</v>
      </c>
      <c r="N271" s="229" t="s">
        <v>38</v>
      </c>
      <c r="O271" s="92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2" t="s">
        <v>136</v>
      </c>
      <c r="AT271" s="232" t="s">
        <v>132</v>
      </c>
      <c r="AU271" s="232" t="s">
        <v>82</v>
      </c>
      <c r="AY271" s="18" t="s">
        <v>129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8" t="s">
        <v>80</v>
      </c>
      <c r="BK271" s="233">
        <f>ROUND(I271*H271,2)</f>
        <v>0</v>
      </c>
      <c r="BL271" s="18" t="s">
        <v>136</v>
      </c>
      <c r="BM271" s="232" t="s">
        <v>312</v>
      </c>
    </row>
    <row r="272" spans="1:47" s="2" customFormat="1" ht="12">
      <c r="A272" s="39"/>
      <c r="B272" s="40"/>
      <c r="C272" s="41"/>
      <c r="D272" s="234" t="s">
        <v>137</v>
      </c>
      <c r="E272" s="41"/>
      <c r="F272" s="235" t="s">
        <v>313</v>
      </c>
      <c r="G272" s="41"/>
      <c r="H272" s="41"/>
      <c r="I272" s="236"/>
      <c r="J272" s="41"/>
      <c r="K272" s="41"/>
      <c r="L272" s="45"/>
      <c r="M272" s="237"/>
      <c r="N272" s="238"/>
      <c r="O272" s="92"/>
      <c r="P272" s="92"/>
      <c r="Q272" s="92"/>
      <c r="R272" s="92"/>
      <c r="S272" s="92"/>
      <c r="T272" s="93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137</v>
      </c>
      <c r="AU272" s="18" t="s">
        <v>82</v>
      </c>
    </row>
    <row r="273" spans="1:65" s="2" customFormat="1" ht="24.15" customHeight="1">
      <c r="A273" s="39"/>
      <c r="B273" s="40"/>
      <c r="C273" s="220" t="s">
        <v>314</v>
      </c>
      <c r="D273" s="220" t="s">
        <v>132</v>
      </c>
      <c r="E273" s="221" t="s">
        <v>310</v>
      </c>
      <c r="F273" s="222" t="s">
        <v>311</v>
      </c>
      <c r="G273" s="223" t="s">
        <v>187</v>
      </c>
      <c r="H273" s="224">
        <v>36.988</v>
      </c>
      <c r="I273" s="225"/>
      <c r="J273" s="226">
        <f>ROUND(I273*H273,2)</f>
        <v>0</v>
      </c>
      <c r="K273" s="227"/>
      <c r="L273" s="45"/>
      <c r="M273" s="228" t="s">
        <v>1</v>
      </c>
      <c r="N273" s="229" t="s">
        <v>38</v>
      </c>
      <c r="O273" s="92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2" t="s">
        <v>136</v>
      </c>
      <c r="AT273" s="232" t="s">
        <v>132</v>
      </c>
      <c r="AU273" s="232" t="s">
        <v>82</v>
      </c>
      <c r="AY273" s="18" t="s">
        <v>129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8" t="s">
        <v>80</v>
      </c>
      <c r="BK273" s="233">
        <f>ROUND(I273*H273,2)</f>
        <v>0</v>
      </c>
      <c r="BL273" s="18" t="s">
        <v>136</v>
      </c>
      <c r="BM273" s="232" t="s">
        <v>315</v>
      </c>
    </row>
    <row r="274" spans="1:47" s="2" customFormat="1" ht="12">
      <c r="A274" s="39"/>
      <c r="B274" s="40"/>
      <c r="C274" s="41"/>
      <c r="D274" s="234" t="s">
        <v>137</v>
      </c>
      <c r="E274" s="41"/>
      <c r="F274" s="235" t="s">
        <v>313</v>
      </c>
      <c r="G274" s="41"/>
      <c r="H274" s="41"/>
      <c r="I274" s="236"/>
      <c r="J274" s="41"/>
      <c r="K274" s="41"/>
      <c r="L274" s="45"/>
      <c r="M274" s="237"/>
      <c r="N274" s="238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137</v>
      </c>
      <c r="AU274" s="18" t="s">
        <v>82</v>
      </c>
    </row>
    <row r="275" spans="1:65" s="2" customFormat="1" ht="24.15" customHeight="1">
      <c r="A275" s="39"/>
      <c r="B275" s="40"/>
      <c r="C275" s="220" t="s">
        <v>316</v>
      </c>
      <c r="D275" s="220" t="s">
        <v>132</v>
      </c>
      <c r="E275" s="221" t="s">
        <v>317</v>
      </c>
      <c r="F275" s="222" t="s">
        <v>318</v>
      </c>
      <c r="G275" s="223" t="s">
        <v>187</v>
      </c>
      <c r="H275" s="224">
        <v>30</v>
      </c>
      <c r="I275" s="225"/>
      <c r="J275" s="226">
        <f>ROUND(I275*H275,2)</f>
        <v>0</v>
      </c>
      <c r="K275" s="227"/>
      <c r="L275" s="45"/>
      <c r="M275" s="228" t="s">
        <v>1</v>
      </c>
      <c r="N275" s="229" t="s">
        <v>38</v>
      </c>
      <c r="O275" s="92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2" t="s">
        <v>136</v>
      </c>
      <c r="AT275" s="232" t="s">
        <v>132</v>
      </c>
      <c r="AU275" s="232" t="s">
        <v>82</v>
      </c>
      <c r="AY275" s="18" t="s">
        <v>129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8" t="s">
        <v>80</v>
      </c>
      <c r="BK275" s="233">
        <f>ROUND(I275*H275,2)</f>
        <v>0</v>
      </c>
      <c r="BL275" s="18" t="s">
        <v>136</v>
      </c>
      <c r="BM275" s="232" t="s">
        <v>319</v>
      </c>
    </row>
    <row r="276" spans="1:47" s="2" customFormat="1" ht="12">
      <c r="A276" s="39"/>
      <c r="B276" s="40"/>
      <c r="C276" s="41"/>
      <c r="D276" s="234" t="s">
        <v>137</v>
      </c>
      <c r="E276" s="41"/>
      <c r="F276" s="235" t="s">
        <v>320</v>
      </c>
      <c r="G276" s="41"/>
      <c r="H276" s="41"/>
      <c r="I276" s="236"/>
      <c r="J276" s="41"/>
      <c r="K276" s="41"/>
      <c r="L276" s="45"/>
      <c r="M276" s="237"/>
      <c r="N276" s="238"/>
      <c r="O276" s="92"/>
      <c r="P276" s="92"/>
      <c r="Q276" s="92"/>
      <c r="R276" s="92"/>
      <c r="S276" s="92"/>
      <c r="T276" s="93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137</v>
      </c>
      <c r="AU276" s="18" t="s">
        <v>82</v>
      </c>
    </row>
    <row r="277" spans="1:65" s="2" customFormat="1" ht="24.15" customHeight="1">
      <c r="A277" s="39"/>
      <c r="B277" s="40"/>
      <c r="C277" s="220" t="s">
        <v>321</v>
      </c>
      <c r="D277" s="220" t="s">
        <v>132</v>
      </c>
      <c r="E277" s="221" t="s">
        <v>317</v>
      </c>
      <c r="F277" s="222" t="s">
        <v>318</v>
      </c>
      <c r="G277" s="223" t="s">
        <v>187</v>
      </c>
      <c r="H277" s="224">
        <v>36.988</v>
      </c>
      <c r="I277" s="225"/>
      <c r="J277" s="226">
        <f>ROUND(I277*H277,2)</f>
        <v>0</v>
      </c>
      <c r="K277" s="227"/>
      <c r="L277" s="45"/>
      <c r="M277" s="228" t="s">
        <v>1</v>
      </c>
      <c r="N277" s="229" t="s">
        <v>38</v>
      </c>
      <c r="O277" s="92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2" t="s">
        <v>136</v>
      </c>
      <c r="AT277" s="232" t="s">
        <v>132</v>
      </c>
      <c r="AU277" s="232" t="s">
        <v>82</v>
      </c>
      <c r="AY277" s="18" t="s">
        <v>129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8" t="s">
        <v>80</v>
      </c>
      <c r="BK277" s="233">
        <f>ROUND(I277*H277,2)</f>
        <v>0</v>
      </c>
      <c r="BL277" s="18" t="s">
        <v>136</v>
      </c>
      <c r="BM277" s="232" t="s">
        <v>322</v>
      </c>
    </row>
    <row r="278" spans="1:47" s="2" customFormat="1" ht="12">
      <c r="A278" s="39"/>
      <c r="B278" s="40"/>
      <c r="C278" s="41"/>
      <c r="D278" s="234" t="s">
        <v>137</v>
      </c>
      <c r="E278" s="41"/>
      <c r="F278" s="235" t="s">
        <v>320</v>
      </c>
      <c r="G278" s="41"/>
      <c r="H278" s="41"/>
      <c r="I278" s="236"/>
      <c r="J278" s="41"/>
      <c r="K278" s="41"/>
      <c r="L278" s="45"/>
      <c r="M278" s="237"/>
      <c r="N278" s="238"/>
      <c r="O278" s="92"/>
      <c r="P278" s="92"/>
      <c r="Q278" s="92"/>
      <c r="R278" s="92"/>
      <c r="S278" s="92"/>
      <c r="T278" s="93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137</v>
      </c>
      <c r="AU278" s="18" t="s">
        <v>82</v>
      </c>
    </row>
    <row r="279" spans="1:65" s="2" customFormat="1" ht="16.5" customHeight="1">
      <c r="A279" s="39"/>
      <c r="B279" s="40"/>
      <c r="C279" s="220" t="s">
        <v>323</v>
      </c>
      <c r="D279" s="220" t="s">
        <v>132</v>
      </c>
      <c r="E279" s="221" t="s">
        <v>324</v>
      </c>
      <c r="F279" s="222" t="s">
        <v>325</v>
      </c>
      <c r="G279" s="223" t="s">
        <v>296</v>
      </c>
      <c r="H279" s="224">
        <v>0.192</v>
      </c>
      <c r="I279" s="225"/>
      <c r="J279" s="226">
        <f>ROUND(I279*H279,2)</f>
        <v>0</v>
      </c>
      <c r="K279" s="227"/>
      <c r="L279" s="45"/>
      <c r="M279" s="228" t="s">
        <v>1</v>
      </c>
      <c r="N279" s="229" t="s">
        <v>38</v>
      </c>
      <c r="O279" s="92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2" t="s">
        <v>136</v>
      </c>
      <c r="AT279" s="232" t="s">
        <v>132</v>
      </c>
      <c r="AU279" s="232" t="s">
        <v>82</v>
      </c>
      <c r="AY279" s="18" t="s">
        <v>129</v>
      </c>
      <c r="BE279" s="233">
        <f>IF(N279="základní",J279,0)</f>
        <v>0</v>
      </c>
      <c r="BF279" s="233">
        <f>IF(N279="snížená",J279,0)</f>
        <v>0</v>
      </c>
      <c r="BG279" s="233">
        <f>IF(N279="zákl. přenesená",J279,0)</f>
        <v>0</v>
      </c>
      <c r="BH279" s="233">
        <f>IF(N279="sníž. přenesená",J279,0)</f>
        <v>0</v>
      </c>
      <c r="BI279" s="233">
        <f>IF(N279="nulová",J279,0)</f>
        <v>0</v>
      </c>
      <c r="BJ279" s="18" t="s">
        <v>80</v>
      </c>
      <c r="BK279" s="233">
        <f>ROUND(I279*H279,2)</f>
        <v>0</v>
      </c>
      <c r="BL279" s="18" t="s">
        <v>136</v>
      </c>
      <c r="BM279" s="232" t="s">
        <v>326</v>
      </c>
    </row>
    <row r="280" spans="1:47" s="2" customFormat="1" ht="12">
      <c r="A280" s="39"/>
      <c r="B280" s="40"/>
      <c r="C280" s="41"/>
      <c r="D280" s="234" t="s">
        <v>137</v>
      </c>
      <c r="E280" s="41"/>
      <c r="F280" s="235" t="s">
        <v>327</v>
      </c>
      <c r="G280" s="41"/>
      <c r="H280" s="41"/>
      <c r="I280" s="236"/>
      <c r="J280" s="41"/>
      <c r="K280" s="41"/>
      <c r="L280" s="45"/>
      <c r="M280" s="237"/>
      <c r="N280" s="238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137</v>
      </c>
      <c r="AU280" s="18" t="s">
        <v>82</v>
      </c>
    </row>
    <row r="281" spans="1:65" s="2" customFormat="1" ht="16.5" customHeight="1">
      <c r="A281" s="39"/>
      <c r="B281" s="40"/>
      <c r="C281" s="220" t="s">
        <v>328</v>
      </c>
      <c r="D281" s="220" t="s">
        <v>132</v>
      </c>
      <c r="E281" s="221" t="s">
        <v>324</v>
      </c>
      <c r="F281" s="222" t="s">
        <v>325</v>
      </c>
      <c r="G281" s="223" t="s">
        <v>296</v>
      </c>
      <c r="H281" s="224">
        <v>0.192</v>
      </c>
      <c r="I281" s="225"/>
      <c r="J281" s="226">
        <f>ROUND(I281*H281,2)</f>
        <v>0</v>
      </c>
      <c r="K281" s="227"/>
      <c r="L281" s="45"/>
      <c r="M281" s="228" t="s">
        <v>1</v>
      </c>
      <c r="N281" s="229" t="s">
        <v>38</v>
      </c>
      <c r="O281" s="92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2" t="s">
        <v>136</v>
      </c>
      <c r="AT281" s="232" t="s">
        <v>132</v>
      </c>
      <c r="AU281" s="232" t="s">
        <v>82</v>
      </c>
      <c r="AY281" s="18" t="s">
        <v>129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8" t="s">
        <v>80</v>
      </c>
      <c r="BK281" s="233">
        <f>ROUND(I281*H281,2)</f>
        <v>0</v>
      </c>
      <c r="BL281" s="18" t="s">
        <v>136</v>
      </c>
      <c r="BM281" s="232" t="s">
        <v>329</v>
      </c>
    </row>
    <row r="282" spans="1:47" s="2" customFormat="1" ht="12">
      <c r="A282" s="39"/>
      <c r="B282" s="40"/>
      <c r="C282" s="41"/>
      <c r="D282" s="234" t="s">
        <v>137</v>
      </c>
      <c r="E282" s="41"/>
      <c r="F282" s="235" t="s">
        <v>327</v>
      </c>
      <c r="G282" s="41"/>
      <c r="H282" s="41"/>
      <c r="I282" s="236"/>
      <c r="J282" s="41"/>
      <c r="K282" s="41"/>
      <c r="L282" s="45"/>
      <c r="M282" s="237"/>
      <c r="N282" s="238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137</v>
      </c>
      <c r="AU282" s="18" t="s">
        <v>82</v>
      </c>
    </row>
    <row r="283" spans="1:65" s="2" customFormat="1" ht="16.5" customHeight="1">
      <c r="A283" s="39"/>
      <c r="B283" s="40"/>
      <c r="C283" s="220" t="s">
        <v>330</v>
      </c>
      <c r="D283" s="220" t="s">
        <v>132</v>
      </c>
      <c r="E283" s="221" t="s">
        <v>331</v>
      </c>
      <c r="F283" s="222" t="s">
        <v>332</v>
      </c>
      <c r="G283" s="223" t="s">
        <v>296</v>
      </c>
      <c r="H283" s="224">
        <v>0.13</v>
      </c>
      <c r="I283" s="225"/>
      <c r="J283" s="226">
        <f>ROUND(I283*H283,2)</f>
        <v>0</v>
      </c>
      <c r="K283" s="227"/>
      <c r="L283" s="45"/>
      <c r="M283" s="228" t="s">
        <v>1</v>
      </c>
      <c r="N283" s="229" t="s">
        <v>38</v>
      </c>
      <c r="O283" s="92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2" t="s">
        <v>136</v>
      </c>
      <c r="AT283" s="232" t="s">
        <v>132</v>
      </c>
      <c r="AU283" s="232" t="s">
        <v>82</v>
      </c>
      <c r="AY283" s="18" t="s">
        <v>129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8" t="s">
        <v>80</v>
      </c>
      <c r="BK283" s="233">
        <f>ROUND(I283*H283,2)</f>
        <v>0</v>
      </c>
      <c r="BL283" s="18" t="s">
        <v>136</v>
      </c>
      <c r="BM283" s="232" t="s">
        <v>333</v>
      </c>
    </row>
    <row r="284" spans="1:47" s="2" customFormat="1" ht="12">
      <c r="A284" s="39"/>
      <c r="B284" s="40"/>
      <c r="C284" s="41"/>
      <c r="D284" s="234" t="s">
        <v>137</v>
      </c>
      <c r="E284" s="41"/>
      <c r="F284" s="235" t="s">
        <v>334</v>
      </c>
      <c r="G284" s="41"/>
      <c r="H284" s="41"/>
      <c r="I284" s="236"/>
      <c r="J284" s="41"/>
      <c r="K284" s="41"/>
      <c r="L284" s="45"/>
      <c r="M284" s="237"/>
      <c r="N284" s="238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137</v>
      </c>
      <c r="AU284" s="18" t="s">
        <v>82</v>
      </c>
    </row>
    <row r="285" spans="1:65" s="2" customFormat="1" ht="16.5" customHeight="1">
      <c r="A285" s="39"/>
      <c r="B285" s="40"/>
      <c r="C285" s="220" t="s">
        <v>335</v>
      </c>
      <c r="D285" s="220" t="s">
        <v>132</v>
      </c>
      <c r="E285" s="221" t="s">
        <v>331</v>
      </c>
      <c r="F285" s="222" t="s">
        <v>332</v>
      </c>
      <c r="G285" s="223" t="s">
        <v>296</v>
      </c>
      <c r="H285" s="224">
        <v>0.13</v>
      </c>
      <c r="I285" s="225"/>
      <c r="J285" s="226">
        <f>ROUND(I285*H285,2)</f>
        <v>0</v>
      </c>
      <c r="K285" s="227"/>
      <c r="L285" s="45"/>
      <c r="M285" s="228" t="s">
        <v>1</v>
      </c>
      <c r="N285" s="229" t="s">
        <v>38</v>
      </c>
      <c r="O285" s="92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2" t="s">
        <v>136</v>
      </c>
      <c r="AT285" s="232" t="s">
        <v>132</v>
      </c>
      <c r="AU285" s="232" t="s">
        <v>82</v>
      </c>
      <c r="AY285" s="18" t="s">
        <v>129</v>
      </c>
      <c r="BE285" s="233">
        <f>IF(N285="základní",J285,0)</f>
        <v>0</v>
      </c>
      <c r="BF285" s="233">
        <f>IF(N285="snížená",J285,0)</f>
        <v>0</v>
      </c>
      <c r="BG285" s="233">
        <f>IF(N285="zákl. přenesená",J285,0)</f>
        <v>0</v>
      </c>
      <c r="BH285" s="233">
        <f>IF(N285="sníž. přenesená",J285,0)</f>
        <v>0</v>
      </c>
      <c r="BI285" s="233">
        <f>IF(N285="nulová",J285,0)</f>
        <v>0</v>
      </c>
      <c r="BJ285" s="18" t="s">
        <v>80</v>
      </c>
      <c r="BK285" s="233">
        <f>ROUND(I285*H285,2)</f>
        <v>0</v>
      </c>
      <c r="BL285" s="18" t="s">
        <v>136</v>
      </c>
      <c r="BM285" s="232" t="s">
        <v>336</v>
      </c>
    </row>
    <row r="286" spans="1:47" s="2" customFormat="1" ht="12">
      <c r="A286" s="39"/>
      <c r="B286" s="40"/>
      <c r="C286" s="41"/>
      <c r="D286" s="234" t="s">
        <v>137</v>
      </c>
      <c r="E286" s="41"/>
      <c r="F286" s="235" t="s">
        <v>334</v>
      </c>
      <c r="G286" s="41"/>
      <c r="H286" s="41"/>
      <c r="I286" s="236"/>
      <c r="J286" s="41"/>
      <c r="K286" s="41"/>
      <c r="L286" s="45"/>
      <c r="M286" s="237"/>
      <c r="N286" s="238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137</v>
      </c>
      <c r="AU286" s="18" t="s">
        <v>82</v>
      </c>
    </row>
    <row r="287" spans="1:65" s="2" customFormat="1" ht="21.75" customHeight="1">
      <c r="A287" s="39"/>
      <c r="B287" s="40"/>
      <c r="C287" s="220" t="s">
        <v>337</v>
      </c>
      <c r="D287" s="220" t="s">
        <v>132</v>
      </c>
      <c r="E287" s="221" t="s">
        <v>338</v>
      </c>
      <c r="F287" s="222" t="s">
        <v>339</v>
      </c>
      <c r="G287" s="223" t="s">
        <v>247</v>
      </c>
      <c r="H287" s="224">
        <v>16</v>
      </c>
      <c r="I287" s="225"/>
      <c r="J287" s="226">
        <f>ROUND(I287*H287,2)</f>
        <v>0</v>
      </c>
      <c r="K287" s="227"/>
      <c r="L287" s="45"/>
      <c r="M287" s="228" t="s">
        <v>1</v>
      </c>
      <c r="N287" s="229" t="s">
        <v>38</v>
      </c>
      <c r="O287" s="92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2" t="s">
        <v>136</v>
      </c>
      <c r="AT287" s="232" t="s">
        <v>132</v>
      </c>
      <c r="AU287" s="232" t="s">
        <v>82</v>
      </c>
      <c r="AY287" s="18" t="s">
        <v>129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8" t="s">
        <v>80</v>
      </c>
      <c r="BK287" s="233">
        <f>ROUND(I287*H287,2)</f>
        <v>0</v>
      </c>
      <c r="BL287" s="18" t="s">
        <v>136</v>
      </c>
      <c r="BM287" s="232" t="s">
        <v>340</v>
      </c>
    </row>
    <row r="288" spans="1:47" s="2" customFormat="1" ht="12">
      <c r="A288" s="39"/>
      <c r="B288" s="40"/>
      <c r="C288" s="41"/>
      <c r="D288" s="234" t="s">
        <v>137</v>
      </c>
      <c r="E288" s="41"/>
      <c r="F288" s="235" t="s">
        <v>341</v>
      </c>
      <c r="G288" s="41"/>
      <c r="H288" s="41"/>
      <c r="I288" s="236"/>
      <c r="J288" s="41"/>
      <c r="K288" s="41"/>
      <c r="L288" s="45"/>
      <c r="M288" s="237"/>
      <c r="N288" s="238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137</v>
      </c>
      <c r="AU288" s="18" t="s">
        <v>82</v>
      </c>
    </row>
    <row r="289" spans="1:51" s="13" customFormat="1" ht="12">
      <c r="A289" s="13"/>
      <c r="B289" s="243"/>
      <c r="C289" s="244"/>
      <c r="D289" s="234" t="s">
        <v>188</v>
      </c>
      <c r="E289" s="245" t="s">
        <v>1</v>
      </c>
      <c r="F289" s="246" t="s">
        <v>342</v>
      </c>
      <c r="G289" s="244"/>
      <c r="H289" s="245" t="s">
        <v>1</v>
      </c>
      <c r="I289" s="247"/>
      <c r="J289" s="244"/>
      <c r="K289" s="244"/>
      <c r="L289" s="248"/>
      <c r="M289" s="249"/>
      <c r="N289" s="250"/>
      <c r="O289" s="250"/>
      <c r="P289" s="250"/>
      <c r="Q289" s="250"/>
      <c r="R289" s="250"/>
      <c r="S289" s="250"/>
      <c r="T289" s="25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2" t="s">
        <v>188</v>
      </c>
      <c r="AU289" s="252" t="s">
        <v>82</v>
      </c>
      <c r="AV289" s="13" t="s">
        <v>80</v>
      </c>
      <c r="AW289" s="13" t="s">
        <v>30</v>
      </c>
      <c r="AX289" s="13" t="s">
        <v>73</v>
      </c>
      <c r="AY289" s="252" t="s">
        <v>129</v>
      </c>
    </row>
    <row r="290" spans="1:51" s="14" customFormat="1" ht="12">
      <c r="A290" s="14"/>
      <c r="B290" s="253"/>
      <c r="C290" s="254"/>
      <c r="D290" s="234" t="s">
        <v>188</v>
      </c>
      <c r="E290" s="255" t="s">
        <v>1</v>
      </c>
      <c r="F290" s="256" t="s">
        <v>343</v>
      </c>
      <c r="G290" s="254"/>
      <c r="H290" s="257">
        <v>16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3" t="s">
        <v>188</v>
      </c>
      <c r="AU290" s="263" t="s">
        <v>82</v>
      </c>
      <c r="AV290" s="14" t="s">
        <v>82</v>
      </c>
      <c r="AW290" s="14" t="s">
        <v>30</v>
      </c>
      <c r="AX290" s="14" t="s">
        <v>73</v>
      </c>
      <c r="AY290" s="263" t="s">
        <v>129</v>
      </c>
    </row>
    <row r="291" spans="1:51" s="15" customFormat="1" ht="12">
      <c r="A291" s="15"/>
      <c r="B291" s="264"/>
      <c r="C291" s="265"/>
      <c r="D291" s="234" t="s">
        <v>188</v>
      </c>
      <c r="E291" s="266" t="s">
        <v>1</v>
      </c>
      <c r="F291" s="267" t="s">
        <v>197</v>
      </c>
      <c r="G291" s="265"/>
      <c r="H291" s="268">
        <v>16</v>
      </c>
      <c r="I291" s="269"/>
      <c r="J291" s="265"/>
      <c r="K291" s="265"/>
      <c r="L291" s="270"/>
      <c r="M291" s="271"/>
      <c r="N291" s="272"/>
      <c r="O291" s="272"/>
      <c r="P291" s="272"/>
      <c r="Q291" s="272"/>
      <c r="R291" s="272"/>
      <c r="S291" s="272"/>
      <c r="T291" s="273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74" t="s">
        <v>188</v>
      </c>
      <c r="AU291" s="274" t="s">
        <v>82</v>
      </c>
      <c r="AV291" s="15" t="s">
        <v>136</v>
      </c>
      <c r="AW291" s="15" t="s">
        <v>30</v>
      </c>
      <c r="AX291" s="15" t="s">
        <v>80</v>
      </c>
      <c r="AY291" s="274" t="s">
        <v>129</v>
      </c>
    </row>
    <row r="292" spans="1:65" s="2" customFormat="1" ht="21.75" customHeight="1">
      <c r="A292" s="39"/>
      <c r="B292" s="40"/>
      <c r="C292" s="220" t="s">
        <v>344</v>
      </c>
      <c r="D292" s="220" t="s">
        <v>132</v>
      </c>
      <c r="E292" s="221" t="s">
        <v>338</v>
      </c>
      <c r="F292" s="222" t="s">
        <v>339</v>
      </c>
      <c r="G292" s="223" t="s">
        <v>247</v>
      </c>
      <c r="H292" s="224">
        <v>30</v>
      </c>
      <c r="I292" s="225"/>
      <c r="J292" s="226">
        <f>ROUND(I292*H292,2)</f>
        <v>0</v>
      </c>
      <c r="K292" s="227"/>
      <c r="L292" s="45"/>
      <c r="M292" s="228" t="s">
        <v>1</v>
      </c>
      <c r="N292" s="229" t="s">
        <v>38</v>
      </c>
      <c r="O292" s="92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2" t="s">
        <v>136</v>
      </c>
      <c r="AT292" s="232" t="s">
        <v>132</v>
      </c>
      <c r="AU292" s="232" t="s">
        <v>82</v>
      </c>
      <c r="AY292" s="18" t="s">
        <v>129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8" t="s">
        <v>80</v>
      </c>
      <c r="BK292" s="233">
        <f>ROUND(I292*H292,2)</f>
        <v>0</v>
      </c>
      <c r="BL292" s="18" t="s">
        <v>136</v>
      </c>
      <c r="BM292" s="232" t="s">
        <v>345</v>
      </c>
    </row>
    <row r="293" spans="1:47" s="2" customFormat="1" ht="12">
      <c r="A293" s="39"/>
      <c r="B293" s="40"/>
      <c r="C293" s="41"/>
      <c r="D293" s="234" t="s">
        <v>137</v>
      </c>
      <c r="E293" s="41"/>
      <c r="F293" s="235" t="s">
        <v>341</v>
      </c>
      <c r="G293" s="41"/>
      <c r="H293" s="41"/>
      <c r="I293" s="236"/>
      <c r="J293" s="41"/>
      <c r="K293" s="41"/>
      <c r="L293" s="45"/>
      <c r="M293" s="237"/>
      <c r="N293" s="238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137</v>
      </c>
      <c r="AU293" s="18" t="s">
        <v>82</v>
      </c>
    </row>
    <row r="294" spans="1:51" s="13" customFormat="1" ht="12">
      <c r="A294" s="13"/>
      <c r="B294" s="243"/>
      <c r="C294" s="244"/>
      <c r="D294" s="234" t="s">
        <v>188</v>
      </c>
      <c r="E294" s="245" t="s">
        <v>1</v>
      </c>
      <c r="F294" s="246" t="s">
        <v>346</v>
      </c>
      <c r="G294" s="244"/>
      <c r="H294" s="245" t="s">
        <v>1</v>
      </c>
      <c r="I294" s="247"/>
      <c r="J294" s="244"/>
      <c r="K294" s="244"/>
      <c r="L294" s="248"/>
      <c r="M294" s="249"/>
      <c r="N294" s="250"/>
      <c r="O294" s="250"/>
      <c r="P294" s="250"/>
      <c r="Q294" s="250"/>
      <c r="R294" s="250"/>
      <c r="S294" s="250"/>
      <c r="T294" s="25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2" t="s">
        <v>188</v>
      </c>
      <c r="AU294" s="252" t="s">
        <v>82</v>
      </c>
      <c r="AV294" s="13" t="s">
        <v>80</v>
      </c>
      <c r="AW294" s="13" t="s">
        <v>30</v>
      </c>
      <c r="AX294" s="13" t="s">
        <v>73</v>
      </c>
      <c r="AY294" s="252" t="s">
        <v>129</v>
      </c>
    </row>
    <row r="295" spans="1:51" s="13" customFormat="1" ht="12">
      <c r="A295" s="13"/>
      <c r="B295" s="243"/>
      <c r="C295" s="244"/>
      <c r="D295" s="234" t="s">
        <v>188</v>
      </c>
      <c r="E295" s="245" t="s">
        <v>1</v>
      </c>
      <c r="F295" s="246" t="s">
        <v>347</v>
      </c>
      <c r="G295" s="244"/>
      <c r="H295" s="245" t="s">
        <v>1</v>
      </c>
      <c r="I295" s="247"/>
      <c r="J295" s="244"/>
      <c r="K295" s="244"/>
      <c r="L295" s="248"/>
      <c r="M295" s="249"/>
      <c r="N295" s="250"/>
      <c r="O295" s="250"/>
      <c r="P295" s="250"/>
      <c r="Q295" s="250"/>
      <c r="R295" s="250"/>
      <c r="S295" s="250"/>
      <c r="T295" s="25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2" t="s">
        <v>188</v>
      </c>
      <c r="AU295" s="252" t="s">
        <v>82</v>
      </c>
      <c r="AV295" s="13" t="s">
        <v>80</v>
      </c>
      <c r="AW295" s="13" t="s">
        <v>30</v>
      </c>
      <c r="AX295" s="13" t="s">
        <v>73</v>
      </c>
      <c r="AY295" s="252" t="s">
        <v>129</v>
      </c>
    </row>
    <row r="296" spans="1:51" s="14" customFormat="1" ht="12">
      <c r="A296" s="14"/>
      <c r="B296" s="253"/>
      <c r="C296" s="254"/>
      <c r="D296" s="234" t="s">
        <v>188</v>
      </c>
      <c r="E296" s="255" t="s">
        <v>1</v>
      </c>
      <c r="F296" s="256" t="s">
        <v>348</v>
      </c>
      <c r="G296" s="254"/>
      <c r="H296" s="257">
        <v>30</v>
      </c>
      <c r="I296" s="258"/>
      <c r="J296" s="254"/>
      <c r="K296" s="254"/>
      <c r="L296" s="259"/>
      <c r="M296" s="260"/>
      <c r="N296" s="261"/>
      <c r="O296" s="261"/>
      <c r="P296" s="261"/>
      <c r="Q296" s="261"/>
      <c r="R296" s="261"/>
      <c r="S296" s="261"/>
      <c r="T296" s="26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3" t="s">
        <v>188</v>
      </c>
      <c r="AU296" s="263" t="s">
        <v>82</v>
      </c>
      <c r="AV296" s="14" t="s">
        <v>82</v>
      </c>
      <c r="AW296" s="14" t="s">
        <v>30</v>
      </c>
      <c r="AX296" s="14" t="s">
        <v>73</v>
      </c>
      <c r="AY296" s="263" t="s">
        <v>129</v>
      </c>
    </row>
    <row r="297" spans="1:51" s="15" customFormat="1" ht="12">
      <c r="A297" s="15"/>
      <c r="B297" s="264"/>
      <c r="C297" s="265"/>
      <c r="D297" s="234" t="s">
        <v>188</v>
      </c>
      <c r="E297" s="266" t="s">
        <v>1</v>
      </c>
      <c r="F297" s="267" t="s">
        <v>197</v>
      </c>
      <c r="G297" s="265"/>
      <c r="H297" s="268">
        <v>30</v>
      </c>
      <c r="I297" s="269"/>
      <c r="J297" s="265"/>
      <c r="K297" s="265"/>
      <c r="L297" s="270"/>
      <c r="M297" s="271"/>
      <c r="N297" s="272"/>
      <c r="O297" s="272"/>
      <c r="P297" s="272"/>
      <c r="Q297" s="272"/>
      <c r="R297" s="272"/>
      <c r="S297" s="272"/>
      <c r="T297" s="273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4" t="s">
        <v>188</v>
      </c>
      <c r="AU297" s="274" t="s">
        <v>82</v>
      </c>
      <c r="AV297" s="15" t="s">
        <v>136</v>
      </c>
      <c r="AW297" s="15" t="s">
        <v>30</v>
      </c>
      <c r="AX297" s="15" t="s">
        <v>80</v>
      </c>
      <c r="AY297" s="274" t="s">
        <v>129</v>
      </c>
    </row>
    <row r="298" spans="1:65" s="2" customFormat="1" ht="24.15" customHeight="1">
      <c r="A298" s="39"/>
      <c r="B298" s="40"/>
      <c r="C298" s="220" t="s">
        <v>349</v>
      </c>
      <c r="D298" s="220" t="s">
        <v>132</v>
      </c>
      <c r="E298" s="221" t="s">
        <v>350</v>
      </c>
      <c r="F298" s="222" t="s">
        <v>351</v>
      </c>
      <c r="G298" s="223" t="s">
        <v>247</v>
      </c>
      <c r="H298" s="224">
        <v>18</v>
      </c>
      <c r="I298" s="225"/>
      <c r="J298" s="226">
        <f>ROUND(I298*H298,2)</f>
        <v>0</v>
      </c>
      <c r="K298" s="227"/>
      <c r="L298" s="45"/>
      <c r="M298" s="228" t="s">
        <v>1</v>
      </c>
      <c r="N298" s="229" t="s">
        <v>38</v>
      </c>
      <c r="O298" s="92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2" t="s">
        <v>136</v>
      </c>
      <c r="AT298" s="232" t="s">
        <v>132</v>
      </c>
      <c r="AU298" s="232" t="s">
        <v>82</v>
      </c>
      <c r="AY298" s="18" t="s">
        <v>129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8" t="s">
        <v>80</v>
      </c>
      <c r="BK298" s="233">
        <f>ROUND(I298*H298,2)</f>
        <v>0</v>
      </c>
      <c r="BL298" s="18" t="s">
        <v>136</v>
      </c>
      <c r="BM298" s="232" t="s">
        <v>352</v>
      </c>
    </row>
    <row r="299" spans="1:47" s="2" customFormat="1" ht="12">
      <c r="A299" s="39"/>
      <c r="B299" s="40"/>
      <c r="C299" s="41"/>
      <c r="D299" s="234" t="s">
        <v>137</v>
      </c>
      <c r="E299" s="41"/>
      <c r="F299" s="235" t="s">
        <v>353</v>
      </c>
      <c r="G299" s="41"/>
      <c r="H299" s="41"/>
      <c r="I299" s="236"/>
      <c r="J299" s="41"/>
      <c r="K299" s="41"/>
      <c r="L299" s="45"/>
      <c r="M299" s="237"/>
      <c r="N299" s="238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137</v>
      </c>
      <c r="AU299" s="18" t="s">
        <v>82</v>
      </c>
    </row>
    <row r="300" spans="1:51" s="13" customFormat="1" ht="12">
      <c r="A300" s="13"/>
      <c r="B300" s="243"/>
      <c r="C300" s="244"/>
      <c r="D300" s="234" t="s">
        <v>188</v>
      </c>
      <c r="E300" s="245" t="s">
        <v>1</v>
      </c>
      <c r="F300" s="246" t="s">
        <v>354</v>
      </c>
      <c r="G300" s="244"/>
      <c r="H300" s="245" t="s">
        <v>1</v>
      </c>
      <c r="I300" s="247"/>
      <c r="J300" s="244"/>
      <c r="K300" s="244"/>
      <c r="L300" s="248"/>
      <c r="M300" s="249"/>
      <c r="N300" s="250"/>
      <c r="O300" s="250"/>
      <c r="P300" s="250"/>
      <c r="Q300" s="250"/>
      <c r="R300" s="250"/>
      <c r="S300" s="250"/>
      <c r="T300" s="25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2" t="s">
        <v>188</v>
      </c>
      <c r="AU300" s="252" t="s">
        <v>82</v>
      </c>
      <c r="AV300" s="13" t="s">
        <v>80</v>
      </c>
      <c r="AW300" s="13" t="s">
        <v>30</v>
      </c>
      <c r="AX300" s="13" t="s">
        <v>73</v>
      </c>
      <c r="AY300" s="252" t="s">
        <v>129</v>
      </c>
    </row>
    <row r="301" spans="1:51" s="14" customFormat="1" ht="12">
      <c r="A301" s="14"/>
      <c r="B301" s="253"/>
      <c r="C301" s="254"/>
      <c r="D301" s="234" t="s">
        <v>188</v>
      </c>
      <c r="E301" s="255" t="s">
        <v>1</v>
      </c>
      <c r="F301" s="256" t="s">
        <v>355</v>
      </c>
      <c r="G301" s="254"/>
      <c r="H301" s="257">
        <v>18</v>
      </c>
      <c r="I301" s="258"/>
      <c r="J301" s="254"/>
      <c r="K301" s="254"/>
      <c r="L301" s="259"/>
      <c r="M301" s="260"/>
      <c r="N301" s="261"/>
      <c r="O301" s="261"/>
      <c r="P301" s="261"/>
      <c r="Q301" s="261"/>
      <c r="R301" s="261"/>
      <c r="S301" s="261"/>
      <c r="T301" s="26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3" t="s">
        <v>188</v>
      </c>
      <c r="AU301" s="263" t="s">
        <v>82</v>
      </c>
      <c r="AV301" s="14" t="s">
        <v>82</v>
      </c>
      <c r="AW301" s="14" t="s">
        <v>30</v>
      </c>
      <c r="AX301" s="14" t="s">
        <v>73</v>
      </c>
      <c r="AY301" s="263" t="s">
        <v>129</v>
      </c>
    </row>
    <row r="302" spans="1:51" s="15" customFormat="1" ht="12">
      <c r="A302" s="15"/>
      <c r="B302" s="264"/>
      <c r="C302" s="265"/>
      <c r="D302" s="234" t="s">
        <v>188</v>
      </c>
      <c r="E302" s="266" t="s">
        <v>1</v>
      </c>
      <c r="F302" s="267" t="s">
        <v>197</v>
      </c>
      <c r="G302" s="265"/>
      <c r="H302" s="268">
        <v>18</v>
      </c>
      <c r="I302" s="269"/>
      <c r="J302" s="265"/>
      <c r="K302" s="265"/>
      <c r="L302" s="270"/>
      <c r="M302" s="271"/>
      <c r="N302" s="272"/>
      <c r="O302" s="272"/>
      <c r="P302" s="272"/>
      <c r="Q302" s="272"/>
      <c r="R302" s="272"/>
      <c r="S302" s="272"/>
      <c r="T302" s="273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74" t="s">
        <v>188</v>
      </c>
      <c r="AU302" s="274" t="s">
        <v>82</v>
      </c>
      <c r="AV302" s="15" t="s">
        <v>136</v>
      </c>
      <c r="AW302" s="15" t="s">
        <v>30</v>
      </c>
      <c r="AX302" s="15" t="s">
        <v>80</v>
      </c>
      <c r="AY302" s="274" t="s">
        <v>129</v>
      </c>
    </row>
    <row r="303" spans="1:65" s="2" customFormat="1" ht="24.15" customHeight="1">
      <c r="A303" s="39"/>
      <c r="B303" s="40"/>
      <c r="C303" s="220" t="s">
        <v>356</v>
      </c>
      <c r="D303" s="220" t="s">
        <v>132</v>
      </c>
      <c r="E303" s="221" t="s">
        <v>350</v>
      </c>
      <c r="F303" s="222" t="s">
        <v>351</v>
      </c>
      <c r="G303" s="223" t="s">
        <v>247</v>
      </c>
      <c r="H303" s="224">
        <v>14</v>
      </c>
      <c r="I303" s="225"/>
      <c r="J303" s="226">
        <f>ROUND(I303*H303,2)</f>
        <v>0</v>
      </c>
      <c r="K303" s="227"/>
      <c r="L303" s="45"/>
      <c r="M303" s="228" t="s">
        <v>1</v>
      </c>
      <c r="N303" s="229" t="s">
        <v>38</v>
      </c>
      <c r="O303" s="92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2" t="s">
        <v>136</v>
      </c>
      <c r="AT303" s="232" t="s">
        <v>132</v>
      </c>
      <c r="AU303" s="232" t="s">
        <v>82</v>
      </c>
      <c r="AY303" s="18" t="s">
        <v>129</v>
      </c>
      <c r="BE303" s="233">
        <f>IF(N303="základní",J303,0)</f>
        <v>0</v>
      </c>
      <c r="BF303" s="233">
        <f>IF(N303="snížená",J303,0)</f>
        <v>0</v>
      </c>
      <c r="BG303" s="233">
        <f>IF(N303="zákl. přenesená",J303,0)</f>
        <v>0</v>
      </c>
      <c r="BH303" s="233">
        <f>IF(N303="sníž. přenesená",J303,0)</f>
        <v>0</v>
      </c>
      <c r="BI303" s="233">
        <f>IF(N303="nulová",J303,0)</f>
        <v>0</v>
      </c>
      <c r="BJ303" s="18" t="s">
        <v>80</v>
      </c>
      <c r="BK303" s="233">
        <f>ROUND(I303*H303,2)</f>
        <v>0</v>
      </c>
      <c r="BL303" s="18" t="s">
        <v>136</v>
      </c>
      <c r="BM303" s="232" t="s">
        <v>357</v>
      </c>
    </row>
    <row r="304" spans="1:47" s="2" customFormat="1" ht="12">
      <c r="A304" s="39"/>
      <c r="B304" s="40"/>
      <c r="C304" s="41"/>
      <c r="D304" s="234" t="s">
        <v>137</v>
      </c>
      <c r="E304" s="41"/>
      <c r="F304" s="235" t="s">
        <v>353</v>
      </c>
      <c r="G304" s="41"/>
      <c r="H304" s="41"/>
      <c r="I304" s="236"/>
      <c r="J304" s="41"/>
      <c r="K304" s="41"/>
      <c r="L304" s="45"/>
      <c r="M304" s="237"/>
      <c r="N304" s="238"/>
      <c r="O304" s="92"/>
      <c r="P304" s="92"/>
      <c r="Q304" s="92"/>
      <c r="R304" s="92"/>
      <c r="S304" s="92"/>
      <c r="T304" s="93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137</v>
      </c>
      <c r="AU304" s="18" t="s">
        <v>82</v>
      </c>
    </row>
    <row r="305" spans="1:51" s="13" customFormat="1" ht="12">
      <c r="A305" s="13"/>
      <c r="B305" s="243"/>
      <c r="C305" s="244"/>
      <c r="D305" s="234" t="s">
        <v>188</v>
      </c>
      <c r="E305" s="245" t="s">
        <v>1</v>
      </c>
      <c r="F305" s="246" t="s">
        <v>346</v>
      </c>
      <c r="G305" s="244"/>
      <c r="H305" s="245" t="s">
        <v>1</v>
      </c>
      <c r="I305" s="247"/>
      <c r="J305" s="244"/>
      <c r="K305" s="244"/>
      <c r="L305" s="248"/>
      <c r="M305" s="249"/>
      <c r="N305" s="250"/>
      <c r="O305" s="250"/>
      <c r="P305" s="250"/>
      <c r="Q305" s="250"/>
      <c r="R305" s="250"/>
      <c r="S305" s="250"/>
      <c r="T305" s="25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2" t="s">
        <v>188</v>
      </c>
      <c r="AU305" s="252" t="s">
        <v>82</v>
      </c>
      <c r="AV305" s="13" t="s">
        <v>80</v>
      </c>
      <c r="AW305" s="13" t="s">
        <v>30</v>
      </c>
      <c r="AX305" s="13" t="s">
        <v>73</v>
      </c>
      <c r="AY305" s="252" t="s">
        <v>129</v>
      </c>
    </row>
    <row r="306" spans="1:51" s="14" customFormat="1" ht="12">
      <c r="A306" s="14"/>
      <c r="B306" s="253"/>
      <c r="C306" s="254"/>
      <c r="D306" s="234" t="s">
        <v>188</v>
      </c>
      <c r="E306" s="255" t="s">
        <v>1</v>
      </c>
      <c r="F306" s="256" t="s">
        <v>161</v>
      </c>
      <c r="G306" s="254"/>
      <c r="H306" s="257">
        <v>14</v>
      </c>
      <c r="I306" s="258"/>
      <c r="J306" s="254"/>
      <c r="K306" s="254"/>
      <c r="L306" s="259"/>
      <c r="M306" s="260"/>
      <c r="N306" s="261"/>
      <c r="O306" s="261"/>
      <c r="P306" s="261"/>
      <c r="Q306" s="261"/>
      <c r="R306" s="261"/>
      <c r="S306" s="261"/>
      <c r="T306" s="26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3" t="s">
        <v>188</v>
      </c>
      <c r="AU306" s="263" t="s">
        <v>82</v>
      </c>
      <c r="AV306" s="14" t="s">
        <v>82</v>
      </c>
      <c r="AW306" s="14" t="s">
        <v>30</v>
      </c>
      <c r="AX306" s="14" t="s">
        <v>73</v>
      </c>
      <c r="AY306" s="263" t="s">
        <v>129</v>
      </c>
    </row>
    <row r="307" spans="1:51" s="15" customFormat="1" ht="12">
      <c r="A307" s="15"/>
      <c r="B307" s="264"/>
      <c r="C307" s="265"/>
      <c r="D307" s="234" t="s">
        <v>188</v>
      </c>
      <c r="E307" s="266" t="s">
        <v>1</v>
      </c>
      <c r="F307" s="267" t="s">
        <v>197</v>
      </c>
      <c r="G307" s="265"/>
      <c r="H307" s="268">
        <v>14</v>
      </c>
      <c r="I307" s="269"/>
      <c r="J307" s="265"/>
      <c r="K307" s="265"/>
      <c r="L307" s="270"/>
      <c r="M307" s="271"/>
      <c r="N307" s="272"/>
      <c r="O307" s="272"/>
      <c r="P307" s="272"/>
      <c r="Q307" s="272"/>
      <c r="R307" s="272"/>
      <c r="S307" s="272"/>
      <c r="T307" s="273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4" t="s">
        <v>188</v>
      </c>
      <c r="AU307" s="274" t="s">
        <v>82</v>
      </c>
      <c r="AV307" s="15" t="s">
        <v>136</v>
      </c>
      <c r="AW307" s="15" t="s">
        <v>30</v>
      </c>
      <c r="AX307" s="15" t="s">
        <v>80</v>
      </c>
      <c r="AY307" s="274" t="s">
        <v>129</v>
      </c>
    </row>
    <row r="308" spans="1:65" s="2" customFormat="1" ht="37.8" customHeight="1">
      <c r="A308" s="39"/>
      <c r="B308" s="40"/>
      <c r="C308" s="220" t="s">
        <v>358</v>
      </c>
      <c r="D308" s="220" t="s">
        <v>132</v>
      </c>
      <c r="E308" s="221" t="s">
        <v>359</v>
      </c>
      <c r="F308" s="222" t="s">
        <v>360</v>
      </c>
      <c r="G308" s="223" t="s">
        <v>296</v>
      </c>
      <c r="H308" s="224">
        <v>1.698</v>
      </c>
      <c r="I308" s="225"/>
      <c r="J308" s="226">
        <f>ROUND(I308*H308,2)</f>
        <v>0</v>
      </c>
      <c r="K308" s="227"/>
      <c r="L308" s="45"/>
      <c r="M308" s="228" t="s">
        <v>1</v>
      </c>
      <c r="N308" s="229" t="s">
        <v>38</v>
      </c>
      <c r="O308" s="92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2" t="s">
        <v>136</v>
      </c>
      <c r="AT308" s="232" t="s">
        <v>132</v>
      </c>
      <c r="AU308" s="232" t="s">
        <v>82</v>
      </c>
      <c r="AY308" s="18" t="s">
        <v>129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8" t="s">
        <v>80</v>
      </c>
      <c r="BK308" s="233">
        <f>ROUND(I308*H308,2)</f>
        <v>0</v>
      </c>
      <c r="BL308" s="18" t="s">
        <v>136</v>
      </c>
      <c r="BM308" s="232" t="s">
        <v>361</v>
      </c>
    </row>
    <row r="309" spans="1:47" s="2" customFormat="1" ht="12">
      <c r="A309" s="39"/>
      <c r="B309" s="40"/>
      <c r="C309" s="41"/>
      <c r="D309" s="234" t="s">
        <v>137</v>
      </c>
      <c r="E309" s="41"/>
      <c r="F309" s="235" t="s">
        <v>362</v>
      </c>
      <c r="G309" s="41"/>
      <c r="H309" s="41"/>
      <c r="I309" s="236"/>
      <c r="J309" s="41"/>
      <c r="K309" s="41"/>
      <c r="L309" s="45"/>
      <c r="M309" s="237"/>
      <c r="N309" s="238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137</v>
      </c>
      <c r="AU309" s="18" t="s">
        <v>82</v>
      </c>
    </row>
    <row r="310" spans="1:51" s="13" customFormat="1" ht="12">
      <c r="A310" s="13"/>
      <c r="B310" s="243"/>
      <c r="C310" s="244"/>
      <c r="D310" s="234" t="s">
        <v>188</v>
      </c>
      <c r="E310" s="245" t="s">
        <v>1</v>
      </c>
      <c r="F310" s="246" t="s">
        <v>363</v>
      </c>
      <c r="G310" s="244"/>
      <c r="H310" s="245" t="s">
        <v>1</v>
      </c>
      <c r="I310" s="247"/>
      <c r="J310" s="244"/>
      <c r="K310" s="244"/>
      <c r="L310" s="248"/>
      <c r="M310" s="249"/>
      <c r="N310" s="250"/>
      <c r="O310" s="250"/>
      <c r="P310" s="250"/>
      <c r="Q310" s="250"/>
      <c r="R310" s="250"/>
      <c r="S310" s="250"/>
      <c r="T310" s="25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2" t="s">
        <v>188</v>
      </c>
      <c r="AU310" s="252" t="s">
        <v>82</v>
      </c>
      <c r="AV310" s="13" t="s">
        <v>80</v>
      </c>
      <c r="AW310" s="13" t="s">
        <v>30</v>
      </c>
      <c r="AX310" s="13" t="s">
        <v>73</v>
      </c>
      <c r="AY310" s="252" t="s">
        <v>129</v>
      </c>
    </row>
    <row r="311" spans="1:51" s="13" customFormat="1" ht="12">
      <c r="A311" s="13"/>
      <c r="B311" s="243"/>
      <c r="C311" s="244"/>
      <c r="D311" s="234" t="s">
        <v>188</v>
      </c>
      <c r="E311" s="245" t="s">
        <v>1</v>
      </c>
      <c r="F311" s="246" t="s">
        <v>364</v>
      </c>
      <c r="G311" s="244"/>
      <c r="H311" s="245" t="s">
        <v>1</v>
      </c>
      <c r="I311" s="247"/>
      <c r="J311" s="244"/>
      <c r="K311" s="244"/>
      <c r="L311" s="248"/>
      <c r="M311" s="249"/>
      <c r="N311" s="250"/>
      <c r="O311" s="250"/>
      <c r="P311" s="250"/>
      <c r="Q311" s="250"/>
      <c r="R311" s="250"/>
      <c r="S311" s="250"/>
      <c r="T311" s="25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2" t="s">
        <v>188</v>
      </c>
      <c r="AU311" s="252" t="s">
        <v>82</v>
      </c>
      <c r="AV311" s="13" t="s">
        <v>80</v>
      </c>
      <c r="AW311" s="13" t="s">
        <v>30</v>
      </c>
      <c r="AX311" s="13" t="s">
        <v>73</v>
      </c>
      <c r="AY311" s="252" t="s">
        <v>129</v>
      </c>
    </row>
    <row r="312" spans="1:51" s="14" customFormat="1" ht="12">
      <c r="A312" s="14"/>
      <c r="B312" s="253"/>
      <c r="C312" s="254"/>
      <c r="D312" s="234" t="s">
        <v>188</v>
      </c>
      <c r="E312" s="255" t="s">
        <v>1</v>
      </c>
      <c r="F312" s="256" t="s">
        <v>365</v>
      </c>
      <c r="G312" s="254"/>
      <c r="H312" s="257">
        <v>1.07</v>
      </c>
      <c r="I312" s="258"/>
      <c r="J312" s="254"/>
      <c r="K312" s="254"/>
      <c r="L312" s="259"/>
      <c r="M312" s="260"/>
      <c r="N312" s="261"/>
      <c r="O312" s="261"/>
      <c r="P312" s="261"/>
      <c r="Q312" s="261"/>
      <c r="R312" s="261"/>
      <c r="S312" s="261"/>
      <c r="T312" s="26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3" t="s">
        <v>188</v>
      </c>
      <c r="AU312" s="263" t="s">
        <v>82</v>
      </c>
      <c r="AV312" s="14" t="s">
        <v>82</v>
      </c>
      <c r="AW312" s="14" t="s">
        <v>30</v>
      </c>
      <c r="AX312" s="14" t="s">
        <v>73</v>
      </c>
      <c r="AY312" s="263" t="s">
        <v>129</v>
      </c>
    </row>
    <row r="313" spans="1:51" s="13" customFormat="1" ht="12">
      <c r="A313" s="13"/>
      <c r="B313" s="243"/>
      <c r="C313" s="244"/>
      <c r="D313" s="234" t="s">
        <v>188</v>
      </c>
      <c r="E313" s="245" t="s">
        <v>1</v>
      </c>
      <c r="F313" s="246" t="s">
        <v>366</v>
      </c>
      <c r="G313" s="244"/>
      <c r="H313" s="245" t="s">
        <v>1</v>
      </c>
      <c r="I313" s="247"/>
      <c r="J313" s="244"/>
      <c r="K313" s="244"/>
      <c r="L313" s="248"/>
      <c r="M313" s="249"/>
      <c r="N313" s="250"/>
      <c r="O313" s="250"/>
      <c r="P313" s="250"/>
      <c r="Q313" s="250"/>
      <c r="R313" s="250"/>
      <c r="S313" s="250"/>
      <c r="T313" s="25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2" t="s">
        <v>188</v>
      </c>
      <c r="AU313" s="252" t="s">
        <v>82</v>
      </c>
      <c r="AV313" s="13" t="s">
        <v>80</v>
      </c>
      <c r="AW313" s="13" t="s">
        <v>30</v>
      </c>
      <c r="AX313" s="13" t="s">
        <v>73</v>
      </c>
      <c r="AY313" s="252" t="s">
        <v>129</v>
      </c>
    </row>
    <row r="314" spans="1:51" s="14" customFormat="1" ht="12">
      <c r="A314" s="14"/>
      <c r="B314" s="253"/>
      <c r="C314" s="254"/>
      <c r="D314" s="234" t="s">
        <v>188</v>
      </c>
      <c r="E314" s="255" t="s">
        <v>1</v>
      </c>
      <c r="F314" s="256" t="s">
        <v>367</v>
      </c>
      <c r="G314" s="254"/>
      <c r="H314" s="257">
        <v>0.628</v>
      </c>
      <c r="I314" s="258"/>
      <c r="J314" s="254"/>
      <c r="K314" s="254"/>
      <c r="L314" s="259"/>
      <c r="M314" s="260"/>
      <c r="N314" s="261"/>
      <c r="O314" s="261"/>
      <c r="P314" s="261"/>
      <c r="Q314" s="261"/>
      <c r="R314" s="261"/>
      <c r="S314" s="261"/>
      <c r="T314" s="26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3" t="s">
        <v>188</v>
      </c>
      <c r="AU314" s="263" t="s">
        <v>82</v>
      </c>
      <c r="AV314" s="14" t="s">
        <v>82</v>
      </c>
      <c r="AW314" s="14" t="s">
        <v>30</v>
      </c>
      <c r="AX314" s="14" t="s">
        <v>73</v>
      </c>
      <c r="AY314" s="263" t="s">
        <v>129</v>
      </c>
    </row>
    <row r="315" spans="1:51" s="15" customFormat="1" ht="12">
      <c r="A315" s="15"/>
      <c r="B315" s="264"/>
      <c r="C315" s="265"/>
      <c r="D315" s="234" t="s">
        <v>188</v>
      </c>
      <c r="E315" s="266" t="s">
        <v>1</v>
      </c>
      <c r="F315" s="267" t="s">
        <v>197</v>
      </c>
      <c r="G315" s="265"/>
      <c r="H315" s="268">
        <v>1.698</v>
      </c>
      <c r="I315" s="269"/>
      <c r="J315" s="265"/>
      <c r="K315" s="265"/>
      <c r="L315" s="270"/>
      <c r="M315" s="271"/>
      <c r="N315" s="272"/>
      <c r="O315" s="272"/>
      <c r="P315" s="272"/>
      <c r="Q315" s="272"/>
      <c r="R315" s="272"/>
      <c r="S315" s="272"/>
      <c r="T315" s="273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74" t="s">
        <v>188</v>
      </c>
      <c r="AU315" s="274" t="s">
        <v>82</v>
      </c>
      <c r="AV315" s="15" t="s">
        <v>136</v>
      </c>
      <c r="AW315" s="15" t="s">
        <v>30</v>
      </c>
      <c r="AX315" s="15" t="s">
        <v>80</v>
      </c>
      <c r="AY315" s="274" t="s">
        <v>129</v>
      </c>
    </row>
    <row r="316" spans="1:65" s="2" customFormat="1" ht="37.8" customHeight="1">
      <c r="A316" s="39"/>
      <c r="B316" s="40"/>
      <c r="C316" s="220" t="s">
        <v>368</v>
      </c>
      <c r="D316" s="220" t="s">
        <v>132</v>
      </c>
      <c r="E316" s="221" t="s">
        <v>359</v>
      </c>
      <c r="F316" s="222" t="s">
        <v>360</v>
      </c>
      <c r="G316" s="223" t="s">
        <v>296</v>
      </c>
      <c r="H316" s="224">
        <v>1.07</v>
      </c>
      <c r="I316" s="225"/>
      <c r="J316" s="226">
        <f>ROUND(I316*H316,2)</f>
        <v>0</v>
      </c>
      <c r="K316" s="227"/>
      <c r="L316" s="45"/>
      <c r="M316" s="228" t="s">
        <v>1</v>
      </c>
      <c r="N316" s="229" t="s">
        <v>38</v>
      </c>
      <c r="O316" s="92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2" t="s">
        <v>136</v>
      </c>
      <c r="AT316" s="232" t="s">
        <v>132</v>
      </c>
      <c r="AU316" s="232" t="s">
        <v>82</v>
      </c>
      <c r="AY316" s="18" t="s">
        <v>129</v>
      </c>
      <c r="BE316" s="233">
        <f>IF(N316="základní",J316,0)</f>
        <v>0</v>
      </c>
      <c r="BF316" s="233">
        <f>IF(N316="snížená",J316,0)</f>
        <v>0</v>
      </c>
      <c r="BG316" s="233">
        <f>IF(N316="zákl. přenesená",J316,0)</f>
        <v>0</v>
      </c>
      <c r="BH316" s="233">
        <f>IF(N316="sníž. přenesená",J316,0)</f>
        <v>0</v>
      </c>
      <c r="BI316" s="233">
        <f>IF(N316="nulová",J316,0)</f>
        <v>0</v>
      </c>
      <c r="BJ316" s="18" t="s">
        <v>80</v>
      </c>
      <c r="BK316" s="233">
        <f>ROUND(I316*H316,2)</f>
        <v>0</v>
      </c>
      <c r="BL316" s="18" t="s">
        <v>136</v>
      </c>
      <c r="BM316" s="232" t="s">
        <v>369</v>
      </c>
    </row>
    <row r="317" spans="1:47" s="2" customFormat="1" ht="12">
      <c r="A317" s="39"/>
      <c r="B317" s="40"/>
      <c r="C317" s="41"/>
      <c r="D317" s="234" t="s">
        <v>137</v>
      </c>
      <c r="E317" s="41"/>
      <c r="F317" s="235" t="s">
        <v>362</v>
      </c>
      <c r="G317" s="41"/>
      <c r="H317" s="41"/>
      <c r="I317" s="236"/>
      <c r="J317" s="41"/>
      <c r="K317" s="41"/>
      <c r="L317" s="45"/>
      <c r="M317" s="237"/>
      <c r="N317" s="238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137</v>
      </c>
      <c r="AU317" s="18" t="s">
        <v>82</v>
      </c>
    </row>
    <row r="318" spans="1:51" s="13" customFormat="1" ht="12">
      <c r="A318" s="13"/>
      <c r="B318" s="243"/>
      <c r="C318" s="244"/>
      <c r="D318" s="234" t="s">
        <v>188</v>
      </c>
      <c r="E318" s="245" t="s">
        <v>1</v>
      </c>
      <c r="F318" s="246" t="s">
        <v>346</v>
      </c>
      <c r="G318" s="244"/>
      <c r="H318" s="245" t="s">
        <v>1</v>
      </c>
      <c r="I318" s="247"/>
      <c r="J318" s="244"/>
      <c r="K318" s="244"/>
      <c r="L318" s="248"/>
      <c r="M318" s="249"/>
      <c r="N318" s="250"/>
      <c r="O318" s="250"/>
      <c r="P318" s="250"/>
      <c r="Q318" s="250"/>
      <c r="R318" s="250"/>
      <c r="S318" s="250"/>
      <c r="T318" s="25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2" t="s">
        <v>188</v>
      </c>
      <c r="AU318" s="252" t="s">
        <v>82</v>
      </c>
      <c r="AV318" s="13" t="s">
        <v>80</v>
      </c>
      <c r="AW318" s="13" t="s">
        <v>30</v>
      </c>
      <c r="AX318" s="13" t="s">
        <v>73</v>
      </c>
      <c r="AY318" s="252" t="s">
        <v>129</v>
      </c>
    </row>
    <row r="319" spans="1:51" s="13" customFormat="1" ht="12">
      <c r="A319" s="13"/>
      <c r="B319" s="243"/>
      <c r="C319" s="244"/>
      <c r="D319" s="234" t="s">
        <v>188</v>
      </c>
      <c r="E319" s="245" t="s">
        <v>1</v>
      </c>
      <c r="F319" s="246" t="s">
        <v>364</v>
      </c>
      <c r="G319" s="244"/>
      <c r="H319" s="245" t="s">
        <v>1</v>
      </c>
      <c r="I319" s="247"/>
      <c r="J319" s="244"/>
      <c r="K319" s="244"/>
      <c r="L319" s="248"/>
      <c r="M319" s="249"/>
      <c r="N319" s="250"/>
      <c r="O319" s="250"/>
      <c r="P319" s="250"/>
      <c r="Q319" s="250"/>
      <c r="R319" s="250"/>
      <c r="S319" s="250"/>
      <c r="T319" s="25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2" t="s">
        <v>188</v>
      </c>
      <c r="AU319" s="252" t="s">
        <v>82</v>
      </c>
      <c r="AV319" s="13" t="s">
        <v>80</v>
      </c>
      <c r="AW319" s="13" t="s">
        <v>30</v>
      </c>
      <c r="AX319" s="13" t="s">
        <v>73</v>
      </c>
      <c r="AY319" s="252" t="s">
        <v>129</v>
      </c>
    </row>
    <row r="320" spans="1:51" s="14" customFormat="1" ht="12">
      <c r="A320" s="14"/>
      <c r="B320" s="253"/>
      <c r="C320" s="254"/>
      <c r="D320" s="234" t="s">
        <v>188</v>
      </c>
      <c r="E320" s="255" t="s">
        <v>1</v>
      </c>
      <c r="F320" s="256" t="s">
        <v>365</v>
      </c>
      <c r="G320" s="254"/>
      <c r="H320" s="257">
        <v>1.07</v>
      </c>
      <c r="I320" s="258"/>
      <c r="J320" s="254"/>
      <c r="K320" s="254"/>
      <c r="L320" s="259"/>
      <c r="M320" s="260"/>
      <c r="N320" s="261"/>
      <c r="O320" s="261"/>
      <c r="P320" s="261"/>
      <c r="Q320" s="261"/>
      <c r="R320" s="261"/>
      <c r="S320" s="261"/>
      <c r="T320" s="26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63" t="s">
        <v>188</v>
      </c>
      <c r="AU320" s="263" t="s">
        <v>82</v>
      </c>
      <c r="AV320" s="14" t="s">
        <v>82</v>
      </c>
      <c r="AW320" s="14" t="s">
        <v>30</v>
      </c>
      <c r="AX320" s="14" t="s">
        <v>73</v>
      </c>
      <c r="AY320" s="263" t="s">
        <v>129</v>
      </c>
    </row>
    <row r="321" spans="1:51" s="15" customFormat="1" ht="12">
      <c r="A321" s="15"/>
      <c r="B321" s="264"/>
      <c r="C321" s="265"/>
      <c r="D321" s="234" t="s">
        <v>188</v>
      </c>
      <c r="E321" s="266" t="s">
        <v>1</v>
      </c>
      <c r="F321" s="267" t="s">
        <v>197</v>
      </c>
      <c r="G321" s="265"/>
      <c r="H321" s="268">
        <v>1.07</v>
      </c>
      <c r="I321" s="269"/>
      <c r="J321" s="265"/>
      <c r="K321" s="265"/>
      <c r="L321" s="270"/>
      <c r="M321" s="271"/>
      <c r="N321" s="272"/>
      <c r="O321" s="272"/>
      <c r="P321" s="272"/>
      <c r="Q321" s="272"/>
      <c r="R321" s="272"/>
      <c r="S321" s="272"/>
      <c r="T321" s="273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74" t="s">
        <v>188</v>
      </c>
      <c r="AU321" s="274" t="s">
        <v>82</v>
      </c>
      <c r="AV321" s="15" t="s">
        <v>136</v>
      </c>
      <c r="AW321" s="15" t="s">
        <v>30</v>
      </c>
      <c r="AX321" s="15" t="s">
        <v>80</v>
      </c>
      <c r="AY321" s="274" t="s">
        <v>129</v>
      </c>
    </row>
    <row r="322" spans="1:63" s="12" customFormat="1" ht="22.8" customHeight="1">
      <c r="A322" s="12"/>
      <c r="B322" s="204"/>
      <c r="C322" s="205"/>
      <c r="D322" s="206" t="s">
        <v>72</v>
      </c>
      <c r="E322" s="218" t="s">
        <v>144</v>
      </c>
      <c r="F322" s="218" t="s">
        <v>370</v>
      </c>
      <c r="G322" s="205"/>
      <c r="H322" s="205"/>
      <c r="I322" s="208"/>
      <c r="J322" s="219">
        <f>BK322</f>
        <v>0</v>
      </c>
      <c r="K322" s="205"/>
      <c r="L322" s="210"/>
      <c r="M322" s="211"/>
      <c r="N322" s="212"/>
      <c r="O322" s="212"/>
      <c r="P322" s="213">
        <f>SUM(P323:P1271)</f>
        <v>0</v>
      </c>
      <c r="Q322" s="212"/>
      <c r="R322" s="213">
        <f>SUM(R323:R1271)</f>
        <v>0</v>
      </c>
      <c r="S322" s="212"/>
      <c r="T322" s="214">
        <f>SUM(T323:T1271)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5" t="s">
        <v>80</v>
      </c>
      <c r="AT322" s="216" t="s">
        <v>72</v>
      </c>
      <c r="AU322" s="216" t="s">
        <v>80</v>
      </c>
      <c r="AY322" s="215" t="s">
        <v>129</v>
      </c>
      <c r="BK322" s="217">
        <f>SUM(BK323:BK1271)</f>
        <v>0</v>
      </c>
    </row>
    <row r="323" spans="1:65" s="2" customFormat="1" ht="37.8" customHeight="1">
      <c r="A323" s="39"/>
      <c r="B323" s="40"/>
      <c r="C323" s="220" t="s">
        <v>157</v>
      </c>
      <c r="D323" s="220" t="s">
        <v>132</v>
      </c>
      <c r="E323" s="221" t="s">
        <v>371</v>
      </c>
      <c r="F323" s="222" t="s">
        <v>372</v>
      </c>
      <c r="G323" s="223" t="s">
        <v>187</v>
      </c>
      <c r="H323" s="224">
        <v>84.535</v>
      </c>
      <c r="I323" s="225"/>
      <c r="J323" s="226">
        <f>ROUND(I323*H323,2)</f>
        <v>0</v>
      </c>
      <c r="K323" s="227"/>
      <c r="L323" s="45"/>
      <c r="M323" s="228" t="s">
        <v>1</v>
      </c>
      <c r="N323" s="229" t="s">
        <v>38</v>
      </c>
      <c r="O323" s="92"/>
      <c r="P323" s="230">
        <f>O323*H323</f>
        <v>0</v>
      </c>
      <c r="Q323" s="230">
        <v>0</v>
      </c>
      <c r="R323" s="230">
        <f>Q323*H323</f>
        <v>0</v>
      </c>
      <c r="S323" s="230">
        <v>0</v>
      </c>
      <c r="T323" s="23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2" t="s">
        <v>136</v>
      </c>
      <c r="AT323" s="232" t="s">
        <v>132</v>
      </c>
      <c r="AU323" s="232" t="s">
        <v>82</v>
      </c>
      <c r="AY323" s="18" t="s">
        <v>129</v>
      </c>
      <c r="BE323" s="233">
        <f>IF(N323="základní",J323,0)</f>
        <v>0</v>
      </c>
      <c r="BF323" s="233">
        <f>IF(N323="snížená",J323,0)</f>
        <v>0</v>
      </c>
      <c r="BG323" s="233">
        <f>IF(N323="zákl. přenesená",J323,0)</f>
        <v>0</v>
      </c>
      <c r="BH323" s="233">
        <f>IF(N323="sníž. přenesená",J323,0)</f>
        <v>0</v>
      </c>
      <c r="BI323" s="233">
        <f>IF(N323="nulová",J323,0)</f>
        <v>0</v>
      </c>
      <c r="BJ323" s="18" t="s">
        <v>80</v>
      </c>
      <c r="BK323" s="233">
        <f>ROUND(I323*H323,2)</f>
        <v>0</v>
      </c>
      <c r="BL323" s="18" t="s">
        <v>136</v>
      </c>
      <c r="BM323" s="232" t="s">
        <v>373</v>
      </c>
    </row>
    <row r="324" spans="1:47" s="2" customFormat="1" ht="12">
      <c r="A324" s="39"/>
      <c r="B324" s="40"/>
      <c r="C324" s="41"/>
      <c r="D324" s="234" t="s">
        <v>137</v>
      </c>
      <c r="E324" s="41"/>
      <c r="F324" s="235" t="s">
        <v>372</v>
      </c>
      <c r="G324" s="41"/>
      <c r="H324" s="41"/>
      <c r="I324" s="236"/>
      <c r="J324" s="41"/>
      <c r="K324" s="41"/>
      <c r="L324" s="45"/>
      <c r="M324" s="237"/>
      <c r="N324" s="238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137</v>
      </c>
      <c r="AU324" s="18" t="s">
        <v>82</v>
      </c>
    </row>
    <row r="325" spans="1:51" s="13" customFormat="1" ht="12">
      <c r="A325" s="13"/>
      <c r="B325" s="243"/>
      <c r="C325" s="244"/>
      <c r="D325" s="234" t="s">
        <v>188</v>
      </c>
      <c r="E325" s="245" t="s">
        <v>1</v>
      </c>
      <c r="F325" s="246" t="s">
        <v>374</v>
      </c>
      <c r="G325" s="244"/>
      <c r="H325" s="245" t="s">
        <v>1</v>
      </c>
      <c r="I325" s="247"/>
      <c r="J325" s="244"/>
      <c r="K325" s="244"/>
      <c r="L325" s="248"/>
      <c r="M325" s="249"/>
      <c r="N325" s="250"/>
      <c r="O325" s="250"/>
      <c r="P325" s="250"/>
      <c r="Q325" s="250"/>
      <c r="R325" s="250"/>
      <c r="S325" s="250"/>
      <c r="T325" s="25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2" t="s">
        <v>188</v>
      </c>
      <c r="AU325" s="252" t="s">
        <v>82</v>
      </c>
      <c r="AV325" s="13" t="s">
        <v>80</v>
      </c>
      <c r="AW325" s="13" t="s">
        <v>30</v>
      </c>
      <c r="AX325" s="13" t="s">
        <v>73</v>
      </c>
      <c r="AY325" s="252" t="s">
        <v>129</v>
      </c>
    </row>
    <row r="326" spans="1:51" s="13" customFormat="1" ht="12">
      <c r="A326" s="13"/>
      <c r="B326" s="243"/>
      <c r="C326" s="244"/>
      <c r="D326" s="234" t="s">
        <v>188</v>
      </c>
      <c r="E326" s="245" t="s">
        <v>1</v>
      </c>
      <c r="F326" s="246" t="s">
        <v>375</v>
      </c>
      <c r="G326" s="244"/>
      <c r="H326" s="245" t="s">
        <v>1</v>
      </c>
      <c r="I326" s="247"/>
      <c r="J326" s="244"/>
      <c r="K326" s="244"/>
      <c r="L326" s="248"/>
      <c r="M326" s="249"/>
      <c r="N326" s="250"/>
      <c r="O326" s="250"/>
      <c r="P326" s="250"/>
      <c r="Q326" s="250"/>
      <c r="R326" s="250"/>
      <c r="S326" s="250"/>
      <c r="T326" s="251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2" t="s">
        <v>188</v>
      </c>
      <c r="AU326" s="252" t="s">
        <v>82</v>
      </c>
      <c r="AV326" s="13" t="s">
        <v>80</v>
      </c>
      <c r="AW326" s="13" t="s">
        <v>30</v>
      </c>
      <c r="AX326" s="13" t="s">
        <v>73</v>
      </c>
      <c r="AY326" s="252" t="s">
        <v>129</v>
      </c>
    </row>
    <row r="327" spans="1:51" s="14" customFormat="1" ht="12">
      <c r="A327" s="14"/>
      <c r="B327" s="253"/>
      <c r="C327" s="254"/>
      <c r="D327" s="234" t="s">
        <v>188</v>
      </c>
      <c r="E327" s="255" t="s">
        <v>1</v>
      </c>
      <c r="F327" s="256" t="s">
        <v>376</v>
      </c>
      <c r="G327" s="254"/>
      <c r="H327" s="257">
        <v>5.25</v>
      </c>
      <c r="I327" s="258"/>
      <c r="J327" s="254"/>
      <c r="K327" s="254"/>
      <c r="L327" s="259"/>
      <c r="M327" s="260"/>
      <c r="N327" s="261"/>
      <c r="O327" s="261"/>
      <c r="P327" s="261"/>
      <c r="Q327" s="261"/>
      <c r="R327" s="261"/>
      <c r="S327" s="261"/>
      <c r="T327" s="26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63" t="s">
        <v>188</v>
      </c>
      <c r="AU327" s="263" t="s">
        <v>82</v>
      </c>
      <c r="AV327" s="14" t="s">
        <v>82</v>
      </c>
      <c r="AW327" s="14" t="s">
        <v>30</v>
      </c>
      <c r="AX327" s="14" t="s">
        <v>73</v>
      </c>
      <c r="AY327" s="263" t="s">
        <v>129</v>
      </c>
    </row>
    <row r="328" spans="1:51" s="14" customFormat="1" ht="12">
      <c r="A328" s="14"/>
      <c r="B328" s="253"/>
      <c r="C328" s="254"/>
      <c r="D328" s="234" t="s">
        <v>188</v>
      </c>
      <c r="E328" s="255" t="s">
        <v>1</v>
      </c>
      <c r="F328" s="256" t="s">
        <v>377</v>
      </c>
      <c r="G328" s="254"/>
      <c r="H328" s="257">
        <v>3.556</v>
      </c>
      <c r="I328" s="258"/>
      <c r="J328" s="254"/>
      <c r="K328" s="254"/>
      <c r="L328" s="259"/>
      <c r="M328" s="260"/>
      <c r="N328" s="261"/>
      <c r="O328" s="261"/>
      <c r="P328" s="261"/>
      <c r="Q328" s="261"/>
      <c r="R328" s="261"/>
      <c r="S328" s="261"/>
      <c r="T328" s="26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3" t="s">
        <v>188</v>
      </c>
      <c r="AU328" s="263" t="s">
        <v>82</v>
      </c>
      <c r="AV328" s="14" t="s">
        <v>82</v>
      </c>
      <c r="AW328" s="14" t="s">
        <v>30</v>
      </c>
      <c r="AX328" s="14" t="s">
        <v>73</v>
      </c>
      <c r="AY328" s="263" t="s">
        <v>129</v>
      </c>
    </row>
    <row r="329" spans="1:51" s="13" customFormat="1" ht="12">
      <c r="A329" s="13"/>
      <c r="B329" s="243"/>
      <c r="C329" s="244"/>
      <c r="D329" s="234" t="s">
        <v>188</v>
      </c>
      <c r="E329" s="245" t="s">
        <v>1</v>
      </c>
      <c r="F329" s="246" t="s">
        <v>378</v>
      </c>
      <c r="G329" s="244"/>
      <c r="H329" s="245" t="s">
        <v>1</v>
      </c>
      <c r="I329" s="247"/>
      <c r="J329" s="244"/>
      <c r="K329" s="244"/>
      <c r="L329" s="248"/>
      <c r="M329" s="249"/>
      <c r="N329" s="250"/>
      <c r="O329" s="250"/>
      <c r="P329" s="250"/>
      <c r="Q329" s="250"/>
      <c r="R329" s="250"/>
      <c r="S329" s="250"/>
      <c r="T329" s="25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2" t="s">
        <v>188</v>
      </c>
      <c r="AU329" s="252" t="s">
        <v>82</v>
      </c>
      <c r="AV329" s="13" t="s">
        <v>80</v>
      </c>
      <c r="AW329" s="13" t="s">
        <v>30</v>
      </c>
      <c r="AX329" s="13" t="s">
        <v>73</v>
      </c>
      <c r="AY329" s="252" t="s">
        <v>129</v>
      </c>
    </row>
    <row r="330" spans="1:51" s="14" customFormat="1" ht="12">
      <c r="A330" s="14"/>
      <c r="B330" s="253"/>
      <c r="C330" s="254"/>
      <c r="D330" s="234" t="s">
        <v>188</v>
      </c>
      <c r="E330" s="255" t="s">
        <v>1</v>
      </c>
      <c r="F330" s="256" t="s">
        <v>379</v>
      </c>
      <c r="G330" s="254"/>
      <c r="H330" s="257">
        <v>1.823</v>
      </c>
      <c r="I330" s="258"/>
      <c r="J330" s="254"/>
      <c r="K330" s="254"/>
      <c r="L330" s="259"/>
      <c r="M330" s="260"/>
      <c r="N330" s="261"/>
      <c r="O330" s="261"/>
      <c r="P330" s="261"/>
      <c r="Q330" s="261"/>
      <c r="R330" s="261"/>
      <c r="S330" s="261"/>
      <c r="T330" s="26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63" t="s">
        <v>188</v>
      </c>
      <c r="AU330" s="263" t="s">
        <v>82</v>
      </c>
      <c r="AV330" s="14" t="s">
        <v>82</v>
      </c>
      <c r="AW330" s="14" t="s">
        <v>30</v>
      </c>
      <c r="AX330" s="14" t="s">
        <v>73</v>
      </c>
      <c r="AY330" s="263" t="s">
        <v>129</v>
      </c>
    </row>
    <row r="331" spans="1:51" s="13" customFormat="1" ht="12">
      <c r="A331" s="13"/>
      <c r="B331" s="243"/>
      <c r="C331" s="244"/>
      <c r="D331" s="234" t="s">
        <v>188</v>
      </c>
      <c r="E331" s="245" t="s">
        <v>1</v>
      </c>
      <c r="F331" s="246" t="s">
        <v>205</v>
      </c>
      <c r="G331" s="244"/>
      <c r="H331" s="245" t="s">
        <v>1</v>
      </c>
      <c r="I331" s="247"/>
      <c r="J331" s="244"/>
      <c r="K331" s="244"/>
      <c r="L331" s="248"/>
      <c r="M331" s="249"/>
      <c r="N331" s="250"/>
      <c r="O331" s="250"/>
      <c r="P331" s="250"/>
      <c r="Q331" s="250"/>
      <c r="R331" s="250"/>
      <c r="S331" s="250"/>
      <c r="T331" s="251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2" t="s">
        <v>188</v>
      </c>
      <c r="AU331" s="252" t="s">
        <v>82</v>
      </c>
      <c r="AV331" s="13" t="s">
        <v>80</v>
      </c>
      <c r="AW331" s="13" t="s">
        <v>30</v>
      </c>
      <c r="AX331" s="13" t="s">
        <v>73</v>
      </c>
      <c r="AY331" s="252" t="s">
        <v>129</v>
      </c>
    </row>
    <row r="332" spans="1:51" s="14" customFormat="1" ht="12">
      <c r="A332" s="14"/>
      <c r="B332" s="253"/>
      <c r="C332" s="254"/>
      <c r="D332" s="234" t="s">
        <v>188</v>
      </c>
      <c r="E332" s="255" t="s">
        <v>1</v>
      </c>
      <c r="F332" s="256" t="s">
        <v>379</v>
      </c>
      <c r="G332" s="254"/>
      <c r="H332" s="257">
        <v>1.823</v>
      </c>
      <c r="I332" s="258"/>
      <c r="J332" s="254"/>
      <c r="K332" s="254"/>
      <c r="L332" s="259"/>
      <c r="M332" s="260"/>
      <c r="N332" s="261"/>
      <c r="O332" s="261"/>
      <c r="P332" s="261"/>
      <c r="Q332" s="261"/>
      <c r="R332" s="261"/>
      <c r="S332" s="261"/>
      <c r="T332" s="26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3" t="s">
        <v>188</v>
      </c>
      <c r="AU332" s="263" t="s">
        <v>82</v>
      </c>
      <c r="AV332" s="14" t="s">
        <v>82</v>
      </c>
      <c r="AW332" s="14" t="s">
        <v>30</v>
      </c>
      <c r="AX332" s="14" t="s">
        <v>73</v>
      </c>
      <c r="AY332" s="263" t="s">
        <v>129</v>
      </c>
    </row>
    <row r="333" spans="1:51" s="13" customFormat="1" ht="12">
      <c r="A333" s="13"/>
      <c r="B333" s="243"/>
      <c r="C333" s="244"/>
      <c r="D333" s="234" t="s">
        <v>188</v>
      </c>
      <c r="E333" s="245" t="s">
        <v>1</v>
      </c>
      <c r="F333" s="246" t="s">
        <v>380</v>
      </c>
      <c r="G333" s="244"/>
      <c r="H333" s="245" t="s">
        <v>1</v>
      </c>
      <c r="I333" s="247"/>
      <c r="J333" s="244"/>
      <c r="K333" s="244"/>
      <c r="L333" s="248"/>
      <c r="M333" s="249"/>
      <c r="N333" s="250"/>
      <c r="O333" s="250"/>
      <c r="P333" s="250"/>
      <c r="Q333" s="250"/>
      <c r="R333" s="250"/>
      <c r="S333" s="250"/>
      <c r="T333" s="25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2" t="s">
        <v>188</v>
      </c>
      <c r="AU333" s="252" t="s">
        <v>82</v>
      </c>
      <c r="AV333" s="13" t="s">
        <v>80</v>
      </c>
      <c r="AW333" s="13" t="s">
        <v>30</v>
      </c>
      <c r="AX333" s="13" t="s">
        <v>73</v>
      </c>
      <c r="AY333" s="252" t="s">
        <v>129</v>
      </c>
    </row>
    <row r="334" spans="1:51" s="14" customFormat="1" ht="12">
      <c r="A334" s="14"/>
      <c r="B334" s="253"/>
      <c r="C334" s="254"/>
      <c r="D334" s="234" t="s">
        <v>188</v>
      </c>
      <c r="E334" s="255" t="s">
        <v>1</v>
      </c>
      <c r="F334" s="256" t="s">
        <v>381</v>
      </c>
      <c r="G334" s="254"/>
      <c r="H334" s="257">
        <v>3.645</v>
      </c>
      <c r="I334" s="258"/>
      <c r="J334" s="254"/>
      <c r="K334" s="254"/>
      <c r="L334" s="259"/>
      <c r="M334" s="260"/>
      <c r="N334" s="261"/>
      <c r="O334" s="261"/>
      <c r="P334" s="261"/>
      <c r="Q334" s="261"/>
      <c r="R334" s="261"/>
      <c r="S334" s="261"/>
      <c r="T334" s="26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63" t="s">
        <v>188</v>
      </c>
      <c r="AU334" s="263" t="s">
        <v>82</v>
      </c>
      <c r="AV334" s="14" t="s">
        <v>82</v>
      </c>
      <c r="AW334" s="14" t="s">
        <v>30</v>
      </c>
      <c r="AX334" s="14" t="s">
        <v>73</v>
      </c>
      <c r="AY334" s="263" t="s">
        <v>129</v>
      </c>
    </row>
    <row r="335" spans="1:51" s="13" customFormat="1" ht="12">
      <c r="A335" s="13"/>
      <c r="B335" s="243"/>
      <c r="C335" s="244"/>
      <c r="D335" s="234" t="s">
        <v>188</v>
      </c>
      <c r="E335" s="245" t="s">
        <v>1</v>
      </c>
      <c r="F335" s="246" t="s">
        <v>382</v>
      </c>
      <c r="G335" s="244"/>
      <c r="H335" s="245" t="s">
        <v>1</v>
      </c>
      <c r="I335" s="247"/>
      <c r="J335" s="244"/>
      <c r="K335" s="244"/>
      <c r="L335" s="248"/>
      <c r="M335" s="249"/>
      <c r="N335" s="250"/>
      <c r="O335" s="250"/>
      <c r="P335" s="250"/>
      <c r="Q335" s="250"/>
      <c r="R335" s="250"/>
      <c r="S335" s="250"/>
      <c r="T335" s="251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2" t="s">
        <v>188</v>
      </c>
      <c r="AU335" s="252" t="s">
        <v>82</v>
      </c>
      <c r="AV335" s="13" t="s">
        <v>80</v>
      </c>
      <c r="AW335" s="13" t="s">
        <v>30</v>
      </c>
      <c r="AX335" s="13" t="s">
        <v>73</v>
      </c>
      <c r="AY335" s="252" t="s">
        <v>129</v>
      </c>
    </row>
    <row r="336" spans="1:51" s="14" customFormat="1" ht="12">
      <c r="A336" s="14"/>
      <c r="B336" s="253"/>
      <c r="C336" s="254"/>
      <c r="D336" s="234" t="s">
        <v>188</v>
      </c>
      <c r="E336" s="255" t="s">
        <v>1</v>
      </c>
      <c r="F336" s="256" t="s">
        <v>383</v>
      </c>
      <c r="G336" s="254"/>
      <c r="H336" s="257">
        <v>7.29</v>
      </c>
      <c r="I336" s="258"/>
      <c r="J336" s="254"/>
      <c r="K336" s="254"/>
      <c r="L336" s="259"/>
      <c r="M336" s="260"/>
      <c r="N336" s="261"/>
      <c r="O336" s="261"/>
      <c r="P336" s="261"/>
      <c r="Q336" s="261"/>
      <c r="R336" s="261"/>
      <c r="S336" s="261"/>
      <c r="T336" s="26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3" t="s">
        <v>188</v>
      </c>
      <c r="AU336" s="263" t="s">
        <v>82</v>
      </c>
      <c r="AV336" s="14" t="s">
        <v>82</v>
      </c>
      <c r="AW336" s="14" t="s">
        <v>30</v>
      </c>
      <c r="AX336" s="14" t="s">
        <v>73</v>
      </c>
      <c r="AY336" s="263" t="s">
        <v>129</v>
      </c>
    </row>
    <row r="337" spans="1:51" s="13" customFormat="1" ht="12">
      <c r="A337" s="13"/>
      <c r="B337" s="243"/>
      <c r="C337" s="244"/>
      <c r="D337" s="234" t="s">
        <v>188</v>
      </c>
      <c r="E337" s="245" t="s">
        <v>1</v>
      </c>
      <c r="F337" s="246" t="s">
        <v>384</v>
      </c>
      <c r="G337" s="244"/>
      <c r="H337" s="245" t="s">
        <v>1</v>
      </c>
      <c r="I337" s="247"/>
      <c r="J337" s="244"/>
      <c r="K337" s="244"/>
      <c r="L337" s="248"/>
      <c r="M337" s="249"/>
      <c r="N337" s="250"/>
      <c r="O337" s="250"/>
      <c r="P337" s="250"/>
      <c r="Q337" s="250"/>
      <c r="R337" s="250"/>
      <c r="S337" s="250"/>
      <c r="T337" s="25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2" t="s">
        <v>188</v>
      </c>
      <c r="AU337" s="252" t="s">
        <v>82</v>
      </c>
      <c r="AV337" s="13" t="s">
        <v>80</v>
      </c>
      <c r="AW337" s="13" t="s">
        <v>30</v>
      </c>
      <c r="AX337" s="13" t="s">
        <v>73</v>
      </c>
      <c r="AY337" s="252" t="s">
        <v>129</v>
      </c>
    </row>
    <row r="338" spans="1:51" s="14" customFormat="1" ht="12">
      <c r="A338" s="14"/>
      <c r="B338" s="253"/>
      <c r="C338" s="254"/>
      <c r="D338" s="234" t="s">
        <v>188</v>
      </c>
      <c r="E338" s="255" t="s">
        <v>1</v>
      </c>
      <c r="F338" s="256" t="s">
        <v>385</v>
      </c>
      <c r="G338" s="254"/>
      <c r="H338" s="257">
        <v>5.468</v>
      </c>
      <c r="I338" s="258"/>
      <c r="J338" s="254"/>
      <c r="K338" s="254"/>
      <c r="L338" s="259"/>
      <c r="M338" s="260"/>
      <c r="N338" s="261"/>
      <c r="O338" s="261"/>
      <c r="P338" s="261"/>
      <c r="Q338" s="261"/>
      <c r="R338" s="261"/>
      <c r="S338" s="261"/>
      <c r="T338" s="26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3" t="s">
        <v>188</v>
      </c>
      <c r="AU338" s="263" t="s">
        <v>82</v>
      </c>
      <c r="AV338" s="14" t="s">
        <v>82</v>
      </c>
      <c r="AW338" s="14" t="s">
        <v>30</v>
      </c>
      <c r="AX338" s="14" t="s">
        <v>73</v>
      </c>
      <c r="AY338" s="263" t="s">
        <v>129</v>
      </c>
    </row>
    <row r="339" spans="1:51" s="13" customFormat="1" ht="12">
      <c r="A339" s="13"/>
      <c r="B339" s="243"/>
      <c r="C339" s="244"/>
      <c r="D339" s="234" t="s">
        <v>188</v>
      </c>
      <c r="E339" s="245" t="s">
        <v>1</v>
      </c>
      <c r="F339" s="246" t="s">
        <v>386</v>
      </c>
      <c r="G339" s="244"/>
      <c r="H339" s="245" t="s">
        <v>1</v>
      </c>
      <c r="I339" s="247"/>
      <c r="J339" s="244"/>
      <c r="K339" s="244"/>
      <c r="L339" s="248"/>
      <c r="M339" s="249"/>
      <c r="N339" s="250"/>
      <c r="O339" s="250"/>
      <c r="P339" s="250"/>
      <c r="Q339" s="250"/>
      <c r="R339" s="250"/>
      <c r="S339" s="250"/>
      <c r="T339" s="25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52" t="s">
        <v>188</v>
      </c>
      <c r="AU339" s="252" t="s">
        <v>82</v>
      </c>
      <c r="AV339" s="13" t="s">
        <v>80</v>
      </c>
      <c r="AW339" s="13" t="s">
        <v>30</v>
      </c>
      <c r="AX339" s="13" t="s">
        <v>73</v>
      </c>
      <c r="AY339" s="252" t="s">
        <v>129</v>
      </c>
    </row>
    <row r="340" spans="1:51" s="14" customFormat="1" ht="12">
      <c r="A340" s="14"/>
      <c r="B340" s="253"/>
      <c r="C340" s="254"/>
      <c r="D340" s="234" t="s">
        <v>188</v>
      </c>
      <c r="E340" s="255" t="s">
        <v>1</v>
      </c>
      <c r="F340" s="256" t="s">
        <v>381</v>
      </c>
      <c r="G340" s="254"/>
      <c r="H340" s="257">
        <v>3.645</v>
      </c>
      <c r="I340" s="258"/>
      <c r="J340" s="254"/>
      <c r="K340" s="254"/>
      <c r="L340" s="259"/>
      <c r="M340" s="260"/>
      <c r="N340" s="261"/>
      <c r="O340" s="261"/>
      <c r="P340" s="261"/>
      <c r="Q340" s="261"/>
      <c r="R340" s="261"/>
      <c r="S340" s="261"/>
      <c r="T340" s="26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63" t="s">
        <v>188</v>
      </c>
      <c r="AU340" s="263" t="s">
        <v>82</v>
      </c>
      <c r="AV340" s="14" t="s">
        <v>82</v>
      </c>
      <c r="AW340" s="14" t="s">
        <v>30</v>
      </c>
      <c r="AX340" s="14" t="s">
        <v>73</v>
      </c>
      <c r="AY340" s="263" t="s">
        <v>129</v>
      </c>
    </row>
    <row r="341" spans="1:51" s="13" customFormat="1" ht="12">
      <c r="A341" s="13"/>
      <c r="B341" s="243"/>
      <c r="C341" s="244"/>
      <c r="D341" s="234" t="s">
        <v>188</v>
      </c>
      <c r="E341" s="245" t="s">
        <v>1</v>
      </c>
      <c r="F341" s="246" t="s">
        <v>387</v>
      </c>
      <c r="G341" s="244"/>
      <c r="H341" s="245" t="s">
        <v>1</v>
      </c>
      <c r="I341" s="247"/>
      <c r="J341" s="244"/>
      <c r="K341" s="244"/>
      <c r="L341" s="248"/>
      <c r="M341" s="249"/>
      <c r="N341" s="250"/>
      <c r="O341" s="250"/>
      <c r="P341" s="250"/>
      <c r="Q341" s="250"/>
      <c r="R341" s="250"/>
      <c r="S341" s="250"/>
      <c r="T341" s="251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2" t="s">
        <v>188</v>
      </c>
      <c r="AU341" s="252" t="s">
        <v>82</v>
      </c>
      <c r="AV341" s="13" t="s">
        <v>80</v>
      </c>
      <c r="AW341" s="13" t="s">
        <v>30</v>
      </c>
      <c r="AX341" s="13" t="s">
        <v>73</v>
      </c>
      <c r="AY341" s="252" t="s">
        <v>129</v>
      </c>
    </row>
    <row r="342" spans="1:51" s="14" customFormat="1" ht="12">
      <c r="A342" s="14"/>
      <c r="B342" s="253"/>
      <c r="C342" s="254"/>
      <c r="D342" s="234" t="s">
        <v>188</v>
      </c>
      <c r="E342" s="255" t="s">
        <v>1</v>
      </c>
      <c r="F342" s="256" t="s">
        <v>381</v>
      </c>
      <c r="G342" s="254"/>
      <c r="H342" s="257">
        <v>3.645</v>
      </c>
      <c r="I342" s="258"/>
      <c r="J342" s="254"/>
      <c r="K342" s="254"/>
      <c r="L342" s="259"/>
      <c r="M342" s="260"/>
      <c r="N342" s="261"/>
      <c r="O342" s="261"/>
      <c r="P342" s="261"/>
      <c r="Q342" s="261"/>
      <c r="R342" s="261"/>
      <c r="S342" s="261"/>
      <c r="T342" s="262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3" t="s">
        <v>188</v>
      </c>
      <c r="AU342" s="263" t="s">
        <v>82</v>
      </c>
      <c r="AV342" s="14" t="s">
        <v>82</v>
      </c>
      <c r="AW342" s="14" t="s">
        <v>30</v>
      </c>
      <c r="AX342" s="14" t="s">
        <v>73</v>
      </c>
      <c r="AY342" s="263" t="s">
        <v>129</v>
      </c>
    </row>
    <row r="343" spans="1:51" s="13" customFormat="1" ht="12">
      <c r="A343" s="13"/>
      <c r="B343" s="243"/>
      <c r="C343" s="244"/>
      <c r="D343" s="234" t="s">
        <v>188</v>
      </c>
      <c r="E343" s="245" t="s">
        <v>1</v>
      </c>
      <c r="F343" s="246" t="s">
        <v>388</v>
      </c>
      <c r="G343" s="244"/>
      <c r="H343" s="245" t="s">
        <v>1</v>
      </c>
      <c r="I343" s="247"/>
      <c r="J343" s="244"/>
      <c r="K343" s="244"/>
      <c r="L343" s="248"/>
      <c r="M343" s="249"/>
      <c r="N343" s="250"/>
      <c r="O343" s="250"/>
      <c r="P343" s="250"/>
      <c r="Q343" s="250"/>
      <c r="R343" s="250"/>
      <c r="S343" s="250"/>
      <c r="T343" s="25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2" t="s">
        <v>188</v>
      </c>
      <c r="AU343" s="252" t="s">
        <v>82</v>
      </c>
      <c r="AV343" s="13" t="s">
        <v>80</v>
      </c>
      <c r="AW343" s="13" t="s">
        <v>30</v>
      </c>
      <c r="AX343" s="13" t="s">
        <v>73</v>
      </c>
      <c r="AY343" s="252" t="s">
        <v>129</v>
      </c>
    </row>
    <row r="344" spans="1:51" s="14" customFormat="1" ht="12">
      <c r="A344" s="14"/>
      <c r="B344" s="253"/>
      <c r="C344" s="254"/>
      <c r="D344" s="234" t="s">
        <v>188</v>
      </c>
      <c r="E344" s="255" t="s">
        <v>1</v>
      </c>
      <c r="F344" s="256" t="s">
        <v>379</v>
      </c>
      <c r="G344" s="254"/>
      <c r="H344" s="257">
        <v>1.823</v>
      </c>
      <c r="I344" s="258"/>
      <c r="J344" s="254"/>
      <c r="K344" s="254"/>
      <c r="L344" s="259"/>
      <c r="M344" s="260"/>
      <c r="N344" s="261"/>
      <c r="O344" s="261"/>
      <c r="P344" s="261"/>
      <c r="Q344" s="261"/>
      <c r="R344" s="261"/>
      <c r="S344" s="261"/>
      <c r="T344" s="26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63" t="s">
        <v>188</v>
      </c>
      <c r="AU344" s="263" t="s">
        <v>82</v>
      </c>
      <c r="AV344" s="14" t="s">
        <v>82</v>
      </c>
      <c r="AW344" s="14" t="s">
        <v>30</v>
      </c>
      <c r="AX344" s="14" t="s">
        <v>73</v>
      </c>
      <c r="AY344" s="263" t="s">
        <v>129</v>
      </c>
    </row>
    <row r="345" spans="1:51" s="13" customFormat="1" ht="12">
      <c r="A345" s="13"/>
      <c r="B345" s="243"/>
      <c r="C345" s="244"/>
      <c r="D345" s="234" t="s">
        <v>188</v>
      </c>
      <c r="E345" s="245" t="s">
        <v>1</v>
      </c>
      <c r="F345" s="246" t="s">
        <v>389</v>
      </c>
      <c r="G345" s="244"/>
      <c r="H345" s="245" t="s">
        <v>1</v>
      </c>
      <c r="I345" s="247"/>
      <c r="J345" s="244"/>
      <c r="K345" s="244"/>
      <c r="L345" s="248"/>
      <c r="M345" s="249"/>
      <c r="N345" s="250"/>
      <c r="O345" s="250"/>
      <c r="P345" s="250"/>
      <c r="Q345" s="250"/>
      <c r="R345" s="250"/>
      <c r="S345" s="250"/>
      <c r="T345" s="25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2" t="s">
        <v>188</v>
      </c>
      <c r="AU345" s="252" t="s">
        <v>82</v>
      </c>
      <c r="AV345" s="13" t="s">
        <v>80</v>
      </c>
      <c r="AW345" s="13" t="s">
        <v>30</v>
      </c>
      <c r="AX345" s="13" t="s">
        <v>73</v>
      </c>
      <c r="AY345" s="252" t="s">
        <v>129</v>
      </c>
    </row>
    <row r="346" spans="1:51" s="13" customFormat="1" ht="12">
      <c r="A346" s="13"/>
      <c r="B346" s="243"/>
      <c r="C346" s="244"/>
      <c r="D346" s="234" t="s">
        <v>188</v>
      </c>
      <c r="E346" s="245" t="s">
        <v>1</v>
      </c>
      <c r="F346" s="246" t="s">
        <v>390</v>
      </c>
      <c r="G346" s="244"/>
      <c r="H346" s="245" t="s">
        <v>1</v>
      </c>
      <c r="I346" s="247"/>
      <c r="J346" s="244"/>
      <c r="K346" s="244"/>
      <c r="L346" s="248"/>
      <c r="M346" s="249"/>
      <c r="N346" s="250"/>
      <c r="O346" s="250"/>
      <c r="P346" s="250"/>
      <c r="Q346" s="250"/>
      <c r="R346" s="250"/>
      <c r="S346" s="250"/>
      <c r="T346" s="25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2" t="s">
        <v>188</v>
      </c>
      <c r="AU346" s="252" t="s">
        <v>82</v>
      </c>
      <c r="AV346" s="13" t="s">
        <v>80</v>
      </c>
      <c r="AW346" s="13" t="s">
        <v>30</v>
      </c>
      <c r="AX346" s="13" t="s">
        <v>73</v>
      </c>
      <c r="AY346" s="252" t="s">
        <v>129</v>
      </c>
    </row>
    <row r="347" spans="1:51" s="14" customFormat="1" ht="12">
      <c r="A347" s="14"/>
      <c r="B347" s="253"/>
      <c r="C347" s="254"/>
      <c r="D347" s="234" t="s">
        <v>188</v>
      </c>
      <c r="E347" s="255" t="s">
        <v>1</v>
      </c>
      <c r="F347" s="256" t="s">
        <v>391</v>
      </c>
      <c r="G347" s="254"/>
      <c r="H347" s="257">
        <v>3.004</v>
      </c>
      <c r="I347" s="258"/>
      <c r="J347" s="254"/>
      <c r="K347" s="254"/>
      <c r="L347" s="259"/>
      <c r="M347" s="260"/>
      <c r="N347" s="261"/>
      <c r="O347" s="261"/>
      <c r="P347" s="261"/>
      <c r="Q347" s="261"/>
      <c r="R347" s="261"/>
      <c r="S347" s="261"/>
      <c r="T347" s="26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63" t="s">
        <v>188</v>
      </c>
      <c r="AU347" s="263" t="s">
        <v>82</v>
      </c>
      <c r="AV347" s="14" t="s">
        <v>82</v>
      </c>
      <c r="AW347" s="14" t="s">
        <v>30</v>
      </c>
      <c r="AX347" s="14" t="s">
        <v>73</v>
      </c>
      <c r="AY347" s="263" t="s">
        <v>129</v>
      </c>
    </row>
    <row r="348" spans="1:51" s="13" customFormat="1" ht="12">
      <c r="A348" s="13"/>
      <c r="B348" s="243"/>
      <c r="C348" s="244"/>
      <c r="D348" s="234" t="s">
        <v>188</v>
      </c>
      <c r="E348" s="245" t="s">
        <v>1</v>
      </c>
      <c r="F348" s="246" t="s">
        <v>392</v>
      </c>
      <c r="G348" s="244"/>
      <c r="H348" s="245" t="s">
        <v>1</v>
      </c>
      <c r="I348" s="247"/>
      <c r="J348" s="244"/>
      <c r="K348" s="244"/>
      <c r="L348" s="248"/>
      <c r="M348" s="249"/>
      <c r="N348" s="250"/>
      <c r="O348" s="250"/>
      <c r="P348" s="250"/>
      <c r="Q348" s="250"/>
      <c r="R348" s="250"/>
      <c r="S348" s="250"/>
      <c r="T348" s="25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2" t="s">
        <v>188</v>
      </c>
      <c r="AU348" s="252" t="s">
        <v>82</v>
      </c>
      <c r="AV348" s="13" t="s">
        <v>80</v>
      </c>
      <c r="AW348" s="13" t="s">
        <v>30</v>
      </c>
      <c r="AX348" s="13" t="s">
        <v>73</v>
      </c>
      <c r="AY348" s="252" t="s">
        <v>129</v>
      </c>
    </row>
    <row r="349" spans="1:51" s="14" customFormat="1" ht="12">
      <c r="A349" s="14"/>
      <c r="B349" s="253"/>
      <c r="C349" s="254"/>
      <c r="D349" s="234" t="s">
        <v>188</v>
      </c>
      <c r="E349" s="255" t="s">
        <v>1</v>
      </c>
      <c r="F349" s="256" t="s">
        <v>393</v>
      </c>
      <c r="G349" s="254"/>
      <c r="H349" s="257">
        <v>7.2</v>
      </c>
      <c r="I349" s="258"/>
      <c r="J349" s="254"/>
      <c r="K349" s="254"/>
      <c r="L349" s="259"/>
      <c r="M349" s="260"/>
      <c r="N349" s="261"/>
      <c r="O349" s="261"/>
      <c r="P349" s="261"/>
      <c r="Q349" s="261"/>
      <c r="R349" s="261"/>
      <c r="S349" s="261"/>
      <c r="T349" s="26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63" t="s">
        <v>188</v>
      </c>
      <c r="AU349" s="263" t="s">
        <v>82</v>
      </c>
      <c r="AV349" s="14" t="s">
        <v>82</v>
      </c>
      <c r="AW349" s="14" t="s">
        <v>30</v>
      </c>
      <c r="AX349" s="14" t="s">
        <v>73</v>
      </c>
      <c r="AY349" s="263" t="s">
        <v>129</v>
      </c>
    </row>
    <row r="350" spans="1:51" s="13" customFormat="1" ht="12">
      <c r="A350" s="13"/>
      <c r="B350" s="243"/>
      <c r="C350" s="244"/>
      <c r="D350" s="234" t="s">
        <v>188</v>
      </c>
      <c r="E350" s="245" t="s">
        <v>1</v>
      </c>
      <c r="F350" s="246" t="s">
        <v>394</v>
      </c>
      <c r="G350" s="244"/>
      <c r="H350" s="245" t="s">
        <v>1</v>
      </c>
      <c r="I350" s="247"/>
      <c r="J350" s="244"/>
      <c r="K350" s="244"/>
      <c r="L350" s="248"/>
      <c r="M350" s="249"/>
      <c r="N350" s="250"/>
      <c r="O350" s="250"/>
      <c r="P350" s="250"/>
      <c r="Q350" s="250"/>
      <c r="R350" s="250"/>
      <c r="S350" s="250"/>
      <c r="T350" s="251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2" t="s">
        <v>188</v>
      </c>
      <c r="AU350" s="252" t="s">
        <v>82</v>
      </c>
      <c r="AV350" s="13" t="s">
        <v>80</v>
      </c>
      <c r="AW350" s="13" t="s">
        <v>30</v>
      </c>
      <c r="AX350" s="13" t="s">
        <v>73</v>
      </c>
      <c r="AY350" s="252" t="s">
        <v>129</v>
      </c>
    </row>
    <row r="351" spans="1:51" s="14" customFormat="1" ht="12">
      <c r="A351" s="14"/>
      <c r="B351" s="253"/>
      <c r="C351" s="254"/>
      <c r="D351" s="234" t="s">
        <v>188</v>
      </c>
      <c r="E351" s="255" t="s">
        <v>1</v>
      </c>
      <c r="F351" s="256" t="s">
        <v>395</v>
      </c>
      <c r="G351" s="254"/>
      <c r="H351" s="257">
        <v>3.6</v>
      </c>
      <c r="I351" s="258"/>
      <c r="J351" s="254"/>
      <c r="K351" s="254"/>
      <c r="L351" s="259"/>
      <c r="M351" s="260"/>
      <c r="N351" s="261"/>
      <c r="O351" s="261"/>
      <c r="P351" s="261"/>
      <c r="Q351" s="261"/>
      <c r="R351" s="261"/>
      <c r="S351" s="261"/>
      <c r="T351" s="262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63" t="s">
        <v>188</v>
      </c>
      <c r="AU351" s="263" t="s">
        <v>82</v>
      </c>
      <c r="AV351" s="14" t="s">
        <v>82</v>
      </c>
      <c r="AW351" s="14" t="s">
        <v>30</v>
      </c>
      <c r="AX351" s="14" t="s">
        <v>73</v>
      </c>
      <c r="AY351" s="263" t="s">
        <v>129</v>
      </c>
    </row>
    <row r="352" spans="1:51" s="13" customFormat="1" ht="12">
      <c r="A352" s="13"/>
      <c r="B352" s="243"/>
      <c r="C352" s="244"/>
      <c r="D352" s="234" t="s">
        <v>188</v>
      </c>
      <c r="E352" s="245" t="s">
        <v>1</v>
      </c>
      <c r="F352" s="246" t="s">
        <v>396</v>
      </c>
      <c r="G352" s="244"/>
      <c r="H352" s="245" t="s">
        <v>1</v>
      </c>
      <c r="I352" s="247"/>
      <c r="J352" s="244"/>
      <c r="K352" s="244"/>
      <c r="L352" s="248"/>
      <c r="M352" s="249"/>
      <c r="N352" s="250"/>
      <c r="O352" s="250"/>
      <c r="P352" s="250"/>
      <c r="Q352" s="250"/>
      <c r="R352" s="250"/>
      <c r="S352" s="250"/>
      <c r="T352" s="25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2" t="s">
        <v>188</v>
      </c>
      <c r="AU352" s="252" t="s">
        <v>82</v>
      </c>
      <c r="AV352" s="13" t="s">
        <v>80</v>
      </c>
      <c r="AW352" s="13" t="s">
        <v>30</v>
      </c>
      <c r="AX352" s="13" t="s">
        <v>73</v>
      </c>
      <c r="AY352" s="252" t="s">
        <v>129</v>
      </c>
    </row>
    <row r="353" spans="1:51" s="14" customFormat="1" ht="12">
      <c r="A353" s="14"/>
      <c r="B353" s="253"/>
      <c r="C353" s="254"/>
      <c r="D353" s="234" t="s">
        <v>188</v>
      </c>
      <c r="E353" s="255" t="s">
        <v>1</v>
      </c>
      <c r="F353" s="256" t="s">
        <v>395</v>
      </c>
      <c r="G353" s="254"/>
      <c r="H353" s="257">
        <v>3.6</v>
      </c>
      <c r="I353" s="258"/>
      <c r="J353" s="254"/>
      <c r="K353" s="254"/>
      <c r="L353" s="259"/>
      <c r="M353" s="260"/>
      <c r="N353" s="261"/>
      <c r="O353" s="261"/>
      <c r="P353" s="261"/>
      <c r="Q353" s="261"/>
      <c r="R353" s="261"/>
      <c r="S353" s="261"/>
      <c r="T353" s="26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63" t="s">
        <v>188</v>
      </c>
      <c r="AU353" s="263" t="s">
        <v>82</v>
      </c>
      <c r="AV353" s="14" t="s">
        <v>82</v>
      </c>
      <c r="AW353" s="14" t="s">
        <v>30</v>
      </c>
      <c r="AX353" s="14" t="s">
        <v>73</v>
      </c>
      <c r="AY353" s="263" t="s">
        <v>129</v>
      </c>
    </row>
    <row r="354" spans="1:51" s="13" customFormat="1" ht="12">
      <c r="A354" s="13"/>
      <c r="B354" s="243"/>
      <c r="C354" s="244"/>
      <c r="D354" s="234" t="s">
        <v>188</v>
      </c>
      <c r="E354" s="245" t="s">
        <v>1</v>
      </c>
      <c r="F354" s="246" t="s">
        <v>397</v>
      </c>
      <c r="G354" s="244"/>
      <c r="H354" s="245" t="s">
        <v>1</v>
      </c>
      <c r="I354" s="247"/>
      <c r="J354" s="244"/>
      <c r="K354" s="244"/>
      <c r="L354" s="248"/>
      <c r="M354" s="249"/>
      <c r="N354" s="250"/>
      <c r="O354" s="250"/>
      <c r="P354" s="250"/>
      <c r="Q354" s="250"/>
      <c r="R354" s="250"/>
      <c r="S354" s="250"/>
      <c r="T354" s="25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2" t="s">
        <v>188</v>
      </c>
      <c r="AU354" s="252" t="s">
        <v>82</v>
      </c>
      <c r="AV354" s="13" t="s">
        <v>80</v>
      </c>
      <c r="AW354" s="13" t="s">
        <v>30</v>
      </c>
      <c r="AX354" s="13" t="s">
        <v>73</v>
      </c>
      <c r="AY354" s="252" t="s">
        <v>129</v>
      </c>
    </row>
    <row r="355" spans="1:51" s="14" customFormat="1" ht="12">
      <c r="A355" s="14"/>
      <c r="B355" s="253"/>
      <c r="C355" s="254"/>
      <c r="D355" s="234" t="s">
        <v>188</v>
      </c>
      <c r="E355" s="255" t="s">
        <v>1</v>
      </c>
      <c r="F355" s="256" t="s">
        <v>379</v>
      </c>
      <c r="G355" s="254"/>
      <c r="H355" s="257">
        <v>1.823</v>
      </c>
      <c r="I355" s="258"/>
      <c r="J355" s="254"/>
      <c r="K355" s="254"/>
      <c r="L355" s="259"/>
      <c r="M355" s="260"/>
      <c r="N355" s="261"/>
      <c r="O355" s="261"/>
      <c r="P355" s="261"/>
      <c r="Q355" s="261"/>
      <c r="R355" s="261"/>
      <c r="S355" s="261"/>
      <c r="T355" s="26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63" t="s">
        <v>188</v>
      </c>
      <c r="AU355" s="263" t="s">
        <v>82</v>
      </c>
      <c r="AV355" s="14" t="s">
        <v>82</v>
      </c>
      <c r="AW355" s="14" t="s">
        <v>30</v>
      </c>
      <c r="AX355" s="14" t="s">
        <v>73</v>
      </c>
      <c r="AY355" s="263" t="s">
        <v>129</v>
      </c>
    </row>
    <row r="356" spans="1:51" s="13" customFormat="1" ht="12">
      <c r="A356" s="13"/>
      <c r="B356" s="243"/>
      <c r="C356" s="244"/>
      <c r="D356" s="234" t="s">
        <v>188</v>
      </c>
      <c r="E356" s="245" t="s">
        <v>1</v>
      </c>
      <c r="F356" s="246" t="s">
        <v>398</v>
      </c>
      <c r="G356" s="244"/>
      <c r="H356" s="245" t="s">
        <v>1</v>
      </c>
      <c r="I356" s="247"/>
      <c r="J356" s="244"/>
      <c r="K356" s="244"/>
      <c r="L356" s="248"/>
      <c r="M356" s="249"/>
      <c r="N356" s="250"/>
      <c r="O356" s="250"/>
      <c r="P356" s="250"/>
      <c r="Q356" s="250"/>
      <c r="R356" s="250"/>
      <c r="S356" s="250"/>
      <c r="T356" s="25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2" t="s">
        <v>188</v>
      </c>
      <c r="AU356" s="252" t="s">
        <v>82</v>
      </c>
      <c r="AV356" s="13" t="s">
        <v>80</v>
      </c>
      <c r="AW356" s="13" t="s">
        <v>30</v>
      </c>
      <c r="AX356" s="13" t="s">
        <v>73</v>
      </c>
      <c r="AY356" s="252" t="s">
        <v>129</v>
      </c>
    </row>
    <row r="357" spans="1:51" s="14" customFormat="1" ht="12">
      <c r="A357" s="14"/>
      <c r="B357" s="253"/>
      <c r="C357" s="254"/>
      <c r="D357" s="234" t="s">
        <v>188</v>
      </c>
      <c r="E357" s="255" t="s">
        <v>1</v>
      </c>
      <c r="F357" s="256" t="s">
        <v>381</v>
      </c>
      <c r="G357" s="254"/>
      <c r="H357" s="257">
        <v>3.645</v>
      </c>
      <c r="I357" s="258"/>
      <c r="J357" s="254"/>
      <c r="K357" s="254"/>
      <c r="L357" s="259"/>
      <c r="M357" s="260"/>
      <c r="N357" s="261"/>
      <c r="O357" s="261"/>
      <c r="P357" s="261"/>
      <c r="Q357" s="261"/>
      <c r="R357" s="261"/>
      <c r="S357" s="261"/>
      <c r="T357" s="26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63" t="s">
        <v>188</v>
      </c>
      <c r="AU357" s="263" t="s">
        <v>82</v>
      </c>
      <c r="AV357" s="14" t="s">
        <v>82</v>
      </c>
      <c r="AW357" s="14" t="s">
        <v>30</v>
      </c>
      <c r="AX357" s="14" t="s">
        <v>73</v>
      </c>
      <c r="AY357" s="263" t="s">
        <v>129</v>
      </c>
    </row>
    <row r="358" spans="1:51" s="13" customFormat="1" ht="12">
      <c r="A358" s="13"/>
      <c r="B358" s="243"/>
      <c r="C358" s="244"/>
      <c r="D358" s="234" t="s">
        <v>188</v>
      </c>
      <c r="E358" s="245" t="s">
        <v>1</v>
      </c>
      <c r="F358" s="246" t="s">
        <v>399</v>
      </c>
      <c r="G358" s="244"/>
      <c r="H358" s="245" t="s">
        <v>1</v>
      </c>
      <c r="I358" s="247"/>
      <c r="J358" s="244"/>
      <c r="K358" s="244"/>
      <c r="L358" s="248"/>
      <c r="M358" s="249"/>
      <c r="N358" s="250"/>
      <c r="O358" s="250"/>
      <c r="P358" s="250"/>
      <c r="Q358" s="250"/>
      <c r="R358" s="250"/>
      <c r="S358" s="250"/>
      <c r="T358" s="251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2" t="s">
        <v>188</v>
      </c>
      <c r="AU358" s="252" t="s">
        <v>82</v>
      </c>
      <c r="AV358" s="13" t="s">
        <v>80</v>
      </c>
      <c r="AW358" s="13" t="s">
        <v>30</v>
      </c>
      <c r="AX358" s="13" t="s">
        <v>73</v>
      </c>
      <c r="AY358" s="252" t="s">
        <v>129</v>
      </c>
    </row>
    <row r="359" spans="1:51" s="14" customFormat="1" ht="12">
      <c r="A359" s="14"/>
      <c r="B359" s="253"/>
      <c r="C359" s="254"/>
      <c r="D359" s="234" t="s">
        <v>188</v>
      </c>
      <c r="E359" s="255" t="s">
        <v>1</v>
      </c>
      <c r="F359" s="256" t="s">
        <v>381</v>
      </c>
      <c r="G359" s="254"/>
      <c r="H359" s="257">
        <v>3.645</v>
      </c>
      <c r="I359" s="258"/>
      <c r="J359" s="254"/>
      <c r="K359" s="254"/>
      <c r="L359" s="259"/>
      <c r="M359" s="260"/>
      <c r="N359" s="261"/>
      <c r="O359" s="261"/>
      <c r="P359" s="261"/>
      <c r="Q359" s="261"/>
      <c r="R359" s="261"/>
      <c r="S359" s="261"/>
      <c r="T359" s="26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3" t="s">
        <v>188</v>
      </c>
      <c r="AU359" s="263" t="s">
        <v>82</v>
      </c>
      <c r="AV359" s="14" t="s">
        <v>82</v>
      </c>
      <c r="AW359" s="14" t="s">
        <v>30</v>
      </c>
      <c r="AX359" s="14" t="s">
        <v>73</v>
      </c>
      <c r="AY359" s="263" t="s">
        <v>129</v>
      </c>
    </row>
    <row r="360" spans="1:51" s="13" customFormat="1" ht="12">
      <c r="A360" s="13"/>
      <c r="B360" s="243"/>
      <c r="C360" s="244"/>
      <c r="D360" s="234" t="s">
        <v>188</v>
      </c>
      <c r="E360" s="245" t="s">
        <v>1</v>
      </c>
      <c r="F360" s="246" t="s">
        <v>400</v>
      </c>
      <c r="G360" s="244"/>
      <c r="H360" s="245" t="s">
        <v>1</v>
      </c>
      <c r="I360" s="247"/>
      <c r="J360" s="244"/>
      <c r="K360" s="244"/>
      <c r="L360" s="248"/>
      <c r="M360" s="249"/>
      <c r="N360" s="250"/>
      <c r="O360" s="250"/>
      <c r="P360" s="250"/>
      <c r="Q360" s="250"/>
      <c r="R360" s="250"/>
      <c r="S360" s="250"/>
      <c r="T360" s="251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52" t="s">
        <v>188</v>
      </c>
      <c r="AU360" s="252" t="s">
        <v>82</v>
      </c>
      <c r="AV360" s="13" t="s">
        <v>80</v>
      </c>
      <c r="AW360" s="13" t="s">
        <v>30</v>
      </c>
      <c r="AX360" s="13" t="s">
        <v>73</v>
      </c>
      <c r="AY360" s="252" t="s">
        <v>129</v>
      </c>
    </row>
    <row r="361" spans="1:51" s="14" customFormat="1" ht="12">
      <c r="A361" s="14"/>
      <c r="B361" s="253"/>
      <c r="C361" s="254"/>
      <c r="D361" s="234" t="s">
        <v>188</v>
      </c>
      <c r="E361" s="255" t="s">
        <v>1</v>
      </c>
      <c r="F361" s="256" t="s">
        <v>379</v>
      </c>
      <c r="G361" s="254"/>
      <c r="H361" s="257">
        <v>1.823</v>
      </c>
      <c r="I361" s="258"/>
      <c r="J361" s="254"/>
      <c r="K361" s="254"/>
      <c r="L361" s="259"/>
      <c r="M361" s="260"/>
      <c r="N361" s="261"/>
      <c r="O361" s="261"/>
      <c r="P361" s="261"/>
      <c r="Q361" s="261"/>
      <c r="R361" s="261"/>
      <c r="S361" s="261"/>
      <c r="T361" s="262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63" t="s">
        <v>188</v>
      </c>
      <c r="AU361" s="263" t="s">
        <v>82</v>
      </c>
      <c r="AV361" s="14" t="s">
        <v>82</v>
      </c>
      <c r="AW361" s="14" t="s">
        <v>30</v>
      </c>
      <c r="AX361" s="14" t="s">
        <v>73</v>
      </c>
      <c r="AY361" s="263" t="s">
        <v>129</v>
      </c>
    </row>
    <row r="362" spans="1:51" s="13" customFormat="1" ht="12">
      <c r="A362" s="13"/>
      <c r="B362" s="243"/>
      <c r="C362" s="244"/>
      <c r="D362" s="234" t="s">
        <v>188</v>
      </c>
      <c r="E362" s="245" t="s">
        <v>1</v>
      </c>
      <c r="F362" s="246" t="s">
        <v>401</v>
      </c>
      <c r="G362" s="244"/>
      <c r="H362" s="245" t="s">
        <v>1</v>
      </c>
      <c r="I362" s="247"/>
      <c r="J362" s="244"/>
      <c r="K362" s="244"/>
      <c r="L362" s="248"/>
      <c r="M362" s="249"/>
      <c r="N362" s="250"/>
      <c r="O362" s="250"/>
      <c r="P362" s="250"/>
      <c r="Q362" s="250"/>
      <c r="R362" s="250"/>
      <c r="S362" s="250"/>
      <c r="T362" s="25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2" t="s">
        <v>188</v>
      </c>
      <c r="AU362" s="252" t="s">
        <v>82</v>
      </c>
      <c r="AV362" s="13" t="s">
        <v>80</v>
      </c>
      <c r="AW362" s="13" t="s">
        <v>30</v>
      </c>
      <c r="AX362" s="13" t="s">
        <v>73</v>
      </c>
      <c r="AY362" s="252" t="s">
        <v>129</v>
      </c>
    </row>
    <row r="363" spans="1:51" s="14" customFormat="1" ht="12">
      <c r="A363" s="14"/>
      <c r="B363" s="253"/>
      <c r="C363" s="254"/>
      <c r="D363" s="234" t="s">
        <v>188</v>
      </c>
      <c r="E363" s="255" t="s">
        <v>1</v>
      </c>
      <c r="F363" s="256" t="s">
        <v>381</v>
      </c>
      <c r="G363" s="254"/>
      <c r="H363" s="257">
        <v>3.645</v>
      </c>
      <c r="I363" s="258"/>
      <c r="J363" s="254"/>
      <c r="K363" s="254"/>
      <c r="L363" s="259"/>
      <c r="M363" s="260"/>
      <c r="N363" s="261"/>
      <c r="O363" s="261"/>
      <c r="P363" s="261"/>
      <c r="Q363" s="261"/>
      <c r="R363" s="261"/>
      <c r="S363" s="261"/>
      <c r="T363" s="26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3" t="s">
        <v>188</v>
      </c>
      <c r="AU363" s="263" t="s">
        <v>82</v>
      </c>
      <c r="AV363" s="14" t="s">
        <v>82</v>
      </c>
      <c r="AW363" s="14" t="s">
        <v>30</v>
      </c>
      <c r="AX363" s="14" t="s">
        <v>73</v>
      </c>
      <c r="AY363" s="263" t="s">
        <v>129</v>
      </c>
    </row>
    <row r="364" spans="1:51" s="13" customFormat="1" ht="12">
      <c r="A364" s="13"/>
      <c r="B364" s="243"/>
      <c r="C364" s="244"/>
      <c r="D364" s="234" t="s">
        <v>188</v>
      </c>
      <c r="E364" s="245" t="s">
        <v>1</v>
      </c>
      <c r="F364" s="246" t="s">
        <v>402</v>
      </c>
      <c r="G364" s="244"/>
      <c r="H364" s="245" t="s">
        <v>1</v>
      </c>
      <c r="I364" s="247"/>
      <c r="J364" s="244"/>
      <c r="K364" s="244"/>
      <c r="L364" s="248"/>
      <c r="M364" s="249"/>
      <c r="N364" s="250"/>
      <c r="O364" s="250"/>
      <c r="P364" s="250"/>
      <c r="Q364" s="250"/>
      <c r="R364" s="250"/>
      <c r="S364" s="250"/>
      <c r="T364" s="25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52" t="s">
        <v>188</v>
      </c>
      <c r="AU364" s="252" t="s">
        <v>82</v>
      </c>
      <c r="AV364" s="13" t="s">
        <v>80</v>
      </c>
      <c r="AW364" s="13" t="s">
        <v>30</v>
      </c>
      <c r="AX364" s="13" t="s">
        <v>73</v>
      </c>
      <c r="AY364" s="252" t="s">
        <v>129</v>
      </c>
    </row>
    <row r="365" spans="1:51" s="14" customFormat="1" ht="12">
      <c r="A365" s="14"/>
      <c r="B365" s="253"/>
      <c r="C365" s="254"/>
      <c r="D365" s="234" t="s">
        <v>188</v>
      </c>
      <c r="E365" s="255" t="s">
        <v>1</v>
      </c>
      <c r="F365" s="256" t="s">
        <v>381</v>
      </c>
      <c r="G365" s="254"/>
      <c r="H365" s="257">
        <v>3.645</v>
      </c>
      <c r="I365" s="258"/>
      <c r="J365" s="254"/>
      <c r="K365" s="254"/>
      <c r="L365" s="259"/>
      <c r="M365" s="260"/>
      <c r="N365" s="261"/>
      <c r="O365" s="261"/>
      <c r="P365" s="261"/>
      <c r="Q365" s="261"/>
      <c r="R365" s="261"/>
      <c r="S365" s="261"/>
      <c r="T365" s="26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63" t="s">
        <v>188</v>
      </c>
      <c r="AU365" s="263" t="s">
        <v>82</v>
      </c>
      <c r="AV365" s="14" t="s">
        <v>82</v>
      </c>
      <c r="AW365" s="14" t="s">
        <v>30</v>
      </c>
      <c r="AX365" s="14" t="s">
        <v>73</v>
      </c>
      <c r="AY365" s="263" t="s">
        <v>129</v>
      </c>
    </row>
    <row r="366" spans="1:51" s="13" customFormat="1" ht="12">
      <c r="A366" s="13"/>
      <c r="B366" s="243"/>
      <c r="C366" s="244"/>
      <c r="D366" s="234" t="s">
        <v>188</v>
      </c>
      <c r="E366" s="245" t="s">
        <v>1</v>
      </c>
      <c r="F366" s="246" t="s">
        <v>403</v>
      </c>
      <c r="G366" s="244"/>
      <c r="H366" s="245" t="s">
        <v>1</v>
      </c>
      <c r="I366" s="247"/>
      <c r="J366" s="244"/>
      <c r="K366" s="244"/>
      <c r="L366" s="248"/>
      <c r="M366" s="249"/>
      <c r="N366" s="250"/>
      <c r="O366" s="250"/>
      <c r="P366" s="250"/>
      <c r="Q366" s="250"/>
      <c r="R366" s="250"/>
      <c r="S366" s="250"/>
      <c r="T366" s="25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2" t="s">
        <v>188</v>
      </c>
      <c r="AU366" s="252" t="s">
        <v>82</v>
      </c>
      <c r="AV366" s="13" t="s">
        <v>80</v>
      </c>
      <c r="AW366" s="13" t="s">
        <v>30</v>
      </c>
      <c r="AX366" s="13" t="s">
        <v>73</v>
      </c>
      <c r="AY366" s="252" t="s">
        <v>129</v>
      </c>
    </row>
    <row r="367" spans="1:51" s="14" customFormat="1" ht="12">
      <c r="A367" s="14"/>
      <c r="B367" s="253"/>
      <c r="C367" s="254"/>
      <c r="D367" s="234" t="s">
        <v>188</v>
      </c>
      <c r="E367" s="255" t="s">
        <v>1</v>
      </c>
      <c r="F367" s="256" t="s">
        <v>379</v>
      </c>
      <c r="G367" s="254"/>
      <c r="H367" s="257">
        <v>1.823</v>
      </c>
      <c r="I367" s="258"/>
      <c r="J367" s="254"/>
      <c r="K367" s="254"/>
      <c r="L367" s="259"/>
      <c r="M367" s="260"/>
      <c r="N367" s="261"/>
      <c r="O367" s="261"/>
      <c r="P367" s="261"/>
      <c r="Q367" s="261"/>
      <c r="R367" s="261"/>
      <c r="S367" s="261"/>
      <c r="T367" s="26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63" t="s">
        <v>188</v>
      </c>
      <c r="AU367" s="263" t="s">
        <v>82</v>
      </c>
      <c r="AV367" s="14" t="s">
        <v>82</v>
      </c>
      <c r="AW367" s="14" t="s">
        <v>30</v>
      </c>
      <c r="AX367" s="14" t="s">
        <v>73</v>
      </c>
      <c r="AY367" s="263" t="s">
        <v>129</v>
      </c>
    </row>
    <row r="368" spans="1:51" s="13" customFormat="1" ht="12">
      <c r="A368" s="13"/>
      <c r="B368" s="243"/>
      <c r="C368" s="244"/>
      <c r="D368" s="234" t="s">
        <v>188</v>
      </c>
      <c r="E368" s="245" t="s">
        <v>1</v>
      </c>
      <c r="F368" s="246" t="s">
        <v>404</v>
      </c>
      <c r="G368" s="244"/>
      <c r="H368" s="245" t="s">
        <v>1</v>
      </c>
      <c r="I368" s="247"/>
      <c r="J368" s="244"/>
      <c r="K368" s="244"/>
      <c r="L368" s="248"/>
      <c r="M368" s="249"/>
      <c r="N368" s="250"/>
      <c r="O368" s="250"/>
      <c r="P368" s="250"/>
      <c r="Q368" s="250"/>
      <c r="R368" s="250"/>
      <c r="S368" s="250"/>
      <c r="T368" s="25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2" t="s">
        <v>188</v>
      </c>
      <c r="AU368" s="252" t="s">
        <v>82</v>
      </c>
      <c r="AV368" s="13" t="s">
        <v>80</v>
      </c>
      <c r="AW368" s="13" t="s">
        <v>30</v>
      </c>
      <c r="AX368" s="13" t="s">
        <v>73</v>
      </c>
      <c r="AY368" s="252" t="s">
        <v>129</v>
      </c>
    </row>
    <row r="369" spans="1:51" s="14" customFormat="1" ht="12">
      <c r="A369" s="14"/>
      <c r="B369" s="253"/>
      <c r="C369" s="254"/>
      <c r="D369" s="234" t="s">
        <v>188</v>
      </c>
      <c r="E369" s="255" t="s">
        <v>1</v>
      </c>
      <c r="F369" s="256" t="s">
        <v>379</v>
      </c>
      <c r="G369" s="254"/>
      <c r="H369" s="257">
        <v>1.823</v>
      </c>
      <c r="I369" s="258"/>
      <c r="J369" s="254"/>
      <c r="K369" s="254"/>
      <c r="L369" s="259"/>
      <c r="M369" s="260"/>
      <c r="N369" s="261"/>
      <c r="O369" s="261"/>
      <c r="P369" s="261"/>
      <c r="Q369" s="261"/>
      <c r="R369" s="261"/>
      <c r="S369" s="261"/>
      <c r="T369" s="26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3" t="s">
        <v>188</v>
      </c>
      <c r="AU369" s="263" t="s">
        <v>82</v>
      </c>
      <c r="AV369" s="14" t="s">
        <v>82</v>
      </c>
      <c r="AW369" s="14" t="s">
        <v>30</v>
      </c>
      <c r="AX369" s="14" t="s">
        <v>73</v>
      </c>
      <c r="AY369" s="263" t="s">
        <v>129</v>
      </c>
    </row>
    <row r="370" spans="1:51" s="13" customFormat="1" ht="12">
      <c r="A370" s="13"/>
      <c r="B370" s="243"/>
      <c r="C370" s="244"/>
      <c r="D370" s="234" t="s">
        <v>188</v>
      </c>
      <c r="E370" s="245" t="s">
        <v>1</v>
      </c>
      <c r="F370" s="246" t="s">
        <v>405</v>
      </c>
      <c r="G370" s="244"/>
      <c r="H370" s="245" t="s">
        <v>1</v>
      </c>
      <c r="I370" s="247"/>
      <c r="J370" s="244"/>
      <c r="K370" s="244"/>
      <c r="L370" s="248"/>
      <c r="M370" s="249"/>
      <c r="N370" s="250"/>
      <c r="O370" s="250"/>
      <c r="P370" s="250"/>
      <c r="Q370" s="250"/>
      <c r="R370" s="250"/>
      <c r="S370" s="250"/>
      <c r="T370" s="25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52" t="s">
        <v>188</v>
      </c>
      <c r="AU370" s="252" t="s">
        <v>82</v>
      </c>
      <c r="AV370" s="13" t="s">
        <v>80</v>
      </c>
      <c r="AW370" s="13" t="s">
        <v>30</v>
      </c>
      <c r="AX370" s="13" t="s">
        <v>73</v>
      </c>
      <c r="AY370" s="252" t="s">
        <v>129</v>
      </c>
    </row>
    <row r="371" spans="1:51" s="14" customFormat="1" ht="12">
      <c r="A371" s="14"/>
      <c r="B371" s="253"/>
      <c r="C371" s="254"/>
      <c r="D371" s="234" t="s">
        <v>188</v>
      </c>
      <c r="E371" s="255" t="s">
        <v>1</v>
      </c>
      <c r="F371" s="256" t="s">
        <v>381</v>
      </c>
      <c r="G371" s="254"/>
      <c r="H371" s="257">
        <v>3.645</v>
      </c>
      <c r="I371" s="258"/>
      <c r="J371" s="254"/>
      <c r="K371" s="254"/>
      <c r="L371" s="259"/>
      <c r="M371" s="260"/>
      <c r="N371" s="261"/>
      <c r="O371" s="261"/>
      <c r="P371" s="261"/>
      <c r="Q371" s="261"/>
      <c r="R371" s="261"/>
      <c r="S371" s="261"/>
      <c r="T371" s="262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63" t="s">
        <v>188</v>
      </c>
      <c r="AU371" s="263" t="s">
        <v>82</v>
      </c>
      <c r="AV371" s="14" t="s">
        <v>82</v>
      </c>
      <c r="AW371" s="14" t="s">
        <v>30</v>
      </c>
      <c r="AX371" s="14" t="s">
        <v>73</v>
      </c>
      <c r="AY371" s="263" t="s">
        <v>129</v>
      </c>
    </row>
    <row r="372" spans="1:51" s="13" customFormat="1" ht="12">
      <c r="A372" s="13"/>
      <c r="B372" s="243"/>
      <c r="C372" s="244"/>
      <c r="D372" s="234" t="s">
        <v>188</v>
      </c>
      <c r="E372" s="245" t="s">
        <v>1</v>
      </c>
      <c r="F372" s="246" t="s">
        <v>406</v>
      </c>
      <c r="G372" s="244"/>
      <c r="H372" s="245" t="s">
        <v>1</v>
      </c>
      <c r="I372" s="247"/>
      <c r="J372" s="244"/>
      <c r="K372" s="244"/>
      <c r="L372" s="248"/>
      <c r="M372" s="249"/>
      <c r="N372" s="250"/>
      <c r="O372" s="250"/>
      <c r="P372" s="250"/>
      <c r="Q372" s="250"/>
      <c r="R372" s="250"/>
      <c r="S372" s="250"/>
      <c r="T372" s="25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2" t="s">
        <v>188</v>
      </c>
      <c r="AU372" s="252" t="s">
        <v>82</v>
      </c>
      <c r="AV372" s="13" t="s">
        <v>80</v>
      </c>
      <c r="AW372" s="13" t="s">
        <v>30</v>
      </c>
      <c r="AX372" s="13" t="s">
        <v>73</v>
      </c>
      <c r="AY372" s="252" t="s">
        <v>129</v>
      </c>
    </row>
    <row r="373" spans="1:51" s="14" customFormat="1" ht="12">
      <c r="A373" s="14"/>
      <c r="B373" s="253"/>
      <c r="C373" s="254"/>
      <c r="D373" s="234" t="s">
        <v>188</v>
      </c>
      <c r="E373" s="255" t="s">
        <v>1</v>
      </c>
      <c r="F373" s="256" t="s">
        <v>379</v>
      </c>
      <c r="G373" s="254"/>
      <c r="H373" s="257">
        <v>1.823</v>
      </c>
      <c r="I373" s="258"/>
      <c r="J373" s="254"/>
      <c r="K373" s="254"/>
      <c r="L373" s="259"/>
      <c r="M373" s="260"/>
      <c r="N373" s="261"/>
      <c r="O373" s="261"/>
      <c r="P373" s="261"/>
      <c r="Q373" s="261"/>
      <c r="R373" s="261"/>
      <c r="S373" s="261"/>
      <c r="T373" s="262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3" t="s">
        <v>188</v>
      </c>
      <c r="AU373" s="263" t="s">
        <v>82</v>
      </c>
      <c r="AV373" s="14" t="s">
        <v>82</v>
      </c>
      <c r="AW373" s="14" t="s">
        <v>30</v>
      </c>
      <c r="AX373" s="14" t="s">
        <v>73</v>
      </c>
      <c r="AY373" s="263" t="s">
        <v>129</v>
      </c>
    </row>
    <row r="374" spans="1:51" s="13" customFormat="1" ht="12">
      <c r="A374" s="13"/>
      <c r="B374" s="243"/>
      <c r="C374" s="244"/>
      <c r="D374" s="234" t="s">
        <v>188</v>
      </c>
      <c r="E374" s="245" t="s">
        <v>1</v>
      </c>
      <c r="F374" s="246" t="s">
        <v>407</v>
      </c>
      <c r="G374" s="244"/>
      <c r="H374" s="245" t="s">
        <v>1</v>
      </c>
      <c r="I374" s="247"/>
      <c r="J374" s="244"/>
      <c r="K374" s="244"/>
      <c r="L374" s="248"/>
      <c r="M374" s="249"/>
      <c r="N374" s="250"/>
      <c r="O374" s="250"/>
      <c r="P374" s="250"/>
      <c r="Q374" s="250"/>
      <c r="R374" s="250"/>
      <c r="S374" s="250"/>
      <c r="T374" s="251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52" t="s">
        <v>188</v>
      </c>
      <c r="AU374" s="252" t="s">
        <v>82</v>
      </c>
      <c r="AV374" s="13" t="s">
        <v>80</v>
      </c>
      <c r="AW374" s="13" t="s">
        <v>30</v>
      </c>
      <c r="AX374" s="13" t="s">
        <v>73</v>
      </c>
      <c r="AY374" s="252" t="s">
        <v>129</v>
      </c>
    </row>
    <row r="375" spans="1:51" s="14" customFormat="1" ht="12">
      <c r="A375" s="14"/>
      <c r="B375" s="253"/>
      <c r="C375" s="254"/>
      <c r="D375" s="234" t="s">
        <v>188</v>
      </c>
      <c r="E375" s="255" t="s">
        <v>1</v>
      </c>
      <c r="F375" s="256" t="s">
        <v>379</v>
      </c>
      <c r="G375" s="254"/>
      <c r="H375" s="257">
        <v>1.823</v>
      </c>
      <c r="I375" s="258"/>
      <c r="J375" s="254"/>
      <c r="K375" s="254"/>
      <c r="L375" s="259"/>
      <c r="M375" s="260"/>
      <c r="N375" s="261"/>
      <c r="O375" s="261"/>
      <c r="P375" s="261"/>
      <c r="Q375" s="261"/>
      <c r="R375" s="261"/>
      <c r="S375" s="261"/>
      <c r="T375" s="26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63" t="s">
        <v>188</v>
      </c>
      <c r="AU375" s="263" t="s">
        <v>82</v>
      </c>
      <c r="AV375" s="14" t="s">
        <v>82</v>
      </c>
      <c r="AW375" s="14" t="s">
        <v>30</v>
      </c>
      <c r="AX375" s="14" t="s">
        <v>73</v>
      </c>
      <c r="AY375" s="263" t="s">
        <v>129</v>
      </c>
    </row>
    <row r="376" spans="1:51" s="15" customFormat="1" ht="12">
      <c r="A376" s="15"/>
      <c r="B376" s="264"/>
      <c r="C376" s="265"/>
      <c r="D376" s="234" t="s">
        <v>188</v>
      </c>
      <c r="E376" s="266" t="s">
        <v>1</v>
      </c>
      <c r="F376" s="267" t="s">
        <v>197</v>
      </c>
      <c r="G376" s="265"/>
      <c r="H376" s="268">
        <v>84.53499999999997</v>
      </c>
      <c r="I376" s="269"/>
      <c r="J376" s="265"/>
      <c r="K376" s="265"/>
      <c r="L376" s="270"/>
      <c r="M376" s="271"/>
      <c r="N376" s="272"/>
      <c r="O376" s="272"/>
      <c r="P376" s="272"/>
      <c r="Q376" s="272"/>
      <c r="R376" s="272"/>
      <c r="S376" s="272"/>
      <c r="T376" s="273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74" t="s">
        <v>188</v>
      </c>
      <c r="AU376" s="274" t="s">
        <v>82</v>
      </c>
      <c r="AV376" s="15" t="s">
        <v>136</v>
      </c>
      <c r="AW376" s="15" t="s">
        <v>30</v>
      </c>
      <c r="AX376" s="15" t="s">
        <v>80</v>
      </c>
      <c r="AY376" s="274" t="s">
        <v>129</v>
      </c>
    </row>
    <row r="377" spans="1:65" s="2" customFormat="1" ht="37.8" customHeight="1">
      <c r="A377" s="39"/>
      <c r="B377" s="40"/>
      <c r="C377" s="220" t="s">
        <v>408</v>
      </c>
      <c r="D377" s="220" t="s">
        <v>132</v>
      </c>
      <c r="E377" s="221" t="s">
        <v>409</v>
      </c>
      <c r="F377" s="222" t="s">
        <v>410</v>
      </c>
      <c r="G377" s="223" t="s">
        <v>187</v>
      </c>
      <c r="H377" s="224">
        <v>458.64</v>
      </c>
      <c r="I377" s="225"/>
      <c r="J377" s="226">
        <f>ROUND(I377*H377,2)</f>
        <v>0</v>
      </c>
      <c r="K377" s="227"/>
      <c r="L377" s="45"/>
      <c r="M377" s="228" t="s">
        <v>1</v>
      </c>
      <c r="N377" s="229" t="s">
        <v>38</v>
      </c>
      <c r="O377" s="92"/>
      <c r="P377" s="230">
        <f>O377*H377</f>
        <v>0</v>
      </c>
      <c r="Q377" s="230">
        <v>0</v>
      </c>
      <c r="R377" s="230">
        <f>Q377*H377</f>
        <v>0</v>
      </c>
      <c r="S377" s="230">
        <v>0</v>
      </c>
      <c r="T377" s="231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2" t="s">
        <v>136</v>
      </c>
      <c r="AT377" s="232" t="s">
        <v>132</v>
      </c>
      <c r="AU377" s="232" t="s">
        <v>82</v>
      </c>
      <c r="AY377" s="18" t="s">
        <v>129</v>
      </c>
      <c r="BE377" s="233">
        <f>IF(N377="základní",J377,0)</f>
        <v>0</v>
      </c>
      <c r="BF377" s="233">
        <f>IF(N377="snížená",J377,0)</f>
        <v>0</v>
      </c>
      <c r="BG377" s="233">
        <f>IF(N377="zákl. přenesená",J377,0)</f>
        <v>0</v>
      </c>
      <c r="BH377" s="233">
        <f>IF(N377="sníž. přenesená",J377,0)</f>
        <v>0</v>
      </c>
      <c r="BI377" s="233">
        <f>IF(N377="nulová",J377,0)</f>
        <v>0</v>
      </c>
      <c r="BJ377" s="18" t="s">
        <v>80</v>
      </c>
      <c r="BK377" s="233">
        <f>ROUND(I377*H377,2)</f>
        <v>0</v>
      </c>
      <c r="BL377" s="18" t="s">
        <v>136</v>
      </c>
      <c r="BM377" s="232" t="s">
        <v>411</v>
      </c>
    </row>
    <row r="378" spans="1:47" s="2" customFormat="1" ht="12">
      <c r="A378" s="39"/>
      <c r="B378" s="40"/>
      <c r="C378" s="41"/>
      <c r="D378" s="234" t="s">
        <v>137</v>
      </c>
      <c r="E378" s="41"/>
      <c r="F378" s="235" t="s">
        <v>410</v>
      </c>
      <c r="G378" s="41"/>
      <c r="H378" s="41"/>
      <c r="I378" s="236"/>
      <c r="J378" s="41"/>
      <c r="K378" s="41"/>
      <c r="L378" s="45"/>
      <c r="M378" s="237"/>
      <c r="N378" s="238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137</v>
      </c>
      <c r="AU378" s="18" t="s">
        <v>82</v>
      </c>
    </row>
    <row r="379" spans="1:51" s="13" customFormat="1" ht="12">
      <c r="A379" s="13"/>
      <c r="B379" s="243"/>
      <c r="C379" s="244"/>
      <c r="D379" s="234" t="s">
        <v>188</v>
      </c>
      <c r="E379" s="245" t="s">
        <v>1</v>
      </c>
      <c r="F379" s="246" t="s">
        <v>412</v>
      </c>
      <c r="G379" s="244"/>
      <c r="H379" s="245" t="s">
        <v>1</v>
      </c>
      <c r="I379" s="247"/>
      <c r="J379" s="244"/>
      <c r="K379" s="244"/>
      <c r="L379" s="248"/>
      <c r="M379" s="249"/>
      <c r="N379" s="250"/>
      <c r="O379" s="250"/>
      <c r="P379" s="250"/>
      <c r="Q379" s="250"/>
      <c r="R379" s="250"/>
      <c r="S379" s="250"/>
      <c r="T379" s="25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2" t="s">
        <v>188</v>
      </c>
      <c r="AU379" s="252" t="s">
        <v>82</v>
      </c>
      <c r="AV379" s="13" t="s">
        <v>80</v>
      </c>
      <c r="AW379" s="13" t="s">
        <v>30</v>
      </c>
      <c r="AX379" s="13" t="s">
        <v>73</v>
      </c>
      <c r="AY379" s="252" t="s">
        <v>129</v>
      </c>
    </row>
    <row r="380" spans="1:51" s="14" customFormat="1" ht="12">
      <c r="A380" s="14"/>
      <c r="B380" s="253"/>
      <c r="C380" s="254"/>
      <c r="D380" s="234" t="s">
        <v>188</v>
      </c>
      <c r="E380" s="255" t="s">
        <v>1</v>
      </c>
      <c r="F380" s="256" t="s">
        <v>413</v>
      </c>
      <c r="G380" s="254"/>
      <c r="H380" s="257">
        <v>458.64</v>
      </c>
      <c r="I380" s="258"/>
      <c r="J380" s="254"/>
      <c r="K380" s="254"/>
      <c r="L380" s="259"/>
      <c r="M380" s="260"/>
      <c r="N380" s="261"/>
      <c r="O380" s="261"/>
      <c r="P380" s="261"/>
      <c r="Q380" s="261"/>
      <c r="R380" s="261"/>
      <c r="S380" s="261"/>
      <c r="T380" s="262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3" t="s">
        <v>188</v>
      </c>
      <c r="AU380" s="263" t="s">
        <v>82</v>
      </c>
      <c r="AV380" s="14" t="s">
        <v>82</v>
      </c>
      <c r="AW380" s="14" t="s">
        <v>30</v>
      </c>
      <c r="AX380" s="14" t="s">
        <v>73</v>
      </c>
      <c r="AY380" s="263" t="s">
        <v>129</v>
      </c>
    </row>
    <row r="381" spans="1:51" s="15" customFormat="1" ht="12">
      <c r="A381" s="15"/>
      <c r="B381" s="264"/>
      <c r="C381" s="265"/>
      <c r="D381" s="234" t="s">
        <v>188</v>
      </c>
      <c r="E381" s="266" t="s">
        <v>1</v>
      </c>
      <c r="F381" s="267" t="s">
        <v>197</v>
      </c>
      <c r="G381" s="265"/>
      <c r="H381" s="268">
        <v>458.64</v>
      </c>
      <c r="I381" s="269"/>
      <c r="J381" s="265"/>
      <c r="K381" s="265"/>
      <c r="L381" s="270"/>
      <c r="M381" s="271"/>
      <c r="N381" s="272"/>
      <c r="O381" s="272"/>
      <c r="P381" s="272"/>
      <c r="Q381" s="272"/>
      <c r="R381" s="272"/>
      <c r="S381" s="272"/>
      <c r="T381" s="273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74" t="s">
        <v>188</v>
      </c>
      <c r="AU381" s="274" t="s">
        <v>82</v>
      </c>
      <c r="AV381" s="15" t="s">
        <v>136</v>
      </c>
      <c r="AW381" s="15" t="s">
        <v>30</v>
      </c>
      <c r="AX381" s="15" t="s">
        <v>80</v>
      </c>
      <c r="AY381" s="274" t="s">
        <v>129</v>
      </c>
    </row>
    <row r="382" spans="1:65" s="2" customFormat="1" ht="24.15" customHeight="1">
      <c r="A382" s="39"/>
      <c r="B382" s="40"/>
      <c r="C382" s="220" t="s">
        <v>161</v>
      </c>
      <c r="D382" s="220" t="s">
        <v>132</v>
      </c>
      <c r="E382" s="221" t="s">
        <v>414</v>
      </c>
      <c r="F382" s="222" t="s">
        <v>415</v>
      </c>
      <c r="G382" s="223" t="s">
        <v>187</v>
      </c>
      <c r="H382" s="224">
        <v>6.13</v>
      </c>
      <c r="I382" s="225"/>
      <c r="J382" s="226">
        <f>ROUND(I382*H382,2)</f>
        <v>0</v>
      </c>
      <c r="K382" s="227"/>
      <c r="L382" s="45"/>
      <c r="M382" s="228" t="s">
        <v>1</v>
      </c>
      <c r="N382" s="229" t="s">
        <v>38</v>
      </c>
      <c r="O382" s="92"/>
      <c r="P382" s="230">
        <f>O382*H382</f>
        <v>0</v>
      </c>
      <c r="Q382" s="230">
        <v>0</v>
      </c>
      <c r="R382" s="230">
        <f>Q382*H382</f>
        <v>0</v>
      </c>
      <c r="S382" s="230">
        <v>0</v>
      </c>
      <c r="T382" s="231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2" t="s">
        <v>136</v>
      </c>
      <c r="AT382" s="232" t="s">
        <v>132</v>
      </c>
      <c r="AU382" s="232" t="s">
        <v>82</v>
      </c>
      <c r="AY382" s="18" t="s">
        <v>129</v>
      </c>
      <c r="BE382" s="233">
        <f>IF(N382="základní",J382,0)</f>
        <v>0</v>
      </c>
      <c r="BF382" s="233">
        <f>IF(N382="snížená",J382,0)</f>
        <v>0</v>
      </c>
      <c r="BG382" s="233">
        <f>IF(N382="zákl. přenesená",J382,0)</f>
        <v>0</v>
      </c>
      <c r="BH382" s="233">
        <f>IF(N382="sníž. přenesená",J382,0)</f>
        <v>0</v>
      </c>
      <c r="BI382" s="233">
        <f>IF(N382="nulová",J382,0)</f>
        <v>0</v>
      </c>
      <c r="BJ382" s="18" t="s">
        <v>80</v>
      </c>
      <c r="BK382" s="233">
        <f>ROUND(I382*H382,2)</f>
        <v>0</v>
      </c>
      <c r="BL382" s="18" t="s">
        <v>136</v>
      </c>
      <c r="BM382" s="232" t="s">
        <v>416</v>
      </c>
    </row>
    <row r="383" spans="1:47" s="2" customFormat="1" ht="12">
      <c r="A383" s="39"/>
      <c r="B383" s="40"/>
      <c r="C383" s="41"/>
      <c r="D383" s="234" t="s">
        <v>137</v>
      </c>
      <c r="E383" s="41"/>
      <c r="F383" s="235" t="s">
        <v>415</v>
      </c>
      <c r="G383" s="41"/>
      <c r="H383" s="41"/>
      <c r="I383" s="236"/>
      <c r="J383" s="41"/>
      <c r="K383" s="41"/>
      <c r="L383" s="45"/>
      <c r="M383" s="237"/>
      <c r="N383" s="238"/>
      <c r="O383" s="92"/>
      <c r="P383" s="92"/>
      <c r="Q383" s="92"/>
      <c r="R383" s="92"/>
      <c r="S383" s="92"/>
      <c r="T383" s="93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137</v>
      </c>
      <c r="AU383" s="18" t="s">
        <v>82</v>
      </c>
    </row>
    <row r="384" spans="1:51" s="13" customFormat="1" ht="12">
      <c r="A384" s="13"/>
      <c r="B384" s="243"/>
      <c r="C384" s="244"/>
      <c r="D384" s="234" t="s">
        <v>188</v>
      </c>
      <c r="E384" s="245" t="s">
        <v>1</v>
      </c>
      <c r="F384" s="246" t="s">
        <v>417</v>
      </c>
      <c r="G384" s="244"/>
      <c r="H384" s="245" t="s">
        <v>1</v>
      </c>
      <c r="I384" s="247"/>
      <c r="J384" s="244"/>
      <c r="K384" s="244"/>
      <c r="L384" s="248"/>
      <c r="M384" s="249"/>
      <c r="N384" s="250"/>
      <c r="O384" s="250"/>
      <c r="P384" s="250"/>
      <c r="Q384" s="250"/>
      <c r="R384" s="250"/>
      <c r="S384" s="250"/>
      <c r="T384" s="25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2" t="s">
        <v>188</v>
      </c>
      <c r="AU384" s="252" t="s">
        <v>82</v>
      </c>
      <c r="AV384" s="13" t="s">
        <v>80</v>
      </c>
      <c r="AW384" s="13" t="s">
        <v>30</v>
      </c>
      <c r="AX384" s="13" t="s">
        <v>73</v>
      </c>
      <c r="AY384" s="252" t="s">
        <v>129</v>
      </c>
    </row>
    <row r="385" spans="1:51" s="13" customFormat="1" ht="12">
      <c r="A385" s="13"/>
      <c r="B385" s="243"/>
      <c r="C385" s="244"/>
      <c r="D385" s="234" t="s">
        <v>188</v>
      </c>
      <c r="E385" s="245" t="s">
        <v>1</v>
      </c>
      <c r="F385" s="246" t="s">
        <v>374</v>
      </c>
      <c r="G385" s="244"/>
      <c r="H385" s="245" t="s">
        <v>1</v>
      </c>
      <c r="I385" s="247"/>
      <c r="J385" s="244"/>
      <c r="K385" s="244"/>
      <c r="L385" s="248"/>
      <c r="M385" s="249"/>
      <c r="N385" s="250"/>
      <c r="O385" s="250"/>
      <c r="P385" s="250"/>
      <c r="Q385" s="250"/>
      <c r="R385" s="250"/>
      <c r="S385" s="250"/>
      <c r="T385" s="25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2" t="s">
        <v>188</v>
      </c>
      <c r="AU385" s="252" t="s">
        <v>82</v>
      </c>
      <c r="AV385" s="13" t="s">
        <v>80</v>
      </c>
      <c r="AW385" s="13" t="s">
        <v>30</v>
      </c>
      <c r="AX385" s="13" t="s">
        <v>73</v>
      </c>
      <c r="AY385" s="252" t="s">
        <v>129</v>
      </c>
    </row>
    <row r="386" spans="1:51" s="13" customFormat="1" ht="12">
      <c r="A386" s="13"/>
      <c r="B386" s="243"/>
      <c r="C386" s="244"/>
      <c r="D386" s="234" t="s">
        <v>188</v>
      </c>
      <c r="E386" s="245" t="s">
        <v>1</v>
      </c>
      <c r="F386" s="246" t="s">
        <v>418</v>
      </c>
      <c r="G386" s="244"/>
      <c r="H386" s="245" t="s">
        <v>1</v>
      </c>
      <c r="I386" s="247"/>
      <c r="J386" s="244"/>
      <c r="K386" s="244"/>
      <c r="L386" s="248"/>
      <c r="M386" s="249"/>
      <c r="N386" s="250"/>
      <c r="O386" s="250"/>
      <c r="P386" s="250"/>
      <c r="Q386" s="250"/>
      <c r="R386" s="250"/>
      <c r="S386" s="250"/>
      <c r="T386" s="251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2" t="s">
        <v>188</v>
      </c>
      <c r="AU386" s="252" t="s">
        <v>82</v>
      </c>
      <c r="AV386" s="13" t="s">
        <v>80</v>
      </c>
      <c r="AW386" s="13" t="s">
        <v>30</v>
      </c>
      <c r="AX386" s="13" t="s">
        <v>73</v>
      </c>
      <c r="AY386" s="252" t="s">
        <v>129</v>
      </c>
    </row>
    <row r="387" spans="1:51" s="14" customFormat="1" ht="12">
      <c r="A387" s="14"/>
      <c r="B387" s="253"/>
      <c r="C387" s="254"/>
      <c r="D387" s="234" t="s">
        <v>188</v>
      </c>
      <c r="E387" s="255" t="s">
        <v>1</v>
      </c>
      <c r="F387" s="256" t="s">
        <v>419</v>
      </c>
      <c r="G387" s="254"/>
      <c r="H387" s="257">
        <v>0.215</v>
      </c>
      <c r="I387" s="258"/>
      <c r="J387" s="254"/>
      <c r="K387" s="254"/>
      <c r="L387" s="259"/>
      <c r="M387" s="260"/>
      <c r="N387" s="261"/>
      <c r="O387" s="261"/>
      <c r="P387" s="261"/>
      <c r="Q387" s="261"/>
      <c r="R387" s="261"/>
      <c r="S387" s="261"/>
      <c r="T387" s="262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3" t="s">
        <v>188</v>
      </c>
      <c r="AU387" s="263" t="s">
        <v>82</v>
      </c>
      <c r="AV387" s="14" t="s">
        <v>82</v>
      </c>
      <c r="AW387" s="14" t="s">
        <v>30</v>
      </c>
      <c r="AX387" s="14" t="s">
        <v>73</v>
      </c>
      <c r="AY387" s="263" t="s">
        <v>129</v>
      </c>
    </row>
    <row r="388" spans="1:51" s="13" customFormat="1" ht="12">
      <c r="A388" s="13"/>
      <c r="B388" s="243"/>
      <c r="C388" s="244"/>
      <c r="D388" s="234" t="s">
        <v>188</v>
      </c>
      <c r="E388" s="245" t="s">
        <v>1</v>
      </c>
      <c r="F388" s="246" t="s">
        <v>420</v>
      </c>
      <c r="G388" s="244"/>
      <c r="H388" s="245" t="s">
        <v>1</v>
      </c>
      <c r="I388" s="247"/>
      <c r="J388" s="244"/>
      <c r="K388" s="244"/>
      <c r="L388" s="248"/>
      <c r="M388" s="249"/>
      <c r="N388" s="250"/>
      <c r="O388" s="250"/>
      <c r="P388" s="250"/>
      <c r="Q388" s="250"/>
      <c r="R388" s="250"/>
      <c r="S388" s="250"/>
      <c r="T388" s="251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52" t="s">
        <v>188</v>
      </c>
      <c r="AU388" s="252" t="s">
        <v>82</v>
      </c>
      <c r="AV388" s="13" t="s">
        <v>80</v>
      </c>
      <c r="AW388" s="13" t="s">
        <v>30</v>
      </c>
      <c r="AX388" s="13" t="s">
        <v>73</v>
      </c>
      <c r="AY388" s="252" t="s">
        <v>129</v>
      </c>
    </row>
    <row r="389" spans="1:51" s="14" customFormat="1" ht="12">
      <c r="A389" s="14"/>
      <c r="B389" s="253"/>
      <c r="C389" s="254"/>
      <c r="D389" s="234" t="s">
        <v>188</v>
      </c>
      <c r="E389" s="255" t="s">
        <v>1</v>
      </c>
      <c r="F389" s="256" t="s">
        <v>421</v>
      </c>
      <c r="G389" s="254"/>
      <c r="H389" s="257">
        <v>0.338</v>
      </c>
      <c r="I389" s="258"/>
      <c r="J389" s="254"/>
      <c r="K389" s="254"/>
      <c r="L389" s="259"/>
      <c r="M389" s="260"/>
      <c r="N389" s="261"/>
      <c r="O389" s="261"/>
      <c r="P389" s="261"/>
      <c r="Q389" s="261"/>
      <c r="R389" s="261"/>
      <c r="S389" s="261"/>
      <c r="T389" s="26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63" t="s">
        <v>188</v>
      </c>
      <c r="AU389" s="263" t="s">
        <v>82</v>
      </c>
      <c r="AV389" s="14" t="s">
        <v>82</v>
      </c>
      <c r="AW389" s="14" t="s">
        <v>30</v>
      </c>
      <c r="AX389" s="14" t="s">
        <v>73</v>
      </c>
      <c r="AY389" s="263" t="s">
        <v>129</v>
      </c>
    </row>
    <row r="390" spans="1:51" s="13" customFormat="1" ht="12">
      <c r="A390" s="13"/>
      <c r="B390" s="243"/>
      <c r="C390" s="244"/>
      <c r="D390" s="234" t="s">
        <v>188</v>
      </c>
      <c r="E390" s="245" t="s">
        <v>1</v>
      </c>
      <c r="F390" s="246" t="s">
        <v>422</v>
      </c>
      <c r="G390" s="244"/>
      <c r="H390" s="245" t="s">
        <v>1</v>
      </c>
      <c r="I390" s="247"/>
      <c r="J390" s="244"/>
      <c r="K390" s="244"/>
      <c r="L390" s="248"/>
      <c r="M390" s="249"/>
      <c r="N390" s="250"/>
      <c r="O390" s="250"/>
      <c r="P390" s="250"/>
      <c r="Q390" s="250"/>
      <c r="R390" s="250"/>
      <c r="S390" s="250"/>
      <c r="T390" s="251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2" t="s">
        <v>188</v>
      </c>
      <c r="AU390" s="252" t="s">
        <v>82</v>
      </c>
      <c r="AV390" s="13" t="s">
        <v>80</v>
      </c>
      <c r="AW390" s="13" t="s">
        <v>30</v>
      </c>
      <c r="AX390" s="13" t="s">
        <v>73</v>
      </c>
      <c r="AY390" s="252" t="s">
        <v>129</v>
      </c>
    </row>
    <row r="391" spans="1:51" s="14" customFormat="1" ht="12">
      <c r="A391" s="14"/>
      <c r="B391" s="253"/>
      <c r="C391" s="254"/>
      <c r="D391" s="234" t="s">
        <v>188</v>
      </c>
      <c r="E391" s="255" t="s">
        <v>1</v>
      </c>
      <c r="F391" s="256" t="s">
        <v>423</v>
      </c>
      <c r="G391" s="254"/>
      <c r="H391" s="257">
        <v>0.75</v>
      </c>
      <c r="I391" s="258"/>
      <c r="J391" s="254"/>
      <c r="K391" s="254"/>
      <c r="L391" s="259"/>
      <c r="M391" s="260"/>
      <c r="N391" s="261"/>
      <c r="O391" s="261"/>
      <c r="P391" s="261"/>
      <c r="Q391" s="261"/>
      <c r="R391" s="261"/>
      <c r="S391" s="261"/>
      <c r="T391" s="262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63" t="s">
        <v>188</v>
      </c>
      <c r="AU391" s="263" t="s">
        <v>82</v>
      </c>
      <c r="AV391" s="14" t="s">
        <v>82</v>
      </c>
      <c r="AW391" s="14" t="s">
        <v>30</v>
      </c>
      <c r="AX391" s="14" t="s">
        <v>73</v>
      </c>
      <c r="AY391" s="263" t="s">
        <v>129</v>
      </c>
    </row>
    <row r="392" spans="1:51" s="13" customFormat="1" ht="12">
      <c r="A392" s="13"/>
      <c r="B392" s="243"/>
      <c r="C392" s="244"/>
      <c r="D392" s="234" t="s">
        <v>188</v>
      </c>
      <c r="E392" s="245" t="s">
        <v>1</v>
      </c>
      <c r="F392" s="246" t="s">
        <v>424</v>
      </c>
      <c r="G392" s="244"/>
      <c r="H392" s="245" t="s">
        <v>1</v>
      </c>
      <c r="I392" s="247"/>
      <c r="J392" s="244"/>
      <c r="K392" s="244"/>
      <c r="L392" s="248"/>
      <c r="M392" s="249"/>
      <c r="N392" s="250"/>
      <c r="O392" s="250"/>
      <c r="P392" s="250"/>
      <c r="Q392" s="250"/>
      <c r="R392" s="250"/>
      <c r="S392" s="250"/>
      <c r="T392" s="25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52" t="s">
        <v>188</v>
      </c>
      <c r="AU392" s="252" t="s">
        <v>82</v>
      </c>
      <c r="AV392" s="13" t="s">
        <v>80</v>
      </c>
      <c r="AW392" s="13" t="s">
        <v>30</v>
      </c>
      <c r="AX392" s="13" t="s">
        <v>73</v>
      </c>
      <c r="AY392" s="252" t="s">
        <v>129</v>
      </c>
    </row>
    <row r="393" spans="1:51" s="14" customFormat="1" ht="12">
      <c r="A393" s="14"/>
      <c r="B393" s="253"/>
      <c r="C393" s="254"/>
      <c r="D393" s="234" t="s">
        <v>188</v>
      </c>
      <c r="E393" s="255" t="s">
        <v>1</v>
      </c>
      <c r="F393" s="256" t="s">
        <v>425</v>
      </c>
      <c r="G393" s="254"/>
      <c r="H393" s="257">
        <v>0.48</v>
      </c>
      <c r="I393" s="258"/>
      <c r="J393" s="254"/>
      <c r="K393" s="254"/>
      <c r="L393" s="259"/>
      <c r="M393" s="260"/>
      <c r="N393" s="261"/>
      <c r="O393" s="261"/>
      <c r="P393" s="261"/>
      <c r="Q393" s="261"/>
      <c r="R393" s="261"/>
      <c r="S393" s="261"/>
      <c r="T393" s="26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63" t="s">
        <v>188</v>
      </c>
      <c r="AU393" s="263" t="s">
        <v>82</v>
      </c>
      <c r="AV393" s="14" t="s">
        <v>82</v>
      </c>
      <c r="AW393" s="14" t="s">
        <v>30</v>
      </c>
      <c r="AX393" s="14" t="s">
        <v>73</v>
      </c>
      <c r="AY393" s="263" t="s">
        <v>129</v>
      </c>
    </row>
    <row r="394" spans="1:51" s="13" customFormat="1" ht="12">
      <c r="A394" s="13"/>
      <c r="B394" s="243"/>
      <c r="C394" s="244"/>
      <c r="D394" s="234" t="s">
        <v>188</v>
      </c>
      <c r="E394" s="245" t="s">
        <v>1</v>
      </c>
      <c r="F394" s="246" t="s">
        <v>389</v>
      </c>
      <c r="G394" s="244"/>
      <c r="H394" s="245" t="s">
        <v>1</v>
      </c>
      <c r="I394" s="247"/>
      <c r="J394" s="244"/>
      <c r="K394" s="244"/>
      <c r="L394" s="248"/>
      <c r="M394" s="249"/>
      <c r="N394" s="250"/>
      <c r="O394" s="250"/>
      <c r="P394" s="250"/>
      <c r="Q394" s="250"/>
      <c r="R394" s="250"/>
      <c r="S394" s="250"/>
      <c r="T394" s="251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2" t="s">
        <v>188</v>
      </c>
      <c r="AU394" s="252" t="s">
        <v>82</v>
      </c>
      <c r="AV394" s="13" t="s">
        <v>80</v>
      </c>
      <c r="AW394" s="13" t="s">
        <v>30</v>
      </c>
      <c r="AX394" s="13" t="s">
        <v>73</v>
      </c>
      <c r="AY394" s="252" t="s">
        <v>129</v>
      </c>
    </row>
    <row r="395" spans="1:51" s="13" customFormat="1" ht="12">
      <c r="A395" s="13"/>
      <c r="B395" s="243"/>
      <c r="C395" s="244"/>
      <c r="D395" s="234" t="s">
        <v>188</v>
      </c>
      <c r="E395" s="245" t="s">
        <v>1</v>
      </c>
      <c r="F395" s="246" t="s">
        <v>426</v>
      </c>
      <c r="G395" s="244"/>
      <c r="H395" s="245" t="s">
        <v>1</v>
      </c>
      <c r="I395" s="247"/>
      <c r="J395" s="244"/>
      <c r="K395" s="244"/>
      <c r="L395" s="248"/>
      <c r="M395" s="249"/>
      <c r="N395" s="250"/>
      <c r="O395" s="250"/>
      <c r="P395" s="250"/>
      <c r="Q395" s="250"/>
      <c r="R395" s="250"/>
      <c r="S395" s="250"/>
      <c r="T395" s="25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2" t="s">
        <v>188</v>
      </c>
      <c r="AU395" s="252" t="s">
        <v>82</v>
      </c>
      <c r="AV395" s="13" t="s">
        <v>80</v>
      </c>
      <c r="AW395" s="13" t="s">
        <v>30</v>
      </c>
      <c r="AX395" s="13" t="s">
        <v>73</v>
      </c>
      <c r="AY395" s="252" t="s">
        <v>129</v>
      </c>
    </row>
    <row r="396" spans="1:51" s="14" customFormat="1" ht="12">
      <c r="A396" s="14"/>
      <c r="B396" s="253"/>
      <c r="C396" s="254"/>
      <c r="D396" s="234" t="s">
        <v>188</v>
      </c>
      <c r="E396" s="255" t="s">
        <v>1</v>
      </c>
      <c r="F396" s="256" t="s">
        <v>427</v>
      </c>
      <c r="G396" s="254"/>
      <c r="H396" s="257">
        <v>0.503</v>
      </c>
      <c r="I396" s="258"/>
      <c r="J396" s="254"/>
      <c r="K396" s="254"/>
      <c r="L396" s="259"/>
      <c r="M396" s="260"/>
      <c r="N396" s="261"/>
      <c r="O396" s="261"/>
      <c r="P396" s="261"/>
      <c r="Q396" s="261"/>
      <c r="R396" s="261"/>
      <c r="S396" s="261"/>
      <c r="T396" s="262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63" t="s">
        <v>188</v>
      </c>
      <c r="AU396" s="263" t="s">
        <v>82</v>
      </c>
      <c r="AV396" s="14" t="s">
        <v>82</v>
      </c>
      <c r="AW396" s="14" t="s">
        <v>30</v>
      </c>
      <c r="AX396" s="14" t="s">
        <v>73</v>
      </c>
      <c r="AY396" s="263" t="s">
        <v>129</v>
      </c>
    </row>
    <row r="397" spans="1:51" s="13" customFormat="1" ht="12">
      <c r="A397" s="13"/>
      <c r="B397" s="243"/>
      <c r="C397" s="244"/>
      <c r="D397" s="234" t="s">
        <v>188</v>
      </c>
      <c r="E397" s="245" t="s">
        <v>1</v>
      </c>
      <c r="F397" s="246" t="s">
        <v>428</v>
      </c>
      <c r="G397" s="244"/>
      <c r="H397" s="245" t="s">
        <v>1</v>
      </c>
      <c r="I397" s="247"/>
      <c r="J397" s="244"/>
      <c r="K397" s="244"/>
      <c r="L397" s="248"/>
      <c r="M397" s="249"/>
      <c r="N397" s="250"/>
      <c r="O397" s="250"/>
      <c r="P397" s="250"/>
      <c r="Q397" s="250"/>
      <c r="R397" s="250"/>
      <c r="S397" s="250"/>
      <c r="T397" s="25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52" t="s">
        <v>188</v>
      </c>
      <c r="AU397" s="252" t="s">
        <v>82</v>
      </c>
      <c r="AV397" s="13" t="s">
        <v>80</v>
      </c>
      <c r="AW397" s="13" t="s">
        <v>30</v>
      </c>
      <c r="AX397" s="13" t="s">
        <v>73</v>
      </c>
      <c r="AY397" s="252" t="s">
        <v>129</v>
      </c>
    </row>
    <row r="398" spans="1:51" s="14" customFormat="1" ht="12">
      <c r="A398" s="14"/>
      <c r="B398" s="253"/>
      <c r="C398" s="254"/>
      <c r="D398" s="234" t="s">
        <v>188</v>
      </c>
      <c r="E398" s="255" t="s">
        <v>1</v>
      </c>
      <c r="F398" s="256" t="s">
        <v>429</v>
      </c>
      <c r="G398" s="254"/>
      <c r="H398" s="257">
        <v>0.395</v>
      </c>
      <c r="I398" s="258"/>
      <c r="J398" s="254"/>
      <c r="K398" s="254"/>
      <c r="L398" s="259"/>
      <c r="M398" s="260"/>
      <c r="N398" s="261"/>
      <c r="O398" s="261"/>
      <c r="P398" s="261"/>
      <c r="Q398" s="261"/>
      <c r="R398" s="261"/>
      <c r="S398" s="261"/>
      <c r="T398" s="26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3" t="s">
        <v>188</v>
      </c>
      <c r="AU398" s="263" t="s">
        <v>82</v>
      </c>
      <c r="AV398" s="14" t="s">
        <v>82</v>
      </c>
      <c r="AW398" s="14" t="s">
        <v>30</v>
      </c>
      <c r="AX398" s="14" t="s">
        <v>73</v>
      </c>
      <c r="AY398" s="263" t="s">
        <v>129</v>
      </c>
    </row>
    <row r="399" spans="1:51" s="13" customFormat="1" ht="12">
      <c r="A399" s="13"/>
      <c r="B399" s="243"/>
      <c r="C399" s="244"/>
      <c r="D399" s="234" t="s">
        <v>188</v>
      </c>
      <c r="E399" s="245" t="s">
        <v>1</v>
      </c>
      <c r="F399" s="246" t="s">
        <v>430</v>
      </c>
      <c r="G399" s="244"/>
      <c r="H399" s="245" t="s">
        <v>1</v>
      </c>
      <c r="I399" s="247"/>
      <c r="J399" s="244"/>
      <c r="K399" s="244"/>
      <c r="L399" s="248"/>
      <c r="M399" s="249"/>
      <c r="N399" s="250"/>
      <c r="O399" s="250"/>
      <c r="P399" s="250"/>
      <c r="Q399" s="250"/>
      <c r="R399" s="250"/>
      <c r="S399" s="250"/>
      <c r="T399" s="251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52" t="s">
        <v>188</v>
      </c>
      <c r="AU399" s="252" t="s">
        <v>82</v>
      </c>
      <c r="AV399" s="13" t="s">
        <v>80</v>
      </c>
      <c r="AW399" s="13" t="s">
        <v>30</v>
      </c>
      <c r="AX399" s="13" t="s">
        <v>73</v>
      </c>
      <c r="AY399" s="252" t="s">
        <v>129</v>
      </c>
    </row>
    <row r="400" spans="1:51" s="14" customFormat="1" ht="12">
      <c r="A400" s="14"/>
      <c r="B400" s="253"/>
      <c r="C400" s="254"/>
      <c r="D400" s="234" t="s">
        <v>188</v>
      </c>
      <c r="E400" s="255" t="s">
        <v>1</v>
      </c>
      <c r="F400" s="256" t="s">
        <v>431</v>
      </c>
      <c r="G400" s="254"/>
      <c r="H400" s="257">
        <v>0.133</v>
      </c>
      <c r="I400" s="258"/>
      <c r="J400" s="254"/>
      <c r="K400" s="254"/>
      <c r="L400" s="259"/>
      <c r="M400" s="260"/>
      <c r="N400" s="261"/>
      <c r="O400" s="261"/>
      <c r="P400" s="261"/>
      <c r="Q400" s="261"/>
      <c r="R400" s="261"/>
      <c r="S400" s="261"/>
      <c r="T400" s="262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63" t="s">
        <v>188</v>
      </c>
      <c r="AU400" s="263" t="s">
        <v>82</v>
      </c>
      <c r="AV400" s="14" t="s">
        <v>82</v>
      </c>
      <c r="AW400" s="14" t="s">
        <v>30</v>
      </c>
      <c r="AX400" s="14" t="s">
        <v>73</v>
      </c>
      <c r="AY400" s="263" t="s">
        <v>129</v>
      </c>
    </row>
    <row r="401" spans="1:51" s="14" customFormat="1" ht="12">
      <c r="A401" s="14"/>
      <c r="B401" s="253"/>
      <c r="C401" s="254"/>
      <c r="D401" s="234" t="s">
        <v>188</v>
      </c>
      <c r="E401" s="255" t="s">
        <v>1</v>
      </c>
      <c r="F401" s="256" t="s">
        <v>432</v>
      </c>
      <c r="G401" s="254"/>
      <c r="H401" s="257">
        <v>0.195</v>
      </c>
      <c r="I401" s="258"/>
      <c r="J401" s="254"/>
      <c r="K401" s="254"/>
      <c r="L401" s="259"/>
      <c r="M401" s="260"/>
      <c r="N401" s="261"/>
      <c r="O401" s="261"/>
      <c r="P401" s="261"/>
      <c r="Q401" s="261"/>
      <c r="R401" s="261"/>
      <c r="S401" s="261"/>
      <c r="T401" s="262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63" t="s">
        <v>188</v>
      </c>
      <c r="AU401" s="263" t="s">
        <v>82</v>
      </c>
      <c r="AV401" s="14" t="s">
        <v>82</v>
      </c>
      <c r="AW401" s="14" t="s">
        <v>30</v>
      </c>
      <c r="AX401" s="14" t="s">
        <v>73</v>
      </c>
      <c r="AY401" s="263" t="s">
        <v>129</v>
      </c>
    </row>
    <row r="402" spans="1:51" s="13" customFormat="1" ht="12">
      <c r="A402" s="13"/>
      <c r="B402" s="243"/>
      <c r="C402" s="244"/>
      <c r="D402" s="234" t="s">
        <v>188</v>
      </c>
      <c r="E402" s="245" t="s">
        <v>1</v>
      </c>
      <c r="F402" s="246" t="s">
        <v>433</v>
      </c>
      <c r="G402" s="244"/>
      <c r="H402" s="245" t="s">
        <v>1</v>
      </c>
      <c r="I402" s="247"/>
      <c r="J402" s="244"/>
      <c r="K402" s="244"/>
      <c r="L402" s="248"/>
      <c r="M402" s="249"/>
      <c r="N402" s="250"/>
      <c r="O402" s="250"/>
      <c r="P402" s="250"/>
      <c r="Q402" s="250"/>
      <c r="R402" s="250"/>
      <c r="S402" s="250"/>
      <c r="T402" s="251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52" t="s">
        <v>188</v>
      </c>
      <c r="AU402" s="252" t="s">
        <v>82</v>
      </c>
      <c r="AV402" s="13" t="s">
        <v>80</v>
      </c>
      <c r="AW402" s="13" t="s">
        <v>30</v>
      </c>
      <c r="AX402" s="13" t="s">
        <v>73</v>
      </c>
      <c r="AY402" s="252" t="s">
        <v>129</v>
      </c>
    </row>
    <row r="403" spans="1:51" s="14" customFormat="1" ht="12">
      <c r="A403" s="14"/>
      <c r="B403" s="253"/>
      <c r="C403" s="254"/>
      <c r="D403" s="234" t="s">
        <v>188</v>
      </c>
      <c r="E403" s="255" t="s">
        <v>1</v>
      </c>
      <c r="F403" s="256" t="s">
        <v>434</v>
      </c>
      <c r="G403" s="254"/>
      <c r="H403" s="257">
        <v>1.67</v>
      </c>
      <c r="I403" s="258"/>
      <c r="J403" s="254"/>
      <c r="K403" s="254"/>
      <c r="L403" s="259"/>
      <c r="M403" s="260"/>
      <c r="N403" s="261"/>
      <c r="O403" s="261"/>
      <c r="P403" s="261"/>
      <c r="Q403" s="261"/>
      <c r="R403" s="261"/>
      <c r="S403" s="261"/>
      <c r="T403" s="262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63" t="s">
        <v>188</v>
      </c>
      <c r="AU403" s="263" t="s">
        <v>82</v>
      </c>
      <c r="AV403" s="14" t="s">
        <v>82</v>
      </c>
      <c r="AW403" s="14" t="s">
        <v>30</v>
      </c>
      <c r="AX403" s="14" t="s">
        <v>73</v>
      </c>
      <c r="AY403" s="263" t="s">
        <v>129</v>
      </c>
    </row>
    <row r="404" spans="1:51" s="14" customFormat="1" ht="12">
      <c r="A404" s="14"/>
      <c r="B404" s="253"/>
      <c r="C404" s="254"/>
      <c r="D404" s="234" t="s">
        <v>188</v>
      </c>
      <c r="E404" s="255" t="s">
        <v>1</v>
      </c>
      <c r="F404" s="256" t="s">
        <v>435</v>
      </c>
      <c r="G404" s="254"/>
      <c r="H404" s="257">
        <v>1.451</v>
      </c>
      <c r="I404" s="258"/>
      <c r="J404" s="254"/>
      <c r="K404" s="254"/>
      <c r="L404" s="259"/>
      <c r="M404" s="260"/>
      <c r="N404" s="261"/>
      <c r="O404" s="261"/>
      <c r="P404" s="261"/>
      <c r="Q404" s="261"/>
      <c r="R404" s="261"/>
      <c r="S404" s="261"/>
      <c r="T404" s="262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63" t="s">
        <v>188</v>
      </c>
      <c r="AU404" s="263" t="s">
        <v>82</v>
      </c>
      <c r="AV404" s="14" t="s">
        <v>82</v>
      </c>
      <c r="AW404" s="14" t="s">
        <v>30</v>
      </c>
      <c r="AX404" s="14" t="s">
        <v>73</v>
      </c>
      <c r="AY404" s="263" t="s">
        <v>129</v>
      </c>
    </row>
    <row r="405" spans="1:51" s="15" customFormat="1" ht="12">
      <c r="A405" s="15"/>
      <c r="B405" s="264"/>
      <c r="C405" s="265"/>
      <c r="D405" s="234" t="s">
        <v>188</v>
      </c>
      <c r="E405" s="266" t="s">
        <v>1</v>
      </c>
      <c r="F405" s="267" t="s">
        <v>197</v>
      </c>
      <c r="G405" s="265"/>
      <c r="H405" s="268">
        <v>6.130000000000001</v>
      </c>
      <c r="I405" s="269"/>
      <c r="J405" s="265"/>
      <c r="K405" s="265"/>
      <c r="L405" s="270"/>
      <c r="M405" s="271"/>
      <c r="N405" s="272"/>
      <c r="O405" s="272"/>
      <c r="P405" s="272"/>
      <c r="Q405" s="272"/>
      <c r="R405" s="272"/>
      <c r="S405" s="272"/>
      <c r="T405" s="273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74" t="s">
        <v>188</v>
      </c>
      <c r="AU405" s="274" t="s">
        <v>82</v>
      </c>
      <c r="AV405" s="15" t="s">
        <v>136</v>
      </c>
      <c r="AW405" s="15" t="s">
        <v>30</v>
      </c>
      <c r="AX405" s="15" t="s">
        <v>80</v>
      </c>
      <c r="AY405" s="274" t="s">
        <v>129</v>
      </c>
    </row>
    <row r="406" spans="1:65" s="2" customFormat="1" ht="24.15" customHeight="1">
      <c r="A406" s="39"/>
      <c r="B406" s="40"/>
      <c r="C406" s="220" t="s">
        <v>8</v>
      </c>
      <c r="D406" s="220" t="s">
        <v>132</v>
      </c>
      <c r="E406" s="221" t="s">
        <v>436</v>
      </c>
      <c r="F406" s="222" t="s">
        <v>437</v>
      </c>
      <c r="G406" s="223" t="s">
        <v>187</v>
      </c>
      <c r="H406" s="224">
        <v>446.866</v>
      </c>
      <c r="I406" s="225"/>
      <c r="J406" s="226">
        <f>ROUND(I406*H406,2)</f>
        <v>0</v>
      </c>
      <c r="K406" s="227"/>
      <c r="L406" s="45"/>
      <c r="M406" s="228" t="s">
        <v>1</v>
      </c>
      <c r="N406" s="229" t="s">
        <v>38</v>
      </c>
      <c r="O406" s="92"/>
      <c r="P406" s="230">
        <f>O406*H406</f>
        <v>0</v>
      </c>
      <c r="Q406" s="230">
        <v>0</v>
      </c>
      <c r="R406" s="230">
        <f>Q406*H406</f>
        <v>0</v>
      </c>
      <c r="S406" s="230">
        <v>0</v>
      </c>
      <c r="T406" s="231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2" t="s">
        <v>136</v>
      </c>
      <c r="AT406" s="232" t="s">
        <v>132</v>
      </c>
      <c r="AU406" s="232" t="s">
        <v>82</v>
      </c>
      <c r="AY406" s="18" t="s">
        <v>129</v>
      </c>
      <c r="BE406" s="233">
        <f>IF(N406="základní",J406,0)</f>
        <v>0</v>
      </c>
      <c r="BF406" s="233">
        <f>IF(N406="snížená",J406,0)</f>
        <v>0</v>
      </c>
      <c r="BG406" s="233">
        <f>IF(N406="zákl. přenesená",J406,0)</f>
        <v>0</v>
      </c>
      <c r="BH406" s="233">
        <f>IF(N406="sníž. přenesená",J406,0)</f>
        <v>0</v>
      </c>
      <c r="BI406" s="233">
        <f>IF(N406="nulová",J406,0)</f>
        <v>0</v>
      </c>
      <c r="BJ406" s="18" t="s">
        <v>80</v>
      </c>
      <c r="BK406" s="233">
        <f>ROUND(I406*H406,2)</f>
        <v>0</v>
      </c>
      <c r="BL406" s="18" t="s">
        <v>136</v>
      </c>
      <c r="BM406" s="232" t="s">
        <v>438</v>
      </c>
    </row>
    <row r="407" spans="1:47" s="2" customFormat="1" ht="12">
      <c r="A407" s="39"/>
      <c r="B407" s="40"/>
      <c r="C407" s="41"/>
      <c r="D407" s="234" t="s">
        <v>137</v>
      </c>
      <c r="E407" s="41"/>
      <c r="F407" s="235" t="s">
        <v>437</v>
      </c>
      <c r="G407" s="41"/>
      <c r="H407" s="41"/>
      <c r="I407" s="236"/>
      <c r="J407" s="41"/>
      <c r="K407" s="41"/>
      <c r="L407" s="45"/>
      <c r="M407" s="237"/>
      <c r="N407" s="238"/>
      <c r="O407" s="92"/>
      <c r="P407" s="92"/>
      <c r="Q407" s="92"/>
      <c r="R407" s="92"/>
      <c r="S407" s="92"/>
      <c r="T407" s="93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137</v>
      </c>
      <c r="AU407" s="18" t="s">
        <v>82</v>
      </c>
    </row>
    <row r="408" spans="1:51" s="13" customFormat="1" ht="12">
      <c r="A408" s="13"/>
      <c r="B408" s="243"/>
      <c r="C408" s="244"/>
      <c r="D408" s="234" t="s">
        <v>188</v>
      </c>
      <c r="E408" s="245" t="s">
        <v>1</v>
      </c>
      <c r="F408" s="246" t="s">
        <v>374</v>
      </c>
      <c r="G408" s="244"/>
      <c r="H408" s="245" t="s">
        <v>1</v>
      </c>
      <c r="I408" s="247"/>
      <c r="J408" s="244"/>
      <c r="K408" s="244"/>
      <c r="L408" s="248"/>
      <c r="M408" s="249"/>
      <c r="N408" s="250"/>
      <c r="O408" s="250"/>
      <c r="P408" s="250"/>
      <c r="Q408" s="250"/>
      <c r="R408" s="250"/>
      <c r="S408" s="250"/>
      <c r="T408" s="25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2" t="s">
        <v>188</v>
      </c>
      <c r="AU408" s="252" t="s">
        <v>82</v>
      </c>
      <c r="AV408" s="13" t="s">
        <v>80</v>
      </c>
      <c r="AW408" s="13" t="s">
        <v>30</v>
      </c>
      <c r="AX408" s="13" t="s">
        <v>73</v>
      </c>
      <c r="AY408" s="252" t="s">
        <v>129</v>
      </c>
    </row>
    <row r="409" spans="1:51" s="13" customFormat="1" ht="12">
      <c r="A409" s="13"/>
      <c r="B409" s="243"/>
      <c r="C409" s="244"/>
      <c r="D409" s="234" t="s">
        <v>188</v>
      </c>
      <c r="E409" s="245" t="s">
        <v>1</v>
      </c>
      <c r="F409" s="246" t="s">
        <v>375</v>
      </c>
      <c r="G409" s="244"/>
      <c r="H409" s="245" t="s">
        <v>1</v>
      </c>
      <c r="I409" s="247"/>
      <c r="J409" s="244"/>
      <c r="K409" s="244"/>
      <c r="L409" s="248"/>
      <c r="M409" s="249"/>
      <c r="N409" s="250"/>
      <c r="O409" s="250"/>
      <c r="P409" s="250"/>
      <c r="Q409" s="250"/>
      <c r="R409" s="250"/>
      <c r="S409" s="250"/>
      <c r="T409" s="25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2" t="s">
        <v>188</v>
      </c>
      <c r="AU409" s="252" t="s">
        <v>82</v>
      </c>
      <c r="AV409" s="13" t="s">
        <v>80</v>
      </c>
      <c r="AW409" s="13" t="s">
        <v>30</v>
      </c>
      <c r="AX409" s="13" t="s">
        <v>73</v>
      </c>
      <c r="AY409" s="252" t="s">
        <v>129</v>
      </c>
    </row>
    <row r="410" spans="1:51" s="14" customFormat="1" ht="12">
      <c r="A410" s="14"/>
      <c r="B410" s="253"/>
      <c r="C410" s="254"/>
      <c r="D410" s="234" t="s">
        <v>188</v>
      </c>
      <c r="E410" s="255" t="s">
        <v>1</v>
      </c>
      <c r="F410" s="256" t="s">
        <v>439</v>
      </c>
      <c r="G410" s="254"/>
      <c r="H410" s="257">
        <v>13.86</v>
      </c>
      <c r="I410" s="258"/>
      <c r="J410" s="254"/>
      <c r="K410" s="254"/>
      <c r="L410" s="259"/>
      <c r="M410" s="260"/>
      <c r="N410" s="261"/>
      <c r="O410" s="261"/>
      <c r="P410" s="261"/>
      <c r="Q410" s="261"/>
      <c r="R410" s="261"/>
      <c r="S410" s="261"/>
      <c r="T410" s="262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63" t="s">
        <v>188</v>
      </c>
      <c r="AU410" s="263" t="s">
        <v>82</v>
      </c>
      <c r="AV410" s="14" t="s">
        <v>82</v>
      </c>
      <c r="AW410" s="14" t="s">
        <v>30</v>
      </c>
      <c r="AX410" s="14" t="s">
        <v>73</v>
      </c>
      <c r="AY410" s="263" t="s">
        <v>129</v>
      </c>
    </row>
    <row r="411" spans="1:51" s="13" customFormat="1" ht="12">
      <c r="A411" s="13"/>
      <c r="B411" s="243"/>
      <c r="C411" s="244"/>
      <c r="D411" s="234" t="s">
        <v>188</v>
      </c>
      <c r="E411" s="245" t="s">
        <v>1</v>
      </c>
      <c r="F411" s="246" t="s">
        <v>440</v>
      </c>
      <c r="G411" s="244"/>
      <c r="H411" s="245" t="s">
        <v>1</v>
      </c>
      <c r="I411" s="247"/>
      <c r="J411" s="244"/>
      <c r="K411" s="244"/>
      <c r="L411" s="248"/>
      <c r="M411" s="249"/>
      <c r="N411" s="250"/>
      <c r="O411" s="250"/>
      <c r="P411" s="250"/>
      <c r="Q411" s="250"/>
      <c r="R411" s="250"/>
      <c r="S411" s="250"/>
      <c r="T411" s="25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2" t="s">
        <v>188</v>
      </c>
      <c r="AU411" s="252" t="s">
        <v>82</v>
      </c>
      <c r="AV411" s="13" t="s">
        <v>80</v>
      </c>
      <c r="AW411" s="13" t="s">
        <v>30</v>
      </c>
      <c r="AX411" s="13" t="s">
        <v>73</v>
      </c>
      <c r="AY411" s="252" t="s">
        <v>129</v>
      </c>
    </row>
    <row r="412" spans="1:51" s="14" customFormat="1" ht="12">
      <c r="A412" s="14"/>
      <c r="B412" s="253"/>
      <c r="C412" s="254"/>
      <c r="D412" s="234" t="s">
        <v>188</v>
      </c>
      <c r="E412" s="255" t="s">
        <v>1</v>
      </c>
      <c r="F412" s="256" t="s">
        <v>441</v>
      </c>
      <c r="G412" s="254"/>
      <c r="H412" s="257">
        <v>26.625</v>
      </c>
      <c r="I412" s="258"/>
      <c r="J412" s="254"/>
      <c r="K412" s="254"/>
      <c r="L412" s="259"/>
      <c r="M412" s="260"/>
      <c r="N412" s="261"/>
      <c r="O412" s="261"/>
      <c r="P412" s="261"/>
      <c r="Q412" s="261"/>
      <c r="R412" s="261"/>
      <c r="S412" s="261"/>
      <c r="T412" s="26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63" t="s">
        <v>188</v>
      </c>
      <c r="AU412" s="263" t="s">
        <v>82</v>
      </c>
      <c r="AV412" s="14" t="s">
        <v>82</v>
      </c>
      <c r="AW412" s="14" t="s">
        <v>30</v>
      </c>
      <c r="AX412" s="14" t="s">
        <v>73</v>
      </c>
      <c r="AY412" s="263" t="s">
        <v>129</v>
      </c>
    </row>
    <row r="413" spans="1:51" s="13" customFormat="1" ht="12">
      <c r="A413" s="13"/>
      <c r="B413" s="243"/>
      <c r="C413" s="244"/>
      <c r="D413" s="234" t="s">
        <v>188</v>
      </c>
      <c r="E413" s="245" t="s">
        <v>1</v>
      </c>
      <c r="F413" s="246" t="s">
        <v>378</v>
      </c>
      <c r="G413" s="244"/>
      <c r="H413" s="245" t="s">
        <v>1</v>
      </c>
      <c r="I413" s="247"/>
      <c r="J413" s="244"/>
      <c r="K413" s="244"/>
      <c r="L413" s="248"/>
      <c r="M413" s="249"/>
      <c r="N413" s="250"/>
      <c r="O413" s="250"/>
      <c r="P413" s="250"/>
      <c r="Q413" s="250"/>
      <c r="R413" s="250"/>
      <c r="S413" s="250"/>
      <c r="T413" s="251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2" t="s">
        <v>188</v>
      </c>
      <c r="AU413" s="252" t="s">
        <v>82</v>
      </c>
      <c r="AV413" s="13" t="s">
        <v>80</v>
      </c>
      <c r="AW413" s="13" t="s">
        <v>30</v>
      </c>
      <c r="AX413" s="13" t="s">
        <v>73</v>
      </c>
      <c r="AY413" s="252" t="s">
        <v>129</v>
      </c>
    </row>
    <row r="414" spans="1:51" s="14" customFormat="1" ht="12">
      <c r="A414" s="14"/>
      <c r="B414" s="253"/>
      <c r="C414" s="254"/>
      <c r="D414" s="234" t="s">
        <v>188</v>
      </c>
      <c r="E414" s="255" t="s">
        <v>1</v>
      </c>
      <c r="F414" s="256" t="s">
        <v>442</v>
      </c>
      <c r="G414" s="254"/>
      <c r="H414" s="257">
        <v>10.8</v>
      </c>
      <c r="I414" s="258"/>
      <c r="J414" s="254"/>
      <c r="K414" s="254"/>
      <c r="L414" s="259"/>
      <c r="M414" s="260"/>
      <c r="N414" s="261"/>
      <c r="O414" s="261"/>
      <c r="P414" s="261"/>
      <c r="Q414" s="261"/>
      <c r="R414" s="261"/>
      <c r="S414" s="261"/>
      <c r="T414" s="262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63" t="s">
        <v>188</v>
      </c>
      <c r="AU414" s="263" t="s">
        <v>82</v>
      </c>
      <c r="AV414" s="14" t="s">
        <v>82</v>
      </c>
      <c r="AW414" s="14" t="s">
        <v>30</v>
      </c>
      <c r="AX414" s="14" t="s">
        <v>73</v>
      </c>
      <c r="AY414" s="263" t="s">
        <v>129</v>
      </c>
    </row>
    <row r="415" spans="1:51" s="13" customFormat="1" ht="12">
      <c r="A415" s="13"/>
      <c r="B415" s="243"/>
      <c r="C415" s="244"/>
      <c r="D415" s="234" t="s">
        <v>188</v>
      </c>
      <c r="E415" s="245" t="s">
        <v>1</v>
      </c>
      <c r="F415" s="246" t="s">
        <v>443</v>
      </c>
      <c r="G415" s="244"/>
      <c r="H415" s="245" t="s">
        <v>1</v>
      </c>
      <c r="I415" s="247"/>
      <c r="J415" s="244"/>
      <c r="K415" s="244"/>
      <c r="L415" s="248"/>
      <c r="M415" s="249"/>
      <c r="N415" s="250"/>
      <c r="O415" s="250"/>
      <c r="P415" s="250"/>
      <c r="Q415" s="250"/>
      <c r="R415" s="250"/>
      <c r="S415" s="250"/>
      <c r="T415" s="25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2" t="s">
        <v>188</v>
      </c>
      <c r="AU415" s="252" t="s">
        <v>82</v>
      </c>
      <c r="AV415" s="13" t="s">
        <v>80</v>
      </c>
      <c r="AW415" s="13" t="s">
        <v>30</v>
      </c>
      <c r="AX415" s="13" t="s">
        <v>73</v>
      </c>
      <c r="AY415" s="252" t="s">
        <v>129</v>
      </c>
    </row>
    <row r="416" spans="1:51" s="14" customFormat="1" ht="12">
      <c r="A416" s="14"/>
      <c r="B416" s="253"/>
      <c r="C416" s="254"/>
      <c r="D416" s="234" t="s">
        <v>188</v>
      </c>
      <c r="E416" s="255" t="s">
        <v>1</v>
      </c>
      <c r="F416" s="256" t="s">
        <v>444</v>
      </c>
      <c r="G416" s="254"/>
      <c r="H416" s="257">
        <v>2.338</v>
      </c>
      <c r="I416" s="258"/>
      <c r="J416" s="254"/>
      <c r="K416" s="254"/>
      <c r="L416" s="259"/>
      <c r="M416" s="260"/>
      <c r="N416" s="261"/>
      <c r="O416" s="261"/>
      <c r="P416" s="261"/>
      <c r="Q416" s="261"/>
      <c r="R416" s="261"/>
      <c r="S416" s="261"/>
      <c r="T416" s="262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63" t="s">
        <v>188</v>
      </c>
      <c r="AU416" s="263" t="s">
        <v>82</v>
      </c>
      <c r="AV416" s="14" t="s">
        <v>82</v>
      </c>
      <c r="AW416" s="14" t="s">
        <v>30</v>
      </c>
      <c r="AX416" s="14" t="s">
        <v>73</v>
      </c>
      <c r="AY416" s="263" t="s">
        <v>129</v>
      </c>
    </row>
    <row r="417" spans="1:51" s="13" customFormat="1" ht="12">
      <c r="A417" s="13"/>
      <c r="B417" s="243"/>
      <c r="C417" s="244"/>
      <c r="D417" s="234" t="s">
        <v>188</v>
      </c>
      <c r="E417" s="245" t="s">
        <v>1</v>
      </c>
      <c r="F417" s="246" t="s">
        <v>205</v>
      </c>
      <c r="G417" s="244"/>
      <c r="H417" s="245" t="s">
        <v>1</v>
      </c>
      <c r="I417" s="247"/>
      <c r="J417" s="244"/>
      <c r="K417" s="244"/>
      <c r="L417" s="248"/>
      <c r="M417" s="249"/>
      <c r="N417" s="250"/>
      <c r="O417" s="250"/>
      <c r="P417" s="250"/>
      <c r="Q417" s="250"/>
      <c r="R417" s="250"/>
      <c r="S417" s="250"/>
      <c r="T417" s="25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2" t="s">
        <v>188</v>
      </c>
      <c r="AU417" s="252" t="s">
        <v>82</v>
      </c>
      <c r="AV417" s="13" t="s">
        <v>80</v>
      </c>
      <c r="AW417" s="13" t="s">
        <v>30</v>
      </c>
      <c r="AX417" s="13" t="s">
        <v>73</v>
      </c>
      <c r="AY417" s="252" t="s">
        <v>129</v>
      </c>
    </row>
    <row r="418" spans="1:51" s="14" customFormat="1" ht="12">
      <c r="A418" s="14"/>
      <c r="B418" s="253"/>
      <c r="C418" s="254"/>
      <c r="D418" s="234" t="s">
        <v>188</v>
      </c>
      <c r="E418" s="255" t="s">
        <v>1</v>
      </c>
      <c r="F418" s="256" t="s">
        <v>445</v>
      </c>
      <c r="G418" s="254"/>
      <c r="H418" s="257">
        <v>7.931</v>
      </c>
      <c r="I418" s="258"/>
      <c r="J418" s="254"/>
      <c r="K418" s="254"/>
      <c r="L418" s="259"/>
      <c r="M418" s="260"/>
      <c r="N418" s="261"/>
      <c r="O418" s="261"/>
      <c r="P418" s="261"/>
      <c r="Q418" s="261"/>
      <c r="R418" s="261"/>
      <c r="S418" s="261"/>
      <c r="T418" s="26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63" t="s">
        <v>188</v>
      </c>
      <c r="AU418" s="263" t="s">
        <v>82</v>
      </c>
      <c r="AV418" s="14" t="s">
        <v>82</v>
      </c>
      <c r="AW418" s="14" t="s">
        <v>30</v>
      </c>
      <c r="AX418" s="14" t="s">
        <v>73</v>
      </c>
      <c r="AY418" s="263" t="s">
        <v>129</v>
      </c>
    </row>
    <row r="419" spans="1:51" s="14" customFormat="1" ht="12">
      <c r="A419" s="14"/>
      <c r="B419" s="253"/>
      <c r="C419" s="254"/>
      <c r="D419" s="234" t="s">
        <v>188</v>
      </c>
      <c r="E419" s="255" t="s">
        <v>1</v>
      </c>
      <c r="F419" s="256" t="s">
        <v>446</v>
      </c>
      <c r="G419" s="254"/>
      <c r="H419" s="257">
        <v>0.168</v>
      </c>
      <c r="I419" s="258"/>
      <c r="J419" s="254"/>
      <c r="K419" s="254"/>
      <c r="L419" s="259"/>
      <c r="M419" s="260"/>
      <c r="N419" s="261"/>
      <c r="O419" s="261"/>
      <c r="P419" s="261"/>
      <c r="Q419" s="261"/>
      <c r="R419" s="261"/>
      <c r="S419" s="261"/>
      <c r="T419" s="262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63" t="s">
        <v>188</v>
      </c>
      <c r="AU419" s="263" t="s">
        <v>82</v>
      </c>
      <c r="AV419" s="14" t="s">
        <v>82</v>
      </c>
      <c r="AW419" s="14" t="s">
        <v>30</v>
      </c>
      <c r="AX419" s="14" t="s">
        <v>73</v>
      </c>
      <c r="AY419" s="263" t="s">
        <v>129</v>
      </c>
    </row>
    <row r="420" spans="1:51" s="14" customFormat="1" ht="12">
      <c r="A420" s="14"/>
      <c r="B420" s="253"/>
      <c r="C420" s="254"/>
      <c r="D420" s="234" t="s">
        <v>188</v>
      </c>
      <c r="E420" s="255" t="s">
        <v>1</v>
      </c>
      <c r="F420" s="256" t="s">
        <v>447</v>
      </c>
      <c r="G420" s="254"/>
      <c r="H420" s="257">
        <v>8.606</v>
      </c>
      <c r="I420" s="258"/>
      <c r="J420" s="254"/>
      <c r="K420" s="254"/>
      <c r="L420" s="259"/>
      <c r="M420" s="260"/>
      <c r="N420" s="261"/>
      <c r="O420" s="261"/>
      <c r="P420" s="261"/>
      <c r="Q420" s="261"/>
      <c r="R420" s="261"/>
      <c r="S420" s="261"/>
      <c r="T420" s="262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3" t="s">
        <v>188</v>
      </c>
      <c r="AU420" s="263" t="s">
        <v>82</v>
      </c>
      <c r="AV420" s="14" t="s">
        <v>82</v>
      </c>
      <c r="AW420" s="14" t="s">
        <v>30</v>
      </c>
      <c r="AX420" s="14" t="s">
        <v>73</v>
      </c>
      <c r="AY420" s="263" t="s">
        <v>129</v>
      </c>
    </row>
    <row r="421" spans="1:51" s="13" customFormat="1" ht="12">
      <c r="A421" s="13"/>
      <c r="B421" s="243"/>
      <c r="C421" s="244"/>
      <c r="D421" s="234" t="s">
        <v>188</v>
      </c>
      <c r="E421" s="245" t="s">
        <v>1</v>
      </c>
      <c r="F421" s="246" t="s">
        <v>380</v>
      </c>
      <c r="G421" s="244"/>
      <c r="H421" s="245" t="s">
        <v>1</v>
      </c>
      <c r="I421" s="247"/>
      <c r="J421" s="244"/>
      <c r="K421" s="244"/>
      <c r="L421" s="248"/>
      <c r="M421" s="249"/>
      <c r="N421" s="250"/>
      <c r="O421" s="250"/>
      <c r="P421" s="250"/>
      <c r="Q421" s="250"/>
      <c r="R421" s="250"/>
      <c r="S421" s="250"/>
      <c r="T421" s="25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52" t="s">
        <v>188</v>
      </c>
      <c r="AU421" s="252" t="s">
        <v>82</v>
      </c>
      <c r="AV421" s="13" t="s">
        <v>80</v>
      </c>
      <c r="AW421" s="13" t="s">
        <v>30</v>
      </c>
      <c r="AX421" s="13" t="s">
        <v>73</v>
      </c>
      <c r="AY421" s="252" t="s">
        <v>129</v>
      </c>
    </row>
    <row r="422" spans="1:51" s="14" customFormat="1" ht="12">
      <c r="A422" s="14"/>
      <c r="B422" s="253"/>
      <c r="C422" s="254"/>
      <c r="D422" s="234" t="s">
        <v>188</v>
      </c>
      <c r="E422" s="255" t="s">
        <v>1</v>
      </c>
      <c r="F422" s="256" t="s">
        <v>448</v>
      </c>
      <c r="G422" s="254"/>
      <c r="H422" s="257">
        <v>17.25</v>
      </c>
      <c r="I422" s="258"/>
      <c r="J422" s="254"/>
      <c r="K422" s="254"/>
      <c r="L422" s="259"/>
      <c r="M422" s="260"/>
      <c r="N422" s="261"/>
      <c r="O422" s="261"/>
      <c r="P422" s="261"/>
      <c r="Q422" s="261"/>
      <c r="R422" s="261"/>
      <c r="S422" s="261"/>
      <c r="T422" s="26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3" t="s">
        <v>188</v>
      </c>
      <c r="AU422" s="263" t="s">
        <v>82</v>
      </c>
      <c r="AV422" s="14" t="s">
        <v>82</v>
      </c>
      <c r="AW422" s="14" t="s">
        <v>30</v>
      </c>
      <c r="AX422" s="14" t="s">
        <v>73</v>
      </c>
      <c r="AY422" s="263" t="s">
        <v>129</v>
      </c>
    </row>
    <row r="423" spans="1:51" s="13" customFormat="1" ht="12">
      <c r="A423" s="13"/>
      <c r="B423" s="243"/>
      <c r="C423" s="244"/>
      <c r="D423" s="234" t="s">
        <v>188</v>
      </c>
      <c r="E423" s="245" t="s">
        <v>1</v>
      </c>
      <c r="F423" s="246" t="s">
        <v>382</v>
      </c>
      <c r="G423" s="244"/>
      <c r="H423" s="245" t="s">
        <v>1</v>
      </c>
      <c r="I423" s="247"/>
      <c r="J423" s="244"/>
      <c r="K423" s="244"/>
      <c r="L423" s="248"/>
      <c r="M423" s="249"/>
      <c r="N423" s="250"/>
      <c r="O423" s="250"/>
      <c r="P423" s="250"/>
      <c r="Q423" s="250"/>
      <c r="R423" s="250"/>
      <c r="S423" s="250"/>
      <c r="T423" s="25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2" t="s">
        <v>188</v>
      </c>
      <c r="AU423" s="252" t="s">
        <v>82</v>
      </c>
      <c r="AV423" s="13" t="s">
        <v>80</v>
      </c>
      <c r="AW423" s="13" t="s">
        <v>30</v>
      </c>
      <c r="AX423" s="13" t="s">
        <v>73</v>
      </c>
      <c r="AY423" s="252" t="s">
        <v>129</v>
      </c>
    </row>
    <row r="424" spans="1:51" s="14" customFormat="1" ht="12">
      <c r="A424" s="14"/>
      <c r="B424" s="253"/>
      <c r="C424" s="254"/>
      <c r="D424" s="234" t="s">
        <v>188</v>
      </c>
      <c r="E424" s="255" t="s">
        <v>1</v>
      </c>
      <c r="F424" s="256" t="s">
        <v>449</v>
      </c>
      <c r="G424" s="254"/>
      <c r="H424" s="257">
        <v>35.25</v>
      </c>
      <c r="I424" s="258"/>
      <c r="J424" s="254"/>
      <c r="K424" s="254"/>
      <c r="L424" s="259"/>
      <c r="M424" s="260"/>
      <c r="N424" s="261"/>
      <c r="O424" s="261"/>
      <c r="P424" s="261"/>
      <c r="Q424" s="261"/>
      <c r="R424" s="261"/>
      <c r="S424" s="261"/>
      <c r="T424" s="262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63" t="s">
        <v>188</v>
      </c>
      <c r="AU424" s="263" t="s">
        <v>82</v>
      </c>
      <c r="AV424" s="14" t="s">
        <v>82</v>
      </c>
      <c r="AW424" s="14" t="s">
        <v>30</v>
      </c>
      <c r="AX424" s="14" t="s">
        <v>73</v>
      </c>
      <c r="AY424" s="263" t="s">
        <v>129</v>
      </c>
    </row>
    <row r="425" spans="1:51" s="13" customFormat="1" ht="12">
      <c r="A425" s="13"/>
      <c r="B425" s="243"/>
      <c r="C425" s="244"/>
      <c r="D425" s="234" t="s">
        <v>188</v>
      </c>
      <c r="E425" s="245" t="s">
        <v>1</v>
      </c>
      <c r="F425" s="246" t="s">
        <v>384</v>
      </c>
      <c r="G425" s="244"/>
      <c r="H425" s="245" t="s">
        <v>1</v>
      </c>
      <c r="I425" s="247"/>
      <c r="J425" s="244"/>
      <c r="K425" s="244"/>
      <c r="L425" s="248"/>
      <c r="M425" s="249"/>
      <c r="N425" s="250"/>
      <c r="O425" s="250"/>
      <c r="P425" s="250"/>
      <c r="Q425" s="250"/>
      <c r="R425" s="250"/>
      <c r="S425" s="250"/>
      <c r="T425" s="25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2" t="s">
        <v>188</v>
      </c>
      <c r="AU425" s="252" t="s">
        <v>82</v>
      </c>
      <c r="AV425" s="13" t="s">
        <v>80</v>
      </c>
      <c r="AW425" s="13" t="s">
        <v>30</v>
      </c>
      <c r="AX425" s="13" t="s">
        <v>73</v>
      </c>
      <c r="AY425" s="252" t="s">
        <v>129</v>
      </c>
    </row>
    <row r="426" spans="1:51" s="14" customFormat="1" ht="12">
      <c r="A426" s="14"/>
      <c r="B426" s="253"/>
      <c r="C426" s="254"/>
      <c r="D426" s="234" t="s">
        <v>188</v>
      </c>
      <c r="E426" s="255" t="s">
        <v>1</v>
      </c>
      <c r="F426" s="256" t="s">
        <v>450</v>
      </c>
      <c r="G426" s="254"/>
      <c r="H426" s="257">
        <v>34.875</v>
      </c>
      <c r="I426" s="258"/>
      <c r="J426" s="254"/>
      <c r="K426" s="254"/>
      <c r="L426" s="259"/>
      <c r="M426" s="260"/>
      <c r="N426" s="261"/>
      <c r="O426" s="261"/>
      <c r="P426" s="261"/>
      <c r="Q426" s="261"/>
      <c r="R426" s="261"/>
      <c r="S426" s="261"/>
      <c r="T426" s="26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63" t="s">
        <v>188</v>
      </c>
      <c r="AU426" s="263" t="s">
        <v>82</v>
      </c>
      <c r="AV426" s="14" t="s">
        <v>82</v>
      </c>
      <c r="AW426" s="14" t="s">
        <v>30</v>
      </c>
      <c r="AX426" s="14" t="s">
        <v>73</v>
      </c>
      <c r="AY426" s="263" t="s">
        <v>129</v>
      </c>
    </row>
    <row r="427" spans="1:51" s="13" customFormat="1" ht="12">
      <c r="A427" s="13"/>
      <c r="B427" s="243"/>
      <c r="C427" s="244"/>
      <c r="D427" s="234" t="s">
        <v>188</v>
      </c>
      <c r="E427" s="245" t="s">
        <v>1</v>
      </c>
      <c r="F427" s="246" t="s">
        <v>386</v>
      </c>
      <c r="G427" s="244"/>
      <c r="H427" s="245" t="s">
        <v>1</v>
      </c>
      <c r="I427" s="247"/>
      <c r="J427" s="244"/>
      <c r="K427" s="244"/>
      <c r="L427" s="248"/>
      <c r="M427" s="249"/>
      <c r="N427" s="250"/>
      <c r="O427" s="250"/>
      <c r="P427" s="250"/>
      <c r="Q427" s="250"/>
      <c r="R427" s="250"/>
      <c r="S427" s="250"/>
      <c r="T427" s="25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2" t="s">
        <v>188</v>
      </c>
      <c r="AU427" s="252" t="s">
        <v>82</v>
      </c>
      <c r="AV427" s="13" t="s">
        <v>80</v>
      </c>
      <c r="AW427" s="13" t="s">
        <v>30</v>
      </c>
      <c r="AX427" s="13" t="s">
        <v>73</v>
      </c>
      <c r="AY427" s="252" t="s">
        <v>129</v>
      </c>
    </row>
    <row r="428" spans="1:51" s="14" customFormat="1" ht="12">
      <c r="A428" s="14"/>
      <c r="B428" s="253"/>
      <c r="C428" s="254"/>
      <c r="D428" s="234" t="s">
        <v>188</v>
      </c>
      <c r="E428" s="255" t="s">
        <v>1</v>
      </c>
      <c r="F428" s="256" t="s">
        <v>448</v>
      </c>
      <c r="G428" s="254"/>
      <c r="H428" s="257">
        <v>17.25</v>
      </c>
      <c r="I428" s="258"/>
      <c r="J428" s="254"/>
      <c r="K428" s="254"/>
      <c r="L428" s="259"/>
      <c r="M428" s="260"/>
      <c r="N428" s="261"/>
      <c r="O428" s="261"/>
      <c r="P428" s="261"/>
      <c r="Q428" s="261"/>
      <c r="R428" s="261"/>
      <c r="S428" s="261"/>
      <c r="T428" s="262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63" t="s">
        <v>188</v>
      </c>
      <c r="AU428" s="263" t="s">
        <v>82</v>
      </c>
      <c r="AV428" s="14" t="s">
        <v>82</v>
      </c>
      <c r="AW428" s="14" t="s">
        <v>30</v>
      </c>
      <c r="AX428" s="14" t="s">
        <v>73</v>
      </c>
      <c r="AY428" s="263" t="s">
        <v>129</v>
      </c>
    </row>
    <row r="429" spans="1:51" s="13" customFormat="1" ht="12">
      <c r="A429" s="13"/>
      <c r="B429" s="243"/>
      <c r="C429" s="244"/>
      <c r="D429" s="234" t="s">
        <v>188</v>
      </c>
      <c r="E429" s="245" t="s">
        <v>1</v>
      </c>
      <c r="F429" s="246" t="s">
        <v>387</v>
      </c>
      <c r="G429" s="244"/>
      <c r="H429" s="245" t="s">
        <v>1</v>
      </c>
      <c r="I429" s="247"/>
      <c r="J429" s="244"/>
      <c r="K429" s="244"/>
      <c r="L429" s="248"/>
      <c r="M429" s="249"/>
      <c r="N429" s="250"/>
      <c r="O429" s="250"/>
      <c r="P429" s="250"/>
      <c r="Q429" s="250"/>
      <c r="R429" s="250"/>
      <c r="S429" s="250"/>
      <c r="T429" s="25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2" t="s">
        <v>188</v>
      </c>
      <c r="AU429" s="252" t="s">
        <v>82</v>
      </c>
      <c r="AV429" s="13" t="s">
        <v>80</v>
      </c>
      <c r="AW429" s="13" t="s">
        <v>30</v>
      </c>
      <c r="AX429" s="13" t="s">
        <v>73</v>
      </c>
      <c r="AY429" s="252" t="s">
        <v>129</v>
      </c>
    </row>
    <row r="430" spans="1:51" s="14" customFormat="1" ht="12">
      <c r="A430" s="14"/>
      <c r="B430" s="253"/>
      <c r="C430" s="254"/>
      <c r="D430" s="234" t="s">
        <v>188</v>
      </c>
      <c r="E430" s="255" t="s">
        <v>1</v>
      </c>
      <c r="F430" s="256" t="s">
        <v>448</v>
      </c>
      <c r="G430" s="254"/>
      <c r="H430" s="257">
        <v>17.25</v>
      </c>
      <c r="I430" s="258"/>
      <c r="J430" s="254"/>
      <c r="K430" s="254"/>
      <c r="L430" s="259"/>
      <c r="M430" s="260"/>
      <c r="N430" s="261"/>
      <c r="O430" s="261"/>
      <c r="P430" s="261"/>
      <c r="Q430" s="261"/>
      <c r="R430" s="261"/>
      <c r="S430" s="261"/>
      <c r="T430" s="262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63" t="s">
        <v>188</v>
      </c>
      <c r="AU430" s="263" t="s">
        <v>82</v>
      </c>
      <c r="AV430" s="14" t="s">
        <v>82</v>
      </c>
      <c r="AW430" s="14" t="s">
        <v>30</v>
      </c>
      <c r="AX430" s="14" t="s">
        <v>73</v>
      </c>
      <c r="AY430" s="263" t="s">
        <v>129</v>
      </c>
    </row>
    <row r="431" spans="1:51" s="16" customFormat="1" ht="12">
      <c r="A431" s="16"/>
      <c r="B431" s="286"/>
      <c r="C431" s="287"/>
      <c r="D431" s="234" t="s">
        <v>188</v>
      </c>
      <c r="E431" s="288" t="s">
        <v>1</v>
      </c>
      <c r="F431" s="289" t="s">
        <v>451</v>
      </c>
      <c r="G431" s="287"/>
      <c r="H431" s="290">
        <v>192.20299999999997</v>
      </c>
      <c r="I431" s="291"/>
      <c r="J431" s="287"/>
      <c r="K431" s="287"/>
      <c r="L431" s="292"/>
      <c r="M431" s="293"/>
      <c r="N431" s="294"/>
      <c r="O431" s="294"/>
      <c r="P431" s="294"/>
      <c r="Q431" s="294"/>
      <c r="R431" s="294"/>
      <c r="S431" s="294"/>
      <c r="T431" s="295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T431" s="296" t="s">
        <v>188</v>
      </c>
      <c r="AU431" s="296" t="s">
        <v>82</v>
      </c>
      <c r="AV431" s="16" t="s">
        <v>141</v>
      </c>
      <c r="AW431" s="16" t="s">
        <v>30</v>
      </c>
      <c r="AX431" s="16" t="s">
        <v>73</v>
      </c>
      <c r="AY431" s="296" t="s">
        <v>129</v>
      </c>
    </row>
    <row r="432" spans="1:51" s="13" customFormat="1" ht="12">
      <c r="A432" s="13"/>
      <c r="B432" s="243"/>
      <c r="C432" s="244"/>
      <c r="D432" s="234" t="s">
        <v>188</v>
      </c>
      <c r="E432" s="245" t="s">
        <v>1</v>
      </c>
      <c r="F432" s="246" t="s">
        <v>389</v>
      </c>
      <c r="G432" s="244"/>
      <c r="H432" s="245" t="s">
        <v>1</v>
      </c>
      <c r="I432" s="247"/>
      <c r="J432" s="244"/>
      <c r="K432" s="244"/>
      <c r="L432" s="248"/>
      <c r="M432" s="249"/>
      <c r="N432" s="250"/>
      <c r="O432" s="250"/>
      <c r="P432" s="250"/>
      <c r="Q432" s="250"/>
      <c r="R432" s="250"/>
      <c r="S432" s="250"/>
      <c r="T432" s="25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52" t="s">
        <v>188</v>
      </c>
      <c r="AU432" s="252" t="s">
        <v>82</v>
      </c>
      <c r="AV432" s="13" t="s">
        <v>80</v>
      </c>
      <c r="AW432" s="13" t="s">
        <v>30</v>
      </c>
      <c r="AX432" s="13" t="s">
        <v>73</v>
      </c>
      <c r="AY432" s="252" t="s">
        <v>129</v>
      </c>
    </row>
    <row r="433" spans="1:51" s="13" customFormat="1" ht="12">
      <c r="A433" s="13"/>
      <c r="B433" s="243"/>
      <c r="C433" s="244"/>
      <c r="D433" s="234" t="s">
        <v>188</v>
      </c>
      <c r="E433" s="245" t="s">
        <v>1</v>
      </c>
      <c r="F433" s="246" t="s">
        <v>390</v>
      </c>
      <c r="G433" s="244"/>
      <c r="H433" s="245" t="s">
        <v>1</v>
      </c>
      <c r="I433" s="247"/>
      <c r="J433" s="244"/>
      <c r="K433" s="244"/>
      <c r="L433" s="248"/>
      <c r="M433" s="249"/>
      <c r="N433" s="250"/>
      <c r="O433" s="250"/>
      <c r="P433" s="250"/>
      <c r="Q433" s="250"/>
      <c r="R433" s="250"/>
      <c r="S433" s="250"/>
      <c r="T433" s="25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2" t="s">
        <v>188</v>
      </c>
      <c r="AU433" s="252" t="s">
        <v>82</v>
      </c>
      <c r="AV433" s="13" t="s">
        <v>80</v>
      </c>
      <c r="AW433" s="13" t="s">
        <v>30</v>
      </c>
      <c r="AX433" s="13" t="s">
        <v>73</v>
      </c>
      <c r="AY433" s="252" t="s">
        <v>129</v>
      </c>
    </row>
    <row r="434" spans="1:51" s="14" customFormat="1" ht="12">
      <c r="A434" s="14"/>
      <c r="B434" s="253"/>
      <c r="C434" s="254"/>
      <c r="D434" s="234" t="s">
        <v>188</v>
      </c>
      <c r="E434" s="255" t="s">
        <v>1</v>
      </c>
      <c r="F434" s="256" t="s">
        <v>452</v>
      </c>
      <c r="G434" s="254"/>
      <c r="H434" s="257">
        <v>22.05</v>
      </c>
      <c r="I434" s="258"/>
      <c r="J434" s="254"/>
      <c r="K434" s="254"/>
      <c r="L434" s="259"/>
      <c r="M434" s="260"/>
      <c r="N434" s="261"/>
      <c r="O434" s="261"/>
      <c r="P434" s="261"/>
      <c r="Q434" s="261"/>
      <c r="R434" s="261"/>
      <c r="S434" s="261"/>
      <c r="T434" s="26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63" t="s">
        <v>188</v>
      </c>
      <c r="AU434" s="263" t="s">
        <v>82</v>
      </c>
      <c r="AV434" s="14" t="s">
        <v>82</v>
      </c>
      <c r="AW434" s="14" t="s">
        <v>30</v>
      </c>
      <c r="AX434" s="14" t="s">
        <v>73</v>
      </c>
      <c r="AY434" s="263" t="s">
        <v>129</v>
      </c>
    </row>
    <row r="435" spans="1:51" s="13" customFormat="1" ht="12">
      <c r="A435" s="13"/>
      <c r="B435" s="243"/>
      <c r="C435" s="244"/>
      <c r="D435" s="234" t="s">
        <v>188</v>
      </c>
      <c r="E435" s="245" t="s">
        <v>1</v>
      </c>
      <c r="F435" s="246" t="s">
        <v>392</v>
      </c>
      <c r="G435" s="244"/>
      <c r="H435" s="245" t="s">
        <v>1</v>
      </c>
      <c r="I435" s="247"/>
      <c r="J435" s="244"/>
      <c r="K435" s="244"/>
      <c r="L435" s="248"/>
      <c r="M435" s="249"/>
      <c r="N435" s="250"/>
      <c r="O435" s="250"/>
      <c r="P435" s="250"/>
      <c r="Q435" s="250"/>
      <c r="R435" s="250"/>
      <c r="S435" s="250"/>
      <c r="T435" s="25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2" t="s">
        <v>188</v>
      </c>
      <c r="AU435" s="252" t="s">
        <v>82</v>
      </c>
      <c r="AV435" s="13" t="s">
        <v>80</v>
      </c>
      <c r="AW435" s="13" t="s">
        <v>30</v>
      </c>
      <c r="AX435" s="13" t="s">
        <v>73</v>
      </c>
      <c r="AY435" s="252" t="s">
        <v>129</v>
      </c>
    </row>
    <row r="436" spans="1:51" s="14" customFormat="1" ht="12">
      <c r="A436" s="14"/>
      <c r="B436" s="253"/>
      <c r="C436" s="254"/>
      <c r="D436" s="234" t="s">
        <v>188</v>
      </c>
      <c r="E436" s="255" t="s">
        <v>1</v>
      </c>
      <c r="F436" s="256" t="s">
        <v>453</v>
      </c>
      <c r="G436" s="254"/>
      <c r="H436" s="257">
        <v>28.849</v>
      </c>
      <c r="I436" s="258"/>
      <c r="J436" s="254"/>
      <c r="K436" s="254"/>
      <c r="L436" s="259"/>
      <c r="M436" s="260"/>
      <c r="N436" s="261"/>
      <c r="O436" s="261"/>
      <c r="P436" s="261"/>
      <c r="Q436" s="261"/>
      <c r="R436" s="261"/>
      <c r="S436" s="261"/>
      <c r="T436" s="26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3" t="s">
        <v>188</v>
      </c>
      <c r="AU436" s="263" t="s">
        <v>82</v>
      </c>
      <c r="AV436" s="14" t="s">
        <v>82</v>
      </c>
      <c r="AW436" s="14" t="s">
        <v>30</v>
      </c>
      <c r="AX436" s="14" t="s">
        <v>73</v>
      </c>
      <c r="AY436" s="263" t="s">
        <v>129</v>
      </c>
    </row>
    <row r="437" spans="1:51" s="13" customFormat="1" ht="12">
      <c r="A437" s="13"/>
      <c r="B437" s="243"/>
      <c r="C437" s="244"/>
      <c r="D437" s="234" t="s">
        <v>188</v>
      </c>
      <c r="E437" s="245" t="s">
        <v>1</v>
      </c>
      <c r="F437" s="246" t="s">
        <v>394</v>
      </c>
      <c r="G437" s="244"/>
      <c r="H437" s="245" t="s">
        <v>1</v>
      </c>
      <c r="I437" s="247"/>
      <c r="J437" s="244"/>
      <c r="K437" s="244"/>
      <c r="L437" s="248"/>
      <c r="M437" s="249"/>
      <c r="N437" s="250"/>
      <c r="O437" s="250"/>
      <c r="P437" s="250"/>
      <c r="Q437" s="250"/>
      <c r="R437" s="250"/>
      <c r="S437" s="250"/>
      <c r="T437" s="25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2" t="s">
        <v>188</v>
      </c>
      <c r="AU437" s="252" t="s">
        <v>82</v>
      </c>
      <c r="AV437" s="13" t="s">
        <v>80</v>
      </c>
      <c r="AW437" s="13" t="s">
        <v>30</v>
      </c>
      <c r="AX437" s="13" t="s">
        <v>73</v>
      </c>
      <c r="AY437" s="252" t="s">
        <v>129</v>
      </c>
    </row>
    <row r="438" spans="1:51" s="14" customFormat="1" ht="12">
      <c r="A438" s="14"/>
      <c r="B438" s="253"/>
      <c r="C438" s="254"/>
      <c r="D438" s="234" t="s">
        <v>188</v>
      </c>
      <c r="E438" s="255" t="s">
        <v>1</v>
      </c>
      <c r="F438" s="256" t="s">
        <v>454</v>
      </c>
      <c r="G438" s="254"/>
      <c r="H438" s="257">
        <v>20.1</v>
      </c>
      <c r="I438" s="258"/>
      <c r="J438" s="254"/>
      <c r="K438" s="254"/>
      <c r="L438" s="259"/>
      <c r="M438" s="260"/>
      <c r="N438" s="261"/>
      <c r="O438" s="261"/>
      <c r="P438" s="261"/>
      <c r="Q438" s="261"/>
      <c r="R438" s="261"/>
      <c r="S438" s="261"/>
      <c r="T438" s="26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63" t="s">
        <v>188</v>
      </c>
      <c r="AU438" s="263" t="s">
        <v>82</v>
      </c>
      <c r="AV438" s="14" t="s">
        <v>82</v>
      </c>
      <c r="AW438" s="14" t="s">
        <v>30</v>
      </c>
      <c r="AX438" s="14" t="s">
        <v>73</v>
      </c>
      <c r="AY438" s="263" t="s">
        <v>129</v>
      </c>
    </row>
    <row r="439" spans="1:51" s="13" customFormat="1" ht="12">
      <c r="A439" s="13"/>
      <c r="B439" s="243"/>
      <c r="C439" s="244"/>
      <c r="D439" s="234" t="s">
        <v>188</v>
      </c>
      <c r="E439" s="245" t="s">
        <v>1</v>
      </c>
      <c r="F439" s="246" t="s">
        <v>396</v>
      </c>
      <c r="G439" s="244"/>
      <c r="H439" s="245" t="s">
        <v>1</v>
      </c>
      <c r="I439" s="247"/>
      <c r="J439" s="244"/>
      <c r="K439" s="244"/>
      <c r="L439" s="248"/>
      <c r="M439" s="249"/>
      <c r="N439" s="250"/>
      <c r="O439" s="250"/>
      <c r="P439" s="250"/>
      <c r="Q439" s="250"/>
      <c r="R439" s="250"/>
      <c r="S439" s="250"/>
      <c r="T439" s="25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2" t="s">
        <v>188</v>
      </c>
      <c r="AU439" s="252" t="s">
        <v>82</v>
      </c>
      <c r="AV439" s="13" t="s">
        <v>80</v>
      </c>
      <c r="AW439" s="13" t="s">
        <v>30</v>
      </c>
      <c r="AX439" s="13" t="s">
        <v>73</v>
      </c>
      <c r="AY439" s="252" t="s">
        <v>129</v>
      </c>
    </row>
    <row r="440" spans="1:51" s="14" customFormat="1" ht="12">
      <c r="A440" s="14"/>
      <c r="B440" s="253"/>
      <c r="C440" s="254"/>
      <c r="D440" s="234" t="s">
        <v>188</v>
      </c>
      <c r="E440" s="255" t="s">
        <v>1</v>
      </c>
      <c r="F440" s="256" t="s">
        <v>455</v>
      </c>
      <c r="G440" s="254"/>
      <c r="H440" s="257">
        <v>16.331</v>
      </c>
      <c r="I440" s="258"/>
      <c r="J440" s="254"/>
      <c r="K440" s="254"/>
      <c r="L440" s="259"/>
      <c r="M440" s="260"/>
      <c r="N440" s="261"/>
      <c r="O440" s="261"/>
      <c r="P440" s="261"/>
      <c r="Q440" s="261"/>
      <c r="R440" s="261"/>
      <c r="S440" s="261"/>
      <c r="T440" s="262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63" t="s">
        <v>188</v>
      </c>
      <c r="AU440" s="263" t="s">
        <v>82</v>
      </c>
      <c r="AV440" s="14" t="s">
        <v>82</v>
      </c>
      <c r="AW440" s="14" t="s">
        <v>30</v>
      </c>
      <c r="AX440" s="14" t="s">
        <v>73</v>
      </c>
      <c r="AY440" s="263" t="s">
        <v>129</v>
      </c>
    </row>
    <row r="441" spans="1:51" s="13" customFormat="1" ht="12">
      <c r="A441" s="13"/>
      <c r="B441" s="243"/>
      <c r="C441" s="244"/>
      <c r="D441" s="234" t="s">
        <v>188</v>
      </c>
      <c r="E441" s="245" t="s">
        <v>1</v>
      </c>
      <c r="F441" s="246" t="s">
        <v>456</v>
      </c>
      <c r="G441" s="244"/>
      <c r="H441" s="245" t="s">
        <v>1</v>
      </c>
      <c r="I441" s="247"/>
      <c r="J441" s="244"/>
      <c r="K441" s="244"/>
      <c r="L441" s="248"/>
      <c r="M441" s="249"/>
      <c r="N441" s="250"/>
      <c r="O441" s="250"/>
      <c r="P441" s="250"/>
      <c r="Q441" s="250"/>
      <c r="R441" s="250"/>
      <c r="S441" s="250"/>
      <c r="T441" s="25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2" t="s">
        <v>188</v>
      </c>
      <c r="AU441" s="252" t="s">
        <v>82</v>
      </c>
      <c r="AV441" s="13" t="s">
        <v>80</v>
      </c>
      <c r="AW441" s="13" t="s">
        <v>30</v>
      </c>
      <c r="AX441" s="13" t="s">
        <v>73</v>
      </c>
      <c r="AY441" s="252" t="s">
        <v>129</v>
      </c>
    </row>
    <row r="442" spans="1:51" s="14" customFormat="1" ht="12">
      <c r="A442" s="14"/>
      <c r="B442" s="253"/>
      <c r="C442" s="254"/>
      <c r="D442" s="234" t="s">
        <v>188</v>
      </c>
      <c r="E442" s="255" t="s">
        <v>1</v>
      </c>
      <c r="F442" s="256" t="s">
        <v>457</v>
      </c>
      <c r="G442" s="254"/>
      <c r="H442" s="257">
        <v>27.225</v>
      </c>
      <c r="I442" s="258"/>
      <c r="J442" s="254"/>
      <c r="K442" s="254"/>
      <c r="L442" s="259"/>
      <c r="M442" s="260"/>
      <c r="N442" s="261"/>
      <c r="O442" s="261"/>
      <c r="P442" s="261"/>
      <c r="Q442" s="261"/>
      <c r="R442" s="261"/>
      <c r="S442" s="261"/>
      <c r="T442" s="26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3" t="s">
        <v>188</v>
      </c>
      <c r="AU442" s="263" t="s">
        <v>82</v>
      </c>
      <c r="AV442" s="14" t="s">
        <v>82</v>
      </c>
      <c r="AW442" s="14" t="s">
        <v>30</v>
      </c>
      <c r="AX442" s="14" t="s">
        <v>73</v>
      </c>
      <c r="AY442" s="263" t="s">
        <v>129</v>
      </c>
    </row>
    <row r="443" spans="1:51" s="14" customFormat="1" ht="12">
      <c r="A443" s="14"/>
      <c r="B443" s="253"/>
      <c r="C443" s="254"/>
      <c r="D443" s="234" t="s">
        <v>188</v>
      </c>
      <c r="E443" s="255" t="s">
        <v>1</v>
      </c>
      <c r="F443" s="256" t="s">
        <v>458</v>
      </c>
      <c r="G443" s="254"/>
      <c r="H443" s="257">
        <v>3.233</v>
      </c>
      <c r="I443" s="258"/>
      <c r="J443" s="254"/>
      <c r="K443" s="254"/>
      <c r="L443" s="259"/>
      <c r="M443" s="260"/>
      <c r="N443" s="261"/>
      <c r="O443" s="261"/>
      <c r="P443" s="261"/>
      <c r="Q443" s="261"/>
      <c r="R443" s="261"/>
      <c r="S443" s="261"/>
      <c r="T443" s="262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63" t="s">
        <v>188</v>
      </c>
      <c r="AU443" s="263" t="s">
        <v>82</v>
      </c>
      <c r="AV443" s="14" t="s">
        <v>82</v>
      </c>
      <c r="AW443" s="14" t="s">
        <v>30</v>
      </c>
      <c r="AX443" s="14" t="s">
        <v>73</v>
      </c>
      <c r="AY443" s="263" t="s">
        <v>129</v>
      </c>
    </row>
    <row r="444" spans="1:51" s="13" customFormat="1" ht="12">
      <c r="A444" s="13"/>
      <c r="B444" s="243"/>
      <c r="C444" s="244"/>
      <c r="D444" s="234" t="s">
        <v>188</v>
      </c>
      <c r="E444" s="245" t="s">
        <v>1</v>
      </c>
      <c r="F444" s="246" t="s">
        <v>397</v>
      </c>
      <c r="G444" s="244"/>
      <c r="H444" s="245" t="s">
        <v>1</v>
      </c>
      <c r="I444" s="247"/>
      <c r="J444" s="244"/>
      <c r="K444" s="244"/>
      <c r="L444" s="248"/>
      <c r="M444" s="249"/>
      <c r="N444" s="250"/>
      <c r="O444" s="250"/>
      <c r="P444" s="250"/>
      <c r="Q444" s="250"/>
      <c r="R444" s="250"/>
      <c r="S444" s="250"/>
      <c r="T444" s="25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2" t="s">
        <v>188</v>
      </c>
      <c r="AU444" s="252" t="s">
        <v>82</v>
      </c>
      <c r="AV444" s="13" t="s">
        <v>80</v>
      </c>
      <c r="AW444" s="13" t="s">
        <v>30</v>
      </c>
      <c r="AX444" s="13" t="s">
        <v>73</v>
      </c>
      <c r="AY444" s="252" t="s">
        <v>129</v>
      </c>
    </row>
    <row r="445" spans="1:51" s="14" customFormat="1" ht="12">
      <c r="A445" s="14"/>
      <c r="B445" s="253"/>
      <c r="C445" s="254"/>
      <c r="D445" s="234" t="s">
        <v>188</v>
      </c>
      <c r="E445" s="255" t="s">
        <v>1</v>
      </c>
      <c r="F445" s="256" t="s">
        <v>459</v>
      </c>
      <c r="G445" s="254"/>
      <c r="H445" s="257">
        <v>16.875</v>
      </c>
      <c r="I445" s="258"/>
      <c r="J445" s="254"/>
      <c r="K445" s="254"/>
      <c r="L445" s="259"/>
      <c r="M445" s="260"/>
      <c r="N445" s="261"/>
      <c r="O445" s="261"/>
      <c r="P445" s="261"/>
      <c r="Q445" s="261"/>
      <c r="R445" s="261"/>
      <c r="S445" s="261"/>
      <c r="T445" s="262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63" t="s">
        <v>188</v>
      </c>
      <c r="AU445" s="263" t="s">
        <v>82</v>
      </c>
      <c r="AV445" s="14" t="s">
        <v>82</v>
      </c>
      <c r="AW445" s="14" t="s">
        <v>30</v>
      </c>
      <c r="AX445" s="14" t="s">
        <v>73</v>
      </c>
      <c r="AY445" s="263" t="s">
        <v>129</v>
      </c>
    </row>
    <row r="446" spans="1:51" s="13" customFormat="1" ht="12">
      <c r="A446" s="13"/>
      <c r="B446" s="243"/>
      <c r="C446" s="244"/>
      <c r="D446" s="234" t="s">
        <v>188</v>
      </c>
      <c r="E446" s="245" t="s">
        <v>1</v>
      </c>
      <c r="F446" s="246" t="s">
        <v>398</v>
      </c>
      <c r="G446" s="244"/>
      <c r="H446" s="245" t="s">
        <v>1</v>
      </c>
      <c r="I446" s="247"/>
      <c r="J446" s="244"/>
      <c r="K446" s="244"/>
      <c r="L446" s="248"/>
      <c r="M446" s="249"/>
      <c r="N446" s="250"/>
      <c r="O446" s="250"/>
      <c r="P446" s="250"/>
      <c r="Q446" s="250"/>
      <c r="R446" s="250"/>
      <c r="S446" s="250"/>
      <c r="T446" s="251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2" t="s">
        <v>188</v>
      </c>
      <c r="AU446" s="252" t="s">
        <v>82</v>
      </c>
      <c r="AV446" s="13" t="s">
        <v>80</v>
      </c>
      <c r="AW446" s="13" t="s">
        <v>30</v>
      </c>
      <c r="AX446" s="13" t="s">
        <v>73</v>
      </c>
      <c r="AY446" s="252" t="s">
        <v>129</v>
      </c>
    </row>
    <row r="447" spans="1:51" s="14" customFormat="1" ht="12">
      <c r="A447" s="14"/>
      <c r="B447" s="253"/>
      <c r="C447" s="254"/>
      <c r="D447" s="234" t="s">
        <v>188</v>
      </c>
      <c r="E447" s="255" t="s">
        <v>1</v>
      </c>
      <c r="F447" s="256" t="s">
        <v>448</v>
      </c>
      <c r="G447" s="254"/>
      <c r="H447" s="257">
        <v>17.25</v>
      </c>
      <c r="I447" s="258"/>
      <c r="J447" s="254"/>
      <c r="K447" s="254"/>
      <c r="L447" s="259"/>
      <c r="M447" s="260"/>
      <c r="N447" s="261"/>
      <c r="O447" s="261"/>
      <c r="P447" s="261"/>
      <c r="Q447" s="261"/>
      <c r="R447" s="261"/>
      <c r="S447" s="261"/>
      <c r="T447" s="262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63" t="s">
        <v>188</v>
      </c>
      <c r="AU447" s="263" t="s">
        <v>82</v>
      </c>
      <c r="AV447" s="14" t="s">
        <v>82</v>
      </c>
      <c r="AW447" s="14" t="s">
        <v>30</v>
      </c>
      <c r="AX447" s="14" t="s">
        <v>73</v>
      </c>
      <c r="AY447" s="263" t="s">
        <v>129</v>
      </c>
    </row>
    <row r="448" spans="1:51" s="13" customFormat="1" ht="12">
      <c r="A448" s="13"/>
      <c r="B448" s="243"/>
      <c r="C448" s="244"/>
      <c r="D448" s="234" t="s">
        <v>188</v>
      </c>
      <c r="E448" s="245" t="s">
        <v>1</v>
      </c>
      <c r="F448" s="246" t="s">
        <v>399</v>
      </c>
      <c r="G448" s="244"/>
      <c r="H448" s="245" t="s">
        <v>1</v>
      </c>
      <c r="I448" s="247"/>
      <c r="J448" s="244"/>
      <c r="K448" s="244"/>
      <c r="L448" s="248"/>
      <c r="M448" s="249"/>
      <c r="N448" s="250"/>
      <c r="O448" s="250"/>
      <c r="P448" s="250"/>
      <c r="Q448" s="250"/>
      <c r="R448" s="250"/>
      <c r="S448" s="250"/>
      <c r="T448" s="25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2" t="s">
        <v>188</v>
      </c>
      <c r="AU448" s="252" t="s">
        <v>82</v>
      </c>
      <c r="AV448" s="13" t="s">
        <v>80</v>
      </c>
      <c r="AW448" s="13" t="s">
        <v>30</v>
      </c>
      <c r="AX448" s="13" t="s">
        <v>73</v>
      </c>
      <c r="AY448" s="252" t="s">
        <v>129</v>
      </c>
    </row>
    <row r="449" spans="1:51" s="14" customFormat="1" ht="12">
      <c r="A449" s="14"/>
      <c r="B449" s="253"/>
      <c r="C449" s="254"/>
      <c r="D449" s="234" t="s">
        <v>188</v>
      </c>
      <c r="E449" s="255" t="s">
        <v>1</v>
      </c>
      <c r="F449" s="256" t="s">
        <v>448</v>
      </c>
      <c r="G449" s="254"/>
      <c r="H449" s="257">
        <v>17.25</v>
      </c>
      <c r="I449" s="258"/>
      <c r="J449" s="254"/>
      <c r="K449" s="254"/>
      <c r="L449" s="259"/>
      <c r="M449" s="260"/>
      <c r="N449" s="261"/>
      <c r="O449" s="261"/>
      <c r="P449" s="261"/>
      <c r="Q449" s="261"/>
      <c r="R449" s="261"/>
      <c r="S449" s="261"/>
      <c r="T449" s="262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3" t="s">
        <v>188</v>
      </c>
      <c r="AU449" s="263" t="s">
        <v>82</v>
      </c>
      <c r="AV449" s="14" t="s">
        <v>82</v>
      </c>
      <c r="AW449" s="14" t="s">
        <v>30</v>
      </c>
      <c r="AX449" s="14" t="s">
        <v>73</v>
      </c>
      <c r="AY449" s="263" t="s">
        <v>129</v>
      </c>
    </row>
    <row r="450" spans="1:51" s="13" customFormat="1" ht="12">
      <c r="A450" s="13"/>
      <c r="B450" s="243"/>
      <c r="C450" s="244"/>
      <c r="D450" s="234" t="s">
        <v>188</v>
      </c>
      <c r="E450" s="245" t="s">
        <v>1</v>
      </c>
      <c r="F450" s="246" t="s">
        <v>400</v>
      </c>
      <c r="G450" s="244"/>
      <c r="H450" s="245" t="s">
        <v>1</v>
      </c>
      <c r="I450" s="247"/>
      <c r="J450" s="244"/>
      <c r="K450" s="244"/>
      <c r="L450" s="248"/>
      <c r="M450" s="249"/>
      <c r="N450" s="250"/>
      <c r="O450" s="250"/>
      <c r="P450" s="250"/>
      <c r="Q450" s="250"/>
      <c r="R450" s="250"/>
      <c r="S450" s="250"/>
      <c r="T450" s="25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2" t="s">
        <v>188</v>
      </c>
      <c r="AU450" s="252" t="s">
        <v>82</v>
      </c>
      <c r="AV450" s="13" t="s">
        <v>80</v>
      </c>
      <c r="AW450" s="13" t="s">
        <v>30</v>
      </c>
      <c r="AX450" s="13" t="s">
        <v>73</v>
      </c>
      <c r="AY450" s="252" t="s">
        <v>129</v>
      </c>
    </row>
    <row r="451" spans="1:51" s="14" customFormat="1" ht="12">
      <c r="A451" s="14"/>
      <c r="B451" s="253"/>
      <c r="C451" s="254"/>
      <c r="D451" s="234" t="s">
        <v>188</v>
      </c>
      <c r="E451" s="255" t="s">
        <v>1</v>
      </c>
      <c r="F451" s="256" t="s">
        <v>459</v>
      </c>
      <c r="G451" s="254"/>
      <c r="H451" s="257">
        <v>16.875</v>
      </c>
      <c r="I451" s="258"/>
      <c r="J451" s="254"/>
      <c r="K451" s="254"/>
      <c r="L451" s="259"/>
      <c r="M451" s="260"/>
      <c r="N451" s="261"/>
      <c r="O451" s="261"/>
      <c r="P451" s="261"/>
      <c r="Q451" s="261"/>
      <c r="R451" s="261"/>
      <c r="S451" s="261"/>
      <c r="T451" s="26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63" t="s">
        <v>188</v>
      </c>
      <c r="AU451" s="263" t="s">
        <v>82</v>
      </c>
      <c r="AV451" s="14" t="s">
        <v>82</v>
      </c>
      <c r="AW451" s="14" t="s">
        <v>30</v>
      </c>
      <c r="AX451" s="14" t="s">
        <v>73</v>
      </c>
      <c r="AY451" s="263" t="s">
        <v>129</v>
      </c>
    </row>
    <row r="452" spans="1:51" s="13" customFormat="1" ht="12">
      <c r="A452" s="13"/>
      <c r="B452" s="243"/>
      <c r="C452" s="244"/>
      <c r="D452" s="234" t="s">
        <v>188</v>
      </c>
      <c r="E452" s="245" t="s">
        <v>1</v>
      </c>
      <c r="F452" s="246" t="s">
        <v>401</v>
      </c>
      <c r="G452" s="244"/>
      <c r="H452" s="245" t="s">
        <v>1</v>
      </c>
      <c r="I452" s="247"/>
      <c r="J452" s="244"/>
      <c r="K452" s="244"/>
      <c r="L452" s="248"/>
      <c r="M452" s="249"/>
      <c r="N452" s="250"/>
      <c r="O452" s="250"/>
      <c r="P452" s="250"/>
      <c r="Q452" s="250"/>
      <c r="R452" s="250"/>
      <c r="S452" s="250"/>
      <c r="T452" s="25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2" t="s">
        <v>188</v>
      </c>
      <c r="AU452" s="252" t="s">
        <v>82</v>
      </c>
      <c r="AV452" s="13" t="s">
        <v>80</v>
      </c>
      <c r="AW452" s="13" t="s">
        <v>30</v>
      </c>
      <c r="AX452" s="13" t="s">
        <v>73</v>
      </c>
      <c r="AY452" s="252" t="s">
        <v>129</v>
      </c>
    </row>
    <row r="453" spans="1:51" s="14" customFormat="1" ht="12">
      <c r="A453" s="14"/>
      <c r="B453" s="253"/>
      <c r="C453" s="254"/>
      <c r="D453" s="234" t="s">
        <v>188</v>
      </c>
      <c r="E453" s="255" t="s">
        <v>1</v>
      </c>
      <c r="F453" s="256" t="s">
        <v>448</v>
      </c>
      <c r="G453" s="254"/>
      <c r="H453" s="257">
        <v>17.25</v>
      </c>
      <c r="I453" s="258"/>
      <c r="J453" s="254"/>
      <c r="K453" s="254"/>
      <c r="L453" s="259"/>
      <c r="M453" s="260"/>
      <c r="N453" s="261"/>
      <c r="O453" s="261"/>
      <c r="P453" s="261"/>
      <c r="Q453" s="261"/>
      <c r="R453" s="261"/>
      <c r="S453" s="261"/>
      <c r="T453" s="26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63" t="s">
        <v>188</v>
      </c>
      <c r="AU453" s="263" t="s">
        <v>82</v>
      </c>
      <c r="AV453" s="14" t="s">
        <v>82</v>
      </c>
      <c r="AW453" s="14" t="s">
        <v>30</v>
      </c>
      <c r="AX453" s="14" t="s">
        <v>73</v>
      </c>
      <c r="AY453" s="263" t="s">
        <v>129</v>
      </c>
    </row>
    <row r="454" spans="1:51" s="13" customFormat="1" ht="12">
      <c r="A454" s="13"/>
      <c r="B454" s="243"/>
      <c r="C454" s="244"/>
      <c r="D454" s="234" t="s">
        <v>188</v>
      </c>
      <c r="E454" s="245" t="s">
        <v>1</v>
      </c>
      <c r="F454" s="246" t="s">
        <v>402</v>
      </c>
      <c r="G454" s="244"/>
      <c r="H454" s="245" t="s">
        <v>1</v>
      </c>
      <c r="I454" s="247"/>
      <c r="J454" s="244"/>
      <c r="K454" s="244"/>
      <c r="L454" s="248"/>
      <c r="M454" s="249"/>
      <c r="N454" s="250"/>
      <c r="O454" s="250"/>
      <c r="P454" s="250"/>
      <c r="Q454" s="250"/>
      <c r="R454" s="250"/>
      <c r="S454" s="250"/>
      <c r="T454" s="25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2" t="s">
        <v>188</v>
      </c>
      <c r="AU454" s="252" t="s">
        <v>82</v>
      </c>
      <c r="AV454" s="13" t="s">
        <v>80</v>
      </c>
      <c r="AW454" s="13" t="s">
        <v>30</v>
      </c>
      <c r="AX454" s="13" t="s">
        <v>73</v>
      </c>
      <c r="AY454" s="252" t="s">
        <v>129</v>
      </c>
    </row>
    <row r="455" spans="1:51" s="14" customFormat="1" ht="12">
      <c r="A455" s="14"/>
      <c r="B455" s="253"/>
      <c r="C455" s="254"/>
      <c r="D455" s="234" t="s">
        <v>188</v>
      </c>
      <c r="E455" s="255" t="s">
        <v>1</v>
      </c>
      <c r="F455" s="256" t="s">
        <v>448</v>
      </c>
      <c r="G455" s="254"/>
      <c r="H455" s="257">
        <v>17.25</v>
      </c>
      <c r="I455" s="258"/>
      <c r="J455" s="254"/>
      <c r="K455" s="254"/>
      <c r="L455" s="259"/>
      <c r="M455" s="260"/>
      <c r="N455" s="261"/>
      <c r="O455" s="261"/>
      <c r="P455" s="261"/>
      <c r="Q455" s="261"/>
      <c r="R455" s="261"/>
      <c r="S455" s="261"/>
      <c r="T455" s="26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63" t="s">
        <v>188</v>
      </c>
      <c r="AU455" s="263" t="s">
        <v>82</v>
      </c>
      <c r="AV455" s="14" t="s">
        <v>82</v>
      </c>
      <c r="AW455" s="14" t="s">
        <v>30</v>
      </c>
      <c r="AX455" s="14" t="s">
        <v>73</v>
      </c>
      <c r="AY455" s="263" t="s">
        <v>129</v>
      </c>
    </row>
    <row r="456" spans="1:51" s="13" customFormat="1" ht="12">
      <c r="A456" s="13"/>
      <c r="B456" s="243"/>
      <c r="C456" s="244"/>
      <c r="D456" s="234" t="s">
        <v>188</v>
      </c>
      <c r="E456" s="245" t="s">
        <v>1</v>
      </c>
      <c r="F456" s="246" t="s">
        <v>405</v>
      </c>
      <c r="G456" s="244"/>
      <c r="H456" s="245" t="s">
        <v>1</v>
      </c>
      <c r="I456" s="247"/>
      <c r="J456" s="244"/>
      <c r="K456" s="244"/>
      <c r="L456" s="248"/>
      <c r="M456" s="249"/>
      <c r="N456" s="250"/>
      <c r="O456" s="250"/>
      <c r="P456" s="250"/>
      <c r="Q456" s="250"/>
      <c r="R456" s="250"/>
      <c r="S456" s="250"/>
      <c r="T456" s="25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2" t="s">
        <v>188</v>
      </c>
      <c r="AU456" s="252" t="s">
        <v>82</v>
      </c>
      <c r="AV456" s="13" t="s">
        <v>80</v>
      </c>
      <c r="AW456" s="13" t="s">
        <v>30</v>
      </c>
      <c r="AX456" s="13" t="s">
        <v>73</v>
      </c>
      <c r="AY456" s="252" t="s">
        <v>129</v>
      </c>
    </row>
    <row r="457" spans="1:51" s="14" customFormat="1" ht="12">
      <c r="A457" s="14"/>
      <c r="B457" s="253"/>
      <c r="C457" s="254"/>
      <c r="D457" s="234" t="s">
        <v>188</v>
      </c>
      <c r="E457" s="255" t="s">
        <v>1</v>
      </c>
      <c r="F457" s="256" t="s">
        <v>448</v>
      </c>
      <c r="G457" s="254"/>
      <c r="H457" s="257">
        <v>17.25</v>
      </c>
      <c r="I457" s="258"/>
      <c r="J457" s="254"/>
      <c r="K457" s="254"/>
      <c r="L457" s="259"/>
      <c r="M457" s="260"/>
      <c r="N457" s="261"/>
      <c r="O457" s="261"/>
      <c r="P457" s="261"/>
      <c r="Q457" s="261"/>
      <c r="R457" s="261"/>
      <c r="S457" s="261"/>
      <c r="T457" s="26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3" t="s">
        <v>188</v>
      </c>
      <c r="AU457" s="263" t="s">
        <v>82</v>
      </c>
      <c r="AV457" s="14" t="s">
        <v>82</v>
      </c>
      <c r="AW457" s="14" t="s">
        <v>30</v>
      </c>
      <c r="AX457" s="14" t="s">
        <v>73</v>
      </c>
      <c r="AY457" s="263" t="s">
        <v>129</v>
      </c>
    </row>
    <row r="458" spans="1:51" s="13" customFormat="1" ht="12">
      <c r="A458" s="13"/>
      <c r="B458" s="243"/>
      <c r="C458" s="244"/>
      <c r="D458" s="234" t="s">
        <v>188</v>
      </c>
      <c r="E458" s="245" t="s">
        <v>1</v>
      </c>
      <c r="F458" s="246" t="s">
        <v>406</v>
      </c>
      <c r="G458" s="244"/>
      <c r="H458" s="245" t="s">
        <v>1</v>
      </c>
      <c r="I458" s="247"/>
      <c r="J458" s="244"/>
      <c r="K458" s="244"/>
      <c r="L458" s="248"/>
      <c r="M458" s="249"/>
      <c r="N458" s="250"/>
      <c r="O458" s="250"/>
      <c r="P458" s="250"/>
      <c r="Q458" s="250"/>
      <c r="R458" s="250"/>
      <c r="S458" s="250"/>
      <c r="T458" s="251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2" t="s">
        <v>188</v>
      </c>
      <c r="AU458" s="252" t="s">
        <v>82</v>
      </c>
      <c r="AV458" s="13" t="s">
        <v>80</v>
      </c>
      <c r="AW458" s="13" t="s">
        <v>30</v>
      </c>
      <c r="AX458" s="13" t="s">
        <v>73</v>
      </c>
      <c r="AY458" s="252" t="s">
        <v>129</v>
      </c>
    </row>
    <row r="459" spans="1:51" s="14" customFormat="1" ht="12">
      <c r="A459" s="14"/>
      <c r="B459" s="253"/>
      <c r="C459" s="254"/>
      <c r="D459" s="234" t="s">
        <v>188</v>
      </c>
      <c r="E459" s="255" t="s">
        <v>1</v>
      </c>
      <c r="F459" s="256" t="s">
        <v>459</v>
      </c>
      <c r="G459" s="254"/>
      <c r="H459" s="257">
        <v>16.875</v>
      </c>
      <c r="I459" s="258"/>
      <c r="J459" s="254"/>
      <c r="K459" s="254"/>
      <c r="L459" s="259"/>
      <c r="M459" s="260"/>
      <c r="N459" s="261"/>
      <c r="O459" s="261"/>
      <c r="P459" s="261"/>
      <c r="Q459" s="261"/>
      <c r="R459" s="261"/>
      <c r="S459" s="261"/>
      <c r="T459" s="26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63" t="s">
        <v>188</v>
      </c>
      <c r="AU459" s="263" t="s">
        <v>82</v>
      </c>
      <c r="AV459" s="14" t="s">
        <v>82</v>
      </c>
      <c r="AW459" s="14" t="s">
        <v>30</v>
      </c>
      <c r="AX459" s="14" t="s">
        <v>73</v>
      </c>
      <c r="AY459" s="263" t="s">
        <v>129</v>
      </c>
    </row>
    <row r="460" spans="1:51" s="16" customFormat="1" ht="12">
      <c r="A460" s="16"/>
      <c r="B460" s="286"/>
      <c r="C460" s="287"/>
      <c r="D460" s="234" t="s">
        <v>188</v>
      </c>
      <c r="E460" s="288" t="s">
        <v>1</v>
      </c>
      <c r="F460" s="289" t="s">
        <v>451</v>
      </c>
      <c r="G460" s="287"/>
      <c r="H460" s="290">
        <v>254.663</v>
      </c>
      <c r="I460" s="291"/>
      <c r="J460" s="287"/>
      <c r="K460" s="287"/>
      <c r="L460" s="292"/>
      <c r="M460" s="293"/>
      <c r="N460" s="294"/>
      <c r="O460" s="294"/>
      <c r="P460" s="294"/>
      <c r="Q460" s="294"/>
      <c r="R460" s="294"/>
      <c r="S460" s="294"/>
      <c r="T460" s="295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T460" s="296" t="s">
        <v>188</v>
      </c>
      <c r="AU460" s="296" t="s">
        <v>82</v>
      </c>
      <c r="AV460" s="16" t="s">
        <v>141</v>
      </c>
      <c r="AW460" s="16" t="s">
        <v>30</v>
      </c>
      <c r="AX460" s="16" t="s">
        <v>73</v>
      </c>
      <c r="AY460" s="296" t="s">
        <v>129</v>
      </c>
    </row>
    <row r="461" spans="1:51" s="15" customFormat="1" ht="12">
      <c r="A461" s="15"/>
      <c r="B461" s="264"/>
      <c r="C461" s="265"/>
      <c r="D461" s="234" t="s">
        <v>188</v>
      </c>
      <c r="E461" s="266" t="s">
        <v>1</v>
      </c>
      <c r="F461" s="267" t="s">
        <v>197</v>
      </c>
      <c r="G461" s="265"/>
      <c r="H461" s="268">
        <v>446.86600000000004</v>
      </c>
      <c r="I461" s="269"/>
      <c r="J461" s="265"/>
      <c r="K461" s="265"/>
      <c r="L461" s="270"/>
      <c r="M461" s="271"/>
      <c r="N461" s="272"/>
      <c r="O461" s="272"/>
      <c r="P461" s="272"/>
      <c r="Q461" s="272"/>
      <c r="R461" s="272"/>
      <c r="S461" s="272"/>
      <c r="T461" s="273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74" t="s">
        <v>188</v>
      </c>
      <c r="AU461" s="274" t="s">
        <v>82</v>
      </c>
      <c r="AV461" s="15" t="s">
        <v>136</v>
      </c>
      <c r="AW461" s="15" t="s">
        <v>30</v>
      </c>
      <c r="AX461" s="15" t="s">
        <v>80</v>
      </c>
      <c r="AY461" s="274" t="s">
        <v>129</v>
      </c>
    </row>
    <row r="462" spans="1:65" s="2" customFormat="1" ht="33" customHeight="1">
      <c r="A462" s="39"/>
      <c r="B462" s="40"/>
      <c r="C462" s="220" t="s">
        <v>248</v>
      </c>
      <c r="D462" s="220" t="s">
        <v>132</v>
      </c>
      <c r="E462" s="221" t="s">
        <v>460</v>
      </c>
      <c r="F462" s="222" t="s">
        <v>461</v>
      </c>
      <c r="G462" s="223" t="s">
        <v>187</v>
      </c>
      <c r="H462" s="224">
        <v>446.866</v>
      </c>
      <c r="I462" s="225"/>
      <c r="J462" s="226">
        <f>ROUND(I462*H462,2)</f>
        <v>0</v>
      </c>
      <c r="K462" s="227"/>
      <c r="L462" s="45"/>
      <c r="M462" s="228" t="s">
        <v>1</v>
      </c>
      <c r="N462" s="229" t="s">
        <v>38</v>
      </c>
      <c r="O462" s="92"/>
      <c r="P462" s="230">
        <f>O462*H462</f>
        <v>0</v>
      </c>
      <c r="Q462" s="230">
        <v>0</v>
      </c>
      <c r="R462" s="230">
        <f>Q462*H462</f>
        <v>0</v>
      </c>
      <c r="S462" s="230">
        <v>0</v>
      </c>
      <c r="T462" s="231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2" t="s">
        <v>136</v>
      </c>
      <c r="AT462" s="232" t="s">
        <v>132</v>
      </c>
      <c r="AU462" s="232" t="s">
        <v>82</v>
      </c>
      <c r="AY462" s="18" t="s">
        <v>129</v>
      </c>
      <c r="BE462" s="233">
        <f>IF(N462="základní",J462,0)</f>
        <v>0</v>
      </c>
      <c r="BF462" s="233">
        <f>IF(N462="snížená",J462,0)</f>
        <v>0</v>
      </c>
      <c r="BG462" s="233">
        <f>IF(N462="zákl. přenesená",J462,0)</f>
        <v>0</v>
      </c>
      <c r="BH462" s="233">
        <f>IF(N462="sníž. přenesená",J462,0)</f>
        <v>0</v>
      </c>
      <c r="BI462" s="233">
        <f>IF(N462="nulová",J462,0)</f>
        <v>0</v>
      </c>
      <c r="BJ462" s="18" t="s">
        <v>80</v>
      </c>
      <c r="BK462" s="233">
        <f>ROUND(I462*H462,2)</f>
        <v>0</v>
      </c>
      <c r="BL462" s="18" t="s">
        <v>136</v>
      </c>
      <c r="BM462" s="232" t="s">
        <v>462</v>
      </c>
    </row>
    <row r="463" spans="1:47" s="2" customFormat="1" ht="12">
      <c r="A463" s="39"/>
      <c r="B463" s="40"/>
      <c r="C463" s="41"/>
      <c r="D463" s="234" t="s">
        <v>137</v>
      </c>
      <c r="E463" s="41"/>
      <c r="F463" s="235" t="s">
        <v>461</v>
      </c>
      <c r="G463" s="41"/>
      <c r="H463" s="41"/>
      <c r="I463" s="236"/>
      <c r="J463" s="41"/>
      <c r="K463" s="41"/>
      <c r="L463" s="45"/>
      <c r="M463" s="237"/>
      <c r="N463" s="238"/>
      <c r="O463" s="92"/>
      <c r="P463" s="92"/>
      <c r="Q463" s="92"/>
      <c r="R463" s="92"/>
      <c r="S463" s="92"/>
      <c r="T463" s="93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137</v>
      </c>
      <c r="AU463" s="18" t="s">
        <v>82</v>
      </c>
    </row>
    <row r="464" spans="1:65" s="2" customFormat="1" ht="37.8" customHeight="1">
      <c r="A464" s="39"/>
      <c r="B464" s="40"/>
      <c r="C464" s="220" t="s">
        <v>463</v>
      </c>
      <c r="D464" s="220" t="s">
        <v>132</v>
      </c>
      <c r="E464" s="221" t="s">
        <v>464</v>
      </c>
      <c r="F464" s="222" t="s">
        <v>465</v>
      </c>
      <c r="G464" s="223" t="s">
        <v>187</v>
      </c>
      <c r="H464" s="224">
        <v>1347.957</v>
      </c>
      <c r="I464" s="225"/>
      <c r="J464" s="226">
        <f>ROUND(I464*H464,2)</f>
        <v>0</v>
      </c>
      <c r="K464" s="227"/>
      <c r="L464" s="45"/>
      <c r="M464" s="228" t="s">
        <v>1</v>
      </c>
      <c r="N464" s="229" t="s">
        <v>38</v>
      </c>
      <c r="O464" s="92"/>
      <c r="P464" s="230">
        <f>O464*H464</f>
        <v>0</v>
      </c>
      <c r="Q464" s="230">
        <v>0</v>
      </c>
      <c r="R464" s="230">
        <f>Q464*H464</f>
        <v>0</v>
      </c>
      <c r="S464" s="230">
        <v>0</v>
      </c>
      <c r="T464" s="231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2" t="s">
        <v>136</v>
      </c>
      <c r="AT464" s="232" t="s">
        <v>132</v>
      </c>
      <c r="AU464" s="232" t="s">
        <v>82</v>
      </c>
      <c r="AY464" s="18" t="s">
        <v>129</v>
      </c>
      <c r="BE464" s="233">
        <f>IF(N464="základní",J464,0)</f>
        <v>0</v>
      </c>
      <c r="BF464" s="233">
        <f>IF(N464="snížená",J464,0)</f>
        <v>0</v>
      </c>
      <c r="BG464" s="233">
        <f>IF(N464="zákl. přenesená",J464,0)</f>
        <v>0</v>
      </c>
      <c r="BH464" s="233">
        <f>IF(N464="sníž. přenesená",J464,0)</f>
        <v>0</v>
      </c>
      <c r="BI464" s="233">
        <f>IF(N464="nulová",J464,0)</f>
        <v>0</v>
      </c>
      <c r="BJ464" s="18" t="s">
        <v>80</v>
      </c>
      <c r="BK464" s="233">
        <f>ROUND(I464*H464,2)</f>
        <v>0</v>
      </c>
      <c r="BL464" s="18" t="s">
        <v>136</v>
      </c>
      <c r="BM464" s="232" t="s">
        <v>466</v>
      </c>
    </row>
    <row r="465" spans="1:47" s="2" customFormat="1" ht="12">
      <c r="A465" s="39"/>
      <c r="B465" s="40"/>
      <c r="C465" s="41"/>
      <c r="D465" s="234" t="s">
        <v>137</v>
      </c>
      <c r="E465" s="41"/>
      <c r="F465" s="235" t="s">
        <v>465</v>
      </c>
      <c r="G465" s="41"/>
      <c r="H465" s="41"/>
      <c r="I465" s="236"/>
      <c r="J465" s="41"/>
      <c r="K465" s="41"/>
      <c r="L465" s="45"/>
      <c r="M465" s="237"/>
      <c r="N465" s="238"/>
      <c r="O465" s="92"/>
      <c r="P465" s="92"/>
      <c r="Q465" s="92"/>
      <c r="R465" s="92"/>
      <c r="S465" s="92"/>
      <c r="T465" s="93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137</v>
      </c>
      <c r="AU465" s="18" t="s">
        <v>82</v>
      </c>
    </row>
    <row r="466" spans="1:51" s="13" customFormat="1" ht="12">
      <c r="A466" s="13"/>
      <c r="B466" s="243"/>
      <c r="C466" s="244"/>
      <c r="D466" s="234" t="s">
        <v>188</v>
      </c>
      <c r="E466" s="245" t="s">
        <v>1</v>
      </c>
      <c r="F466" s="246" t="s">
        <v>467</v>
      </c>
      <c r="G466" s="244"/>
      <c r="H466" s="245" t="s">
        <v>1</v>
      </c>
      <c r="I466" s="247"/>
      <c r="J466" s="244"/>
      <c r="K466" s="244"/>
      <c r="L466" s="248"/>
      <c r="M466" s="249"/>
      <c r="N466" s="250"/>
      <c r="O466" s="250"/>
      <c r="P466" s="250"/>
      <c r="Q466" s="250"/>
      <c r="R466" s="250"/>
      <c r="S466" s="250"/>
      <c r="T466" s="25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2" t="s">
        <v>188</v>
      </c>
      <c r="AU466" s="252" t="s">
        <v>82</v>
      </c>
      <c r="AV466" s="13" t="s">
        <v>80</v>
      </c>
      <c r="AW466" s="13" t="s">
        <v>30</v>
      </c>
      <c r="AX466" s="13" t="s">
        <v>73</v>
      </c>
      <c r="AY466" s="252" t="s">
        <v>129</v>
      </c>
    </row>
    <row r="467" spans="1:51" s="14" customFormat="1" ht="12">
      <c r="A467" s="14"/>
      <c r="B467" s="253"/>
      <c r="C467" s="254"/>
      <c r="D467" s="234" t="s">
        <v>188</v>
      </c>
      <c r="E467" s="255" t="s">
        <v>1</v>
      </c>
      <c r="F467" s="256" t="s">
        <v>468</v>
      </c>
      <c r="G467" s="254"/>
      <c r="H467" s="257">
        <v>1347.957</v>
      </c>
      <c r="I467" s="258"/>
      <c r="J467" s="254"/>
      <c r="K467" s="254"/>
      <c r="L467" s="259"/>
      <c r="M467" s="260"/>
      <c r="N467" s="261"/>
      <c r="O467" s="261"/>
      <c r="P467" s="261"/>
      <c r="Q467" s="261"/>
      <c r="R467" s="261"/>
      <c r="S467" s="261"/>
      <c r="T467" s="262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63" t="s">
        <v>188</v>
      </c>
      <c r="AU467" s="263" t="s">
        <v>82</v>
      </c>
      <c r="AV467" s="14" t="s">
        <v>82</v>
      </c>
      <c r="AW467" s="14" t="s">
        <v>30</v>
      </c>
      <c r="AX467" s="14" t="s">
        <v>73</v>
      </c>
      <c r="AY467" s="263" t="s">
        <v>129</v>
      </c>
    </row>
    <row r="468" spans="1:51" s="15" customFormat="1" ht="12">
      <c r="A468" s="15"/>
      <c r="B468" s="264"/>
      <c r="C468" s="265"/>
      <c r="D468" s="234" t="s">
        <v>188</v>
      </c>
      <c r="E468" s="266" t="s">
        <v>1</v>
      </c>
      <c r="F468" s="267" t="s">
        <v>197</v>
      </c>
      <c r="G468" s="265"/>
      <c r="H468" s="268">
        <v>1347.957</v>
      </c>
      <c r="I468" s="269"/>
      <c r="J468" s="265"/>
      <c r="K468" s="265"/>
      <c r="L468" s="270"/>
      <c r="M468" s="271"/>
      <c r="N468" s="272"/>
      <c r="O468" s="272"/>
      <c r="P468" s="272"/>
      <c r="Q468" s="272"/>
      <c r="R468" s="272"/>
      <c r="S468" s="272"/>
      <c r="T468" s="273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74" t="s">
        <v>188</v>
      </c>
      <c r="AU468" s="274" t="s">
        <v>82</v>
      </c>
      <c r="AV468" s="15" t="s">
        <v>136</v>
      </c>
      <c r="AW468" s="15" t="s">
        <v>30</v>
      </c>
      <c r="AX468" s="15" t="s">
        <v>80</v>
      </c>
      <c r="AY468" s="274" t="s">
        <v>129</v>
      </c>
    </row>
    <row r="469" spans="1:65" s="2" customFormat="1" ht="33" customHeight="1">
      <c r="A469" s="39"/>
      <c r="B469" s="40"/>
      <c r="C469" s="220" t="s">
        <v>254</v>
      </c>
      <c r="D469" s="220" t="s">
        <v>132</v>
      </c>
      <c r="E469" s="221" t="s">
        <v>469</v>
      </c>
      <c r="F469" s="222" t="s">
        <v>470</v>
      </c>
      <c r="G469" s="223" t="s">
        <v>247</v>
      </c>
      <c r="H469" s="224">
        <v>12</v>
      </c>
      <c r="I469" s="225"/>
      <c r="J469" s="226">
        <f>ROUND(I469*H469,2)</f>
        <v>0</v>
      </c>
      <c r="K469" s="227"/>
      <c r="L469" s="45"/>
      <c r="M469" s="228" t="s">
        <v>1</v>
      </c>
      <c r="N469" s="229" t="s">
        <v>38</v>
      </c>
      <c r="O469" s="92"/>
      <c r="P469" s="230">
        <f>O469*H469</f>
        <v>0</v>
      </c>
      <c r="Q469" s="230">
        <v>0</v>
      </c>
      <c r="R469" s="230">
        <f>Q469*H469</f>
        <v>0</v>
      </c>
      <c r="S469" s="230">
        <v>0</v>
      </c>
      <c r="T469" s="231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2" t="s">
        <v>136</v>
      </c>
      <c r="AT469" s="232" t="s">
        <v>132</v>
      </c>
      <c r="AU469" s="232" t="s">
        <v>82</v>
      </c>
      <c r="AY469" s="18" t="s">
        <v>129</v>
      </c>
      <c r="BE469" s="233">
        <f>IF(N469="základní",J469,0)</f>
        <v>0</v>
      </c>
      <c r="BF469" s="233">
        <f>IF(N469="snížená",J469,0)</f>
        <v>0</v>
      </c>
      <c r="BG469" s="233">
        <f>IF(N469="zákl. přenesená",J469,0)</f>
        <v>0</v>
      </c>
      <c r="BH469" s="233">
        <f>IF(N469="sníž. přenesená",J469,0)</f>
        <v>0</v>
      </c>
      <c r="BI469" s="233">
        <f>IF(N469="nulová",J469,0)</f>
        <v>0</v>
      </c>
      <c r="BJ469" s="18" t="s">
        <v>80</v>
      </c>
      <c r="BK469" s="233">
        <f>ROUND(I469*H469,2)</f>
        <v>0</v>
      </c>
      <c r="BL469" s="18" t="s">
        <v>136</v>
      </c>
      <c r="BM469" s="232" t="s">
        <v>471</v>
      </c>
    </row>
    <row r="470" spans="1:47" s="2" customFormat="1" ht="12">
      <c r="A470" s="39"/>
      <c r="B470" s="40"/>
      <c r="C470" s="41"/>
      <c r="D470" s="234" t="s">
        <v>137</v>
      </c>
      <c r="E470" s="41"/>
      <c r="F470" s="235" t="s">
        <v>470</v>
      </c>
      <c r="G470" s="41"/>
      <c r="H470" s="41"/>
      <c r="I470" s="236"/>
      <c r="J470" s="41"/>
      <c r="K470" s="41"/>
      <c r="L470" s="45"/>
      <c r="M470" s="237"/>
      <c r="N470" s="238"/>
      <c r="O470" s="92"/>
      <c r="P470" s="92"/>
      <c r="Q470" s="92"/>
      <c r="R470" s="92"/>
      <c r="S470" s="92"/>
      <c r="T470" s="93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137</v>
      </c>
      <c r="AU470" s="18" t="s">
        <v>82</v>
      </c>
    </row>
    <row r="471" spans="1:51" s="13" customFormat="1" ht="12">
      <c r="A471" s="13"/>
      <c r="B471" s="243"/>
      <c r="C471" s="244"/>
      <c r="D471" s="234" t="s">
        <v>188</v>
      </c>
      <c r="E471" s="245" t="s">
        <v>1</v>
      </c>
      <c r="F471" s="246" t="s">
        <v>472</v>
      </c>
      <c r="G471" s="244"/>
      <c r="H471" s="245" t="s">
        <v>1</v>
      </c>
      <c r="I471" s="247"/>
      <c r="J471" s="244"/>
      <c r="K471" s="244"/>
      <c r="L471" s="248"/>
      <c r="M471" s="249"/>
      <c r="N471" s="250"/>
      <c r="O471" s="250"/>
      <c r="P471" s="250"/>
      <c r="Q471" s="250"/>
      <c r="R471" s="250"/>
      <c r="S471" s="250"/>
      <c r="T471" s="251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2" t="s">
        <v>188</v>
      </c>
      <c r="AU471" s="252" t="s">
        <v>82</v>
      </c>
      <c r="AV471" s="13" t="s">
        <v>80</v>
      </c>
      <c r="AW471" s="13" t="s">
        <v>30</v>
      </c>
      <c r="AX471" s="13" t="s">
        <v>73</v>
      </c>
      <c r="AY471" s="252" t="s">
        <v>129</v>
      </c>
    </row>
    <row r="472" spans="1:51" s="13" customFormat="1" ht="12">
      <c r="A472" s="13"/>
      <c r="B472" s="243"/>
      <c r="C472" s="244"/>
      <c r="D472" s="234" t="s">
        <v>188</v>
      </c>
      <c r="E472" s="245" t="s">
        <v>1</v>
      </c>
      <c r="F472" s="246" t="s">
        <v>374</v>
      </c>
      <c r="G472" s="244"/>
      <c r="H472" s="245" t="s">
        <v>1</v>
      </c>
      <c r="I472" s="247"/>
      <c r="J472" s="244"/>
      <c r="K472" s="244"/>
      <c r="L472" s="248"/>
      <c r="M472" s="249"/>
      <c r="N472" s="250"/>
      <c r="O472" s="250"/>
      <c r="P472" s="250"/>
      <c r="Q472" s="250"/>
      <c r="R472" s="250"/>
      <c r="S472" s="250"/>
      <c r="T472" s="25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2" t="s">
        <v>188</v>
      </c>
      <c r="AU472" s="252" t="s">
        <v>82</v>
      </c>
      <c r="AV472" s="13" t="s">
        <v>80</v>
      </c>
      <c r="AW472" s="13" t="s">
        <v>30</v>
      </c>
      <c r="AX472" s="13" t="s">
        <v>73</v>
      </c>
      <c r="AY472" s="252" t="s">
        <v>129</v>
      </c>
    </row>
    <row r="473" spans="1:51" s="13" customFormat="1" ht="12">
      <c r="A473" s="13"/>
      <c r="B473" s="243"/>
      <c r="C473" s="244"/>
      <c r="D473" s="234" t="s">
        <v>188</v>
      </c>
      <c r="E473" s="245" t="s">
        <v>1</v>
      </c>
      <c r="F473" s="246" t="s">
        <v>473</v>
      </c>
      <c r="G473" s="244"/>
      <c r="H473" s="245" t="s">
        <v>1</v>
      </c>
      <c r="I473" s="247"/>
      <c r="J473" s="244"/>
      <c r="K473" s="244"/>
      <c r="L473" s="248"/>
      <c r="M473" s="249"/>
      <c r="N473" s="250"/>
      <c r="O473" s="250"/>
      <c r="P473" s="250"/>
      <c r="Q473" s="250"/>
      <c r="R473" s="250"/>
      <c r="S473" s="250"/>
      <c r="T473" s="251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2" t="s">
        <v>188</v>
      </c>
      <c r="AU473" s="252" t="s">
        <v>82</v>
      </c>
      <c r="AV473" s="13" t="s">
        <v>80</v>
      </c>
      <c r="AW473" s="13" t="s">
        <v>30</v>
      </c>
      <c r="AX473" s="13" t="s">
        <v>73</v>
      </c>
      <c r="AY473" s="252" t="s">
        <v>129</v>
      </c>
    </row>
    <row r="474" spans="1:51" s="14" customFormat="1" ht="12">
      <c r="A474" s="14"/>
      <c r="B474" s="253"/>
      <c r="C474" s="254"/>
      <c r="D474" s="234" t="s">
        <v>188</v>
      </c>
      <c r="E474" s="255" t="s">
        <v>1</v>
      </c>
      <c r="F474" s="256" t="s">
        <v>136</v>
      </c>
      <c r="G474" s="254"/>
      <c r="H474" s="257">
        <v>4</v>
      </c>
      <c r="I474" s="258"/>
      <c r="J474" s="254"/>
      <c r="K474" s="254"/>
      <c r="L474" s="259"/>
      <c r="M474" s="260"/>
      <c r="N474" s="261"/>
      <c r="O474" s="261"/>
      <c r="P474" s="261"/>
      <c r="Q474" s="261"/>
      <c r="R474" s="261"/>
      <c r="S474" s="261"/>
      <c r="T474" s="262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63" t="s">
        <v>188</v>
      </c>
      <c r="AU474" s="263" t="s">
        <v>82</v>
      </c>
      <c r="AV474" s="14" t="s">
        <v>82</v>
      </c>
      <c r="AW474" s="14" t="s">
        <v>30</v>
      </c>
      <c r="AX474" s="14" t="s">
        <v>73</v>
      </c>
      <c r="AY474" s="263" t="s">
        <v>129</v>
      </c>
    </row>
    <row r="475" spans="1:51" s="13" customFormat="1" ht="12">
      <c r="A475" s="13"/>
      <c r="B475" s="243"/>
      <c r="C475" s="244"/>
      <c r="D475" s="234" t="s">
        <v>188</v>
      </c>
      <c r="E475" s="245" t="s">
        <v>1</v>
      </c>
      <c r="F475" s="246" t="s">
        <v>192</v>
      </c>
      <c r="G475" s="244"/>
      <c r="H475" s="245" t="s">
        <v>1</v>
      </c>
      <c r="I475" s="247"/>
      <c r="J475" s="244"/>
      <c r="K475" s="244"/>
      <c r="L475" s="248"/>
      <c r="M475" s="249"/>
      <c r="N475" s="250"/>
      <c r="O475" s="250"/>
      <c r="P475" s="250"/>
      <c r="Q475" s="250"/>
      <c r="R475" s="250"/>
      <c r="S475" s="250"/>
      <c r="T475" s="251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52" t="s">
        <v>188</v>
      </c>
      <c r="AU475" s="252" t="s">
        <v>82</v>
      </c>
      <c r="AV475" s="13" t="s">
        <v>80</v>
      </c>
      <c r="AW475" s="13" t="s">
        <v>30</v>
      </c>
      <c r="AX475" s="13" t="s">
        <v>73</v>
      </c>
      <c r="AY475" s="252" t="s">
        <v>129</v>
      </c>
    </row>
    <row r="476" spans="1:51" s="14" customFormat="1" ht="12">
      <c r="A476" s="14"/>
      <c r="B476" s="253"/>
      <c r="C476" s="254"/>
      <c r="D476" s="234" t="s">
        <v>188</v>
      </c>
      <c r="E476" s="255" t="s">
        <v>1</v>
      </c>
      <c r="F476" s="256" t="s">
        <v>82</v>
      </c>
      <c r="G476" s="254"/>
      <c r="H476" s="257">
        <v>2</v>
      </c>
      <c r="I476" s="258"/>
      <c r="J476" s="254"/>
      <c r="K476" s="254"/>
      <c r="L476" s="259"/>
      <c r="M476" s="260"/>
      <c r="N476" s="261"/>
      <c r="O476" s="261"/>
      <c r="P476" s="261"/>
      <c r="Q476" s="261"/>
      <c r="R476" s="261"/>
      <c r="S476" s="261"/>
      <c r="T476" s="262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63" t="s">
        <v>188</v>
      </c>
      <c r="AU476" s="263" t="s">
        <v>82</v>
      </c>
      <c r="AV476" s="14" t="s">
        <v>82</v>
      </c>
      <c r="AW476" s="14" t="s">
        <v>30</v>
      </c>
      <c r="AX476" s="14" t="s">
        <v>73</v>
      </c>
      <c r="AY476" s="263" t="s">
        <v>129</v>
      </c>
    </row>
    <row r="477" spans="1:51" s="13" customFormat="1" ht="12">
      <c r="A477" s="13"/>
      <c r="B477" s="243"/>
      <c r="C477" s="244"/>
      <c r="D477" s="234" t="s">
        <v>188</v>
      </c>
      <c r="E477" s="245" t="s">
        <v>1</v>
      </c>
      <c r="F477" s="246" t="s">
        <v>205</v>
      </c>
      <c r="G477" s="244"/>
      <c r="H477" s="245" t="s">
        <v>1</v>
      </c>
      <c r="I477" s="247"/>
      <c r="J477" s="244"/>
      <c r="K477" s="244"/>
      <c r="L477" s="248"/>
      <c r="M477" s="249"/>
      <c r="N477" s="250"/>
      <c r="O477" s="250"/>
      <c r="P477" s="250"/>
      <c r="Q477" s="250"/>
      <c r="R477" s="250"/>
      <c r="S477" s="250"/>
      <c r="T477" s="251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2" t="s">
        <v>188</v>
      </c>
      <c r="AU477" s="252" t="s">
        <v>82</v>
      </c>
      <c r="AV477" s="13" t="s">
        <v>80</v>
      </c>
      <c r="AW477" s="13" t="s">
        <v>30</v>
      </c>
      <c r="AX477" s="13" t="s">
        <v>73</v>
      </c>
      <c r="AY477" s="252" t="s">
        <v>129</v>
      </c>
    </row>
    <row r="478" spans="1:51" s="14" customFormat="1" ht="12">
      <c r="A478" s="14"/>
      <c r="B478" s="253"/>
      <c r="C478" s="254"/>
      <c r="D478" s="234" t="s">
        <v>188</v>
      </c>
      <c r="E478" s="255" t="s">
        <v>1</v>
      </c>
      <c r="F478" s="256" t="s">
        <v>82</v>
      </c>
      <c r="G478" s="254"/>
      <c r="H478" s="257">
        <v>2</v>
      </c>
      <c r="I478" s="258"/>
      <c r="J478" s="254"/>
      <c r="K478" s="254"/>
      <c r="L478" s="259"/>
      <c r="M478" s="260"/>
      <c r="N478" s="261"/>
      <c r="O478" s="261"/>
      <c r="P478" s="261"/>
      <c r="Q478" s="261"/>
      <c r="R478" s="261"/>
      <c r="S478" s="261"/>
      <c r="T478" s="262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3" t="s">
        <v>188</v>
      </c>
      <c r="AU478" s="263" t="s">
        <v>82</v>
      </c>
      <c r="AV478" s="14" t="s">
        <v>82</v>
      </c>
      <c r="AW478" s="14" t="s">
        <v>30</v>
      </c>
      <c r="AX478" s="14" t="s">
        <v>73</v>
      </c>
      <c r="AY478" s="263" t="s">
        <v>129</v>
      </c>
    </row>
    <row r="479" spans="1:51" s="13" customFormat="1" ht="12">
      <c r="A479" s="13"/>
      <c r="B479" s="243"/>
      <c r="C479" s="244"/>
      <c r="D479" s="234" t="s">
        <v>188</v>
      </c>
      <c r="E479" s="245" t="s">
        <v>1</v>
      </c>
      <c r="F479" s="246" t="s">
        <v>189</v>
      </c>
      <c r="G479" s="244"/>
      <c r="H479" s="245" t="s">
        <v>1</v>
      </c>
      <c r="I479" s="247"/>
      <c r="J479" s="244"/>
      <c r="K479" s="244"/>
      <c r="L479" s="248"/>
      <c r="M479" s="249"/>
      <c r="N479" s="250"/>
      <c r="O479" s="250"/>
      <c r="P479" s="250"/>
      <c r="Q479" s="250"/>
      <c r="R479" s="250"/>
      <c r="S479" s="250"/>
      <c r="T479" s="251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2" t="s">
        <v>188</v>
      </c>
      <c r="AU479" s="252" t="s">
        <v>82</v>
      </c>
      <c r="AV479" s="13" t="s">
        <v>80</v>
      </c>
      <c r="AW479" s="13" t="s">
        <v>30</v>
      </c>
      <c r="AX479" s="13" t="s">
        <v>73</v>
      </c>
      <c r="AY479" s="252" t="s">
        <v>129</v>
      </c>
    </row>
    <row r="480" spans="1:51" s="14" customFormat="1" ht="12">
      <c r="A480" s="14"/>
      <c r="B480" s="253"/>
      <c r="C480" s="254"/>
      <c r="D480" s="234" t="s">
        <v>188</v>
      </c>
      <c r="E480" s="255" t="s">
        <v>1</v>
      </c>
      <c r="F480" s="256" t="s">
        <v>82</v>
      </c>
      <c r="G480" s="254"/>
      <c r="H480" s="257">
        <v>2</v>
      </c>
      <c r="I480" s="258"/>
      <c r="J480" s="254"/>
      <c r="K480" s="254"/>
      <c r="L480" s="259"/>
      <c r="M480" s="260"/>
      <c r="N480" s="261"/>
      <c r="O480" s="261"/>
      <c r="P480" s="261"/>
      <c r="Q480" s="261"/>
      <c r="R480" s="261"/>
      <c r="S480" s="261"/>
      <c r="T480" s="262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63" t="s">
        <v>188</v>
      </c>
      <c r="AU480" s="263" t="s">
        <v>82</v>
      </c>
      <c r="AV480" s="14" t="s">
        <v>82</v>
      </c>
      <c r="AW480" s="14" t="s">
        <v>30</v>
      </c>
      <c r="AX480" s="14" t="s">
        <v>73</v>
      </c>
      <c r="AY480" s="263" t="s">
        <v>129</v>
      </c>
    </row>
    <row r="481" spans="1:51" s="13" customFormat="1" ht="12">
      <c r="A481" s="13"/>
      <c r="B481" s="243"/>
      <c r="C481" s="244"/>
      <c r="D481" s="234" t="s">
        <v>188</v>
      </c>
      <c r="E481" s="245" t="s">
        <v>1</v>
      </c>
      <c r="F481" s="246" t="s">
        <v>194</v>
      </c>
      <c r="G481" s="244"/>
      <c r="H481" s="245" t="s">
        <v>1</v>
      </c>
      <c r="I481" s="247"/>
      <c r="J481" s="244"/>
      <c r="K481" s="244"/>
      <c r="L481" s="248"/>
      <c r="M481" s="249"/>
      <c r="N481" s="250"/>
      <c r="O481" s="250"/>
      <c r="P481" s="250"/>
      <c r="Q481" s="250"/>
      <c r="R481" s="250"/>
      <c r="S481" s="250"/>
      <c r="T481" s="251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2" t="s">
        <v>188</v>
      </c>
      <c r="AU481" s="252" t="s">
        <v>82</v>
      </c>
      <c r="AV481" s="13" t="s">
        <v>80</v>
      </c>
      <c r="AW481" s="13" t="s">
        <v>30</v>
      </c>
      <c r="AX481" s="13" t="s">
        <v>73</v>
      </c>
      <c r="AY481" s="252" t="s">
        <v>129</v>
      </c>
    </row>
    <row r="482" spans="1:51" s="14" customFormat="1" ht="12">
      <c r="A482" s="14"/>
      <c r="B482" s="253"/>
      <c r="C482" s="254"/>
      <c r="D482" s="234" t="s">
        <v>188</v>
      </c>
      <c r="E482" s="255" t="s">
        <v>1</v>
      </c>
      <c r="F482" s="256" t="s">
        <v>82</v>
      </c>
      <c r="G482" s="254"/>
      <c r="H482" s="257">
        <v>2</v>
      </c>
      <c r="I482" s="258"/>
      <c r="J482" s="254"/>
      <c r="K482" s="254"/>
      <c r="L482" s="259"/>
      <c r="M482" s="260"/>
      <c r="N482" s="261"/>
      <c r="O482" s="261"/>
      <c r="P482" s="261"/>
      <c r="Q482" s="261"/>
      <c r="R482" s="261"/>
      <c r="S482" s="261"/>
      <c r="T482" s="262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63" t="s">
        <v>188</v>
      </c>
      <c r="AU482" s="263" t="s">
        <v>82</v>
      </c>
      <c r="AV482" s="14" t="s">
        <v>82</v>
      </c>
      <c r="AW482" s="14" t="s">
        <v>30</v>
      </c>
      <c r="AX482" s="14" t="s">
        <v>73</v>
      </c>
      <c r="AY482" s="263" t="s">
        <v>129</v>
      </c>
    </row>
    <row r="483" spans="1:51" s="15" customFormat="1" ht="12">
      <c r="A483" s="15"/>
      <c r="B483" s="264"/>
      <c r="C483" s="265"/>
      <c r="D483" s="234" t="s">
        <v>188</v>
      </c>
      <c r="E483" s="266" t="s">
        <v>1</v>
      </c>
      <c r="F483" s="267" t="s">
        <v>197</v>
      </c>
      <c r="G483" s="265"/>
      <c r="H483" s="268">
        <v>12</v>
      </c>
      <c r="I483" s="269"/>
      <c r="J483" s="265"/>
      <c r="K483" s="265"/>
      <c r="L483" s="270"/>
      <c r="M483" s="271"/>
      <c r="N483" s="272"/>
      <c r="O483" s="272"/>
      <c r="P483" s="272"/>
      <c r="Q483" s="272"/>
      <c r="R483" s="272"/>
      <c r="S483" s="272"/>
      <c r="T483" s="273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74" t="s">
        <v>188</v>
      </c>
      <c r="AU483" s="274" t="s">
        <v>82</v>
      </c>
      <c r="AV483" s="15" t="s">
        <v>136</v>
      </c>
      <c r="AW483" s="15" t="s">
        <v>30</v>
      </c>
      <c r="AX483" s="15" t="s">
        <v>80</v>
      </c>
      <c r="AY483" s="274" t="s">
        <v>129</v>
      </c>
    </row>
    <row r="484" spans="1:65" s="2" customFormat="1" ht="24.15" customHeight="1">
      <c r="A484" s="39"/>
      <c r="B484" s="40"/>
      <c r="C484" s="220" t="s">
        <v>474</v>
      </c>
      <c r="D484" s="220" t="s">
        <v>132</v>
      </c>
      <c r="E484" s="221" t="s">
        <v>475</v>
      </c>
      <c r="F484" s="222" t="s">
        <v>476</v>
      </c>
      <c r="G484" s="223" t="s">
        <v>187</v>
      </c>
      <c r="H484" s="224">
        <v>6.846</v>
      </c>
      <c r="I484" s="225"/>
      <c r="J484" s="226">
        <f>ROUND(I484*H484,2)</f>
        <v>0</v>
      </c>
      <c r="K484" s="227"/>
      <c r="L484" s="45"/>
      <c r="M484" s="228" t="s">
        <v>1</v>
      </c>
      <c r="N484" s="229" t="s">
        <v>38</v>
      </c>
      <c r="O484" s="92"/>
      <c r="P484" s="230">
        <f>O484*H484</f>
        <v>0</v>
      </c>
      <c r="Q484" s="230">
        <v>0</v>
      </c>
      <c r="R484" s="230">
        <f>Q484*H484</f>
        <v>0</v>
      </c>
      <c r="S484" s="230">
        <v>0</v>
      </c>
      <c r="T484" s="231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2" t="s">
        <v>136</v>
      </c>
      <c r="AT484" s="232" t="s">
        <v>132</v>
      </c>
      <c r="AU484" s="232" t="s">
        <v>82</v>
      </c>
      <c r="AY484" s="18" t="s">
        <v>129</v>
      </c>
      <c r="BE484" s="233">
        <f>IF(N484="základní",J484,0)</f>
        <v>0</v>
      </c>
      <c r="BF484" s="233">
        <f>IF(N484="snížená",J484,0)</f>
        <v>0</v>
      </c>
      <c r="BG484" s="233">
        <f>IF(N484="zákl. přenesená",J484,0)</f>
        <v>0</v>
      </c>
      <c r="BH484" s="233">
        <f>IF(N484="sníž. přenesená",J484,0)</f>
        <v>0</v>
      </c>
      <c r="BI484" s="233">
        <f>IF(N484="nulová",J484,0)</f>
        <v>0</v>
      </c>
      <c r="BJ484" s="18" t="s">
        <v>80</v>
      </c>
      <c r="BK484" s="233">
        <f>ROUND(I484*H484,2)</f>
        <v>0</v>
      </c>
      <c r="BL484" s="18" t="s">
        <v>136</v>
      </c>
      <c r="BM484" s="232" t="s">
        <v>477</v>
      </c>
    </row>
    <row r="485" spans="1:47" s="2" customFormat="1" ht="12">
      <c r="A485" s="39"/>
      <c r="B485" s="40"/>
      <c r="C485" s="41"/>
      <c r="D485" s="234" t="s">
        <v>137</v>
      </c>
      <c r="E485" s="41"/>
      <c r="F485" s="235" t="s">
        <v>476</v>
      </c>
      <c r="G485" s="41"/>
      <c r="H485" s="41"/>
      <c r="I485" s="236"/>
      <c r="J485" s="41"/>
      <c r="K485" s="41"/>
      <c r="L485" s="45"/>
      <c r="M485" s="237"/>
      <c r="N485" s="238"/>
      <c r="O485" s="92"/>
      <c r="P485" s="92"/>
      <c r="Q485" s="92"/>
      <c r="R485" s="92"/>
      <c r="S485" s="92"/>
      <c r="T485" s="93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137</v>
      </c>
      <c r="AU485" s="18" t="s">
        <v>82</v>
      </c>
    </row>
    <row r="486" spans="1:51" s="13" customFormat="1" ht="12">
      <c r="A486" s="13"/>
      <c r="B486" s="243"/>
      <c r="C486" s="244"/>
      <c r="D486" s="234" t="s">
        <v>188</v>
      </c>
      <c r="E486" s="245" t="s">
        <v>1</v>
      </c>
      <c r="F486" s="246" t="s">
        <v>417</v>
      </c>
      <c r="G486" s="244"/>
      <c r="H486" s="245" t="s">
        <v>1</v>
      </c>
      <c r="I486" s="247"/>
      <c r="J486" s="244"/>
      <c r="K486" s="244"/>
      <c r="L486" s="248"/>
      <c r="M486" s="249"/>
      <c r="N486" s="250"/>
      <c r="O486" s="250"/>
      <c r="P486" s="250"/>
      <c r="Q486" s="250"/>
      <c r="R486" s="250"/>
      <c r="S486" s="250"/>
      <c r="T486" s="25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2" t="s">
        <v>188</v>
      </c>
      <c r="AU486" s="252" t="s">
        <v>82</v>
      </c>
      <c r="AV486" s="13" t="s">
        <v>80</v>
      </c>
      <c r="AW486" s="13" t="s">
        <v>30</v>
      </c>
      <c r="AX486" s="13" t="s">
        <v>73</v>
      </c>
      <c r="AY486" s="252" t="s">
        <v>129</v>
      </c>
    </row>
    <row r="487" spans="1:51" s="13" customFormat="1" ht="12">
      <c r="A487" s="13"/>
      <c r="B487" s="243"/>
      <c r="C487" s="244"/>
      <c r="D487" s="234" t="s">
        <v>188</v>
      </c>
      <c r="E487" s="245" t="s">
        <v>1</v>
      </c>
      <c r="F487" s="246" t="s">
        <v>374</v>
      </c>
      <c r="G487" s="244"/>
      <c r="H487" s="245" t="s">
        <v>1</v>
      </c>
      <c r="I487" s="247"/>
      <c r="J487" s="244"/>
      <c r="K487" s="244"/>
      <c r="L487" s="248"/>
      <c r="M487" s="249"/>
      <c r="N487" s="250"/>
      <c r="O487" s="250"/>
      <c r="P487" s="250"/>
      <c r="Q487" s="250"/>
      <c r="R487" s="250"/>
      <c r="S487" s="250"/>
      <c r="T487" s="25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2" t="s">
        <v>188</v>
      </c>
      <c r="AU487" s="252" t="s">
        <v>82</v>
      </c>
      <c r="AV487" s="13" t="s">
        <v>80</v>
      </c>
      <c r="AW487" s="13" t="s">
        <v>30</v>
      </c>
      <c r="AX487" s="13" t="s">
        <v>73</v>
      </c>
      <c r="AY487" s="252" t="s">
        <v>129</v>
      </c>
    </row>
    <row r="488" spans="1:51" s="13" customFormat="1" ht="12">
      <c r="A488" s="13"/>
      <c r="B488" s="243"/>
      <c r="C488" s="244"/>
      <c r="D488" s="234" t="s">
        <v>188</v>
      </c>
      <c r="E488" s="245" t="s">
        <v>1</v>
      </c>
      <c r="F488" s="246" t="s">
        <v>418</v>
      </c>
      <c r="G488" s="244"/>
      <c r="H488" s="245" t="s">
        <v>1</v>
      </c>
      <c r="I488" s="247"/>
      <c r="J488" s="244"/>
      <c r="K488" s="244"/>
      <c r="L488" s="248"/>
      <c r="M488" s="249"/>
      <c r="N488" s="250"/>
      <c r="O488" s="250"/>
      <c r="P488" s="250"/>
      <c r="Q488" s="250"/>
      <c r="R488" s="250"/>
      <c r="S488" s="250"/>
      <c r="T488" s="251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2" t="s">
        <v>188</v>
      </c>
      <c r="AU488" s="252" t="s">
        <v>82</v>
      </c>
      <c r="AV488" s="13" t="s">
        <v>80</v>
      </c>
      <c r="AW488" s="13" t="s">
        <v>30</v>
      </c>
      <c r="AX488" s="13" t="s">
        <v>73</v>
      </c>
      <c r="AY488" s="252" t="s">
        <v>129</v>
      </c>
    </row>
    <row r="489" spans="1:51" s="14" customFormat="1" ht="12">
      <c r="A489" s="14"/>
      <c r="B489" s="253"/>
      <c r="C489" s="254"/>
      <c r="D489" s="234" t="s">
        <v>188</v>
      </c>
      <c r="E489" s="255" t="s">
        <v>1</v>
      </c>
      <c r="F489" s="256" t="s">
        <v>478</v>
      </c>
      <c r="G489" s="254"/>
      <c r="H489" s="257">
        <v>0.281</v>
      </c>
      <c r="I489" s="258"/>
      <c r="J489" s="254"/>
      <c r="K489" s="254"/>
      <c r="L489" s="259"/>
      <c r="M489" s="260"/>
      <c r="N489" s="261"/>
      <c r="O489" s="261"/>
      <c r="P489" s="261"/>
      <c r="Q489" s="261"/>
      <c r="R489" s="261"/>
      <c r="S489" s="261"/>
      <c r="T489" s="262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3" t="s">
        <v>188</v>
      </c>
      <c r="AU489" s="263" t="s">
        <v>82</v>
      </c>
      <c r="AV489" s="14" t="s">
        <v>82</v>
      </c>
      <c r="AW489" s="14" t="s">
        <v>30</v>
      </c>
      <c r="AX489" s="14" t="s">
        <v>73</v>
      </c>
      <c r="AY489" s="263" t="s">
        <v>129</v>
      </c>
    </row>
    <row r="490" spans="1:51" s="13" customFormat="1" ht="12">
      <c r="A490" s="13"/>
      <c r="B490" s="243"/>
      <c r="C490" s="244"/>
      <c r="D490" s="234" t="s">
        <v>188</v>
      </c>
      <c r="E490" s="245" t="s">
        <v>1</v>
      </c>
      <c r="F490" s="246" t="s">
        <v>420</v>
      </c>
      <c r="G490" s="244"/>
      <c r="H490" s="245" t="s">
        <v>1</v>
      </c>
      <c r="I490" s="247"/>
      <c r="J490" s="244"/>
      <c r="K490" s="244"/>
      <c r="L490" s="248"/>
      <c r="M490" s="249"/>
      <c r="N490" s="250"/>
      <c r="O490" s="250"/>
      <c r="P490" s="250"/>
      <c r="Q490" s="250"/>
      <c r="R490" s="250"/>
      <c r="S490" s="250"/>
      <c r="T490" s="251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2" t="s">
        <v>188</v>
      </c>
      <c r="AU490" s="252" t="s">
        <v>82</v>
      </c>
      <c r="AV490" s="13" t="s">
        <v>80</v>
      </c>
      <c r="AW490" s="13" t="s">
        <v>30</v>
      </c>
      <c r="AX490" s="13" t="s">
        <v>73</v>
      </c>
      <c r="AY490" s="252" t="s">
        <v>129</v>
      </c>
    </row>
    <row r="491" spans="1:51" s="14" customFormat="1" ht="12">
      <c r="A491" s="14"/>
      <c r="B491" s="253"/>
      <c r="C491" s="254"/>
      <c r="D491" s="234" t="s">
        <v>188</v>
      </c>
      <c r="E491" s="255" t="s">
        <v>1</v>
      </c>
      <c r="F491" s="256" t="s">
        <v>479</v>
      </c>
      <c r="G491" s="254"/>
      <c r="H491" s="257">
        <v>0.562</v>
      </c>
      <c r="I491" s="258"/>
      <c r="J491" s="254"/>
      <c r="K491" s="254"/>
      <c r="L491" s="259"/>
      <c r="M491" s="260"/>
      <c r="N491" s="261"/>
      <c r="O491" s="261"/>
      <c r="P491" s="261"/>
      <c r="Q491" s="261"/>
      <c r="R491" s="261"/>
      <c r="S491" s="261"/>
      <c r="T491" s="262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63" t="s">
        <v>188</v>
      </c>
      <c r="AU491" s="263" t="s">
        <v>82</v>
      </c>
      <c r="AV491" s="14" t="s">
        <v>82</v>
      </c>
      <c r="AW491" s="14" t="s">
        <v>30</v>
      </c>
      <c r="AX491" s="14" t="s">
        <v>73</v>
      </c>
      <c r="AY491" s="263" t="s">
        <v>129</v>
      </c>
    </row>
    <row r="492" spans="1:51" s="13" customFormat="1" ht="12">
      <c r="A492" s="13"/>
      <c r="B492" s="243"/>
      <c r="C492" s="244"/>
      <c r="D492" s="234" t="s">
        <v>188</v>
      </c>
      <c r="E492" s="245" t="s">
        <v>1</v>
      </c>
      <c r="F492" s="246" t="s">
        <v>422</v>
      </c>
      <c r="G492" s="244"/>
      <c r="H492" s="245" t="s">
        <v>1</v>
      </c>
      <c r="I492" s="247"/>
      <c r="J492" s="244"/>
      <c r="K492" s="244"/>
      <c r="L492" s="248"/>
      <c r="M492" s="249"/>
      <c r="N492" s="250"/>
      <c r="O492" s="250"/>
      <c r="P492" s="250"/>
      <c r="Q492" s="250"/>
      <c r="R492" s="250"/>
      <c r="S492" s="250"/>
      <c r="T492" s="251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2" t="s">
        <v>188</v>
      </c>
      <c r="AU492" s="252" t="s">
        <v>82</v>
      </c>
      <c r="AV492" s="13" t="s">
        <v>80</v>
      </c>
      <c r="AW492" s="13" t="s">
        <v>30</v>
      </c>
      <c r="AX492" s="13" t="s">
        <v>73</v>
      </c>
      <c r="AY492" s="252" t="s">
        <v>129</v>
      </c>
    </row>
    <row r="493" spans="1:51" s="14" customFormat="1" ht="12">
      <c r="A493" s="14"/>
      <c r="B493" s="253"/>
      <c r="C493" s="254"/>
      <c r="D493" s="234" t="s">
        <v>188</v>
      </c>
      <c r="E493" s="255" t="s">
        <v>1</v>
      </c>
      <c r="F493" s="256" t="s">
        <v>480</v>
      </c>
      <c r="G493" s="254"/>
      <c r="H493" s="257">
        <v>0.843</v>
      </c>
      <c r="I493" s="258"/>
      <c r="J493" s="254"/>
      <c r="K493" s="254"/>
      <c r="L493" s="259"/>
      <c r="M493" s="260"/>
      <c r="N493" s="261"/>
      <c r="O493" s="261"/>
      <c r="P493" s="261"/>
      <c r="Q493" s="261"/>
      <c r="R493" s="261"/>
      <c r="S493" s="261"/>
      <c r="T493" s="262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63" t="s">
        <v>188</v>
      </c>
      <c r="AU493" s="263" t="s">
        <v>82</v>
      </c>
      <c r="AV493" s="14" t="s">
        <v>82</v>
      </c>
      <c r="AW493" s="14" t="s">
        <v>30</v>
      </c>
      <c r="AX493" s="14" t="s">
        <v>73</v>
      </c>
      <c r="AY493" s="263" t="s">
        <v>129</v>
      </c>
    </row>
    <row r="494" spans="1:51" s="13" customFormat="1" ht="12">
      <c r="A494" s="13"/>
      <c r="B494" s="243"/>
      <c r="C494" s="244"/>
      <c r="D494" s="234" t="s">
        <v>188</v>
      </c>
      <c r="E494" s="245" t="s">
        <v>1</v>
      </c>
      <c r="F494" s="246" t="s">
        <v>424</v>
      </c>
      <c r="G494" s="244"/>
      <c r="H494" s="245" t="s">
        <v>1</v>
      </c>
      <c r="I494" s="247"/>
      <c r="J494" s="244"/>
      <c r="K494" s="244"/>
      <c r="L494" s="248"/>
      <c r="M494" s="249"/>
      <c r="N494" s="250"/>
      <c r="O494" s="250"/>
      <c r="P494" s="250"/>
      <c r="Q494" s="250"/>
      <c r="R494" s="250"/>
      <c r="S494" s="250"/>
      <c r="T494" s="251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2" t="s">
        <v>188</v>
      </c>
      <c r="AU494" s="252" t="s">
        <v>82</v>
      </c>
      <c r="AV494" s="13" t="s">
        <v>80</v>
      </c>
      <c r="AW494" s="13" t="s">
        <v>30</v>
      </c>
      <c r="AX494" s="13" t="s">
        <v>73</v>
      </c>
      <c r="AY494" s="252" t="s">
        <v>129</v>
      </c>
    </row>
    <row r="495" spans="1:51" s="14" customFormat="1" ht="12">
      <c r="A495" s="14"/>
      <c r="B495" s="253"/>
      <c r="C495" s="254"/>
      <c r="D495" s="234" t="s">
        <v>188</v>
      </c>
      <c r="E495" s="255" t="s">
        <v>1</v>
      </c>
      <c r="F495" s="256" t="s">
        <v>481</v>
      </c>
      <c r="G495" s="254"/>
      <c r="H495" s="257">
        <v>0.843</v>
      </c>
      <c r="I495" s="258"/>
      <c r="J495" s="254"/>
      <c r="K495" s="254"/>
      <c r="L495" s="259"/>
      <c r="M495" s="260"/>
      <c r="N495" s="261"/>
      <c r="O495" s="261"/>
      <c r="P495" s="261"/>
      <c r="Q495" s="261"/>
      <c r="R495" s="261"/>
      <c r="S495" s="261"/>
      <c r="T495" s="262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63" t="s">
        <v>188</v>
      </c>
      <c r="AU495" s="263" t="s">
        <v>82</v>
      </c>
      <c r="AV495" s="14" t="s">
        <v>82</v>
      </c>
      <c r="AW495" s="14" t="s">
        <v>30</v>
      </c>
      <c r="AX495" s="14" t="s">
        <v>73</v>
      </c>
      <c r="AY495" s="263" t="s">
        <v>129</v>
      </c>
    </row>
    <row r="496" spans="1:51" s="13" customFormat="1" ht="12">
      <c r="A496" s="13"/>
      <c r="B496" s="243"/>
      <c r="C496" s="244"/>
      <c r="D496" s="234" t="s">
        <v>188</v>
      </c>
      <c r="E496" s="245" t="s">
        <v>1</v>
      </c>
      <c r="F496" s="246" t="s">
        <v>389</v>
      </c>
      <c r="G496" s="244"/>
      <c r="H496" s="245" t="s">
        <v>1</v>
      </c>
      <c r="I496" s="247"/>
      <c r="J496" s="244"/>
      <c r="K496" s="244"/>
      <c r="L496" s="248"/>
      <c r="M496" s="249"/>
      <c r="N496" s="250"/>
      <c r="O496" s="250"/>
      <c r="P496" s="250"/>
      <c r="Q496" s="250"/>
      <c r="R496" s="250"/>
      <c r="S496" s="250"/>
      <c r="T496" s="251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2" t="s">
        <v>188</v>
      </c>
      <c r="AU496" s="252" t="s">
        <v>82</v>
      </c>
      <c r="AV496" s="13" t="s">
        <v>80</v>
      </c>
      <c r="AW496" s="13" t="s">
        <v>30</v>
      </c>
      <c r="AX496" s="13" t="s">
        <v>73</v>
      </c>
      <c r="AY496" s="252" t="s">
        <v>129</v>
      </c>
    </row>
    <row r="497" spans="1:51" s="13" customFormat="1" ht="12">
      <c r="A497" s="13"/>
      <c r="B497" s="243"/>
      <c r="C497" s="244"/>
      <c r="D497" s="234" t="s">
        <v>188</v>
      </c>
      <c r="E497" s="245" t="s">
        <v>1</v>
      </c>
      <c r="F497" s="246" t="s">
        <v>426</v>
      </c>
      <c r="G497" s="244"/>
      <c r="H497" s="245" t="s">
        <v>1</v>
      </c>
      <c r="I497" s="247"/>
      <c r="J497" s="244"/>
      <c r="K497" s="244"/>
      <c r="L497" s="248"/>
      <c r="M497" s="249"/>
      <c r="N497" s="250"/>
      <c r="O497" s="250"/>
      <c r="P497" s="250"/>
      <c r="Q497" s="250"/>
      <c r="R497" s="250"/>
      <c r="S497" s="250"/>
      <c r="T497" s="251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2" t="s">
        <v>188</v>
      </c>
      <c r="AU497" s="252" t="s">
        <v>82</v>
      </c>
      <c r="AV497" s="13" t="s">
        <v>80</v>
      </c>
      <c r="AW497" s="13" t="s">
        <v>30</v>
      </c>
      <c r="AX497" s="13" t="s">
        <v>73</v>
      </c>
      <c r="AY497" s="252" t="s">
        <v>129</v>
      </c>
    </row>
    <row r="498" spans="1:51" s="14" customFormat="1" ht="12">
      <c r="A498" s="14"/>
      <c r="B498" s="253"/>
      <c r="C498" s="254"/>
      <c r="D498" s="234" t="s">
        <v>188</v>
      </c>
      <c r="E498" s="255" t="s">
        <v>1</v>
      </c>
      <c r="F498" s="256" t="s">
        <v>482</v>
      </c>
      <c r="G498" s="254"/>
      <c r="H498" s="257">
        <v>0.582</v>
      </c>
      <c r="I498" s="258"/>
      <c r="J498" s="254"/>
      <c r="K498" s="254"/>
      <c r="L498" s="259"/>
      <c r="M498" s="260"/>
      <c r="N498" s="261"/>
      <c r="O498" s="261"/>
      <c r="P498" s="261"/>
      <c r="Q498" s="261"/>
      <c r="R498" s="261"/>
      <c r="S498" s="261"/>
      <c r="T498" s="262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63" t="s">
        <v>188</v>
      </c>
      <c r="AU498" s="263" t="s">
        <v>82</v>
      </c>
      <c r="AV498" s="14" t="s">
        <v>82</v>
      </c>
      <c r="AW498" s="14" t="s">
        <v>30</v>
      </c>
      <c r="AX498" s="14" t="s">
        <v>73</v>
      </c>
      <c r="AY498" s="263" t="s">
        <v>129</v>
      </c>
    </row>
    <row r="499" spans="1:51" s="13" customFormat="1" ht="12">
      <c r="A499" s="13"/>
      <c r="B499" s="243"/>
      <c r="C499" s="244"/>
      <c r="D499" s="234" t="s">
        <v>188</v>
      </c>
      <c r="E499" s="245" t="s">
        <v>1</v>
      </c>
      <c r="F499" s="246" t="s">
        <v>428</v>
      </c>
      <c r="G499" s="244"/>
      <c r="H499" s="245" t="s">
        <v>1</v>
      </c>
      <c r="I499" s="247"/>
      <c r="J499" s="244"/>
      <c r="K499" s="244"/>
      <c r="L499" s="248"/>
      <c r="M499" s="249"/>
      <c r="N499" s="250"/>
      <c r="O499" s="250"/>
      <c r="P499" s="250"/>
      <c r="Q499" s="250"/>
      <c r="R499" s="250"/>
      <c r="S499" s="250"/>
      <c r="T499" s="251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2" t="s">
        <v>188</v>
      </c>
      <c r="AU499" s="252" t="s">
        <v>82</v>
      </c>
      <c r="AV499" s="13" t="s">
        <v>80</v>
      </c>
      <c r="AW499" s="13" t="s">
        <v>30</v>
      </c>
      <c r="AX499" s="13" t="s">
        <v>73</v>
      </c>
      <c r="AY499" s="252" t="s">
        <v>129</v>
      </c>
    </row>
    <row r="500" spans="1:51" s="14" customFormat="1" ht="12">
      <c r="A500" s="14"/>
      <c r="B500" s="253"/>
      <c r="C500" s="254"/>
      <c r="D500" s="234" t="s">
        <v>188</v>
      </c>
      <c r="E500" s="255" t="s">
        <v>1</v>
      </c>
      <c r="F500" s="256" t="s">
        <v>483</v>
      </c>
      <c r="G500" s="254"/>
      <c r="H500" s="257">
        <v>0.296</v>
      </c>
      <c r="I500" s="258"/>
      <c r="J500" s="254"/>
      <c r="K500" s="254"/>
      <c r="L500" s="259"/>
      <c r="M500" s="260"/>
      <c r="N500" s="261"/>
      <c r="O500" s="261"/>
      <c r="P500" s="261"/>
      <c r="Q500" s="261"/>
      <c r="R500" s="261"/>
      <c r="S500" s="261"/>
      <c r="T500" s="262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63" t="s">
        <v>188</v>
      </c>
      <c r="AU500" s="263" t="s">
        <v>82</v>
      </c>
      <c r="AV500" s="14" t="s">
        <v>82</v>
      </c>
      <c r="AW500" s="14" t="s">
        <v>30</v>
      </c>
      <c r="AX500" s="14" t="s">
        <v>73</v>
      </c>
      <c r="AY500" s="263" t="s">
        <v>129</v>
      </c>
    </row>
    <row r="501" spans="1:51" s="13" customFormat="1" ht="12">
      <c r="A501" s="13"/>
      <c r="B501" s="243"/>
      <c r="C501" s="244"/>
      <c r="D501" s="234" t="s">
        <v>188</v>
      </c>
      <c r="E501" s="245" t="s">
        <v>1</v>
      </c>
      <c r="F501" s="246" t="s">
        <v>430</v>
      </c>
      <c r="G501" s="244"/>
      <c r="H501" s="245" t="s">
        <v>1</v>
      </c>
      <c r="I501" s="247"/>
      <c r="J501" s="244"/>
      <c r="K501" s="244"/>
      <c r="L501" s="248"/>
      <c r="M501" s="249"/>
      <c r="N501" s="250"/>
      <c r="O501" s="250"/>
      <c r="P501" s="250"/>
      <c r="Q501" s="250"/>
      <c r="R501" s="250"/>
      <c r="S501" s="250"/>
      <c r="T501" s="25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2" t="s">
        <v>188</v>
      </c>
      <c r="AU501" s="252" t="s">
        <v>82</v>
      </c>
      <c r="AV501" s="13" t="s">
        <v>80</v>
      </c>
      <c r="AW501" s="13" t="s">
        <v>30</v>
      </c>
      <c r="AX501" s="13" t="s">
        <v>73</v>
      </c>
      <c r="AY501" s="252" t="s">
        <v>129</v>
      </c>
    </row>
    <row r="502" spans="1:51" s="14" customFormat="1" ht="12">
      <c r="A502" s="14"/>
      <c r="B502" s="253"/>
      <c r="C502" s="254"/>
      <c r="D502" s="234" t="s">
        <v>188</v>
      </c>
      <c r="E502" s="255" t="s">
        <v>1</v>
      </c>
      <c r="F502" s="256" t="s">
        <v>484</v>
      </c>
      <c r="G502" s="254"/>
      <c r="H502" s="257">
        <v>0.299</v>
      </c>
      <c r="I502" s="258"/>
      <c r="J502" s="254"/>
      <c r="K502" s="254"/>
      <c r="L502" s="259"/>
      <c r="M502" s="260"/>
      <c r="N502" s="261"/>
      <c r="O502" s="261"/>
      <c r="P502" s="261"/>
      <c r="Q502" s="261"/>
      <c r="R502" s="261"/>
      <c r="S502" s="261"/>
      <c r="T502" s="262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63" t="s">
        <v>188</v>
      </c>
      <c r="AU502" s="263" t="s">
        <v>82</v>
      </c>
      <c r="AV502" s="14" t="s">
        <v>82</v>
      </c>
      <c r="AW502" s="14" t="s">
        <v>30</v>
      </c>
      <c r="AX502" s="14" t="s">
        <v>73</v>
      </c>
      <c r="AY502" s="263" t="s">
        <v>129</v>
      </c>
    </row>
    <row r="503" spans="1:51" s="14" customFormat="1" ht="12">
      <c r="A503" s="14"/>
      <c r="B503" s="253"/>
      <c r="C503" s="254"/>
      <c r="D503" s="234" t="s">
        <v>188</v>
      </c>
      <c r="E503" s="255" t="s">
        <v>1</v>
      </c>
      <c r="F503" s="256" t="s">
        <v>485</v>
      </c>
      <c r="G503" s="254"/>
      <c r="H503" s="257">
        <v>0.449</v>
      </c>
      <c r="I503" s="258"/>
      <c r="J503" s="254"/>
      <c r="K503" s="254"/>
      <c r="L503" s="259"/>
      <c r="M503" s="260"/>
      <c r="N503" s="261"/>
      <c r="O503" s="261"/>
      <c r="P503" s="261"/>
      <c r="Q503" s="261"/>
      <c r="R503" s="261"/>
      <c r="S503" s="261"/>
      <c r="T503" s="262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63" t="s">
        <v>188</v>
      </c>
      <c r="AU503" s="263" t="s">
        <v>82</v>
      </c>
      <c r="AV503" s="14" t="s">
        <v>82</v>
      </c>
      <c r="AW503" s="14" t="s">
        <v>30</v>
      </c>
      <c r="AX503" s="14" t="s">
        <v>73</v>
      </c>
      <c r="AY503" s="263" t="s">
        <v>129</v>
      </c>
    </row>
    <row r="504" spans="1:51" s="13" customFormat="1" ht="12">
      <c r="A504" s="13"/>
      <c r="B504" s="243"/>
      <c r="C504" s="244"/>
      <c r="D504" s="234" t="s">
        <v>188</v>
      </c>
      <c r="E504" s="245" t="s">
        <v>1</v>
      </c>
      <c r="F504" s="246" t="s">
        <v>433</v>
      </c>
      <c r="G504" s="244"/>
      <c r="H504" s="245" t="s">
        <v>1</v>
      </c>
      <c r="I504" s="247"/>
      <c r="J504" s="244"/>
      <c r="K504" s="244"/>
      <c r="L504" s="248"/>
      <c r="M504" s="249"/>
      <c r="N504" s="250"/>
      <c r="O504" s="250"/>
      <c r="P504" s="250"/>
      <c r="Q504" s="250"/>
      <c r="R504" s="250"/>
      <c r="S504" s="250"/>
      <c r="T504" s="25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2" t="s">
        <v>188</v>
      </c>
      <c r="AU504" s="252" t="s">
        <v>82</v>
      </c>
      <c r="AV504" s="13" t="s">
        <v>80</v>
      </c>
      <c r="AW504" s="13" t="s">
        <v>30</v>
      </c>
      <c r="AX504" s="13" t="s">
        <v>73</v>
      </c>
      <c r="AY504" s="252" t="s">
        <v>129</v>
      </c>
    </row>
    <row r="505" spans="1:51" s="14" customFormat="1" ht="12">
      <c r="A505" s="14"/>
      <c r="B505" s="253"/>
      <c r="C505" s="254"/>
      <c r="D505" s="234" t="s">
        <v>188</v>
      </c>
      <c r="E505" s="255" t="s">
        <v>1</v>
      </c>
      <c r="F505" s="256" t="s">
        <v>486</v>
      </c>
      <c r="G505" s="254"/>
      <c r="H505" s="257">
        <v>0.612</v>
      </c>
      <c r="I505" s="258"/>
      <c r="J505" s="254"/>
      <c r="K505" s="254"/>
      <c r="L505" s="259"/>
      <c r="M505" s="260"/>
      <c r="N505" s="261"/>
      <c r="O505" s="261"/>
      <c r="P505" s="261"/>
      <c r="Q505" s="261"/>
      <c r="R505" s="261"/>
      <c r="S505" s="261"/>
      <c r="T505" s="262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63" t="s">
        <v>188</v>
      </c>
      <c r="AU505" s="263" t="s">
        <v>82</v>
      </c>
      <c r="AV505" s="14" t="s">
        <v>82</v>
      </c>
      <c r="AW505" s="14" t="s">
        <v>30</v>
      </c>
      <c r="AX505" s="14" t="s">
        <v>73</v>
      </c>
      <c r="AY505" s="263" t="s">
        <v>129</v>
      </c>
    </row>
    <row r="506" spans="1:51" s="14" customFormat="1" ht="12">
      <c r="A506" s="14"/>
      <c r="B506" s="253"/>
      <c r="C506" s="254"/>
      <c r="D506" s="234" t="s">
        <v>188</v>
      </c>
      <c r="E506" s="255" t="s">
        <v>1</v>
      </c>
      <c r="F506" s="256" t="s">
        <v>487</v>
      </c>
      <c r="G506" s="254"/>
      <c r="H506" s="257">
        <v>0.459</v>
      </c>
      <c r="I506" s="258"/>
      <c r="J506" s="254"/>
      <c r="K506" s="254"/>
      <c r="L506" s="259"/>
      <c r="M506" s="260"/>
      <c r="N506" s="261"/>
      <c r="O506" s="261"/>
      <c r="P506" s="261"/>
      <c r="Q506" s="261"/>
      <c r="R506" s="261"/>
      <c r="S506" s="261"/>
      <c r="T506" s="262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63" t="s">
        <v>188</v>
      </c>
      <c r="AU506" s="263" t="s">
        <v>82</v>
      </c>
      <c r="AV506" s="14" t="s">
        <v>82</v>
      </c>
      <c r="AW506" s="14" t="s">
        <v>30</v>
      </c>
      <c r="AX506" s="14" t="s">
        <v>73</v>
      </c>
      <c r="AY506" s="263" t="s">
        <v>129</v>
      </c>
    </row>
    <row r="507" spans="1:51" s="14" customFormat="1" ht="12">
      <c r="A507" s="14"/>
      <c r="B507" s="253"/>
      <c r="C507" s="254"/>
      <c r="D507" s="234" t="s">
        <v>188</v>
      </c>
      <c r="E507" s="255" t="s">
        <v>1</v>
      </c>
      <c r="F507" s="256" t="s">
        <v>488</v>
      </c>
      <c r="G507" s="254"/>
      <c r="H507" s="257">
        <v>0.66</v>
      </c>
      <c r="I507" s="258"/>
      <c r="J507" s="254"/>
      <c r="K507" s="254"/>
      <c r="L507" s="259"/>
      <c r="M507" s="260"/>
      <c r="N507" s="261"/>
      <c r="O507" s="261"/>
      <c r="P507" s="261"/>
      <c r="Q507" s="261"/>
      <c r="R507" s="261"/>
      <c r="S507" s="261"/>
      <c r="T507" s="262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63" t="s">
        <v>188</v>
      </c>
      <c r="AU507" s="263" t="s">
        <v>82</v>
      </c>
      <c r="AV507" s="14" t="s">
        <v>82</v>
      </c>
      <c r="AW507" s="14" t="s">
        <v>30</v>
      </c>
      <c r="AX507" s="14" t="s">
        <v>73</v>
      </c>
      <c r="AY507" s="263" t="s">
        <v>129</v>
      </c>
    </row>
    <row r="508" spans="1:51" s="14" customFormat="1" ht="12">
      <c r="A508" s="14"/>
      <c r="B508" s="253"/>
      <c r="C508" s="254"/>
      <c r="D508" s="234" t="s">
        <v>188</v>
      </c>
      <c r="E508" s="255" t="s">
        <v>1</v>
      </c>
      <c r="F508" s="256" t="s">
        <v>489</v>
      </c>
      <c r="G508" s="254"/>
      <c r="H508" s="257">
        <v>0.96</v>
      </c>
      <c r="I508" s="258"/>
      <c r="J508" s="254"/>
      <c r="K508" s="254"/>
      <c r="L508" s="259"/>
      <c r="M508" s="260"/>
      <c r="N508" s="261"/>
      <c r="O508" s="261"/>
      <c r="P508" s="261"/>
      <c r="Q508" s="261"/>
      <c r="R508" s="261"/>
      <c r="S508" s="261"/>
      <c r="T508" s="262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3" t="s">
        <v>188</v>
      </c>
      <c r="AU508" s="263" t="s">
        <v>82</v>
      </c>
      <c r="AV508" s="14" t="s">
        <v>82</v>
      </c>
      <c r="AW508" s="14" t="s">
        <v>30</v>
      </c>
      <c r="AX508" s="14" t="s">
        <v>73</v>
      </c>
      <c r="AY508" s="263" t="s">
        <v>129</v>
      </c>
    </row>
    <row r="509" spans="1:51" s="15" customFormat="1" ht="12">
      <c r="A509" s="15"/>
      <c r="B509" s="264"/>
      <c r="C509" s="265"/>
      <c r="D509" s="234" t="s">
        <v>188</v>
      </c>
      <c r="E509" s="266" t="s">
        <v>1</v>
      </c>
      <c r="F509" s="267" t="s">
        <v>197</v>
      </c>
      <c r="G509" s="265"/>
      <c r="H509" s="268">
        <v>6.845999999999999</v>
      </c>
      <c r="I509" s="269"/>
      <c r="J509" s="265"/>
      <c r="K509" s="265"/>
      <c r="L509" s="270"/>
      <c r="M509" s="271"/>
      <c r="N509" s="272"/>
      <c r="O509" s="272"/>
      <c r="P509" s="272"/>
      <c r="Q509" s="272"/>
      <c r="R509" s="272"/>
      <c r="S509" s="272"/>
      <c r="T509" s="273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T509" s="274" t="s">
        <v>188</v>
      </c>
      <c r="AU509" s="274" t="s">
        <v>82</v>
      </c>
      <c r="AV509" s="15" t="s">
        <v>136</v>
      </c>
      <c r="AW509" s="15" t="s">
        <v>30</v>
      </c>
      <c r="AX509" s="15" t="s">
        <v>80</v>
      </c>
      <c r="AY509" s="274" t="s">
        <v>129</v>
      </c>
    </row>
    <row r="510" spans="1:65" s="2" customFormat="1" ht="33" customHeight="1">
      <c r="A510" s="39"/>
      <c r="B510" s="40"/>
      <c r="C510" s="220" t="s">
        <v>257</v>
      </c>
      <c r="D510" s="220" t="s">
        <v>132</v>
      </c>
      <c r="E510" s="221" t="s">
        <v>490</v>
      </c>
      <c r="F510" s="222" t="s">
        <v>491</v>
      </c>
      <c r="G510" s="223" t="s">
        <v>187</v>
      </c>
      <c r="H510" s="224">
        <v>74.81</v>
      </c>
      <c r="I510" s="225"/>
      <c r="J510" s="226">
        <f>ROUND(I510*H510,2)</f>
        <v>0</v>
      </c>
      <c r="K510" s="227"/>
      <c r="L510" s="45"/>
      <c r="M510" s="228" t="s">
        <v>1</v>
      </c>
      <c r="N510" s="229" t="s">
        <v>38</v>
      </c>
      <c r="O510" s="92"/>
      <c r="P510" s="230">
        <f>O510*H510</f>
        <v>0</v>
      </c>
      <c r="Q510" s="230">
        <v>0</v>
      </c>
      <c r="R510" s="230">
        <f>Q510*H510</f>
        <v>0</v>
      </c>
      <c r="S510" s="230">
        <v>0</v>
      </c>
      <c r="T510" s="231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2" t="s">
        <v>136</v>
      </c>
      <c r="AT510" s="232" t="s">
        <v>132</v>
      </c>
      <c r="AU510" s="232" t="s">
        <v>82</v>
      </c>
      <c r="AY510" s="18" t="s">
        <v>129</v>
      </c>
      <c r="BE510" s="233">
        <f>IF(N510="základní",J510,0)</f>
        <v>0</v>
      </c>
      <c r="BF510" s="233">
        <f>IF(N510="snížená",J510,0)</f>
        <v>0</v>
      </c>
      <c r="BG510" s="233">
        <f>IF(N510="zákl. přenesená",J510,0)</f>
        <v>0</v>
      </c>
      <c r="BH510" s="233">
        <f>IF(N510="sníž. přenesená",J510,0)</f>
        <v>0</v>
      </c>
      <c r="BI510" s="233">
        <f>IF(N510="nulová",J510,0)</f>
        <v>0</v>
      </c>
      <c r="BJ510" s="18" t="s">
        <v>80</v>
      </c>
      <c r="BK510" s="233">
        <f>ROUND(I510*H510,2)</f>
        <v>0</v>
      </c>
      <c r="BL510" s="18" t="s">
        <v>136</v>
      </c>
      <c r="BM510" s="232" t="s">
        <v>492</v>
      </c>
    </row>
    <row r="511" spans="1:47" s="2" customFormat="1" ht="12">
      <c r="A511" s="39"/>
      <c r="B511" s="40"/>
      <c r="C511" s="41"/>
      <c r="D511" s="234" t="s">
        <v>137</v>
      </c>
      <c r="E511" s="41"/>
      <c r="F511" s="235" t="s">
        <v>491</v>
      </c>
      <c r="G511" s="41"/>
      <c r="H511" s="41"/>
      <c r="I511" s="236"/>
      <c r="J511" s="41"/>
      <c r="K511" s="41"/>
      <c r="L511" s="45"/>
      <c r="M511" s="237"/>
      <c r="N511" s="238"/>
      <c r="O511" s="92"/>
      <c r="P511" s="92"/>
      <c r="Q511" s="92"/>
      <c r="R511" s="92"/>
      <c r="S511" s="92"/>
      <c r="T511" s="93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18" t="s">
        <v>137</v>
      </c>
      <c r="AU511" s="18" t="s">
        <v>82</v>
      </c>
    </row>
    <row r="512" spans="1:51" s="13" customFormat="1" ht="12">
      <c r="A512" s="13"/>
      <c r="B512" s="243"/>
      <c r="C512" s="244"/>
      <c r="D512" s="234" t="s">
        <v>188</v>
      </c>
      <c r="E512" s="245" t="s">
        <v>1</v>
      </c>
      <c r="F512" s="246" t="s">
        <v>493</v>
      </c>
      <c r="G512" s="244"/>
      <c r="H512" s="245" t="s">
        <v>1</v>
      </c>
      <c r="I512" s="247"/>
      <c r="J512" s="244"/>
      <c r="K512" s="244"/>
      <c r="L512" s="248"/>
      <c r="M512" s="249"/>
      <c r="N512" s="250"/>
      <c r="O512" s="250"/>
      <c r="P512" s="250"/>
      <c r="Q512" s="250"/>
      <c r="R512" s="250"/>
      <c r="S512" s="250"/>
      <c r="T512" s="251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2" t="s">
        <v>188</v>
      </c>
      <c r="AU512" s="252" t="s">
        <v>82</v>
      </c>
      <c r="AV512" s="13" t="s">
        <v>80</v>
      </c>
      <c r="AW512" s="13" t="s">
        <v>30</v>
      </c>
      <c r="AX512" s="13" t="s">
        <v>73</v>
      </c>
      <c r="AY512" s="252" t="s">
        <v>129</v>
      </c>
    </row>
    <row r="513" spans="1:51" s="13" customFormat="1" ht="12">
      <c r="A513" s="13"/>
      <c r="B513" s="243"/>
      <c r="C513" s="244"/>
      <c r="D513" s="234" t="s">
        <v>188</v>
      </c>
      <c r="E513" s="245" t="s">
        <v>1</v>
      </c>
      <c r="F513" s="246" t="s">
        <v>374</v>
      </c>
      <c r="G513" s="244"/>
      <c r="H513" s="245" t="s">
        <v>1</v>
      </c>
      <c r="I513" s="247"/>
      <c r="J513" s="244"/>
      <c r="K513" s="244"/>
      <c r="L513" s="248"/>
      <c r="M513" s="249"/>
      <c r="N513" s="250"/>
      <c r="O513" s="250"/>
      <c r="P513" s="250"/>
      <c r="Q513" s="250"/>
      <c r="R513" s="250"/>
      <c r="S513" s="250"/>
      <c r="T513" s="25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2" t="s">
        <v>188</v>
      </c>
      <c r="AU513" s="252" t="s">
        <v>82</v>
      </c>
      <c r="AV513" s="13" t="s">
        <v>80</v>
      </c>
      <c r="AW513" s="13" t="s">
        <v>30</v>
      </c>
      <c r="AX513" s="13" t="s">
        <v>73</v>
      </c>
      <c r="AY513" s="252" t="s">
        <v>129</v>
      </c>
    </row>
    <row r="514" spans="1:51" s="13" customFormat="1" ht="12">
      <c r="A514" s="13"/>
      <c r="B514" s="243"/>
      <c r="C514" s="244"/>
      <c r="D514" s="234" t="s">
        <v>188</v>
      </c>
      <c r="E514" s="245" t="s">
        <v>1</v>
      </c>
      <c r="F514" s="246" t="s">
        <v>494</v>
      </c>
      <c r="G514" s="244"/>
      <c r="H514" s="245" t="s">
        <v>1</v>
      </c>
      <c r="I514" s="247"/>
      <c r="J514" s="244"/>
      <c r="K514" s="244"/>
      <c r="L514" s="248"/>
      <c r="M514" s="249"/>
      <c r="N514" s="250"/>
      <c r="O514" s="250"/>
      <c r="P514" s="250"/>
      <c r="Q514" s="250"/>
      <c r="R514" s="250"/>
      <c r="S514" s="250"/>
      <c r="T514" s="251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2" t="s">
        <v>188</v>
      </c>
      <c r="AU514" s="252" t="s">
        <v>82</v>
      </c>
      <c r="AV514" s="13" t="s">
        <v>80</v>
      </c>
      <c r="AW514" s="13" t="s">
        <v>30</v>
      </c>
      <c r="AX514" s="13" t="s">
        <v>73</v>
      </c>
      <c r="AY514" s="252" t="s">
        <v>129</v>
      </c>
    </row>
    <row r="515" spans="1:51" s="14" customFormat="1" ht="12">
      <c r="A515" s="14"/>
      <c r="B515" s="253"/>
      <c r="C515" s="254"/>
      <c r="D515" s="234" t="s">
        <v>188</v>
      </c>
      <c r="E515" s="255" t="s">
        <v>1</v>
      </c>
      <c r="F515" s="256" t="s">
        <v>495</v>
      </c>
      <c r="G515" s="254"/>
      <c r="H515" s="257">
        <v>5.76</v>
      </c>
      <c r="I515" s="258"/>
      <c r="J515" s="254"/>
      <c r="K515" s="254"/>
      <c r="L515" s="259"/>
      <c r="M515" s="260"/>
      <c r="N515" s="261"/>
      <c r="O515" s="261"/>
      <c r="P515" s="261"/>
      <c r="Q515" s="261"/>
      <c r="R515" s="261"/>
      <c r="S515" s="261"/>
      <c r="T515" s="262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63" t="s">
        <v>188</v>
      </c>
      <c r="AU515" s="263" t="s">
        <v>82</v>
      </c>
      <c r="AV515" s="14" t="s">
        <v>82</v>
      </c>
      <c r="AW515" s="14" t="s">
        <v>30</v>
      </c>
      <c r="AX515" s="14" t="s">
        <v>73</v>
      </c>
      <c r="AY515" s="263" t="s">
        <v>129</v>
      </c>
    </row>
    <row r="516" spans="1:51" s="13" customFormat="1" ht="12">
      <c r="A516" s="13"/>
      <c r="B516" s="243"/>
      <c r="C516" s="244"/>
      <c r="D516" s="234" t="s">
        <v>188</v>
      </c>
      <c r="E516" s="245" t="s">
        <v>1</v>
      </c>
      <c r="F516" s="246" t="s">
        <v>496</v>
      </c>
      <c r="G516" s="244"/>
      <c r="H516" s="245" t="s">
        <v>1</v>
      </c>
      <c r="I516" s="247"/>
      <c r="J516" s="244"/>
      <c r="K516" s="244"/>
      <c r="L516" s="248"/>
      <c r="M516" s="249"/>
      <c r="N516" s="250"/>
      <c r="O516" s="250"/>
      <c r="P516" s="250"/>
      <c r="Q516" s="250"/>
      <c r="R516" s="250"/>
      <c r="S516" s="250"/>
      <c r="T516" s="251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2" t="s">
        <v>188</v>
      </c>
      <c r="AU516" s="252" t="s">
        <v>82</v>
      </c>
      <c r="AV516" s="13" t="s">
        <v>80</v>
      </c>
      <c r="AW516" s="13" t="s">
        <v>30</v>
      </c>
      <c r="AX516" s="13" t="s">
        <v>73</v>
      </c>
      <c r="AY516" s="252" t="s">
        <v>129</v>
      </c>
    </row>
    <row r="517" spans="1:51" s="14" customFormat="1" ht="12">
      <c r="A517" s="14"/>
      <c r="B517" s="253"/>
      <c r="C517" s="254"/>
      <c r="D517" s="234" t="s">
        <v>188</v>
      </c>
      <c r="E517" s="255" t="s">
        <v>1</v>
      </c>
      <c r="F517" s="256" t="s">
        <v>497</v>
      </c>
      <c r="G517" s="254"/>
      <c r="H517" s="257">
        <v>32.5</v>
      </c>
      <c r="I517" s="258"/>
      <c r="J517" s="254"/>
      <c r="K517" s="254"/>
      <c r="L517" s="259"/>
      <c r="M517" s="260"/>
      <c r="N517" s="261"/>
      <c r="O517" s="261"/>
      <c r="P517" s="261"/>
      <c r="Q517" s="261"/>
      <c r="R517" s="261"/>
      <c r="S517" s="261"/>
      <c r="T517" s="262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63" t="s">
        <v>188</v>
      </c>
      <c r="AU517" s="263" t="s">
        <v>82</v>
      </c>
      <c r="AV517" s="14" t="s">
        <v>82</v>
      </c>
      <c r="AW517" s="14" t="s">
        <v>30</v>
      </c>
      <c r="AX517" s="14" t="s">
        <v>73</v>
      </c>
      <c r="AY517" s="263" t="s">
        <v>129</v>
      </c>
    </row>
    <row r="518" spans="1:51" s="14" customFormat="1" ht="12">
      <c r="A518" s="14"/>
      <c r="B518" s="253"/>
      <c r="C518" s="254"/>
      <c r="D518" s="234" t="s">
        <v>188</v>
      </c>
      <c r="E518" s="255" t="s">
        <v>1</v>
      </c>
      <c r="F518" s="256" t="s">
        <v>498</v>
      </c>
      <c r="G518" s="254"/>
      <c r="H518" s="257">
        <v>-1.303</v>
      </c>
      <c r="I518" s="258"/>
      <c r="J518" s="254"/>
      <c r="K518" s="254"/>
      <c r="L518" s="259"/>
      <c r="M518" s="260"/>
      <c r="N518" s="261"/>
      <c r="O518" s="261"/>
      <c r="P518" s="261"/>
      <c r="Q518" s="261"/>
      <c r="R518" s="261"/>
      <c r="S518" s="261"/>
      <c r="T518" s="26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63" t="s">
        <v>188</v>
      </c>
      <c r="AU518" s="263" t="s">
        <v>82</v>
      </c>
      <c r="AV518" s="14" t="s">
        <v>82</v>
      </c>
      <c r="AW518" s="14" t="s">
        <v>30</v>
      </c>
      <c r="AX518" s="14" t="s">
        <v>73</v>
      </c>
      <c r="AY518" s="263" t="s">
        <v>129</v>
      </c>
    </row>
    <row r="519" spans="1:51" s="16" customFormat="1" ht="12">
      <c r="A519" s="16"/>
      <c r="B519" s="286"/>
      <c r="C519" s="287"/>
      <c r="D519" s="234" t="s">
        <v>188</v>
      </c>
      <c r="E519" s="288" t="s">
        <v>1</v>
      </c>
      <c r="F519" s="289" t="s">
        <v>451</v>
      </c>
      <c r="G519" s="287"/>
      <c r="H519" s="290">
        <v>36.957</v>
      </c>
      <c r="I519" s="291"/>
      <c r="J519" s="287"/>
      <c r="K519" s="287"/>
      <c r="L519" s="292"/>
      <c r="M519" s="293"/>
      <c r="N519" s="294"/>
      <c r="O519" s="294"/>
      <c r="P519" s="294"/>
      <c r="Q519" s="294"/>
      <c r="R519" s="294"/>
      <c r="S519" s="294"/>
      <c r="T519" s="295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T519" s="296" t="s">
        <v>188</v>
      </c>
      <c r="AU519" s="296" t="s">
        <v>82</v>
      </c>
      <c r="AV519" s="16" t="s">
        <v>141</v>
      </c>
      <c r="AW519" s="16" t="s">
        <v>30</v>
      </c>
      <c r="AX519" s="16" t="s">
        <v>73</v>
      </c>
      <c r="AY519" s="296" t="s">
        <v>129</v>
      </c>
    </row>
    <row r="520" spans="1:51" s="13" customFormat="1" ht="12">
      <c r="A520" s="13"/>
      <c r="B520" s="243"/>
      <c r="C520" s="244"/>
      <c r="D520" s="234" t="s">
        <v>188</v>
      </c>
      <c r="E520" s="245" t="s">
        <v>1</v>
      </c>
      <c r="F520" s="246" t="s">
        <v>389</v>
      </c>
      <c r="G520" s="244"/>
      <c r="H520" s="245" t="s">
        <v>1</v>
      </c>
      <c r="I520" s="247"/>
      <c r="J520" s="244"/>
      <c r="K520" s="244"/>
      <c r="L520" s="248"/>
      <c r="M520" s="249"/>
      <c r="N520" s="250"/>
      <c r="O520" s="250"/>
      <c r="P520" s="250"/>
      <c r="Q520" s="250"/>
      <c r="R520" s="250"/>
      <c r="S520" s="250"/>
      <c r="T520" s="251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52" t="s">
        <v>188</v>
      </c>
      <c r="AU520" s="252" t="s">
        <v>82</v>
      </c>
      <c r="AV520" s="13" t="s">
        <v>80</v>
      </c>
      <c r="AW520" s="13" t="s">
        <v>30</v>
      </c>
      <c r="AX520" s="13" t="s">
        <v>73</v>
      </c>
      <c r="AY520" s="252" t="s">
        <v>129</v>
      </c>
    </row>
    <row r="521" spans="1:51" s="13" customFormat="1" ht="12">
      <c r="A521" s="13"/>
      <c r="B521" s="243"/>
      <c r="C521" s="244"/>
      <c r="D521" s="234" t="s">
        <v>188</v>
      </c>
      <c r="E521" s="245" t="s">
        <v>1</v>
      </c>
      <c r="F521" s="246" t="s">
        <v>499</v>
      </c>
      <c r="G521" s="244"/>
      <c r="H521" s="245" t="s">
        <v>1</v>
      </c>
      <c r="I521" s="247"/>
      <c r="J521" s="244"/>
      <c r="K521" s="244"/>
      <c r="L521" s="248"/>
      <c r="M521" s="249"/>
      <c r="N521" s="250"/>
      <c r="O521" s="250"/>
      <c r="P521" s="250"/>
      <c r="Q521" s="250"/>
      <c r="R521" s="250"/>
      <c r="S521" s="250"/>
      <c r="T521" s="251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2" t="s">
        <v>188</v>
      </c>
      <c r="AU521" s="252" t="s">
        <v>82</v>
      </c>
      <c r="AV521" s="13" t="s">
        <v>80</v>
      </c>
      <c r="AW521" s="13" t="s">
        <v>30</v>
      </c>
      <c r="AX521" s="13" t="s">
        <v>73</v>
      </c>
      <c r="AY521" s="252" t="s">
        <v>129</v>
      </c>
    </row>
    <row r="522" spans="1:51" s="14" customFormat="1" ht="12">
      <c r="A522" s="14"/>
      <c r="B522" s="253"/>
      <c r="C522" s="254"/>
      <c r="D522" s="234" t="s">
        <v>188</v>
      </c>
      <c r="E522" s="255" t="s">
        <v>1</v>
      </c>
      <c r="F522" s="256" t="s">
        <v>500</v>
      </c>
      <c r="G522" s="254"/>
      <c r="H522" s="257">
        <v>2.24</v>
      </c>
      <c r="I522" s="258"/>
      <c r="J522" s="254"/>
      <c r="K522" s="254"/>
      <c r="L522" s="259"/>
      <c r="M522" s="260"/>
      <c r="N522" s="261"/>
      <c r="O522" s="261"/>
      <c r="P522" s="261"/>
      <c r="Q522" s="261"/>
      <c r="R522" s="261"/>
      <c r="S522" s="261"/>
      <c r="T522" s="262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63" t="s">
        <v>188</v>
      </c>
      <c r="AU522" s="263" t="s">
        <v>82</v>
      </c>
      <c r="AV522" s="14" t="s">
        <v>82</v>
      </c>
      <c r="AW522" s="14" t="s">
        <v>30</v>
      </c>
      <c r="AX522" s="14" t="s">
        <v>73</v>
      </c>
      <c r="AY522" s="263" t="s">
        <v>129</v>
      </c>
    </row>
    <row r="523" spans="1:51" s="13" customFormat="1" ht="12">
      <c r="A523" s="13"/>
      <c r="B523" s="243"/>
      <c r="C523" s="244"/>
      <c r="D523" s="234" t="s">
        <v>188</v>
      </c>
      <c r="E523" s="245" t="s">
        <v>1</v>
      </c>
      <c r="F523" s="246" t="s">
        <v>501</v>
      </c>
      <c r="G523" s="244"/>
      <c r="H523" s="245" t="s">
        <v>1</v>
      </c>
      <c r="I523" s="247"/>
      <c r="J523" s="244"/>
      <c r="K523" s="244"/>
      <c r="L523" s="248"/>
      <c r="M523" s="249"/>
      <c r="N523" s="250"/>
      <c r="O523" s="250"/>
      <c r="P523" s="250"/>
      <c r="Q523" s="250"/>
      <c r="R523" s="250"/>
      <c r="S523" s="250"/>
      <c r="T523" s="251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2" t="s">
        <v>188</v>
      </c>
      <c r="AU523" s="252" t="s">
        <v>82</v>
      </c>
      <c r="AV523" s="13" t="s">
        <v>80</v>
      </c>
      <c r="AW523" s="13" t="s">
        <v>30</v>
      </c>
      <c r="AX523" s="13" t="s">
        <v>73</v>
      </c>
      <c r="AY523" s="252" t="s">
        <v>129</v>
      </c>
    </row>
    <row r="524" spans="1:51" s="14" customFormat="1" ht="12">
      <c r="A524" s="14"/>
      <c r="B524" s="253"/>
      <c r="C524" s="254"/>
      <c r="D524" s="234" t="s">
        <v>188</v>
      </c>
      <c r="E524" s="255" t="s">
        <v>1</v>
      </c>
      <c r="F524" s="256" t="s">
        <v>502</v>
      </c>
      <c r="G524" s="254"/>
      <c r="H524" s="257">
        <v>2.192</v>
      </c>
      <c r="I524" s="258"/>
      <c r="J524" s="254"/>
      <c r="K524" s="254"/>
      <c r="L524" s="259"/>
      <c r="M524" s="260"/>
      <c r="N524" s="261"/>
      <c r="O524" s="261"/>
      <c r="P524" s="261"/>
      <c r="Q524" s="261"/>
      <c r="R524" s="261"/>
      <c r="S524" s="261"/>
      <c r="T524" s="262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63" t="s">
        <v>188</v>
      </c>
      <c r="AU524" s="263" t="s">
        <v>82</v>
      </c>
      <c r="AV524" s="14" t="s">
        <v>82</v>
      </c>
      <c r="AW524" s="14" t="s">
        <v>30</v>
      </c>
      <c r="AX524" s="14" t="s">
        <v>73</v>
      </c>
      <c r="AY524" s="263" t="s">
        <v>129</v>
      </c>
    </row>
    <row r="525" spans="1:51" s="13" customFormat="1" ht="12">
      <c r="A525" s="13"/>
      <c r="B525" s="243"/>
      <c r="C525" s="244"/>
      <c r="D525" s="234" t="s">
        <v>188</v>
      </c>
      <c r="E525" s="245" t="s">
        <v>1</v>
      </c>
      <c r="F525" s="246" t="s">
        <v>503</v>
      </c>
      <c r="G525" s="244"/>
      <c r="H525" s="245" t="s">
        <v>1</v>
      </c>
      <c r="I525" s="247"/>
      <c r="J525" s="244"/>
      <c r="K525" s="244"/>
      <c r="L525" s="248"/>
      <c r="M525" s="249"/>
      <c r="N525" s="250"/>
      <c r="O525" s="250"/>
      <c r="P525" s="250"/>
      <c r="Q525" s="250"/>
      <c r="R525" s="250"/>
      <c r="S525" s="250"/>
      <c r="T525" s="25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2" t="s">
        <v>188</v>
      </c>
      <c r="AU525" s="252" t="s">
        <v>82</v>
      </c>
      <c r="AV525" s="13" t="s">
        <v>80</v>
      </c>
      <c r="AW525" s="13" t="s">
        <v>30</v>
      </c>
      <c r="AX525" s="13" t="s">
        <v>73</v>
      </c>
      <c r="AY525" s="252" t="s">
        <v>129</v>
      </c>
    </row>
    <row r="526" spans="1:51" s="14" customFormat="1" ht="12">
      <c r="A526" s="14"/>
      <c r="B526" s="253"/>
      <c r="C526" s="254"/>
      <c r="D526" s="234" t="s">
        <v>188</v>
      </c>
      <c r="E526" s="255" t="s">
        <v>1</v>
      </c>
      <c r="F526" s="256" t="s">
        <v>504</v>
      </c>
      <c r="G526" s="254"/>
      <c r="H526" s="257">
        <v>2.288</v>
      </c>
      <c r="I526" s="258"/>
      <c r="J526" s="254"/>
      <c r="K526" s="254"/>
      <c r="L526" s="259"/>
      <c r="M526" s="260"/>
      <c r="N526" s="261"/>
      <c r="O526" s="261"/>
      <c r="P526" s="261"/>
      <c r="Q526" s="261"/>
      <c r="R526" s="261"/>
      <c r="S526" s="261"/>
      <c r="T526" s="26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63" t="s">
        <v>188</v>
      </c>
      <c r="AU526" s="263" t="s">
        <v>82</v>
      </c>
      <c r="AV526" s="14" t="s">
        <v>82</v>
      </c>
      <c r="AW526" s="14" t="s">
        <v>30</v>
      </c>
      <c r="AX526" s="14" t="s">
        <v>73</v>
      </c>
      <c r="AY526" s="263" t="s">
        <v>129</v>
      </c>
    </row>
    <row r="527" spans="1:51" s="13" customFormat="1" ht="12">
      <c r="A527" s="13"/>
      <c r="B527" s="243"/>
      <c r="C527" s="244"/>
      <c r="D527" s="234" t="s">
        <v>188</v>
      </c>
      <c r="E527" s="245" t="s">
        <v>1</v>
      </c>
      <c r="F527" s="246" t="s">
        <v>505</v>
      </c>
      <c r="G527" s="244"/>
      <c r="H527" s="245" t="s">
        <v>1</v>
      </c>
      <c r="I527" s="247"/>
      <c r="J527" s="244"/>
      <c r="K527" s="244"/>
      <c r="L527" s="248"/>
      <c r="M527" s="249"/>
      <c r="N527" s="250"/>
      <c r="O527" s="250"/>
      <c r="P527" s="250"/>
      <c r="Q527" s="250"/>
      <c r="R527" s="250"/>
      <c r="S527" s="250"/>
      <c r="T527" s="251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2" t="s">
        <v>188</v>
      </c>
      <c r="AU527" s="252" t="s">
        <v>82</v>
      </c>
      <c r="AV527" s="13" t="s">
        <v>80</v>
      </c>
      <c r="AW527" s="13" t="s">
        <v>30</v>
      </c>
      <c r="AX527" s="13" t="s">
        <v>73</v>
      </c>
      <c r="AY527" s="252" t="s">
        <v>129</v>
      </c>
    </row>
    <row r="528" spans="1:51" s="14" customFormat="1" ht="12">
      <c r="A528" s="14"/>
      <c r="B528" s="253"/>
      <c r="C528" s="254"/>
      <c r="D528" s="234" t="s">
        <v>188</v>
      </c>
      <c r="E528" s="255" t="s">
        <v>1</v>
      </c>
      <c r="F528" s="256" t="s">
        <v>504</v>
      </c>
      <c r="G528" s="254"/>
      <c r="H528" s="257">
        <v>2.288</v>
      </c>
      <c r="I528" s="258"/>
      <c r="J528" s="254"/>
      <c r="K528" s="254"/>
      <c r="L528" s="259"/>
      <c r="M528" s="260"/>
      <c r="N528" s="261"/>
      <c r="O528" s="261"/>
      <c r="P528" s="261"/>
      <c r="Q528" s="261"/>
      <c r="R528" s="261"/>
      <c r="S528" s="261"/>
      <c r="T528" s="262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63" t="s">
        <v>188</v>
      </c>
      <c r="AU528" s="263" t="s">
        <v>82</v>
      </c>
      <c r="AV528" s="14" t="s">
        <v>82</v>
      </c>
      <c r="AW528" s="14" t="s">
        <v>30</v>
      </c>
      <c r="AX528" s="14" t="s">
        <v>73</v>
      </c>
      <c r="AY528" s="263" t="s">
        <v>129</v>
      </c>
    </row>
    <row r="529" spans="1:51" s="13" customFormat="1" ht="12">
      <c r="A529" s="13"/>
      <c r="B529" s="243"/>
      <c r="C529" s="244"/>
      <c r="D529" s="234" t="s">
        <v>188</v>
      </c>
      <c r="E529" s="245" t="s">
        <v>1</v>
      </c>
      <c r="F529" s="246" t="s">
        <v>506</v>
      </c>
      <c r="G529" s="244"/>
      <c r="H529" s="245" t="s">
        <v>1</v>
      </c>
      <c r="I529" s="247"/>
      <c r="J529" s="244"/>
      <c r="K529" s="244"/>
      <c r="L529" s="248"/>
      <c r="M529" s="249"/>
      <c r="N529" s="250"/>
      <c r="O529" s="250"/>
      <c r="P529" s="250"/>
      <c r="Q529" s="250"/>
      <c r="R529" s="250"/>
      <c r="S529" s="250"/>
      <c r="T529" s="251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2" t="s">
        <v>188</v>
      </c>
      <c r="AU529" s="252" t="s">
        <v>82</v>
      </c>
      <c r="AV529" s="13" t="s">
        <v>80</v>
      </c>
      <c r="AW529" s="13" t="s">
        <v>30</v>
      </c>
      <c r="AX529" s="13" t="s">
        <v>73</v>
      </c>
      <c r="AY529" s="252" t="s">
        <v>129</v>
      </c>
    </row>
    <row r="530" spans="1:51" s="14" customFormat="1" ht="12">
      <c r="A530" s="14"/>
      <c r="B530" s="253"/>
      <c r="C530" s="254"/>
      <c r="D530" s="234" t="s">
        <v>188</v>
      </c>
      <c r="E530" s="255" t="s">
        <v>1</v>
      </c>
      <c r="F530" s="256" t="s">
        <v>507</v>
      </c>
      <c r="G530" s="254"/>
      <c r="H530" s="257">
        <v>2.16</v>
      </c>
      <c r="I530" s="258"/>
      <c r="J530" s="254"/>
      <c r="K530" s="254"/>
      <c r="L530" s="259"/>
      <c r="M530" s="260"/>
      <c r="N530" s="261"/>
      <c r="O530" s="261"/>
      <c r="P530" s="261"/>
      <c r="Q530" s="261"/>
      <c r="R530" s="261"/>
      <c r="S530" s="261"/>
      <c r="T530" s="262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63" t="s">
        <v>188</v>
      </c>
      <c r="AU530" s="263" t="s">
        <v>82</v>
      </c>
      <c r="AV530" s="14" t="s">
        <v>82</v>
      </c>
      <c r="AW530" s="14" t="s">
        <v>30</v>
      </c>
      <c r="AX530" s="14" t="s">
        <v>73</v>
      </c>
      <c r="AY530" s="263" t="s">
        <v>129</v>
      </c>
    </row>
    <row r="531" spans="1:51" s="13" customFormat="1" ht="12">
      <c r="A531" s="13"/>
      <c r="B531" s="243"/>
      <c r="C531" s="244"/>
      <c r="D531" s="234" t="s">
        <v>188</v>
      </c>
      <c r="E531" s="245" t="s">
        <v>1</v>
      </c>
      <c r="F531" s="246" t="s">
        <v>508</v>
      </c>
      <c r="G531" s="244"/>
      <c r="H531" s="245" t="s">
        <v>1</v>
      </c>
      <c r="I531" s="247"/>
      <c r="J531" s="244"/>
      <c r="K531" s="244"/>
      <c r="L531" s="248"/>
      <c r="M531" s="249"/>
      <c r="N531" s="250"/>
      <c r="O531" s="250"/>
      <c r="P531" s="250"/>
      <c r="Q531" s="250"/>
      <c r="R531" s="250"/>
      <c r="S531" s="250"/>
      <c r="T531" s="251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2" t="s">
        <v>188</v>
      </c>
      <c r="AU531" s="252" t="s">
        <v>82</v>
      </c>
      <c r="AV531" s="13" t="s">
        <v>80</v>
      </c>
      <c r="AW531" s="13" t="s">
        <v>30</v>
      </c>
      <c r="AX531" s="13" t="s">
        <v>73</v>
      </c>
      <c r="AY531" s="252" t="s">
        <v>129</v>
      </c>
    </row>
    <row r="532" spans="1:51" s="14" customFormat="1" ht="12">
      <c r="A532" s="14"/>
      <c r="B532" s="253"/>
      <c r="C532" s="254"/>
      <c r="D532" s="234" t="s">
        <v>188</v>
      </c>
      <c r="E532" s="255" t="s">
        <v>1</v>
      </c>
      <c r="F532" s="256" t="s">
        <v>504</v>
      </c>
      <c r="G532" s="254"/>
      <c r="H532" s="257">
        <v>2.288</v>
      </c>
      <c r="I532" s="258"/>
      <c r="J532" s="254"/>
      <c r="K532" s="254"/>
      <c r="L532" s="259"/>
      <c r="M532" s="260"/>
      <c r="N532" s="261"/>
      <c r="O532" s="261"/>
      <c r="P532" s="261"/>
      <c r="Q532" s="261"/>
      <c r="R532" s="261"/>
      <c r="S532" s="261"/>
      <c r="T532" s="262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63" t="s">
        <v>188</v>
      </c>
      <c r="AU532" s="263" t="s">
        <v>82</v>
      </c>
      <c r="AV532" s="14" t="s">
        <v>82</v>
      </c>
      <c r="AW532" s="14" t="s">
        <v>30</v>
      </c>
      <c r="AX532" s="14" t="s">
        <v>73</v>
      </c>
      <c r="AY532" s="263" t="s">
        <v>129</v>
      </c>
    </row>
    <row r="533" spans="1:51" s="13" customFormat="1" ht="12">
      <c r="A533" s="13"/>
      <c r="B533" s="243"/>
      <c r="C533" s="244"/>
      <c r="D533" s="234" t="s">
        <v>188</v>
      </c>
      <c r="E533" s="245" t="s">
        <v>1</v>
      </c>
      <c r="F533" s="246" t="s">
        <v>509</v>
      </c>
      <c r="G533" s="244"/>
      <c r="H533" s="245" t="s">
        <v>1</v>
      </c>
      <c r="I533" s="247"/>
      <c r="J533" s="244"/>
      <c r="K533" s="244"/>
      <c r="L533" s="248"/>
      <c r="M533" s="249"/>
      <c r="N533" s="250"/>
      <c r="O533" s="250"/>
      <c r="P533" s="250"/>
      <c r="Q533" s="250"/>
      <c r="R533" s="250"/>
      <c r="S533" s="250"/>
      <c r="T533" s="25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2" t="s">
        <v>188</v>
      </c>
      <c r="AU533" s="252" t="s">
        <v>82</v>
      </c>
      <c r="AV533" s="13" t="s">
        <v>80</v>
      </c>
      <c r="AW533" s="13" t="s">
        <v>30</v>
      </c>
      <c r="AX533" s="13" t="s">
        <v>73</v>
      </c>
      <c r="AY533" s="252" t="s">
        <v>129</v>
      </c>
    </row>
    <row r="534" spans="1:51" s="14" customFormat="1" ht="12">
      <c r="A534" s="14"/>
      <c r="B534" s="253"/>
      <c r="C534" s="254"/>
      <c r="D534" s="234" t="s">
        <v>188</v>
      </c>
      <c r="E534" s="255" t="s">
        <v>1</v>
      </c>
      <c r="F534" s="256" t="s">
        <v>510</v>
      </c>
      <c r="G534" s="254"/>
      <c r="H534" s="257">
        <v>2.128</v>
      </c>
      <c r="I534" s="258"/>
      <c r="J534" s="254"/>
      <c r="K534" s="254"/>
      <c r="L534" s="259"/>
      <c r="M534" s="260"/>
      <c r="N534" s="261"/>
      <c r="O534" s="261"/>
      <c r="P534" s="261"/>
      <c r="Q534" s="261"/>
      <c r="R534" s="261"/>
      <c r="S534" s="261"/>
      <c r="T534" s="262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63" t="s">
        <v>188</v>
      </c>
      <c r="AU534" s="263" t="s">
        <v>82</v>
      </c>
      <c r="AV534" s="14" t="s">
        <v>82</v>
      </c>
      <c r="AW534" s="14" t="s">
        <v>30</v>
      </c>
      <c r="AX534" s="14" t="s">
        <v>73</v>
      </c>
      <c r="AY534" s="263" t="s">
        <v>129</v>
      </c>
    </row>
    <row r="535" spans="1:51" s="13" customFormat="1" ht="12">
      <c r="A535" s="13"/>
      <c r="B535" s="243"/>
      <c r="C535" s="244"/>
      <c r="D535" s="234" t="s">
        <v>188</v>
      </c>
      <c r="E535" s="245" t="s">
        <v>1</v>
      </c>
      <c r="F535" s="246" t="s">
        <v>511</v>
      </c>
      <c r="G535" s="244"/>
      <c r="H535" s="245" t="s">
        <v>1</v>
      </c>
      <c r="I535" s="247"/>
      <c r="J535" s="244"/>
      <c r="K535" s="244"/>
      <c r="L535" s="248"/>
      <c r="M535" s="249"/>
      <c r="N535" s="250"/>
      <c r="O535" s="250"/>
      <c r="P535" s="250"/>
      <c r="Q535" s="250"/>
      <c r="R535" s="250"/>
      <c r="S535" s="250"/>
      <c r="T535" s="25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52" t="s">
        <v>188</v>
      </c>
      <c r="AU535" s="252" t="s">
        <v>82</v>
      </c>
      <c r="AV535" s="13" t="s">
        <v>80</v>
      </c>
      <c r="AW535" s="13" t="s">
        <v>30</v>
      </c>
      <c r="AX535" s="13" t="s">
        <v>73</v>
      </c>
      <c r="AY535" s="252" t="s">
        <v>129</v>
      </c>
    </row>
    <row r="536" spans="1:51" s="14" customFormat="1" ht="12">
      <c r="A536" s="14"/>
      <c r="B536" s="253"/>
      <c r="C536" s="254"/>
      <c r="D536" s="234" t="s">
        <v>188</v>
      </c>
      <c r="E536" s="255" t="s">
        <v>1</v>
      </c>
      <c r="F536" s="256" t="s">
        <v>510</v>
      </c>
      <c r="G536" s="254"/>
      <c r="H536" s="257">
        <v>2.128</v>
      </c>
      <c r="I536" s="258"/>
      <c r="J536" s="254"/>
      <c r="K536" s="254"/>
      <c r="L536" s="259"/>
      <c r="M536" s="260"/>
      <c r="N536" s="261"/>
      <c r="O536" s="261"/>
      <c r="P536" s="261"/>
      <c r="Q536" s="261"/>
      <c r="R536" s="261"/>
      <c r="S536" s="261"/>
      <c r="T536" s="262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63" t="s">
        <v>188</v>
      </c>
      <c r="AU536" s="263" t="s">
        <v>82</v>
      </c>
      <c r="AV536" s="14" t="s">
        <v>82</v>
      </c>
      <c r="AW536" s="14" t="s">
        <v>30</v>
      </c>
      <c r="AX536" s="14" t="s">
        <v>73</v>
      </c>
      <c r="AY536" s="263" t="s">
        <v>129</v>
      </c>
    </row>
    <row r="537" spans="1:51" s="13" customFormat="1" ht="12">
      <c r="A537" s="13"/>
      <c r="B537" s="243"/>
      <c r="C537" s="244"/>
      <c r="D537" s="234" t="s">
        <v>188</v>
      </c>
      <c r="E537" s="245" t="s">
        <v>1</v>
      </c>
      <c r="F537" s="246" t="s">
        <v>512</v>
      </c>
      <c r="G537" s="244"/>
      <c r="H537" s="245" t="s">
        <v>1</v>
      </c>
      <c r="I537" s="247"/>
      <c r="J537" s="244"/>
      <c r="K537" s="244"/>
      <c r="L537" s="248"/>
      <c r="M537" s="249"/>
      <c r="N537" s="250"/>
      <c r="O537" s="250"/>
      <c r="P537" s="250"/>
      <c r="Q537" s="250"/>
      <c r="R537" s="250"/>
      <c r="S537" s="250"/>
      <c r="T537" s="25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2" t="s">
        <v>188</v>
      </c>
      <c r="AU537" s="252" t="s">
        <v>82</v>
      </c>
      <c r="AV537" s="13" t="s">
        <v>80</v>
      </c>
      <c r="AW537" s="13" t="s">
        <v>30</v>
      </c>
      <c r="AX537" s="13" t="s">
        <v>73</v>
      </c>
      <c r="AY537" s="252" t="s">
        <v>129</v>
      </c>
    </row>
    <row r="538" spans="1:51" s="14" customFormat="1" ht="12">
      <c r="A538" s="14"/>
      <c r="B538" s="253"/>
      <c r="C538" s="254"/>
      <c r="D538" s="234" t="s">
        <v>188</v>
      </c>
      <c r="E538" s="255" t="s">
        <v>1</v>
      </c>
      <c r="F538" s="256" t="s">
        <v>513</v>
      </c>
      <c r="G538" s="254"/>
      <c r="H538" s="257">
        <v>9.1</v>
      </c>
      <c r="I538" s="258"/>
      <c r="J538" s="254"/>
      <c r="K538" s="254"/>
      <c r="L538" s="259"/>
      <c r="M538" s="260"/>
      <c r="N538" s="261"/>
      <c r="O538" s="261"/>
      <c r="P538" s="261"/>
      <c r="Q538" s="261"/>
      <c r="R538" s="261"/>
      <c r="S538" s="261"/>
      <c r="T538" s="262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63" t="s">
        <v>188</v>
      </c>
      <c r="AU538" s="263" t="s">
        <v>82</v>
      </c>
      <c r="AV538" s="14" t="s">
        <v>82</v>
      </c>
      <c r="AW538" s="14" t="s">
        <v>30</v>
      </c>
      <c r="AX538" s="14" t="s">
        <v>73</v>
      </c>
      <c r="AY538" s="263" t="s">
        <v>129</v>
      </c>
    </row>
    <row r="539" spans="1:51" s="14" customFormat="1" ht="12">
      <c r="A539" s="14"/>
      <c r="B539" s="253"/>
      <c r="C539" s="254"/>
      <c r="D539" s="234" t="s">
        <v>188</v>
      </c>
      <c r="E539" s="255" t="s">
        <v>1</v>
      </c>
      <c r="F539" s="256" t="s">
        <v>514</v>
      </c>
      <c r="G539" s="254"/>
      <c r="H539" s="257">
        <v>-2.606</v>
      </c>
      <c r="I539" s="258"/>
      <c r="J539" s="254"/>
      <c r="K539" s="254"/>
      <c r="L539" s="259"/>
      <c r="M539" s="260"/>
      <c r="N539" s="261"/>
      <c r="O539" s="261"/>
      <c r="P539" s="261"/>
      <c r="Q539" s="261"/>
      <c r="R539" s="261"/>
      <c r="S539" s="261"/>
      <c r="T539" s="262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63" t="s">
        <v>188</v>
      </c>
      <c r="AU539" s="263" t="s">
        <v>82</v>
      </c>
      <c r="AV539" s="14" t="s">
        <v>82</v>
      </c>
      <c r="AW539" s="14" t="s">
        <v>30</v>
      </c>
      <c r="AX539" s="14" t="s">
        <v>73</v>
      </c>
      <c r="AY539" s="263" t="s">
        <v>129</v>
      </c>
    </row>
    <row r="540" spans="1:51" s="13" customFormat="1" ht="12">
      <c r="A540" s="13"/>
      <c r="B540" s="243"/>
      <c r="C540" s="244"/>
      <c r="D540" s="234" t="s">
        <v>188</v>
      </c>
      <c r="E540" s="245" t="s">
        <v>1</v>
      </c>
      <c r="F540" s="246" t="s">
        <v>515</v>
      </c>
      <c r="G540" s="244"/>
      <c r="H540" s="245" t="s">
        <v>1</v>
      </c>
      <c r="I540" s="247"/>
      <c r="J540" s="244"/>
      <c r="K540" s="244"/>
      <c r="L540" s="248"/>
      <c r="M540" s="249"/>
      <c r="N540" s="250"/>
      <c r="O540" s="250"/>
      <c r="P540" s="250"/>
      <c r="Q540" s="250"/>
      <c r="R540" s="250"/>
      <c r="S540" s="250"/>
      <c r="T540" s="251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52" t="s">
        <v>188</v>
      </c>
      <c r="AU540" s="252" t="s">
        <v>82</v>
      </c>
      <c r="AV540" s="13" t="s">
        <v>80</v>
      </c>
      <c r="AW540" s="13" t="s">
        <v>30</v>
      </c>
      <c r="AX540" s="13" t="s">
        <v>73</v>
      </c>
      <c r="AY540" s="252" t="s">
        <v>129</v>
      </c>
    </row>
    <row r="541" spans="1:51" s="14" customFormat="1" ht="12">
      <c r="A541" s="14"/>
      <c r="B541" s="253"/>
      <c r="C541" s="254"/>
      <c r="D541" s="234" t="s">
        <v>188</v>
      </c>
      <c r="E541" s="255" t="s">
        <v>1</v>
      </c>
      <c r="F541" s="256" t="s">
        <v>516</v>
      </c>
      <c r="G541" s="254"/>
      <c r="H541" s="257">
        <v>11.55</v>
      </c>
      <c r="I541" s="258"/>
      <c r="J541" s="254"/>
      <c r="K541" s="254"/>
      <c r="L541" s="259"/>
      <c r="M541" s="260"/>
      <c r="N541" s="261"/>
      <c r="O541" s="261"/>
      <c r="P541" s="261"/>
      <c r="Q541" s="261"/>
      <c r="R541" s="261"/>
      <c r="S541" s="261"/>
      <c r="T541" s="262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63" t="s">
        <v>188</v>
      </c>
      <c r="AU541" s="263" t="s">
        <v>82</v>
      </c>
      <c r="AV541" s="14" t="s">
        <v>82</v>
      </c>
      <c r="AW541" s="14" t="s">
        <v>30</v>
      </c>
      <c r="AX541" s="14" t="s">
        <v>73</v>
      </c>
      <c r="AY541" s="263" t="s">
        <v>129</v>
      </c>
    </row>
    <row r="542" spans="1:51" s="14" customFormat="1" ht="12">
      <c r="A542" s="14"/>
      <c r="B542" s="253"/>
      <c r="C542" s="254"/>
      <c r="D542" s="234" t="s">
        <v>188</v>
      </c>
      <c r="E542" s="255" t="s">
        <v>1</v>
      </c>
      <c r="F542" s="256" t="s">
        <v>498</v>
      </c>
      <c r="G542" s="254"/>
      <c r="H542" s="257">
        <v>-1.303</v>
      </c>
      <c r="I542" s="258"/>
      <c r="J542" s="254"/>
      <c r="K542" s="254"/>
      <c r="L542" s="259"/>
      <c r="M542" s="260"/>
      <c r="N542" s="261"/>
      <c r="O542" s="261"/>
      <c r="P542" s="261"/>
      <c r="Q542" s="261"/>
      <c r="R542" s="261"/>
      <c r="S542" s="261"/>
      <c r="T542" s="26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63" t="s">
        <v>188</v>
      </c>
      <c r="AU542" s="263" t="s">
        <v>82</v>
      </c>
      <c r="AV542" s="14" t="s">
        <v>82</v>
      </c>
      <c r="AW542" s="14" t="s">
        <v>30</v>
      </c>
      <c r="AX542" s="14" t="s">
        <v>73</v>
      </c>
      <c r="AY542" s="263" t="s">
        <v>129</v>
      </c>
    </row>
    <row r="543" spans="1:51" s="13" customFormat="1" ht="12">
      <c r="A543" s="13"/>
      <c r="B543" s="243"/>
      <c r="C543" s="244"/>
      <c r="D543" s="234" t="s">
        <v>188</v>
      </c>
      <c r="E543" s="245" t="s">
        <v>1</v>
      </c>
      <c r="F543" s="246" t="s">
        <v>517</v>
      </c>
      <c r="G543" s="244"/>
      <c r="H543" s="245" t="s">
        <v>1</v>
      </c>
      <c r="I543" s="247"/>
      <c r="J543" s="244"/>
      <c r="K543" s="244"/>
      <c r="L543" s="248"/>
      <c r="M543" s="249"/>
      <c r="N543" s="250"/>
      <c r="O543" s="250"/>
      <c r="P543" s="250"/>
      <c r="Q543" s="250"/>
      <c r="R543" s="250"/>
      <c r="S543" s="250"/>
      <c r="T543" s="251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2" t="s">
        <v>188</v>
      </c>
      <c r="AU543" s="252" t="s">
        <v>82</v>
      </c>
      <c r="AV543" s="13" t="s">
        <v>80</v>
      </c>
      <c r="AW543" s="13" t="s">
        <v>30</v>
      </c>
      <c r="AX543" s="13" t="s">
        <v>73</v>
      </c>
      <c r="AY543" s="252" t="s">
        <v>129</v>
      </c>
    </row>
    <row r="544" spans="1:51" s="14" customFormat="1" ht="12">
      <c r="A544" s="14"/>
      <c r="B544" s="253"/>
      <c r="C544" s="254"/>
      <c r="D544" s="234" t="s">
        <v>188</v>
      </c>
      <c r="E544" s="255" t="s">
        <v>1</v>
      </c>
      <c r="F544" s="256" t="s">
        <v>518</v>
      </c>
      <c r="G544" s="254"/>
      <c r="H544" s="257">
        <v>3.4</v>
      </c>
      <c r="I544" s="258"/>
      <c r="J544" s="254"/>
      <c r="K544" s="254"/>
      <c r="L544" s="259"/>
      <c r="M544" s="260"/>
      <c r="N544" s="261"/>
      <c r="O544" s="261"/>
      <c r="P544" s="261"/>
      <c r="Q544" s="261"/>
      <c r="R544" s="261"/>
      <c r="S544" s="261"/>
      <c r="T544" s="262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63" t="s">
        <v>188</v>
      </c>
      <c r="AU544" s="263" t="s">
        <v>82</v>
      </c>
      <c r="AV544" s="14" t="s">
        <v>82</v>
      </c>
      <c r="AW544" s="14" t="s">
        <v>30</v>
      </c>
      <c r="AX544" s="14" t="s">
        <v>73</v>
      </c>
      <c r="AY544" s="263" t="s">
        <v>129</v>
      </c>
    </row>
    <row r="545" spans="1:51" s="16" customFormat="1" ht="12">
      <c r="A545" s="16"/>
      <c r="B545" s="286"/>
      <c r="C545" s="287"/>
      <c r="D545" s="234" t="s">
        <v>188</v>
      </c>
      <c r="E545" s="288" t="s">
        <v>1</v>
      </c>
      <c r="F545" s="289" t="s">
        <v>451</v>
      </c>
      <c r="G545" s="287"/>
      <c r="H545" s="290">
        <v>37.853</v>
      </c>
      <c r="I545" s="291"/>
      <c r="J545" s="287"/>
      <c r="K545" s="287"/>
      <c r="L545" s="292"/>
      <c r="M545" s="293"/>
      <c r="N545" s="294"/>
      <c r="O545" s="294"/>
      <c r="P545" s="294"/>
      <c r="Q545" s="294"/>
      <c r="R545" s="294"/>
      <c r="S545" s="294"/>
      <c r="T545" s="295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T545" s="296" t="s">
        <v>188</v>
      </c>
      <c r="AU545" s="296" t="s">
        <v>82</v>
      </c>
      <c r="AV545" s="16" t="s">
        <v>141</v>
      </c>
      <c r="AW545" s="16" t="s">
        <v>30</v>
      </c>
      <c r="AX545" s="16" t="s">
        <v>73</v>
      </c>
      <c r="AY545" s="296" t="s">
        <v>129</v>
      </c>
    </row>
    <row r="546" spans="1:51" s="15" customFormat="1" ht="12">
      <c r="A546" s="15"/>
      <c r="B546" s="264"/>
      <c r="C546" s="265"/>
      <c r="D546" s="234" t="s">
        <v>188</v>
      </c>
      <c r="E546" s="266" t="s">
        <v>1</v>
      </c>
      <c r="F546" s="267" t="s">
        <v>197</v>
      </c>
      <c r="G546" s="265"/>
      <c r="H546" s="268">
        <v>74.81</v>
      </c>
      <c r="I546" s="269"/>
      <c r="J546" s="265"/>
      <c r="K546" s="265"/>
      <c r="L546" s="270"/>
      <c r="M546" s="271"/>
      <c r="N546" s="272"/>
      <c r="O546" s="272"/>
      <c r="P546" s="272"/>
      <c r="Q546" s="272"/>
      <c r="R546" s="272"/>
      <c r="S546" s="272"/>
      <c r="T546" s="273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74" t="s">
        <v>188</v>
      </c>
      <c r="AU546" s="274" t="s">
        <v>82</v>
      </c>
      <c r="AV546" s="15" t="s">
        <v>136</v>
      </c>
      <c r="AW546" s="15" t="s">
        <v>30</v>
      </c>
      <c r="AX546" s="15" t="s">
        <v>80</v>
      </c>
      <c r="AY546" s="274" t="s">
        <v>129</v>
      </c>
    </row>
    <row r="547" spans="1:65" s="2" customFormat="1" ht="37.8" customHeight="1">
      <c r="A547" s="39"/>
      <c r="B547" s="40"/>
      <c r="C547" s="220" t="s">
        <v>7</v>
      </c>
      <c r="D547" s="220" t="s">
        <v>132</v>
      </c>
      <c r="E547" s="221" t="s">
        <v>519</v>
      </c>
      <c r="F547" s="222" t="s">
        <v>520</v>
      </c>
      <c r="G547" s="223" t="s">
        <v>187</v>
      </c>
      <c r="H547" s="224">
        <v>74.81</v>
      </c>
      <c r="I547" s="225"/>
      <c r="J547" s="226">
        <f>ROUND(I547*H547,2)</f>
        <v>0</v>
      </c>
      <c r="K547" s="227"/>
      <c r="L547" s="45"/>
      <c r="M547" s="228" t="s">
        <v>1</v>
      </c>
      <c r="N547" s="229" t="s">
        <v>38</v>
      </c>
      <c r="O547" s="92"/>
      <c r="P547" s="230">
        <f>O547*H547</f>
        <v>0</v>
      </c>
      <c r="Q547" s="230">
        <v>0</v>
      </c>
      <c r="R547" s="230">
        <f>Q547*H547</f>
        <v>0</v>
      </c>
      <c r="S547" s="230">
        <v>0</v>
      </c>
      <c r="T547" s="231">
        <f>S547*H547</f>
        <v>0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32" t="s">
        <v>136</v>
      </c>
      <c r="AT547" s="232" t="s">
        <v>132</v>
      </c>
      <c r="AU547" s="232" t="s">
        <v>82</v>
      </c>
      <c r="AY547" s="18" t="s">
        <v>129</v>
      </c>
      <c r="BE547" s="233">
        <f>IF(N547="základní",J547,0)</f>
        <v>0</v>
      </c>
      <c r="BF547" s="233">
        <f>IF(N547="snížená",J547,0)</f>
        <v>0</v>
      </c>
      <c r="BG547" s="233">
        <f>IF(N547="zákl. přenesená",J547,0)</f>
        <v>0</v>
      </c>
      <c r="BH547" s="233">
        <f>IF(N547="sníž. přenesená",J547,0)</f>
        <v>0</v>
      </c>
      <c r="BI547" s="233">
        <f>IF(N547="nulová",J547,0)</f>
        <v>0</v>
      </c>
      <c r="BJ547" s="18" t="s">
        <v>80</v>
      </c>
      <c r="BK547" s="233">
        <f>ROUND(I547*H547,2)</f>
        <v>0</v>
      </c>
      <c r="BL547" s="18" t="s">
        <v>136</v>
      </c>
      <c r="BM547" s="232" t="s">
        <v>521</v>
      </c>
    </row>
    <row r="548" spans="1:47" s="2" customFormat="1" ht="12">
      <c r="A548" s="39"/>
      <c r="B548" s="40"/>
      <c r="C548" s="41"/>
      <c r="D548" s="234" t="s">
        <v>137</v>
      </c>
      <c r="E548" s="41"/>
      <c r="F548" s="235" t="s">
        <v>520</v>
      </c>
      <c r="G548" s="41"/>
      <c r="H548" s="41"/>
      <c r="I548" s="236"/>
      <c r="J548" s="41"/>
      <c r="K548" s="41"/>
      <c r="L548" s="45"/>
      <c r="M548" s="237"/>
      <c r="N548" s="238"/>
      <c r="O548" s="92"/>
      <c r="P548" s="92"/>
      <c r="Q548" s="92"/>
      <c r="R548" s="92"/>
      <c r="S548" s="92"/>
      <c r="T548" s="93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T548" s="18" t="s">
        <v>137</v>
      </c>
      <c r="AU548" s="18" t="s">
        <v>82</v>
      </c>
    </row>
    <row r="549" spans="1:65" s="2" customFormat="1" ht="44.25" customHeight="1">
      <c r="A549" s="39"/>
      <c r="B549" s="40"/>
      <c r="C549" s="220" t="s">
        <v>263</v>
      </c>
      <c r="D549" s="220" t="s">
        <v>132</v>
      </c>
      <c r="E549" s="221" t="s">
        <v>522</v>
      </c>
      <c r="F549" s="222" t="s">
        <v>523</v>
      </c>
      <c r="G549" s="223" t="s">
        <v>187</v>
      </c>
      <c r="H549" s="224">
        <v>74.81</v>
      </c>
      <c r="I549" s="225"/>
      <c r="J549" s="226">
        <f>ROUND(I549*H549,2)</f>
        <v>0</v>
      </c>
      <c r="K549" s="227"/>
      <c r="L549" s="45"/>
      <c r="M549" s="228" t="s">
        <v>1</v>
      </c>
      <c r="N549" s="229" t="s">
        <v>38</v>
      </c>
      <c r="O549" s="92"/>
      <c r="P549" s="230">
        <f>O549*H549</f>
        <v>0</v>
      </c>
      <c r="Q549" s="230">
        <v>0</v>
      </c>
      <c r="R549" s="230">
        <f>Q549*H549</f>
        <v>0</v>
      </c>
      <c r="S549" s="230">
        <v>0</v>
      </c>
      <c r="T549" s="231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2" t="s">
        <v>136</v>
      </c>
      <c r="AT549" s="232" t="s">
        <v>132</v>
      </c>
      <c r="AU549" s="232" t="s">
        <v>82</v>
      </c>
      <c r="AY549" s="18" t="s">
        <v>129</v>
      </c>
      <c r="BE549" s="233">
        <f>IF(N549="základní",J549,0)</f>
        <v>0</v>
      </c>
      <c r="BF549" s="233">
        <f>IF(N549="snížená",J549,0)</f>
        <v>0</v>
      </c>
      <c r="BG549" s="233">
        <f>IF(N549="zákl. přenesená",J549,0)</f>
        <v>0</v>
      </c>
      <c r="BH549" s="233">
        <f>IF(N549="sníž. přenesená",J549,0)</f>
        <v>0</v>
      </c>
      <c r="BI549" s="233">
        <f>IF(N549="nulová",J549,0)</f>
        <v>0</v>
      </c>
      <c r="BJ549" s="18" t="s">
        <v>80</v>
      </c>
      <c r="BK549" s="233">
        <f>ROUND(I549*H549,2)</f>
        <v>0</v>
      </c>
      <c r="BL549" s="18" t="s">
        <v>136</v>
      </c>
      <c r="BM549" s="232" t="s">
        <v>524</v>
      </c>
    </row>
    <row r="550" spans="1:47" s="2" customFormat="1" ht="12">
      <c r="A550" s="39"/>
      <c r="B550" s="40"/>
      <c r="C550" s="41"/>
      <c r="D550" s="234" t="s">
        <v>137</v>
      </c>
      <c r="E550" s="41"/>
      <c r="F550" s="235" t="s">
        <v>523</v>
      </c>
      <c r="G550" s="41"/>
      <c r="H550" s="41"/>
      <c r="I550" s="236"/>
      <c r="J550" s="41"/>
      <c r="K550" s="41"/>
      <c r="L550" s="45"/>
      <c r="M550" s="237"/>
      <c r="N550" s="238"/>
      <c r="O550" s="92"/>
      <c r="P550" s="92"/>
      <c r="Q550" s="92"/>
      <c r="R550" s="92"/>
      <c r="S550" s="92"/>
      <c r="T550" s="93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137</v>
      </c>
      <c r="AU550" s="18" t="s">
        <v>82</v>
      </c>
    </row>
    <row r="551" spans="1:65" s="2" customFormat="1" ht="37.8" customHeight="1">
      <c r="A551" s="39"/>
      <c r="B551" s="40"/>
      <c r="C551" s="220" t="s">
        <v>525</v>
      </c>
      <c r="D551" s="220" t="s">
        <v>132</v>
      </c>
      <c r="E551" s="221" t="s">
        <v>526</v>
      </c>
      <c r="F551" s="222" t="s">
        <v>527</v>
      </c>
      <c r="G551" s="223" t="s">
        <v>187</v>
      </c>
      <c r="H551" s="224">
        <v>125.677</v>
      </c>
      <c r="I551" s="225"/>
      <c r="J551" s="226">
        <f>ROUND(I551*H551,2)</f>
        <v>0</v>
      </c>
      <c r="K551" s="227"/>
      <c r="L551" s="45"/>
      <c r="M551" s="228" t="s">
        <v>1</v>
      </c>
      <c r="N551" s="229" t="s">
        <v>38</v>
      </c>
      <c r="O551" s="92"/>
      <c r="P551" s="230">
        <f>O551*H551</f>
        <v>0</v>
      </c>
      <c r="Q551" s="230">
        <v>0</v>
      </c>
      <c r="R551" s="230">
        <f>Q551*H551</f>
        <v>0</v>
      </c>
      <c r="S551" s="230">
        <v>0</v>
      </c>
      <c r="T551" s="231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2" t="s">
        <v>136</v>
      </c>
      <c r="AT551" s="232" t="s">
        <v>132</v>
      </c>
      <c r="AU551" s="232" t="s">
        <v>82</v>
      </c>
      <c r="AY551" s="18" t="s">
        <v>129</v>
      </c>
      <c r="BE551" s="233">
        <f>IF(N551="základní",J551,0)</f>
        <v>0</v>
      </c>
      <c r="BF551" s="233">
        <f>IF(N551="snížená",J551,0)</f>
        <v>0</v>
      </c>
      <c r="BG551" s="233">
        <f>IF(N551="zákl. přenesená",J551,0)</f>
        <v>0</v>
      </c>
      <c r="BH551" s="233">
        <f>IF(N551="sníž. přenesená",J551,0)</f>
        <v>0</v>
      </c>
      <c r="BI551" s="233">
        <f>IF(N551="nulová",J551,0)</f>
        <v>0</v>
      </c>
      <c r="BJ551" s="18" t="s">
        <v>80</v>
      </c>
      <c r="BK551" s="233">
        <f>ROUND(I551*H551,2)</f>
        <v>0</v>
      </c>
      <c r="BL551" s="18" t="s">
        <v>136</v>
      </c>
      <c r="BM551" s="232" t="s">
        <v>528</v>
      </c>
    </row>
    <row r="552" spans="1:47" s="2" customFormat="1" ht="12">
      <c r="A552" s="39"/>
      <c r="B552" s="40"/>
      <c r="C552" s="41"/>
      <c r="D552" s="234" t="s">
        <v>137</v>
      </c>
      <c r="E552" s="41"/>
      <c r="F552" s="235" t="s">
        <v>527</v>
      </c>
      <c r="G552" s="41"/>
      <c r="H552" s="41"/>
      <c r="I552" s="236"/>
      <c r="J552" s="41"/>
      <c r="K552" s="41"/>
      <c r="L552" s="45"/>
      <c r="M552" s="237"/>
      <c r="N552" s="238"/>
      <c r="O552" s="92"/>
      <c r="P552" s="92"/>
      <c r="Q552" s="92"/>
      <c r="R552" s="92"/>
      <c r="S552" s="92"/>
      <c r="T552" s="93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18" t="s">
        <v>137</v>
      </c>
      <c r="AU552" s="18" t="s">
        <v>82</v>
      </c>
    </row>
    <row r="553" spans="1:51" s="13" customFormat="1" ht="12">
      <c r="A553" s="13"/>
      <c r="B553" s="243"/>
      <c r="C553" s="244"/>
      <c r="D553" s="234" t="s">
        <v>188</v>
      </c>
      <c r="E553" s="245" t="s">
        <v>1</v>
      </c>
      <c r="F553" s="246" t="s">
        <v>529</v>
      </c>
      <c r="G553" s="244"/>
      <c r="H553" s="245" t="s">
        <v>1</v>
      </c>
      <c r="I553" s="247"/>
      <c r="J553" s="244"/>
      <c r="K553" s="244"/>
      <c r="L553" s="248"/>
      <c r="M553" s="249"/>
      <c r="N553" s="250"/>
      <c r="O553" s="250"/>
      <c r="P553" s="250"/>
      <c r="Q553" s="250"/>
      <c r="R553" s="250"/>
      <c r="S553" s="250"/>
      <c r="T553" s="251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52" t="s">
        <v>188</v>
      </c>
      <c r="AU553" s="252" t="s">
        <v>82</v>
      </c>
      <c r="AV553" s="13" t="s">
        <v>80</v>
      </c>
      <c r="AW553" s="13" t="s">
        <v>30</v>
      </c>
      <c r="AX553" s="13" t="s">
        <v>73</v>
      </c>
      <c r="AY553" s="252" t="s">
        <v>129</v>
      </c>
    </row>
    <row r="554" spans="1:51" s="13" customFormat="1" ht="12">
      <c r="A554" s="13"/>
      <c r="B554" s="243"/>
      <c r="C554" s="244"/>
      <c r="D554" s="234" t="s">
        <v>188</v>
      </c>
      <c r="E554" s="245" t="s">
        <v>1</v>
      </c>
      <c r="F554" s="246" t="s">
        <v>374</v>
      </c>
      <c r="G554" s="244"/>
      <c r="H554" s="245" t="s">
        <v>1</v>
      </c>
      <c r="I554" s="247"/>
      <c r="J554" s="244"/>
      <c r="K554" s="244"/>
      <c r="L554" s="248"/>
      <c r="M554" s="249"/>
      <c r="N554" s="250"/>
      <c r="O554" s="250"/>
      <c r="P554" s="250"/>
      <c r="Q554" s="250"/>
      <c r="R554" s="250"/>
      <c r="S554" s="250"/>
      <c r="T554" s="251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52" t="s">
        <v>188</v>
      </c>
      <c r="AU554" s="252" t="s">
        <v>82</v>
      </c>
      <c r="AV554" s="13" t="s">
        <v>80</v>
      </c>
      <c r="AW554" s="13" t="s">
        <v>30</v>
      </c>
      <c r="AX554" s="13" t="s">
        <v>73</v>
      </c>
      <c r="AY554" s="252" t="s">
        <v>129</v>
      </c>
    </row>
    <row r="555" spans="1:51" s="13" customFormat="1" ht="12">
      <c r="A555" s="13"/>
      <c r="B555" s="243"/>
      <c r="C555" s="244"/>
      <c r="D555" s="234" t="s">
        <v>188</v>
      </c>
      <c r="E555" s="245" t="s">
        <v>1</v>
      </c>
      <c r="F555" s="246" t="s">
        <v>530</v>
      </c>
      <c r="G555" s="244"/>
      <c r="H555" s="245" t="s">
        <v>1</v>
      </c>
      <c r="I555" s="247"/>
      <c r="J555" s="244"/>
      <c r="K555" s="244"/>
      <c r="L555" s="248"/>
      <c r="M555" s="249"/>
      <c r="N555" s="250"/>
      <c r="O555" s="250"/>
      <c r="P555" s="250"/>
      <c r="Q555" s="250"/>
      <c r="R555" s="250"/>
      <c r="S555" s="250"/>
      <c r="T555" s="25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2" t="s">
        <v>188</v>
      </c>
      <c r="AU555" s="252" t="s">
        <v>82</v>
      </c>
      <c r="AV555" s="13" t="s">
        <v>80</v>
      </c>
      <c r="AW555" s="13" t="s">
        <v>30</v>
      </c>
      <c r="AX555" s="13" t="s">
        <v>73</v>
      </c>
      <c r="AY555" s="252" t="s">
        <v>129</v>
      </c>
    </row>
    <row r="556" spans="1:51" s="14" customFormat="1" ht="12">
      <c r="A556" s="14"/>
      <c r="B556" s="253"/>
      <c r="C556" s="254"/>
      <c r="D556" s="234" t="s">
        <v>188</v>
      </c>
      <c r="E556" s="255" t="s">
        <v>1</v>
      </c>
      <c r="F556" s="256" t="s">
        <v>531</v>
      </c>
      <c r="G556" s="254"/>
      <c r="H556" s="257">
        <v>18.687</v>
      </c>
      <c r="I556" s="258"/>
      <c r="J556" s="254"/>
      <c r="K556" s="254"/>
      <c r="L556" s="259"/>
      <c r="M556" s="260"/>
      <c r="N556" s="261"/>
      <c r="O556" s="261"/>
      <c r="P556" s="261"/>
      <c r="Q556" s="261"/>
      <c r="R556" s="261"/>
      <c r="S556" s="261"/>
      <c r="T556" s="262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63" t="s">
        <v>188</v>
      </c>
      <c r="AU556" s="263" t="s">
        <v>82</v>
      </c>
      <c r="AV556" s="14" t="s">
        <v>82</v>
      </c>
      <c r="AW556" s="14" t="s">
        <v>30</v>
      </c>
      <c r="AX556" s="14" t="s">
        <v>73</v>
      </c>
      <c r="AY556" s="263" t="s">
        <v>129</v>
      </c>
    </row>
    <row r="557" spans="1:51" s="14" customFormat="1" ht="12">
      <c r="A557" s="14"/>
      <c r="B557" s="253"/>
      <c r="C557" s="254"/>
      <c r="D557" s="234" t="s">
        <v>188</v>
      </c>
      <c r="E557" s="255" t="s">
        <v>1</v>
      </c>
      <c r="F557" s="256" t="s">
        <v>532</v>
      </c>
      <c r="G557" s="254"/>
      <c r="H557" s="257">
        <v>-3.78</v>
      </c>
      <c r="I557" s="258"/>
      <c r="J557" s="254"/>
      <c r="K557" s="254"/>
      <c r="L557" s="259"/>
      <c r="M557" s="260"/>
      <c r="N557" s="261"/>
      <c r="O557" s="261"/>
      <c r="P557" s="261"/>
      <c r="Q557" s="261"/>
      <c r="R557" s="261"/>
      <c r="S557" s="261"/>
      <c r="T557" s="262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63" t="s">
        <v>188</v>
      </c>
      <c r="AU557" s="263" t="s">
        <v>82</v>
      </c>
      <c r="AV557" s="14" t="s">
        <v>82</v>
      </c>
      <c r="AW557" s="14" t="s">
        <v>30</v>
      </c>
      <c r="AX557" s="14" t="s">
        <v>73</v>
      </c>
      <c r="AY557" s="263" t="s">
        <v>129</v>
      </c>
    </row>
    <row r="558" spans="1:51" s="13" customFormat="1" ht="12">
      <c r="A558" s="13"/>
      <c r="B558" s="243"/>
      <c r="C558" s="244"/>
      <c r="D558" s="234" t="s">
        <v>188</v>
      </c>
      <c r="E558" s="245" t="s">
        <v>1</v>
      </c>
      <c r="F558" s="246" t="s">
        <v>249</v>
      </c>
      <c r="G558" s="244"/>
      <c r="H558" s="245" t="s">
        <v>1</v>
      </c>
      <c r="I558" s="247"/>
      <c r="J558" s="244"/>
      <c r="K558" s="244"/>
      <c r="L558" s="248"/>
      <c r="M558" s="249"/>
      <c r="N558" s="250"/>
      <c r="O558" s="250"/>
      <c r="P558" s="250"/>
      <c r="Q558" s="250"/>
      <c r="R558" s="250"/>
      <c r="S558" s="250"/>
      <c r="T558" s="251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2" t="s">
        <v>188</v>
      </c>
      <c r="AU558" s="252" t="s">
        <v>82</v>
      </c>
      <c r="AV558" s="13" t="s">
        <v>80</v>
      </c>
      <c r="AW558" s="13" t="s">
        <v>30</v>
      </c>
      <c r="AX558" s="13" t="s">
        <v>73</v>
      </c>
      <c r="AY558" s="252" t="s">
        <v>129</v>
      </c>
    </row>
    <row r="559" spans="1:51" s="14" customFormat="1" ht="12">
      <c r="A559" s="14"/>
      <c r="B559" s="253"/>
      <c r="C559" s="254"/>
      <c r="D559" s="234" t="s">
        <v>188</v>
      </c>
      <c r="E559" s="255" t="s">
        <v>1</v>
      </c>
      <c r="F559" s="256" t="s">
        <v>533</v>
      </c>
      <c r="G559" s="254"/>
      <c r="H559" s="257">
        <v>11.24</v>
      </c>
      <c r="I559" s="258"/>
      <c r="J559" s="254"/>
      <c r="K559" s="254"/>
      <c r="L559" s="259"/>
      <c r="M559" s="260"/>
      <c r="N559" s="261"/>
      <c r="O559" s="261"/>
      <c r="P559" s="261"/>
      <c r="Q559" s="261"/>
      <c r="R559" s="261"/>
      <c r="S559" s="261"/>
      <c r="T559" s="262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63" t="s">
        <v>188</v>
      </c>
      <c r="AU559" s="263" t="s">
        <v>82</v>
      </c>
      <c r="AV559" s="14" t="s">
        <v>82</v>
      </c>
      <c r="AW559" s="14" t="s">
        <v>30</v>
      </c>
      <c r="AX559" s="14" t="s">
        <v>73</v>
      </c>
      <c r="AY559" s="263" t="s">
        <v>129</v>
      </c>
    </row>
    <row r="560" spans="1:51" s="14" customFormat="1" ht="12">
      <c r="A560" s="14"/>
      <c r="B560" s="253"/>
      <c r="C560" s="254"/>
      <c r="D560" s="234" t="s">
        <v>188</v>
      </c>
      <c r="E560" s="255" t="s">
        <v>1</v>
      </c>
      <c r="F560" s="256" t="s">
        <v>534</v>
      </c>
      <c r="G560" s="254"/>
      <c r="H560" s="257">
        <v>-3.36</v>
      </c>
      <c r="I560" s="258"/>
      <c r="J560" s="254"/>
      <c r="K560" s="254"/>
      <c r="L560" s="259"/>
      <c r="M560" s="260"/>
      <c r="N560" s="261"/>
      <c r="O560" s="261"/>
      <c r="P560" s="261"/>
      <c r="Q560" s="261"/>
      <c r="R560" s="261"/>
      <c r="S560" s="261"/>
      <c r="T560" s="262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63" t="s">
        <v>188</v>
      </c>
      <c r="AU560" s="263" t="s">
        <v>82</v>
      </c>
      <c r="AV560" s="14" t="s">
        <v>82</v>
      </c>
      <c r="AW560" s="14" t="s">
        <v>30</v>
      </c>
      <c r="AX560" s="14" t="s">
        <v>73</v>
      </c>
      <c r="AY560" s="263" t="s">
        <v>129</v>
      </c>
    </row>
    <row r="561" spans="1:51" s="13" customFormat="1" ht="12">
      <c r="A561" s="13"/>
      <c r="B561" s="243"/>
      <c r="C561" s="244"/>
      <c r="D561" s="234" t="s">
        <v>188</v>
      </c>
      <c r="E561" s="245" t="s">
        <v>1</v>
      </c>
      <c r="F561" s="246" t="s">
        <v>535</v>
      </c>
      <c r="G561" s="244"/>
      <c r="H561" s="245" t="s">
        <v>1</v>
      </c>
      <c r="I561" s="247"/>
      <c r="J561" s="244"/>
      <c r="K561" s="244"/>
      <c r="L561" s="248"/>
      <c r="M561" s="249"/>
      <c r="N561" s="250"/>
      <c r="O561" s="250"/>
      <c r="P561" s="250"/>
      <c r="Q561" s="250"/>
      <c r="R561" s="250"/>
      <c r="S561" s="250"/>
      <c r="T561" s="251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52" t="s">
        <v>188</v>
      </c>
      <c r="AU561" s="252" t="s">
        <v>82</v>
      </c>
      <c r="AV561" s="13" t="s">
        <v>80</v>
      </c>
      <c r="AW561" s="13" t="s">
        <v>30</v>
      </c>
      <c r="AX561" s="13" t="s">
        <v>73</v>
      </c>
      <c r="AY561" s="252" t="s">
        <v>129</v>
      </c>
    </row>
    <row r="562" spans="1:51" s="14" customFormat="1" ht="12">
      <c r="A562" s="14"/>
      <c r="B562" s="253"/>
      <c r="C562" s="254"/>
      <c r="D562" s="234" t="s">
        <v>188</v>
      </c>
      <c r="E562" s="255" t="s">
        <v>1</v>
      </c>
      <c r="F562" s="256" t="s">
        <v>536</v>
      </c>
      <c r="G562" s="254"/>
      <c r="H562" s="257">
        <v>2.487</v>
      </c>
      <c r="I562" s="258"/>
      <c r="J562" s="254"/>
      <c r="K562" s="254"/>
      <c r="L562" s="259"/>
      <c r="M562" s="260"/>
      <c r="N562" s="261"/>
      <c r="O562" s="261"/>
      <c r="P562" s="261"/>
      <c r="Q562" s="261"/>
      <c r="R562" s="261"/>
      <c r="S562" s="261"/>
      <c r="T562" s="262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63" t="s">
        <v>188</v>
      </c>
      <c r="AU562" s="263" t="s">
        <v>82</v>
      </c>
      <c r="AV562" s="14" t="s">
        <v>82</v>
      </c>
      <c r="AW562" s="14" t="s">
        <v>30</v>
      </c>
      <c r="AX562" s="14" t="s">
        <v>73</v>
      </c>
      <c r="AY562" s="263" t="s">
        <v>129</v>
      </c>
    </row>
    <row r="563" spans="1:51" s="13" customFormat="1" ht="12">
      <c r="A563" s="13"/>
      <c r="B563" s="243"/>
      <c r="C563" s="244"/>
      <c r="D563" s="234" t="s">
        <v>188</v>
      </c>
      <c r="E563" s="245" t="s">
        <v>1</v>
      </c>
      <c r="F563" s="246" t="s">
        <v>200</v>
      </c>
      <c r="G563" s="244"/>
      <c r="H563" s="245" t="s">
        <v>1</v>
      </c>
      <c r="I563" s="247"/>
      <c r="J563" s="244"/>
      <c r="K563" s="244"/>
      <c r="L563" s="248"/>
      <c r="M563" s="249"/>
      <c r="N563" s="250"/>
      <c r="O563" s="250"/>
      <c r="P563" s="250"/>
      <c r="Q563" s="250"/>
      <c r="R563" s="250"/>
      <c r="S563" s="250"/>
      <c r="T563" s="251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2" t="s">
        <v>188</v>
      </c>
      <c r="AU563" s="252" t="s">
        <v>82</v>
      </c>
      <c r="AV563" s="13" t="s">
        <v>80</v>
      </c>
      <c r="AW563" s="13" t="s">
        <v>30</v>
      </c>
      <c r="AX563" s="13" t="s">
        <v>73</v>
      </c>
      <c r="AY563" s="252" t="s">
        <v>129</v>
      </c>
    </row>
    <row r="564" spans="1:51" s="14" customFormat="1" ht="12">
      <c r="A564" s="14"/>
      <c r="B564" s="253"/>
      <c r="C564" s="254"/>
      <c r="D564" s="234" t="s">
        <v>188</v>
      </c>
      <c r="E564" s="255" t="s">
        <v>1</v>
      </c>
      <c r="F564" s="256" t="s">
        <v>537</v>
      </c>
      <c r="G564" s="254"/>
      <c r="H564" s="257">
        <v>8.571</v>
      </c>
      <c r="I564" s="258"/>
      <c r="J564" s="254"/>
      <c r="K564" s="254"/>
      <c r="L564" s="259"/>
      <c r="M564" s="260"/>
      <c r="N564" s="261"/>
      <c r="O564" s="261"/>
      <c r="P564" s="261"/>
      <c r="Q564" s="261"/>
      <c r="R564" s="261"/>
      <c r="S564" s="261"/>
      <c r="T564" s="262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63" t="s">
        <v>188</v>
      </c>
      <c r="AU564" s="263" t="s">
        <v>82</v>
      </c>
      <c r="AV564" s="14" t="s">
        <v>82</v>
      </c>
      <c r="AW564" s="14" t="s">
        <v>30</v>
      </c>
      <c r="AX564" s="14" t="s">
        <v>73</v>
      </c>
      <c r="AY564" s="263" t="s">
        <v>129</v>
      </c>
    </row>
    <row r="565" spans="1:51" s="14" customFormat="1" ht="12">
      <c r="A565" s="14"/>
      <c r="B565" s="253"/>
      <c r="C565" s="254"/>
      <c r="D565" s="234" t="s">
        <v>188</v>
      </c>
      <c r="E565" s="255" t="s">
        <v>1</v>
      </c>
      <c r="F565" s="256" t="s">
        <v>534</v>
      </c>
      <c r="G565" s="254"/>
      <c r="H565" s="257">
        <v>-3.36</v>
      </c>
      <c r="I565" s="258"/>
      <c r="J565" s="254"/>
      <c r="K565" s="254"/>
      <c r="L565" s="259"/>
      <c r="M565" s="260"/>
      <c r="N565" s="261"/>
      <c r="O565" s="261"/>
      <c r="P565" s="261"/>
      <c r="Q565" s="261"/>
      <c r="R565" s="261"/>
      <c r="S565" s="261"/>
      <c r="T565" s="26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63" t="s">
        <v>188</v>
      </c>
      <c r="AU565" s="263" t="s">
        <v>82</v>
      </c>
      <c r="AV565" s="14" t="s">
        <v>82</v>
      </c>
      <c r="AW565" s="14" t="s">
        <v>30</v>
      </c>
      <c r="AX565" s="14" t="s">
        <v>73</v>
      </c>
      <c r="AY565" s="263" t="s">
        <v>129</v>
      </c>
    </row>
    <row r="566" spans="1:51" s="13" customFormat="1" ht="12">
      <c r="A566" s="13"/>
      <c r="B566" s="243"/>
      <c r="C566" s="244"/>
      <c r="D566" s="234" t="s">
        <v>188</v>
      </c>
      <c r="E566" s="245" t="s">
        <v>1</v>
      </c>
      <c r="F566" s="246" t="s">
        <v>538</v>
      </c>
      <c r="G566" s="244"/>
      <c r="H566" s="245" t="s">
        <v>1</v>
      </c>
      <c r="I566" s="247"/>
      <c r="J566" s="244"/>
      <c r="K566" s="244"/>
      <c r="L566" s="248"/>
      <c r="M566" s="249"/>
      <c r="N566" s="250"/>
      <c r="O566" s="250"/>
      <c r="P566" s="250"/>
      <c r="Q566" s="250"/>
      <c r="R566" s="250"/>
      <c r="S566" s="250"/>
      <c r="T566" s="251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2" t="s">
        <v>188</v>
      </c>
      <c r="AU566" s="252" t="s">
        <v>82</v>
      </c>
      <c r="AV566" s="13" t="s">
        <v>80</v>
      </c>
      <c r="AW566" s="13" t="s">
        <v>30</v>
      </c>
      <c r="AX566" s="13" t="s">
        <v>73</v>
      </c>
      <c r="AY566" s="252" t="s">
        <v>129</v>
      </c>
    </row>
    <row r="567" spans="1:51" s="14" customFormat="1" ht="12">
      <c r="A567" s="14"/>
      <c r="B567" s="253"/>
      <c r="C567" s="254"/>
      <c r="D567" s="234" t="s">
        <v>188</v>
      </c>
      <c r="E567" s="255" t="s">
        <v>1</v>
      </c>
      <c r="F567" s="256" t="s">
        <v>539</v>
      </c>
      <c r="G567" s="254"/>
      <c r="H567" s="257">
        <v>27.763</v>
      </c>
      <c r="I567" s="258"/>
      <c r="J567" s="254"/>
      <c r="K567" s="254"/>
      <c r="L567" s="259"/>
      <c r="M567" s="260"/>
      <c r="N567" s="261"/>
      <c r="O567" s="261"/>
      <c r="P567" s="261"/>
      <c r="Q567" s="261"/>
      <c r="R567" s="261"/>
      <c r="S567" s="261"/>
      <c r="T567" s="262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63" t="s">
        <v>188</v>
      </c>
      <c r="AU567" s="263" t="s">
        <v>82</v>
      </c>
      <c r="AV567" s="14" t="s">
        <v>82</v>
      </c>
      <c r="AW567" s="14" t="s">
        <v>30</v>
      </c>
      <c r="AX567" s="14" t="s">
        <v>73</v>
      </c>
      <c r="AY567" s="263" t="s">
        <v>129</v>
      </c>
    </row>
    <row r="568" spans="1:51" s="14" customFormat="1" ht="12">
      <c r="A568" s="14"/>
      <c r="B568" s="253"/>
      <c r="C568" s="254"/>
      <c r="D568" s="234" t="s">
        <v>188</v>
      </c>
      <c r="E568" s="255" t="s">
        <v>1</v>
      </c>
      <c r="F568" s="256" t="s">
        <v>534</v>
      </c>
      <c r="G568" s="254"/>
      <c r="H568" s="257">
        <v>-3.36</v>
      </c>
      <c r="I568" s="258"/>
      <c r="J568" s="254"/>
      <c r="K568" s="254"/>
      <c r="L568" s="259"/>
      <c r="M568" s="260"/>
      <c r="N568" s="261"/>
      <c r="O568" s="261"/>
      <c r="P568" s="261"/>
      <c r="Q568" s="261"/>
      <c r="R568" s="261"/>
      <c r="S568" s="261"/>
      <c r="T568" s="262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63" t="s">
        <v>188</v>
      </c>
      <c r="AU568" s="263" t="s">
        <v>82</v>
      </c>
      <c r="AV568" s="14" t="s">
        <v>82</v>
      </c>
      <c r="AW568" s="14" t="s">
        <v>30</v>
      </c>
      <c r="AX568" s="14" t="s">
        <v>73</v>
      </c>
      <c r="AY568" s="263" t="s">
        <v>129</v>
      </c>
    </row>
    <row r="569" spans="1:51" s="16" customFormat="1" ht="12">
      <c r="A569" s="16"/>
      <c r="B569" s="286"/>
      <c r="C569" s="287"/>
      <c r="D569" s="234" t="s">
        <v>188</v>
      </c>
      <c r="E569" s="288" t="s">
        <v>1</v>
      </c>
      <c r="F569" s="289" t="s">
        <v>451</v>
      </c>
      <c r="G569" s="287"/>
      <c r="H569" s="290">
        <v>54.888000000000005</v>
      </c>
      <c r="I569" s="291"/>
      <c r="J569" s="287"/>
      <c r="K569" s="287"/>
      <c r="L569" s="292"/>
      <c r="M569" s="293"/>
      <c r="N569" s="294"/>
      <c r="O569" s="294"/>
      <c r="P569" s="294"/>
      <c r="Q569" s="294"/>
      <c r="R569" s="294"/>
      <c r="S569" s="294"/>
      <c r="T569" s="295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T569" s="296" t="s">
        <v>188</v>
      </c>
      <c r="AU569" s="296" t="s">
        <v>82</v>
      </c>
      <c r="AV569" s="16" t="s">
        <v>141</v>
      </c>
      <c r="AW569" s="16" t="s">
        <v>30</v>
      </c>
      <c r="AX569" s="16" t="s">
        <v>73</v>
      </c>
      <c r="AY569" s="296" t="s">
        <v>129</v>
      </c>
    </row>
    <row r="570" spans="1:51" s="13" customFormat="1" ht="12">
      <c r="A570" s="13"/>
      <c r="B570" s="243"/>
      <c r="C570" s="244"/>
      <c r="D570" s="234" t="s">
        <v>188</v>
      </c>
      <c r="E570" s="245" t="s">
        <v>1</v>
      </c>
      <c r="F570" s="246" t="s">
        <v>389</v>
      </c>
      <c r="G570" s="244"/>
      <c r="H570" s="245" t="s">
        <v>1</v>
      </c>
      <c r="I570" s="247"/>
      <c r="J570" s="244"/>
      <c r="K570" s="244"/>
      <c r="L570" s="248"/>
      <c r="M570" s="249"/>
      <c r="N570" s="250"/>
      <c r="O570" s="250"/>
      <c r="P570" s="250"/>
      <c r="Q570" s="250"/>
      <c r="R570" s="250"/>
      <c r="S570" s="250"/>
      <c r="T570" s="251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2" t="s">
        <v>188</v>
      </c>
      <c r="AU570" s="252" t="s">
        <v>82</v>
      </c>
      <c r="AV570" s="13" t="s">
        <v>80</v>
      </c>
      <c r="AW570" s="13" t="s">
        <v>30</v>
      </c>
      <c r="AX570" s="13" t="s">
        <v>73</v>
      </c>
      <c r="AY570" s="252" t="s">
        <v>129</v>
      </c>
    </row>
    <row r="571" spans="1:51" s="13" customFormat="1" ht="12">
      <c r="A571" s="13"/>
      <c r="B571" s="243"/>
      <c r="C571" s="244"/>
      <c r="D571" s="234" t="s">
        <v>188</v>
      </c>
      <c r="E571" s="245" t="s">
        <v>1</v>
      </c>
      <c r="F571" s="246" t="s">
        <v>250</v>
      </c>
      <c r="G571" s="244"/>
      <c r="H571" s="245" t="s">
        <v>1</v>
      </c>
      <c r="I571" s="247"/>
      <c r="J571" s="244"/>
      <c r="K571" s="244"/>
      <c r="L571" s="248"/>
      <c r="M571" s="249"/>
      <c r="N571" s="250"/>
      <c r="O571" s="250"/>
      <c r="P571" s="250"/>
      <c r="Q571" s="250"/>
      <c r="R571" s="250"/>
      <c r="S571" s="250"/>
      <c r="T571" s="251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2" t="s">
        <v>188</v>
      </c>
      <c r="AU571" s="252" t="s">
        <v>82</v>
      </c>
      <c r="AV571" s="13" t="s">
        <v>80</v>
      </c>
      <c r="AW571" s="13" t="s">
        <v>30</v>
      </c>
      <c r="AX571" s="13" t="s">
        <v>73</v>
      </c>
      <c r="AY571" s="252" t="s">
        <v>129</v>
      </c>
    </row>
    <row r="572" spans="1:51" s="14" customFormat="1" ht="12">
      <c r="A572" s="14"/>
      <c r="B572" s="253"/>
      <c r="C572" s="254"/>
      <c r="D572" s="234" t="s">
        <v>188</v>
      </c>
      <c r="E572" s="255" t="s">
        <v>1</v>
      </c>
      <c r="F572" s="256" t="s">
        <v>540</v>
      </c>
      <c r="G572" s="254"/>
      <c r="H572" s="257">
        <v>9.76</v>
      </c>
      <c r="I572" s="258"/>
      <c r="J572" s="254"/>
      <c r="K572" s="254"/>
      <c r="L572" s="259"/>
      <c r="M572" s="260"/>
      <c r="N572" s="261"/>
      <c r="O572" s="261"/>
      <c r="P572" s="261"/>
      <c r="Q572" s="261"/>
      <c r="R572" s="261"/>
      <c r="S572" s="261"/>
      <c r="T572" s="262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63" t="s">
        <v>188</v>
      </c>
      <c r="AU572" s="263" t="s">
        <v>82</v>
      </c>
      <c r="AV572" s="14" t="s">
        <v>82</v>
      </c>
      <c r="AW572" s="14" t="s">
        <v>30</v>
      </c>
      <c r="AX572" s="14" t="s">
        <v>73</v>
      </c>
      <c r="AY572" s="263" t="s">
        <v>129</v>
      </c>
    </row>
    <row r="573" spans="1:51" s="14" customFormat="1" ht="12">
      <c r="A573" s="14"/>
      <c r="B573" s="253"/>
      <c r="C573" s="254"/>
      <c r="D573" s="234" t="s">
        <v>188</v>
      </c>
      <c r="E573" s="255" t="s">
        <v>1</v>
      </c>
      <c r="F573" s="256" t="s">
        <v>534</v>
      </c>
      <c r="G573" s="254"/>
      <c r="H573" s="257">
        <v>-3.36</v>
      </c>
      <c r="I573" s="258"/>
      <c r="J573" s="254"/>
      <c r="K573" s="254"/>
      <c r="L573" s="259"/>
      <c r="M573" s="260"/>
      <c r="N573" s="261"/>
      <c r="O573" s="261"/>
      <c r="P573" s="261"/>
      <c r="Q573" s="261"/>
      <c r="R573" s="261"/>
      <c r="S573" s="261"/>
      <c r="T573" s="262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63" t="s">
        <v>188</v>
      </c>
      <c r="AU573" s="263" t="s">
        <v>82</v>
      </c>
      <c r="AV573" s="14" t="s">
        <v>82</v>
      </c>
      <c r="AW573" s="14" t="s">
        <v>30</v>
      </c>
      <c r="AX573" s="14" t="s">
        <v>73</v>
      </c>
      <c r="AY573" s="263" t="s">
        <v>129</v>
      </c>
    </row>
    <row r="574" spans="1:51" s="13" customFormat="1" ht="12">
      <c r="A574" s="13"/>
      <c r="B574" s="243"/>
      <c r="C574" s="244"/>
      <c r="D574" s="234" t="s">
        <v>188</v>
      </c>
      <c r="E574" s="245" t="s">
        <v>1</v>
      </c>
      <c r="F574" s="246" t="s">
        <v>541</v>
      </c>
      <c r="G574" s="244"/>
      <c r="H574" s="245" t="s">
        <v>1</v>
      </c>
      <c r="I574" s="247"/>
      <c r="J574" s="244"/>
      <c r="K574" s="244"/>
      <c r="L574" s="248"/>
      <c r="M574" s="249"/>
      <c r="N574" s="250"/>
      <c r="O574" s="250"/>
      <c r="P574" s="250"/>
      <c r="Q574" s="250"/>
      <c r="R574" s="250"/>
      <c r="S574" s="250"/>
      <c r="T574" s="251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2" t="s">
        <v>188</v>
      </c>
      <c r="AU574" s="252" t="s">
        <v>82</v>
      </c>
      <c r="AV574" s="13" t="s">
        <v>80</v>
      </c>
      <c r="AW574" s="13" t="s">
        <v>30</v>
      </c>
      <c r="AX574" s="13" t="s">
        <v>73</v>
      </c>
      <c r="AY574" s="252" t="s">
        <v>129</v>
      </c>
    </row>
    <row r="575" spans="1:51" s="14" customFormat="1" ht="12">
      <c r="A575" s="14"/>
      <c r="B575" s="253"/>
      <c r="C575" s="254"/>
      <c r="D575" s="234" t="s">
        <v>188</v>
      </c>
      <c r="E575" s="255" t="s">
        <v>1</v>
      </c>
      <c r="F575" s="256" t="s">
        <v>542</v>
      </c>
      <c r="G575" s="254"/>
      <c r="H575" s="257">
        <v>11.888</v>
      </c>
      <c r="I575" s="258"/>
      <c r="J575" s="254"/>
      <c r="K575" s="254"/>
      <c r="L575" s="259"/>
      <c r="M575" s="260"/>
      <c r="N575" s="261"/>
      <c r="O575" s="261"/>
      <c r="P575" s="261"/>
      <c r="Q575" s="261"/>
      <c r="R575" s="261"/>
      <c r="S575" s="261"/>
      <c r="T575" s="262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63" t="s">
        <v>188</v>
      </c>
      <c r="AU575" s="263" t="s">
        <v>82</v>
      </c>
      <c r="AV575" s="14" t="s">
        <v>82</v>
      </c>
      <c r="AW575" s="14" t="s">
        <v>30</v>
      </c>
      <c r="AX575" s="14" t="s">
        <v>73</v>
      </c>
      <c r="AY575" s="263" t="s">
        <v>129</v>
      </c>
    </row>
    <row r="576" spans="1:51" s="14" customFormat="1" ht="12">
      <c r="A576" s="14"/>
      <c r="B576" s="253"/>
      <c r="C576" s="254"/>
      <c r="D576" s="234" t="s">
        <v>188</v>
      </c>
      <c r="E576" s="255" t="s">
        <v>1</v>
      </c>
      <c r="F576" s="256" t="s">
        <v>543</v>
      </c>
      <c r="G576" s="254"/>
      <c r="H576" s="257">
        <v>19.861</v>
      </c>
      <c r="I576" s="258"/>
      <c r="J576" s="254"/>
      <c r="K576" s="254"/>
      <c r="L576" s="259"/>
      <c r="M576" s="260"/>
      <c r="N576" s="261"/>
      <c r="O576" s="261"/>
      <c r="P576" s="261"/>
      <c r="Q576" s="261"/>
      <c r="R576" s="261"/>
      <c r="S576" s="261"/>
      <c r="T576" s="262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63" t="s">
        <v>188</v>
      </c>
      <c r="AU576" s="263" t="s">
        <v>82</v>
      </c>
      <c r="AV576" s="14" t="s">
        <v>82</v>
      </c>
      <c r="AW576" s="14" t="s">
        <v>30</v>
      </c>
      <c r="AX576" s="14" t="s">
        <v>73</v>
      </c>
      <c r="AY576" s="263" t="s">
        <v>129</v>
      </c>
    </row>
    <row r="577" spans="1:51" s="14" customFormat="1" ht="12">
      <c r="A577" s="14"/>
      <c r="B577" s="253"/>
      <c r="C577" s="254"/>
      <c r="D577" s="234" t="s">
        <v>188</v>
      </c>
      <c r="E577" s="255" t="s">
        <v>1</v>
      </c>
      <c r="F577" s="256" t="s">
        <v>534</v>
      </c>
      <c r="G577" s="254"/>
      <c r="H577" s="257">
        <v>-3.36</v>
      </c>
      <c r="I577" s="258"/>
      <c r="J577" s="254"/>
      <c r="K577" s="254"/>
      <c r="L577" s="259"/>
      <c r="M577" s="260"/>
      <c r="N577" s="261"/>
      <c r="O577" s="261"/>
      <c r="P577" s="261"/>
      <c r="Q577" s="261"/>
      <c r="R577" s="261"/>
      <c r="S577" s="261"/>
      <c r="T577" s="262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63" t="s">
        <v>188</v>
      </c>
      <c r="AU577" s="263" t="s">
        <v>82</v>
      </c>
      <c r="AV577" s="14" t="s">
        <v>82</v>
      </c>
      <c r="AW577" s="14" t="s">
        <v>30</v>
      </c>
      <c r="AX577" s="14" t="s">
        <v>73</v>
      </c>
      <c r="AY577" s="263" t="s">
        <v>129</v>
      </c>
    </row>
    <row r="578" spans="1:51" s="13" customFormat="1" ht="12">
      <c r="A578" s="13"/>
      <c r="B578" s="243"/>
      <c r="C578" s="244"/>
      <c r="D578" s="234" t="s">
        <v>188</v>
      </c>
      <c r="E578" s="245" t="s">
        <v>1</v>
      </c>
      <c r="F578" s="246" t="s">
        <v>544</v>
      </c>
      <c r="G578" s="244"/>
      <c r="H578" s="245" t="s">
        <v>1</v>
      </c>
      <c r="I578" s="247"/>
      <c r="J578" s="244"/>
      <c r="K578" s="244"/>
      <c r="L578" s="248"/>
      <c r="M578" s="249"/>
      <c r="N578" s="250"/>
      <c r="O578" s="250"/>
      <c r="P578" s="250"/>
      <c r="Q578" s="250"/>
      <c r="R578" s="250"/>
      <c r="S578" s="250"/>
      <c r="T578" s="251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2" t="s">
        <v>188</v>
      </c>
      <c r="AU578" s="252" t="s">
        <v>82</v>
      </c>
      <c r="AV578" s="13" t="s">
        <v>80</v>
      </c>
      <c r="AW578" s="13" t="s">
        <v>30</v>
      </c>
      <c r="AX578" s="13" t="s">
        <v>73</v>
      </c>
      <c r="AY578" s="252" t="s">
        <v>129</v>
      </c>
    </row>
    <row r="579" spans="1:51" s="14" customFormat="1" ht="12">
      <c r="A579" s="14"/>
      <c r="B579" s="253"/>
      <c r="C579" s="254"/>
      <c r="D579" s="234" t="s">
        <v>188</v>
      </c>
      <c r="E579" s="255" t="s">
        <v>1</v>
      </c>
      <c r="F579" s="256" t="s">
        <v>545</v>
      </c>
      <c r="G579" s="254"/>
      <c r="H579" s="257">
        <v>31.8</v>
      </c>
      <c r="I579" s="258"/>
      <c r="J579" s="254"/>
      <c r="K579" s="254"/>
      <c r="L579" s="259"/>
      <c r="M579" s="260"/>
      <c r="N579" s="261"/>
      <c r="O579" s="261"/>
      <c r="P579" s="261"/>
      <c r="Q579" s="261"/>
      <c r="R579" s="261"/>
      <c r="S579" s="261"/>
      <c r="T579" s="262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63" t="s">
        <v>188</v>
      </c>
      <c r="AU579" s="263" t="s">
        <v>82</v>
      </c>
      <c r="AV579" s="14" t="s">
        <v>82</v>
      </c>
      <c r="AW579" s="14" t="s">
        <v>30</v>
      </c>
      <c r="AX579" s="14" t="s">
        <v>73</v>
      </c>
      <c r="AY579" s="263" t="s">
        <v>129</v>
      </c>
    </row>
    <row r="580" spans="1:51" s="13" customFormat="1" ht="12">
      <c r="A580" s="13"/>
      <c r="B580" s="243"/>
      <c r="C580" s="244"/>
      <c r="D580" s="234" t="s">
        <v>188</v>
      </c>
      <c r="E580" s="245" t="s">
        <v>1</v>
      </c>
      <c r="F580" s="246" t="s">
        <v>210</v>
      </c>
      <c r="G580" s="244"/>
      <c r="H580" s="245" t="s">
        <v>1</v>
      </c>
      <c r="I580" s="247"/>
      <c r="J580" s="244"/>
      <c r="K580" s="244"/>
      <c r="L580" s="248"/>
      <c r="M580" s="249"/>
      <c r="N580" s="250"/>
      <c r="O580" s="250"/>
      <c r="P580" s="250"/>
      <c r="Q580" s="250"/>
      <c r="R580" s="250"/>
      <c r="S580" s="250"/>
      <c r="T580" s="251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52" t="s">
        <v>188</v>
      </c>
      <c r="AU580" s="252" t="s">
        <v>82</v>
      </c>
      <c r="AV580" s="13" t="s">
        <v>80</v>
      </c>
      <c r="AW580" s="13" t="s">
        <v>30</v>
      </c>
      <c r="AX580" s="13" t="s">
        <v>73</v>
      </c>
      <c r="AY580" s="252" t="s">
        <v>129</v>
      </c>
    </row>
    <row r="581" spans="1:51" s="14" customFormat="1" ht="12">
      <c r="A581" s="14"/>
      <c r="B581" s="253"/>
      <c r="C581" s="254"/>
      <c r="D581" s="234" t="s">
        <v>188</v>
      </c>
      <c r="E581" s="255" t="s">
        <v>1</v>
      </c>
      <c r="F581" s="256" t="s">
        <v>546</v>
      </c>
      <c r="G581" s="254"/>
      <c r="H581" s="257">
        <v>4.2</v>
      </c>
      <c r="I581" s="258"/>
      <c r="J581" s="254"/>
      <c r="K581" s="254"/>
      <c r="L581" s="259"/>
      <c r="M581" s="260"/>
      <c r="N581" s="261"/>
      <c r="O581" s="261"/>
      <c r="P581" s="261"/>
      <c r="Q581" s="261"/>
      <c r="R581" s="261"/>
      <c r="S581" s="261"/>
      <c r="T581" s="262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63" t="s">
        <v>188</v>
      </c>
      <c r="AU581" s="263" t="s">
        <v>82</v>
      </c>
      <c r="AV581" s="14" t="s">
        <v>82</v>
      </c>
      <c r="AW581" s="14" t="s">
        <v>30</v>
      </c>
      <c r="AX581" s="14" t="s">
        <v>73</v>
      </c>
      <c r="AY581" s="263" t="s">
        <v>129</v>
      </c>
    </row>
    <row r="582" spans="1:51" s="16" customFormat="1" ht="12">
      <c r="A582" s="16"/>
      <c r="B582" s="286"/>
      <c r="C582" s="287"/>
      <c r="D582" s="234" t="s">
        <v>188</v>
      </c>
      <c r="E582" s="288" t="s">
        <v>1</v>
      </c>
      <c r="F582" s="289" t="s">
        <v>451</v>
      </c>
      <c r="G582" s="287"/>
      <c r="H582" s="290">
        <v>70.789</v>
      </c>
      <c r="I582" s="291"/>
      <c r="J582" s="287"/>
      <c r="K582" s="287"/>
      <c r="L582" s="292"/>
      <c r="M582" s="293"/>
      <c r="N582" s="294"/>
      <c r="O582" s="294"/>
      <c r="P582" s="294"/>
      <c r="Q582" s="294"/>
      <c r="R582" s="294"/>
      <c r="S582" s="294"/>
      <c r="T582" s="295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T582" s="296" t="s">
        <v>188</v>
      </c>
      <c r="AU582" s="296" t="s">
        <v>82</v>
      </c>
      <c r="AV582" s="16" t="s">
        <v>141</v>
      </c>
      <c r="AW582" s="16" t="s">
        <v>30</v>
      </c>
      <c r="AX582" s="16" t="s">
        <v>73</v>
      </c>
      <c r="AY582" s="296" t="s">
        <v>129</v>
      </c>
    </row>
    <row r="583" spans="1:51" s="15" customFormat="1" ht="12">
      <c r="A583" s="15"/>
      <c r="B583" s="264"/>
      <c r="C583" s="265"/>
      <c r="D583" s="234" t="s">
        <v>188</v>
      </c>
      <c r="E583" s="266" t="s">
        <v>1</v>
      </c>
      <c r="F583" s="267" t="s">
        <v>197</v>
      </c>
      <c r="G583" s="265"/>
      <c r="H583" s="268">
        <v>125.67700000000002</v>
      </c>
      <c r="I583" s="269"/>
      <c r="J583" s="265"/>
      <c r="K583" s="265"/>
      <c r="L583" s="270"/>
      <c r="M583" s="271"/>
      <c r="N583" s="272"/>
      <c r="O583" s="272"/>
      <c r="P583" s="272"/>
      <c r="Q583" s="272"/>
      <c r="R583" s="272"/>
      <c r="S583" s="272"/>
      <c r="T583" s="273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74" t="s">
        <v>188</v>
      </c>
      <c r="AU583" s="274" t="s">
        <v>82</v>
      </c>
      <c r="AV583" s="15" t="s">
        <v>136</v>
      </c>
      <c r="AW583" s="15" t="s">
        <v>30</v>
      </c>
      <c r="AX583" s="15" t="s">
        <v>80</v>
      </c>
      <c r="AY583" s="274" t="s">
        <v>129</v>
      </c>
    </row>
    <row r="584" spans="1:65" s="2" customFormat="1" ht="44.25" customHeight="1">
      <c r="A584" s="39"/>
      <c r="B584" s="40"/>
      <c r="C584" s="220" t="s">
        <v>271</v>
      </c>
      <c r="D584" s="220" t="s">
        <v>132</v>
      </c>
      <c r="E584" s="221" t="s">
        <v>547</v>
      </c>
      <c r="F584" s="222" t="s">
        <v>548</v>
      </c>
      <c r="G584" s="223" t="s">
        <v>230</v>
      </c>
      <c r="H584" s="224">
        <v>8.79</v>
      </c>
      <c r="I584" s="225"/>
      <c r="J584" s="226">
        <f>ROUND(I584*H584,2)</f>
        <v>0</v>
      </c>
      <c r="K584" s="227"/>
      <c r="L584" s="45"/>
      <c r="M584" s="228" t="s">
        <v>1</v>
      </c>
      <c r="N584" s="229" t="s">
        <v>38</v>
      </c>
      <c r="O584" s="92"/>
      <c r="P584" s="230">
        <f>O584*H584</f>
        <v>0</v>
      </c>
      <c r="Q584" s="230">
        <v>0</v>
      </c>
      <c r="R584" s="230">
        <f>Q584*H584</f>
        <v>0</v>
      </c>
      <c r="S584" s="230">
        <v>0</v>
      </c>
      <c r="T584" s="231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32" t="s">
        <v>136</v>
      </c>
      <c r="AT584" s="232" t="s">
        <v>132</v>
      </c>
      <c r="AU584" s="232" t="s">
        <v>82</v>
      </c>
      <c r="AY584" s="18" t="s">
        <v>129</v>
      </c>
      <c r="BE584" s="233">
        <f>IF(N584="základní",J584,0)</f>
        <v>0</v>
      </c>
      <c r="BF584" s="233">
        <f>IF(N584="snížená",J584,0)</f>
        <v>0</v>
      </c>
      <c r="BG584" s="233">
        <f>IF(N584="zákl. přenesená",J584,0)</f>
        <v>0</v>
      </c>
      <c r="BH584" s="233">
        <f>IF(N584="sníž. přenesená",J584,0)</f>
        <v>0</v>
      </c>
      <c r="BI584" s="233">
        <f>IF(N584="nulová",J584,0)</f>
        <v>0</v>
      </c>
      <c r="BJ584" s="18" t="s">
        <v>80</v>
      </c>
      <c r="BK584" s="233">
        <f>ROUND(I584*H584,2)</f>
        <v>0</v>
      </c>
      <c r="BL584" s="18" t="s">
        <v>136</v>
      </c>
      <c r="BM584" s="232" t="s">
        <v>549</v>
      </c>
    </row>
    <row r="585" spans="1:47" s="2" customFormat="1" ht="12">
      <c r="A585" s="39"/>
      <c r="B585" s="40"/>
      <c r="C585" s="41"/>
      <c r="D585" s="234" t="s">
        <v>137</v>
      </c>
      <c r="E585" s="41"/>
      <c r="F585" s="235" t="s">
        <v>548</v>
      </c>
      <c r="G585" s="41"/>
      <c r="H585" s="41"/>
      <c r="I585" s="236"/>
      <c r="J585" s="41"/>
      <c r="K585" s="41"/>
      <c r="L585" s="45"/>
      <c r="M585" s="237"/>
      <c r="N585" s="238"/>
      <c r="O585" s="92"/>
      <c r="P585" s="92"/>
      <c r="Q585" s="92"/>
      <c r="R585" s="92"/>
      <c r="S585" s="92"/>
      <c r="T585" s="93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137</v>
      </c>
      <c r="AU585" s="18" t="s">
        <v>82</v>
      </c>
    </row>
    <row r="586" spans="1:51" s="13" customFormat="1" ht="12">
      <c r="A586" s="13"/>
      <c r="B586" s="243"/>
      <c r="C586" s="244"/>
      <c r="D586" s="234" t="s">
        <v>188</v>
      </c>
      <c r="E586" s="245" t="s">
        <v>1</v>
      </c>
      <c r="F586" s="246" t="s">
        <v>374</v>
      </c>
      <c r="G586" s="244"/>
      <c r="H586" s="245" t="s">
        <v>1</v>
      </c>
      <c r="I586" s="247"/>
      <c r="J586" s="244"/>
      <c r="K586" s="244"/>
      <c r="L586" s="248"/>
      <c r="M586" s="249"/>
      <c r="N586" s="250"/>
      <c r="O586" s="250"/>
      <c r="P586" s="250"/>
      <c r="Q586" s="250"/>
      <c r="R586" s="250"/>
      <c r="S586" s="250"/>
      <c r="T586" s="251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52" t="s">
        <v>188</v>
      </c>
      <c r="AU586" s="252" t="s">
        <v>82</v>
      </c>
      <c r="AV586" s="13" t="s">
        <v>80</v>
      </c>
      <c r="AW586" s="13" t="s">
        <v>30</v>
      </c>
      <c r="AX586" s="13" t="s">
        <v>73</v>
      </c>
      <c r="AY586" s="252" t="s">
        <v>129</v>
      </c>
    </row>
    <row r="587" spans="1:51" s="13" customFormat="1" ht="12">
      <c r="A587" s="13"/>
      <c r="B587" s="243"/>
      <c r="C587" s="244"/>
      <c r="D587" s="234" t="s">
        <v>188</v>
      </c>
      <c r="E587" s="245" t="s">
        <v>1</v>
      </c>
      <c r="F587" s="246" t="s">
        <v>550</v>
      </c>
      <c r="G587" s="244"/>
      <c r="H587" s="245" t="s">
        <v>1</v>
      </c>
      <c r="I587" s="247"/>
      <c r="J587" s="244"/>
      <c r="K587" s="244"/>
      <c r="L587" s="248"/>
      <c r="M587" s="249"/>
      <c r="N587" s="250"/>
      <c r="O587" s="250"/>
      <c r="P587" s="250"/>
      <c r="Q587" s="250"/>
      <c r="R587" s="250"/>
      <c r="S587" s="250"/>
      <c r="T587" s="251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2" t="s">
        <v>188</v>
      </c>
      <c r="AU587" s="252" t="s">
        <v>82</v>
      </c>
      <c r="AV587" s="13" t="s">
        <v>80</v>
      </c>
      <c r="AW587" s="13" t="s">
        <v>30</v>
      </c>
      <c r="AX587" s="13" t="s">
        <v>73</v>
      </c>
      <c r="AY587" s="252" t="s">
        <v>129</v>
      </c>
    </row>
    <row r="588" spans="1:51" s="14" customFormat="1" ht="12">
      <c r="A588" s="14"/>
      <c r="B588" s="253"/>
      <c r="C588" s="254"/>
      <c r="D588" s="234" t="s">
        <v>188</v>
      </c>
      <c r="E588" s="255" t="s">
        <v>1</v>
      </c>
      <c r="F588" s="256" t="s">
        <v>234</v>
      </c>
      <c r="G588" s="254"/>
      <c r="H588" s="257">
        <v>2.81</v>
      </c>
      <c r="I588" s="258"/>
      <c r="J588" s="254"/>
      <c r="K588" s="254"/>
      <c r="L588" s="259"/>
      <c r="M588" s="260"/>
      <c r="N588" s="261"/>
      <c r="O588" s="261"/>
      <c r="P588" s="261"/>
      <c r="Q588" s="261"/>
      <c r="R588" s="261"/>
      <c r="S588" s="261"/>
      <c r="T588" s="262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63" t="s">
        <v>188</v>
      </c>
      <c r="AU588" s="263" t="s">
        <v>82</v>
      </c>
      <c r="AV588" s="14" t="s">
        <v>82</v>
      </c>
      <c r="AW588" s="14" t="s">
        <v>30</v>
      </c>
      <c r="AX588" s="14" t="s">
        <v>73</v>
      </c>
      <c r="AY588" s="263" t="s">
        <v>129</v>
      </c>
    </row>
    <row r="589" spans="1:51" s="13" customFormat="1" ht="12">
      <c r="A589" s="13"/>
      <c r="B589" s="243"/>
      <c r="C589" s="244"/>
      <c r="D589" s="234" t="s">
        <v>188</v>
      </c>
      <c r="E589" s="245" t="s">
        <v>1</v>
      </c>
      <c r="F589" s="246" t="s">
        <v>203</v>
      </c>
      <c r="G589" s="244"/>
      <c r="H589" s="245" t="s">
        <v>1</v>
      </c>
      <c r="I589" s="247"/>
      <c r="J589" s="244"/>
      <c r="K589" s="244"/>
      <c r="L589" s="248"/>
      <c r="M589" s="249"/>
      <c r="N589" s="250"/>
      <c r="O589" s="250"/>
      <c r="P589" s="250"/>
      <c r="Q589" s="250"/>
      <c r="R589" s="250"/>
      <c r="S589" s="250"/>
      <c r="T589" s="25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2" t="s">
        <v>188</v>
      </c>
      <c r="AU589" s="252" t="s">
        <v>82</v>
      </c>
      <c r="AV589" s="13" t="s">
        <v>80</v>
      </c>
      <c r="AW589" s="13" t="s">
        <v>30</v>
      </c>
      <c r="AX589" s="13" t="s">
        <v>73</v>
      </c>
      <c r="AY589" s="252" t="s">
        <v>129</v>
      </c>
    </row>
    <row r="590" spans="1:51" s="14" customFormat="1" ht="12">
      <c r="A590" s="14"/>
      <c r="B590" s="253"/>
      <c r="C590" s="254"/>
      <c r="D590" s="234" t="s">
        <v>188</v>
      </c>
      <c r="E590" s="255" t="s">
        <v>1</v>
      </c>
      <c r="F590" s="256" t="s">
        <v>234</v>
      </c>
      <c r="G590" s="254"/>
      <c r="H590" s="257">
        <v>2.81</v>
      </c>
      <c r="I590" s="258"/>
      <c r="J590" s="254"/>
      <c r="K590" s="254"/>
      <c r="L590" s="259"/>
      <c r="M590" s="260"/>
      <c r="N590" s="261"/>
      <c r="O590" s="261"/>
      <c r="P590" s="261"/>
      <c r="Q590" s="261"/>
      <c r="R590" s="261"/>
      <c r="S590" s="261"/>
      <c r="T590" s="262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63" t="s">
        <v>188</v>
      </c>
      <c r="AU590" s="263" t="s">
        <v>82</v>
      </c>
      <c r="AV590" s="14" t="s">
        <v>82</v>
      </c>
      <c r="AW590" s="14" t="s">
        <v>30</v>
      </c>
      <c r="AX590" s="14" t="s">
        <v>73</v>
      </c>
      <c r="AY590" s="263" t="s">
        <v>129</v>
      </c>
    </row>
    <row r="591" spans="1:51" s="13" customFormat="1" ht="12">
      <c r="A591" s="13"/>
      <c r="B591" s="243"/>
      <c r="C591" s="244"/>
      <c r="D591" s="234" t="s">
        <v>188</v>
      </c>
      <c r="E591" s="245" t="s">
        <v>1</v>
      </c>
      <c r="F591" s="246" t="s">
        <v>389</v>
      </c>
      <c r="G591" s="244"/>
      <c r="H591" s="245" t="s">
        <v>1</v>
      </c>
      <c r="I591" s="247"/>
      <c r="J591" s="244"/>
      <c r="K591" s="244"/>
      <c r="L591" s="248"/>
      <c r="M591" s="249"/>
      <c r="N591" s="250"/>
      <c r="O591" s="250"/>
      <c r="P591" s="250"/>
      <c r="Q591" s="250"/>
      <c r="R591" s="250"/>
      <c r="S591" s="250"/>
      <c r="T591" s="251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2" t="s">
        <v>188</v>
      </c>
      <c r="AU591" s="252" t="s">
        <v>82</v>
      </c>
      <c r="AV591" s="13" t="s">
        <v>80</v>
      </c>
      <c r="AW591" s="13" t="s">
        <v>30</v>
      </c>
      <c r="AX591" s="13" t="s">
        <v>73</v>
      </c>
      <c r="AY591" s="252" t="s">
        <v>129</v>
      </c>
    </row>
    <row r="592" spans="1:51" s="13" customFormat="1" ht="12">
      <c r="A592" s="13"/>
      <c r="B592" s="243"/>
      <c r="C592" s="244"/>
      <c r="D592" s="234" t="s">
        <v>188</v>
      </c>
      <c r="E592" s="245" t="s">
        <v>1</v>
      </c>
      <c r="F592" s="246" t="s">
        <v>551</v>
      </c>
      <c r="G592" s="244"/>
      <c r="H592" s="245" t="s">
        <v>1</v>
      </c>
      <c r="I592" s="247"/>
      <c r="J592" s="244"/>
      <c r="K592" s="244"/>
      <c r="L592" s="248"/>
      <c r="M592" s="249"/>
      <c r="N592" s="250"/>
      <c r="O592" s="250"/>
      <c r="P592" s="250"/>
      <c r="Q592" s="250"/>
      <c r="R592" s="250"/>
      <c r="S592" s="250"/>
      <c r="T592" s="251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52" t="s">
        <v>188</v>
      </c>
      <c r="AU592" s="252" t="s">
        <v>82</v>
      </c>
      <c r="AV592" s="13" t="s">
        <v>80</v>
      </c>
      <c r="AW592" s="13" t="s">
        <v>30</v>
      </c>
      <c r="AX592" s="13" t="s">
        <v>73</v>
      </c>
      <c r="AY592" s="252" t="s">
        <v>129</v>
      </c>
    </row>
    <row r="593" spans="1:51" s="14" customFormat="1" ht="12">
      <c r="A593" s="14"/>
      <c r="B593" s="253"/>
      <c r="C593" s="254"/>
      <c r="D593" s="234" t="s">
        <v>188</v>
      </c>
      <c r="E593" s="255" t="s">
        <v>1</v>
      </c>
      <c r="F593" s="256" t="s">
        <v>552</v>
      </c>
      <c r="G593" s="254"/>
      <c r="H593" s="257">
        <v>3.17</v>
      </c>
      <c r="I593" s="258"/>
      <c r="J593" s="254"/>
      <c r="K593" s="254"/>
      <c r="L593" s="259"/>
      <c r="M593" s="260"/>
      <c r="N593" s="261"/>
      <c r="O593" s="261"/>
      <c r="P593" s="261"/>
      <c r="Q593" s="261"/>
      <c r="R593" s="261"/>
      <c r="S593" s="261"/>
      <c r="T593" s="262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63" t="s">
        <v>188</v>
      </c>
      <c r="AU593" s="263" t="s">
        <v>82</v>
      </c>
      <c r="AV593" s="14" t="s">
        <v>82</v>
      </c>
      <c r="AW593" s="14" t="s">
        <v>30</v>
      </c>
      <c r="AX593" s="14" t="s">
        <v>73</v>
      </c>
      <c r="AY593" s="263" t="s">
        <v>129</v>
      </c>
    </row>
    <row r="594" spans="1:51" s="15" customFormat="1" ht="12">
      <c r="A594" s="15"/>
      <c r="B594" s="264"/>
      <c r="C594" s="265"/>
      <c r="D594" s="234" t="s">
        <v>188</v>
      </c>
      <c r="E594" s="266" t="s">
        <v>1</v>
      </c>
      <c r="F594" s="267" t="s">
        <v>197</v>
      </c>
      <c r="G594" s="265"/>
      <c r="H594" s="268">
        <v>8.79</v>
      </c>
      <c r="I594" s="269"/>
      <c r="J594" s="265"/>
      <c r="K594" s="265"/>
      <c r="L594" s="270"/>
      <c r="M594" s="271"/>
      <c r="N594" s="272"/>
      <c r="O594" s="272"/>
      <c r="P594" s="272"/>
      <c r="Q594" s="272"/>
      <c r="R594" s="272"/>
      <c r="S594" s="272"/>
      <c r="T594" s="273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74" t="s">
        <v>188</v>
      </c>
      <c r="AU594" s="274" t="s">
        <v>82</v>
      </c>
      <c r="AV594" s="15" t="s">
        <v>136</v>
      </c>
      <c r="AW594" s="15" t="s">
        <v>30</v>
      </c>
      <c r="AX594" s="15" t="s">
        <v>80</v>
      </c>
      <c r="AY594" s="274" t="s">
        <v>129</v>
      </c>
    </row>
    <row r="595" spans="1:65" s="2" customFormat="1" ht="24.15" customHeight="1">
      <c r="A595" s="39"/>
      <c r="B595" s="40"/>
      <c r="C595" s="275" t="s">
        <v>553</v>
      </c>
      <c r="D595" s="275" t="s">
        <v>293</v>
      </c>
      <c r="E595" s="276" t="s">
        <v>554</v>
      </c>
      <c r="F595" s="277" t="s">
        <v>555</v>
      </c>
      <c r="G595" s="278" t="s">
        <v>230</v>
      </c>
      <c r="H595" s="279">
        <v>10.109</v>
      </c>
      <c r="I595" s="280"/>
      <c r="J595" s="281">
        <f>ROUND(I595*H595,2)</f>
        <v>0</v>
      </c>
      <c r="K595" s="282"/>
      <c r="L595" s="283"/>
      <c r="M595" s="284" t="s">
        <v>1</v>
      </c>
      <c r="N595" s="285" t="s">
        <v>38</v>
      </c>
      <c r="O595" s="92"/>
      <c r="P595" s="230">
        <f>O595*H595</f>
        <v>0</v>
      </c>
      <c r="Q595" s="230">
        <v>0</v>
      </c>
      <c r="R595" s="230">
        <f>Q595*H595</f>
        <v>0</v>
      </c>
      <c r="S595" s="230">
        <v>0</v>
      </c>
      <c r="T595" s="231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2" t="s">
        <v>147</v>
      </c>
      <c r="AT595" s="232" t="s">
        <v>293</v>
      </c>
      <c r="AU595" s="232" t="s">
        <v>82</v>
      </c>
      <c r="AY595" s="18" t="s">
        <v>129</v>
      </c>
      <c r="BE595" s="233">
        <f>IF(N595="základní",J595,0)</f>
        <v>0</v>
      </c>
      <c r="BF595" s="233">
        <f>IF(N595="snížená",J595,0)</f>
        <v>0</v>
      </c>
      <c r="BG595" s="233">
        <f>IF(N595="zákl. přenesená",J595,0)</f>
        <v>0</v>
      </c>
      <c r="BH595" s="233">
        <f>IF(N595="sníž. přenesená",J595,0)</f>
        <v>0</v>
      </c>
      <c r="BI595" s="233">
        <f>IF(N595="nulová",J595,0)</f>
        <v>0</v>
      </c>
      <c r="BJ595" s="18" t="s">
        <v>80</v>
      </c>
      <c r="BK595" s="233">
        <f>ROUND(I595*H595,2)</f>
        <v>0</v>
      </c>
      <c r="BL595" s="18" t="s">
        <v>136</v>
      </c>
      <c r="BM595" s="232" t="s">
        <v>556</v>
      </c>
    </row>
    <row r="596" spans="1:47" s="2" customFormat="1" ht="12">
      <c r="A596" s="39"/>
      <c r="B596" s="40"/>
      <c r="C596" s="41"/>
      <c r="D596" s="234" t="s">
        <v>137</v>
      </c>
      <c r="E596" s="41"/>
      <c r="F596" s="235" t="s">
        <v>555</v>
      </c>
      <c r="G596" s="41"/>
      <c r="H596" s="41"/>
      <c r="I596" s="236"/>
      <c r="J596" s="41"/>
      <c r="K596" s="41"/>
      <c r="L596" s="45"/>
      <c r="M596" s="237"/>
      <c r="N596" s="238"/>
      <c r="O596" s="92"/>
      <c r="P596" s="92"/>
      <c r="Q596" s="92"/>
      <c r="R596" s="92"/>
      <c r="S596" s="92"/>
      <c r="T596" s="93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137</v>
      </c>
      <c r="AU596" s="18" t="s">
        <v>82</v>
      </c>
    </row>
    <row r="597" spans="1:51" s="14" customFormat="1" ht="12">
      <c r="A597" s="14"/>
      <c r="B597" s="253"/>
      <c r="C597" s="254"/>
      <c r="D597" s="234" t="s">
        <v>188</v>
      </c>
      <c r="E597" s="255" t="s">
        <v>1</v>
      </c>
      <c r="F597" s="256" t="s">
        <v>557</v>
      </c>
      <c r="G597" s="254"/>
      <c r="H597" s="257">
        <v>10.109</v>
      </c>
      <c r="I597" s="258"/>
      <c r="J597" s="254"/>
      <c r="K597" s="254"/>
      <c r="L597" s="259"/>
      <c r="M597" s="260"/>
      <c r="N597" s="261"/>
      <c r="O597" s="261"/>
      <c r="P597" s="261"/>
      <c r="Q597" s="261"/>
      <c r="R597" s="261"/>
      <c r="S597" s="261"/>
      <c r="T597" s="262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63" t="s">
        <v>188</v>
      </c>
      <c r="AU597" s="263" t="s">
        <v>82</v>
      </c>
      <c r="AV597" s="14" t="s">
        <v>82</v>
      </c>
      <c r="AW597" s="14" t="s">
        <v>30</v>
      </c>
      <c r="AX597" s="14" t="s">
        <v>73</v>
      </c>
      <c r="AY597" s="263" t="s">
        <v>129</v>
      </c>
    </row>
    <row r="598" spans="1:51" s="15" customFormat="1" ht="12">
      <c r="A598" s="15"/>
      <c r="B598" s="264"/>
      <c r="C598" s="265"/>
      <c r="D598" s="234" t="s">
        <v>188</v>
      </c>
      <c r="E598" s="266" t="s">
        <v>1</v>
      </c>
      <c r="F598" s="267" t="s">
        <v>197</v>
      </c>
      <c r="G598" s="265"/>
      <c r="H598" s="268">
        <v>10.109</v>
      </c>
      <c r="I598" s="269"/>
      <c r="J598" s="265"/>
      <c r="K598" s="265"/>
      <c r="L598" s="270"/>
      <c r="M598" s="271"/>
      <c r="N598" s="272"/>
      <c r="O598" s="272"/>
      <c r="P598" s="272"/>
      <c r="Q598" s="272"/>
      <c r="R598" s="272"/>
      <c r="S598" s="272"/>
      <c r="T598" s="273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74" t="s">
        <v>188</v>
      </c>
      <c r="AU598" s="274" t="s">
        <v>82</v>
      </c>
      <c r="AV598" s="15" t="s">
        <v>136</v>
      </c>
      <c r="AW598" s="15" t="s">
        <v>30</v>
      </c>
      <c r="AX598" s="15" t="s">
        <v>80</v>
      </c>
      <c r="AY598" s="274" t="s">
        <v>129</v>
      </c>
    </row>
    <row r="599" spans="1:65" s="2" customFormat="1" ht="24.15" customHeight="1">
      <c r="A599" s="39"/>
      <c r="B599" s="40"/>
      <c r="C599" s="220" t="s">
        <v>279</v>
      </c>
      <c r="D599" s="220" t="s">
        <v>132</v>
      </c>
      <c r="E599" s="221" t="s">
        <v>558</v>
      </c>
      <c r="F599" s="222" t="s">
        <v>559</v>
      </c>
      <c r="G599" s="223" t="s">
        <v>187</v>
      </c>
      <c r="H599" s="224">
        <v>1352.873</v>
      </c>
      <c r="I599" s="225"/>
      <c r="J599" s="226">
        <f>ROUND(I599*H599,2)</f>
        <v>0</v>
      </c>
      <c r="K599" s="227"/>
      <c r="L599" s="45"/>
      <c r="M599" s="228" t="s">
        <v>1</v>
      </c>
      <c r="N599" s="229" t="s">
        <v>38</v>
      </c>
      <c r="O599" s="92"/>
      <c r="P599" s="230">
        <f>O599*H599</f>
        <v>0</v>
      </c>
      <c r="Q599" s="230">
        <v>0</v>
      </c>
      <c r="R599" s="230">
        <f>Q599*H599</f>
        <v>0</v>
      </c>
      <c r="S599" s="230">
        <v>0</v>
      </c>
      <c r="T599" s="231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2" t="s">
        <v>136</v>
      </c>
      <c r="AT599" s="232" t="s">
        <v>132</v>
      </c>
      <c r="AU599" s="232" t="s">
        <v>82</v>
      </c>
      <c r="AY599" s="18" t="s">
        <v>129</v>
      </c>
      <c r="BE599" s="233">
        <f>IF(N599="základní",J599,0)</f>
        <v>0</v>
      </c>
      <c r="BF599" s="233">
        <f>IF(N599="snížená",J599,0)</f>
        <v>0</v>
      </c>
      <c r="BG599" s="233">
        <f>IF(N599="zákl. přenesená",J599,0)</f>
        <v>0</v>
      </c>
      <c r="BH599" s="233">
        <f>IF(N599="sníž. přenesená",J599,0)</f>
        <v>0</v>
      </c>
      <c r="BI599" s="233">
        <f>IF(N599="nulová",J599,0)</f>
        <v>0</v>
      </c>
      <c r="BJ599" s="18" t="s">
        <v>80</v>
      </c>
      <c r="BK599" s="233">
        <f>ROUND(I599*H599,2)</f>
        <v>0</v>
      </c>
      <c r="BL599" s="18" t="s">
        <v>136</v>
      </c>
      <c r="BM599" s="232" t="s">
        <v>560</v>
      </c>
    </row>
    <row r="600" spans="1:47" s="2" customFormat="1" ht="12">
      <c r="A600" s="39"/>
      <c r="B600" s="40"/>
      <c r="C600" s="41"/>
      <c r="D600" s="234" t="s">
        <v>137</v>
      </c>
      <c r="E600" s="41"/>
      <c r="F600" s="235" t="s">
        <v>559</v>
      </c>
      <c r="G600" s="41"/>
      <c r="H600" s="41"/>
      <c r="I600" s="236"/>
      <c r="J600" s="41"/>
      <c r="K600" s="41"/>
      <c r="L600" s="45"/>
      <c r="M600" s="237"/>
      <c r="N600" s="238"/>
      <c r="O600" s="92"/>
      <c r="P600" s="92"/>
      <c r="Q600" s="92"/>
      <c r="R600" s="92"/>
      <c r="S600" s="92"/>
      <c r="T600" s="93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137</v>
      </c>
      <c r="AU600" s="18" t="s">
        <v>82</v>
      </c>
    </row>
    <row r="601" spans="1:51" s="13" customFormat="1" ht="12">
      <c r="A601" s="13"/>
      <c r="B601" s="243"/>
      <c r="C601" s="244"/>
      <c r="D601" s="234" t="s">
        <v>188</v>
      </c>
      <c r="E601" s="245" t="s">
        <v>1</v>
      </c>
      <c r="F601" s="246" t="s">
        <v>374</v>
      </c>
      <c r="G601" s="244"/>
      <c r="H601" s="245" t="s">
        <v>1</v>
      </c>
      <c r="I601" s="247"/>
      <c r="J601" s="244"/>
      <c r="K601" s="244"/>
      <c r="L601" s="248"/>
      <c r="M601" s="249"/>
      <c r="N601" s="250"/>
      <c r="O601" s="250"/>
      <c r="P601" s="250"/>
      <c r="Q601" s="250"/>
      <c r="R601" s="250"/>
      <c r="S601" s="250"/>
      <c r="T601" s="251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2" t="s">
        <v>188</v>
      </c>
      <c r="AU601" s="252" t="s">
        <v>82</v>
      </c>
      <c r="AV601" s="13" t="s">
        <v>80</v>
      </c>
      <c r="AW601" s="13" t="s">
        <v>30</v>
      </c>
      <c r="AX601" s="13" t="s">
        <v>73</v>
      </c>
      <c r="AY601" s="252" t="s">
        <v>129</v>
      </c>
    </row>
    <row r="602" spans="1:51" s="13" customFormat="1" ht="12">
      <c r="A602" s="13"/>
      <c r="B602" s="243"/>
      <c r="C602" s="244"/>
      <c r="D602" s="234" t="s">
        <v>188</v>
      </c>
      <c r="E602" s="245" t="s">
        <v>1</v>
      </c>
      <c r="F602" s="246" t="s">
        <v>561</v>
      </c>
      <c r="G602" s="244"/>
      <c r="H602" s="245" t="s">
        <v>1</v>
      </c>
      <c r="I602" s="247"/>
      <c r="J602" s="244"/>
      <c r="K602" s="244"/>
      <c r="L602" s="248"/>
      <c r="M602" s="249"/>
      <c r="N602" s="250"/>
      <c r="O602" s="250"/>
      <c r="P602" s="250"/>
      <c r="Q602" s="250"/>
      <c r="R602" s="250"/>
      <c r="S602" s="250"/>
      <c r="T602" s="251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52" t="s">
        <v>188</v>
      </c>
      <c r="AU602" s="252" t="s">
        <v>82</v>
      </c>
      <c r="AV602" s="13" t="s">
        <v>80</v>
      </c>
      <c r="AW602" s="13" t="s">
        <v>30</v>
      </c>
      <c r="AX602" s="13" t="s">
        <v>73</v>
      </c>
      <c r="AY602" s="252" t="s">
        <v>129</v>
      </c>
    </row>
    <row r="603" spans="1:51" s="14" customFormat="1" ht="12">
      <c r="A603" s="14"/>
      <c r="B603" s="253"/>
      <c r="C603" s="254"/>
      <c r="D603" s="234" t="s">
        <v>188</v>
      </c>
      <c r="E603" s="255" t="s">
        <v>1</v>
      </c>
      <c r="F603" s="256" t="s">
        <v>562</v>
      </c>
      <c r="G603" s="254"/>
      <c r="H603" s="257">
        <v>4.725</v>
      </c>
      <c r="I603" s="258"/>
      <c r="J603" s="254"/>
      <c r="K603" s="254"/>
      <c r="L603" s="259"/>
      <c r="M603" s="260"/>
      <c r="N603" s="261"/>
      <c r="O603" s="261"/>
      <c r="P603" s="261"/>
      <c r="Q603" s="261"/>
      <c r="R603" s="261"/>
      <c r="S603" s="261"/>
      <c r="T603" s="262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63" t="s">
        <v>188</v>
      </c>
      <c r="AU603" s="263" t="s">
        <v>82</v>
      </c>
      <c r="AV603" s="14" t="s">
        <v>82</v>
      </c>
      <c r="AW603" s="14" t="s">
        <v>30</v>
      </c>
      <c r="AX603" s="14" t="s">
        <v>73</v>
      </c>
      <c r="AY603" s="263" t="s">
        <v>129</v>
      </c>
    </row>
    <row r="604" spans="1:51" s="13" customFormat="1" ht="12">
      <c r="A604" s="13"/>
      <c r="B604" s="243"/>
      <c r="C604" s="244"/>
      <c r="D604" s="234" t="s">
        <v>188</v>
      </c>
      <c r="E604" s="245" t="s">
        <v>1</v>
      </c>
      <c r="F604" s="246" t="s">
        <v>375</v>
      </c>
      <c r="G604" s="244"/>
      <c r="H604" s="245" t="s">
        <v>1</v>
      </c>
      <c r="I604" s="247"/>
      <c r="J604" s="244"/>
      <c r="K604" s="244"/>
      <c r="L604" s="248"/>
      <c r="M604" s="249"/>
      <c r="N604" s="250"/>
      <c r="O604" s="250"/>
      <c r="P604" s="250"/>
      <c r="Q604" s="250"/>
      <c r="R604" s="250"/>
      <c r="S604" s="250"/>
      <c r="T604" s="25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52" t="s">
        <v>188</v>
      </c>
      <c r="AU604" s="252" t="s">
        <v>82</v>
      </c>
      <c r="AV604" s="13" t="s">
        <v>80</v>
      </c>
      <c r="AW604" s="13" t="s">
        <v>30</v>
      </c>
      <c r="AX604" s="13" t="s">
        <v>73</v>
      </c>
      <c r="AY604" s="252" t="s">
        <v>129</v>
      </c>
    </row>
    <row r="605" spans="1:51" s="14" customFormat="1" ht="12">
      <c r="A605" s="14"/>
      <c r="B605" s="253"/>
      <c r="C605" s="254"/>
      <c r="D605" s="234" t="s">
        <v>188</v>
      </c>
      <c r="E605" s="255" t="s">
        <v>1</v>
      </c>
      <c r="F605" s="256" t="s">
        <v>563</v>
      </c>
      <c r="G605" s="254"/>
      <c r="H605" s="257">
        <v>80.936</v>
      </c>
      <c r="I605" s="258"/>
      <c r="J605" s="254"/>
      <c r="K605" s="254"/>
      <c r="L605" s="259"/>
      <c r="M605" s="260"/>
      <c r="N605" s="261"/>
      <c r="O605" s="261"/>
      <c r="P605" s="261"/>
      <c r="Q605" s="261"/>
      <c r="R605" s="261"/>
      <c r="S605" s="261"/>
      <c r="T605" s="262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63" t="s">
        <v>188</v>
      </c>
      <c r="AU605" s="263" t="s">
        <v>82</v>
      </c>
      <c r="AV605" s="14" t="s">
        <v>82</v>
      </c>
      <c r="AW605" s="14" t="s">
        <v>30</v>
      </c>
      <c r="AX605" s="14" t="s">
        <v>73</v>
      </c>
      <c r="AY605" s="263" t="s">
        <v>129</v>
      </c>
    </row>
    <row r="606" spans="1:51" s="14" customFormat="1" ht="12">
      <c r="A606" s="14"/>
      <c r="B606" s="253"/>
      <c r="C606" s="254"/>
      <c r="D606" s="234" t="s">
        <v>188</v>
      </c>
      <c r="E606" s="255" t="s">
        <v>1</v>
      </c>
      <c r="F606" s="256" t="s">
        <v>564</v>
      </c>
      <c r="G606" s="254"/>
      <c r="H606" s="257">
        <v>-1.6</v>
      </c>
      <c r="I606" s="258"/>
      <c r="J606" s="254"/>
      <c r="K606" s="254"/>
      <c r="L606" s="259"/>
      <c r="M606" s="260"/>
      <c r="N606" s="261"/>
      <c r="O606" s="261"/>
      <c r="P606" s="261"/>
      <c r="Q606" s="261"/>
      <c r="R606" s="261"/>
      <c r="S606" s="261"/>
      <c r="T606" s="262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3" t="s">
        <v>188</v>
      </c>
      <c r="AU606" s="263" t="s">
        <v>82</v>
      </c>
      <c r="AV606" s="14" t="s">
        <v>82</v>
      </c>
      <c r="AW606" s="14" t="s">
        <v>30</v>
      </c>
      <c r="AX606" s="14" t="s">
        <v>73</v>
      </c>
      <c r="AY606" s="263" t="s">
        <v>129</v>
      </c>
    </row>
    <row r="607" spans="1:51" s="14" customFormat="1" ht="12">
      <c r="A607" s="14"/>
      <c r="B607" s="253"/>
      <c r="C607" s="254"/>
      <c r="D607" s="234" t="s">
        <v>188</v>
      </c>
      <c r="E607" s="255" t="s">
        <v>1</v>
      </c>
      <c r="F607" s="256" t="s">
        <v>565</v>
      </c>
      <c r="G607" s="254"/>
      <c r="H607" s="257">
        <v>1.184</v>
      </c>
      <c r="I607" s="258"/>
      <c r="J607" s="254"/>
      <c r="K607" s="254"/>
      <c r="L607" s="259"/>
      <c r="M607" s="260"/>
      <c r="N607" s="261"/>
      <c r="O607" s="261"/>
      <c r="P607" s="261"/>
      <c r="Q607" s="261"/>
      <c r="R607" s="261"/>
      <c r="S607" s="261"/>
      <c r="T607" s="262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63" t="s">
        <v>188</v>
      </c>
      <c r="AU607" s="263" t="s">
        <v>82</v>
      </c>
      <c r="AV607" s="14" t="s">
        <v>82</v>
      </c>
      <c r="AW607" s="14" t="s">
        <v>30</v>
      </c>
      <c r="AX607" s="14" t="s">
        <v>73</v>
      </c>
      <c r="AY607" s="263" t="s">
        <v>129</v>
      </c>
    </row>
    <row r="608" spans="1:51" s="14" customFormat="1" ht="12">
      <c r="A608" s="14"/>
      <c r="B608" s="253"/>
      <c r="C608" s="254"/>
      <c r="D608" s="234" t="s">
        <v>188</v>
      </c>
      <c r="E608" s="255" t="s">
        <v>1</v>
      </c>
      <c r="F608" s="256" t="s">
        <v>566</v>
      </c>
      <c r="G608" s="254"/>
      <c r="H608" s="257">
        <v>-1.823</v>
      </c>
      <c r="I608" s="258"/>
      <c r="J608" s="254"/>
      <c r="K608" s="254"/>
      <c r="L608" s="259"/>
      <c r="M608" s="260"/>
      <c r="N608" s="261"/>
      <c r="O608" s="261"/>
      <c r="P608" s="261"/>
      <c r="Q608" s="261"/>
      <c r="R608" s="261"/>
      <c r="S608" s="261"/>
      <c r="T608" s="262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63" t="s">
        <v>188</v>
      </c>
      <c r="AU608" s="263" t="s">
        <v>82</v>
      </c>
      <c r="AV608" s="14" t="s">
        <v>82</v>
      </c>
      <c r="AW608" s="14" t="s">
        <v>30</v>
      </c>
      <c r="AX608" s="14" t="s">
        <v>73</v>
      </c>
      <c r="AY608" s="263" t="s">
        <v>129</v>
      </c>
    </row>
    <row r="609" spans="1:51" s="14" customFormat="1" ht="12">
      <c r="A609" s="14"/>
      <c r="B609" s="253"/>
      <c r="C609" s="254"/>
      <c r="D609" s="234" t="s">
        <v>188</v>
      </c>
      <c r="E609" s="255" t="s">
        <v>1</v>
      </c>
      <c r="F609" s="256" t="s">
        <v>567</v>
      </c>
      <c r="G609" s="254"/>
      <c r="H609" s="257">
        <v>0.446</v>
      </c>
      <c r="I609" s="258"/>
      <c r="J609" s="254"/>
      <c r="K609" s="254"/>
      <c r="L609" s="259"/>
      <c r="M609" s="260"/>
      <c r="N609" s="261"/>
      <c r="O609" s="261"/>
      <c r="P609" s="261"/>
      <c r="Q609" s="261"/>
      <c r="R609" s="261"/>
      <c r="S609" s="261"/>
      <c r="T609" s="262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63" t="s">
        <v>188</v>
      </c>
      <c r="AU609" s="263" t="s">
        <v>82</v>
      </c>
      <c r="AV609" s="14" t="s">
        <v>82</v>
      </c>
      <c r="AW609" s="14" t="s">
        <v>30</v>
      </c>
      <c r="AX609" s="14" t="s">
        <v>73</v>
      </c>
      <c r="AY609" s="263" t="s">
        <v>129</v>
      </c>
    </row>
    <row r="610" spans="1:51" s="14" customFormat="1" ht="12">
      <c r="A610" s="14"/>
      <c r="B610" s="253"/>
      <c r="C610" s="254"/>
      <c r="D610" s="234" t="s">
        <v>188</v>
      </c>
      <c r="E610" s="255" t="s">
        <v>1</v>
      </c>
      <c r="F610" s="256" t="s">
        <v>568</v>
      </c>
      <c r="G610" s="254"/>
      <c r="H610" s="257">
        <v>-3.15</v>
      </c>
      <c r="I610" s="258"/>
      <c r="J610" s="254"/>
      <c r="K610" s="254"/>
      <c r="L610" s="259"/>
      <c r="M610" s="260"/>
      <c r="N610" s="261"/>
      <c r="O610" s="261"/>
      <c r="P610" s="261"/>
      <c r="Q610" s="261"/>
      <c r="R610" s="261"/>
      <c r="S610" s="261"/>
      <c r="T610" s="262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63" t="s">
        <v>188</v>
      </c>
      <c r="AU610" s="263" t="s">
        <v>82</v>
      </c>
      <c r="AV610" s="14" t="s">
        <v>82</v>
      </c>
      <c r="AW610" s="14" t="s">
        <v>30</v>
      </c>
      <c r="AX610" s="14" t="s">
        <v>73</v>
      </c>
      <c r="AY610" s="263" t="s">
        <v>129</v>
      </c>
    </row>
    <row r="611" spans="1:51" s="14" customFormat="1" ht="12">
      <c r="A611" s="14"/>
      <c r="B611" s="253"/>
      <c r="C611" s="254"/>
      <c r="D611" s="234" t="s">
        <v>188</v>
      </c>
      <c r="E611" s="255" t="s">
        <v>1</v>
      </c>
      <c r="F611" s="256" t="s">
        <v>569</v>
      </c>
      <c r="G611" s="254"/>
      <c r="H611" s="257">
        <v>1.49</v>
      </c>
      <c r="I611" s="258"/>
      <c r="J611" s="254"/>
      <c r="K611" s="254"/>
      <c r="L611" s="259"/>
      <c r="M611" s="260"/>
      <c r="N611" s="261"/>
      <c r="O611" s="261"/>
      <c r="P611" s="261"/>
      <c r="Q611" s="261"/>
      <c r="R611" s="261"/>
      <c r="S611" s="261"/>
      <c r="T611" s="262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63" t="s">
        <v>188</v>
      </c>
      <c r="AU611" s="263" t="s">
        <v>82</v>
      </c>
      <c r="AV611" s="14" t="s">
        <v>82</v>
      </c>
      <c r="AW611" s="14" t="s">
        <v>30</v>
      </c>
      <c r="AX611" s="14" t="s">
        <v>73</v>
      </c>
      <c r="AY611" s="263" t="s">
        <v>129</v>
      </c>
    </row>
    <row r="612" spans="1:51" s="14" customFormat="1" ht="12">
      <c r="A612" s="14"/>
      <c r="B612" s="253"/>
      <c r="C612" s="254"/>
      <c r="D612" s="234" t="s">
        <v>188</v>
      </c>
      <c r="E612" s="255" t="s">
        <v>1</v>
      </c>
      <c r="F612" s="256" t="s">
        <v>570</v>
      </c>
      <c r="G612" s="254"/>
      <c r="H612" s="257">
        <v>-3.623</v>
      </c>
      <c r="I612" s="258"/>
      <c r="J612" s="254"/>
      <c r="K612" s="254"/>
      <c r="L612" s="259"/>
      <c r="M612" s="260"/>
      <c r="N612" s="261"/>
      <c r="O612" s="261"/>
      <c r="P612" s="261"/>
      <c r="Q612" s="261"/>
      <c r="R612" s="261"/>
      <c r="S612" s="261"/>
      <c r="T612" s="262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63" t="s">
        <v>188</v>
      </c>
      <c r="AU612" s="263" t="s">
        <v>82</v>
      </c>
      <c r="AV612" s="14" t="s">
        <v>82</v>
      </c>
      <c r="AW612" s="14" t="s">
        <v>30</v>
      </c>
      <c r="AX612" s="14" t="s">
        <v>73</v>
      </c>
      <c r="AY612" s="263" t="s">
        <v>129</v>
      </c>
    </row>
    <row r="613" spans="1:51" s="14" customFormat="1" ht="12">
      <c r="A613" s="14"/>
      <c r="B613" s="253"/>
      <c r="C613" s="254"/>
      <c r="D613" s="234" t="s">
        <v>188</v>
      </c>
      <c r="E613" s="255" t="s">
        <v>1</v>
      </c>
      <c r="F613" s="256" t="s">
        <v>571</v>
      </c>
      <c r="G613" s="254"/>
      <c r="H613" s="257">
        <v>1.208</v>
      </c>
      <c r="I613" s="258"/>
      <c r="J613" s="254"/>
      <c r="K613" s="254"/>
      <c r="L613" s="259"/>
      <c r="M613" s="260"/>
      <c r="N613" s="261"/>
      <c r="O613" s="261"/>
      <c r="P613" s="261"/>
      <c r="Q613" s="261"/>
      <c r="R613" s="261"/>
      <c r="S613" s="261"/>
      <c r="T613" s="262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63" t="s">
        <v>188</v>
      </c>
      <c r="AU613" s="263" t="s">
        <v>82</v>
      </c>
      <c r="AV613" s="14" t="s">
        <v>82</v>
      </c>
      <c r="AW613" s="14" t="s">
        <v>30</v>
      </c>
      <c r="AX613" s="14" t="s">
        <v>73</v>
      </c>
      <c r="AY613" s="263" t="s">
        <v>129</v>
      </c>
    </row>
    <row r="614" spans="1:51" s="13" customFormat="1" ht="12">
      <c r="A614" s="13"/>
      <c r="B614" s="243"/>
      <c r="C614" s="244"/>
      <c r="D614" s="234" t="s">
        <v>188</v>
      </c>
      <c r="E614" s="245" t="s">
        <v>1</v>
      </c>
      <c r="F614" s="246" t="s">
        <v>440</v>
      </c>
      <c r="G614" s="244"/>
      <c r="H614" s="245" t="s">
        <v>1</v>
      </c>
      <c r="I614" s="247"/>
      <c r="J614" s="244"/>
      <c r="K614" s="244"/>
      <c r="L614" s="248"/>
      <c r="M614" s="249"/>
      <c r="N614" s="250"/>
      <c r="O614" s="250"/>
      <c r="P614" s="250"/>
      <c r="Q614" s="250"/>
      <c r="R614" s="250"/>
      <c r="S614" s="250"/>
      <c r="T614" s="251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52" t="s">
        <v>188</v>
      </c>
      <c r="AU614" s="252" t="s">
        <v>82</v>
      </c>
      <c r="AV614" s="13" t="s">
        <v>80</v>
      </c>
      <c r="AW614" s="13" t="s">
        <v>30</v>
      </c>
      <c r="AX614" s="13" t="s">
        <v>73</v>
      </c>
      <c r="AY614" s="252" t="s">
        <v>129</v>
      </c>
    </row>
    <row r="615" spans="1:51" s="14" customFormat="1" ht="12">
      <c r="A615" s="14"/>
      <c r="B615" s="253"/>
      <c r="C615" s="254"/>
      <c r="D615" s="234" t="s">
        <v>188</v>
      </c>
      <c r="E615" s="255" t="s">
        <v>1</v>
      </c>
      <c r="F615" s="256" t="s">
        <v>572</v>
      </c>
      <c r="G615" s="254"/>
      <c r="H615" s="257">
        <v>107.792</v>
      </c>
      <c r="I615" s="258"/>
      <c r="J615" s="254"/>
      <c r="K615" s="254"/>
      <c r="L615" s="259"/>
      <c r="M615" s="260"/>
      <c r="N615" s="261"/>
      <c r="O615" s="261"/>
      <c r="P615" s="261"/>
      <c r="Q615" s="261"/>
      <c r="R615" s="261"/>
      <c r="S615" s="261"/>
      <c r="T615" s="262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63" t="s">
        <v>188</v>
      </c>
      <c r="AU615" s="263" t="s">
        <v>82</v>
      </c>
      <c r="AV615" s="14" t="s">
        <v>82</v>
      </c>
      <c r="AW615" s="14" t="s">
        <v>30</v>
      </c>
      <c r="AX615" s="14" t="s">
        <v>73</v>
      </c>
      <c r="AY615" s="263" t="s">
        <v>129</v>
      </c>
    </row>
    <row r="616" spans="1:51" s="14" customFormat="1" ht="12">
      <c r="A616" s="14"/>
      <c r="B616" s="253"/>
      <c r="C616" s="254"/>
      <c r="D616" s="234" t="s">
        <v>188</v>
      </c>
      <c r="E616" s="255" t="s">
        <v>1</v>
      </c>
      <c r="F616" s="256" t="s">
        <v>573</v>
      </c>
      <c r="G616" s="254"/>
      <c r="H616" s="257">
        <v>-12.8</v>
      </c>
      <c r="I616" s="258"/>
      <c r="J616" s="254"/>
      <c r="K616" s="254"/>
      <c r="L616" s="259"/>
      <c r="M616" s="260"/>
      <c r="N616" s="261"/>
      <c r="O616" s="261"/>
      <c r="P616" s="261"/>
      <c r="Q616" s="261"/>
      <c r="R616" s="261"/>
      <c r="S616" s="261"/>
      <c r="T616" s="262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63" t="s">
        <v>188</v>
      </c>
      <c r="AU616" s="263" t="s">
        <v>82</v>
      </c>
      <c r="AV616" s="14" t="s">
        <v>82</v>
      </c>
      <c r="AW616" s="14" t="s">
        <v>30</v>
      </c>
      <c r="AX616" s="14" t="s">
        <v>73</v>
      </c>
      <c r="AY616" s="263" t="s">
        <v>129</v>
      </c>
    </row>
    <row r="617" spans="1:51" s="14" customFormat="1" ht="12">
      <c r="A617" s="14"/>
      <c r="B617" s="253"/>
      <c r="C617" s="254"/>
      <c r="D617" s="234" t="s">
        <v>188</v>
      </c>
      <c r="E617" s="255" t="s">
        <v>1</v>
      </c>
      <c r="F617" s="256" t="s">
        <v>574</v>
      </c>
      <c r="G617" s="254"/>
      <c r="H617" s="257">
        <v>-1.4</v>
      </c>
      <c r="I617" s="258"/>
      <c r="J617" s="254"/>
      <c r="K617" s="254"/>
      <c r="L617" s="259"/>
      <c r="M617" s="260"/>
      <c r="N617" s="261"/>
      <c r="O617" s="261"/>
      <c r="P617" s="261"/>
      <c r="Q617" s="261"/>
      <c r="R617" s="261"/>
      <c r="S617" s="261"/>
      <c r="T617" s="262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63" t="s">
        <v>188</v>
      </c>
      <c r="AU617" s="263" t="s">
        <v>82</v>
      </c>
      <c r="AV617" s="14" t="s">
        <v>82</v>
      </c>
      <c r="AW617" s="14" t="s">
        <v>30</v>
      </c>
      <c r="AX617" s="14" t="s">
        <v>73</v>
      </c>
      <c r="AY617" s="263" t="s">
        <v>129</v>
      </c>
    </row>
    <row r="618" spans="1:51" s="14" customFormat="1" ht="12">
      <c r="A618" s="14"/>
      <c r="B618" s="253"/>
      <c r="C618" s="254"/>
      <c r="D618" s="234" t="s">
        <v>188</v>
      </c>
      <c r="E618" s="255" t="s">
        <v>1</v>
      </c>
      <c r="F618" s="256" t="s">
        <v>575</v>
      </c>
      <c r="G618" s="254"/>
      <c r="H618" s="257">
        <v>0.592</v>
      </c>
      <c r="I618" s="258"/>
      <c r="J618" s="254"/>
      <c r="K618" s="254"/>
      <c r="L618" s="259"/>
      <c r="M618" s="260"/>
      <c r="N618" s="261"/>
      <c r="O618" s="261"/>
      <c r="P618" s="261"/>
      <c r="Q618" s="261"/>
      <c r="R618" s="261"/>
      <c r="S618" s="261"/>
      <c r="T618" s="262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63" t="s">
        <v>188</v>
      </c>
      <c r="AU618" s="263" t="s">
        <v>82</v>
      </c>
      <c r="AV618" s="14" t="s">
        <v>82</v>
      </c>
      <c r="AW618" s="14" t="s">
        <v>30</v>
      </c>
      <c r="AX618" s="14" t="s">
        <v>73</v>
      </c>
      <c r="AY618" s="263" t="s">
        <v>129</v>
      </c>
    </row>
    <row r="619" spans="1:51" s="14" customFormat="1" ht="12">
      <c r="A619" s="14"/>
      <c r="B619" s="253"/>
      <c r="C619" s="254"/>
      <c r="D619" s="234" t="s">
        <v>188</v>
      </c>
      <c r="E619" s="255" t="s">
        <v>1</v>
      </c>
      <c r="F619" s="256" t="s">
        <v>576</v>
      </c>
      <c r="G619" s="254"/>
      <c r="H619" s="257">
        <v>-3.325</v>
      </c>
      <c r="I619" s="258"/>
      <c r="J619" s="254"/>
      <c r="K619" s="254"/>
      <c r="L619" s="259"/>
      <c r="M619" s="260"/>
      <c r="N619" s="261"/>
      <c r="O619" s="261"/>
      <c r="P619" s="261"/>
      <c r="Q619" s="261"/>
      <c r="R619" s="261"/>
      <c r="S619" s="261"/>
      <c r="T619" s="262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63" t="s">
        <v>188</v>
      </c>
      <c r="AU619" s="263" t="s">
        <v>82</v>
      </c>
      <c r="AV619" s="14" t="s">
        <v>82</v>
      </c>
      <c r="AW619" s="14" t="s">
        <v>30</v>
      </c>
      <c r="AX619" s="14" t="s">
        <v>73</v>
      </c>
      <c r="AY619" s="263" t="s">
        <v>129</v>
      </c>
    </row>
    <row r="620" spans="1:51" s="14" customFormat="1" ht="12">
      <c r="A620" s="14"/>
      <c r="B620" s="253"/>
      <c r="C620" s="254"/>
      <c r="D620" s="234" t="s">
        <v>188</v>
      </c>
      <c r="E620" s="255" t="s">
        <v>1</v>
      </c>
      <c r="F620" s="256" t="s">
        <v>577</v>
      </c>
      <c r="G620" s="254"/>
      <c r="H620" s="257">
        <v>2.768</v>
      </c>
      <c r="I620" s="258"/>
      <c r="J620" s="254"/>
      <c r="K620" s="254"/>
      <c r="L620" s="259"/>
      <c r="M620" s="260"/>
      <c r="N620" s="261"/>
      <c r="O620" s="261"/>
      <c r="P620" s="261"/>
      <c r="Q620" s="261"/>
      <c r="R620" s="261"/>
      <c r="S620" s="261"/>
      <c r="T620" s="262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63" t="s">
        <v>188</v>
      </c>
      <c r="AU620" s="263" t="s">
        <v>82</v>
      </c>
      <c r="AV620" s="14" t="s">
        <v>82</v>
      </c>
      <c r="AW620" s="14" t="s">
        <v>30</v>
      </c>
      <c r="AX620" s="14" t="s">
        <v>73</v>
      </c>
      <c r="AY620" s="263" t="s">
        <v>129</v>
      </c>
    </row>
    <row r="621" spans="1:51" s="13" customFormat="1" ht="12">
      <c r="A621" s="13"/>
      <c r="B621" s="243"/>
      <c r="C621" s="244"/>
      <c r="D621" s="234" t="s">
        <v>188</v>
      </c>
      <c r="E621" s="245" t="s">
        <v>1</v>
      </c>
      <c r="F621" s="246" t="s">
        <v>378</v>
      </c>
      <c r="G621" s="244"/>
      <c r="H621" s="245" t="s">
        <v>1</v>
      </c>
      <c r="I621" s="247"/>
      <c r="J621" s="244"/>
      <c r="K621" s="244"/>
      <c r="L621" s="248"/>
      <c r="M621" s="249"/>
      <c r="N621" s="250"/>
      <c r="O621" s="250"/>
      <c r="P621" s="250"/>
      <c r="Q621" s="250"/>
      <c r="R621" s="250"/>
      <c r="S621" s="250"/>
      <c r="T621" s="251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52" t="s">
        <v>188</v>
      </c>
      <c r="AU621" s="252" t="s">
        <v>82</v>
      </c>
      <c r="AV621" s="13" t="s">
        <v>80</v>
      </c>
      <c r="AW621" s="13" t="s">
        <v>30</v>
      </c>
      <c r="AX621" s="13" t="s">
        <v>73</v>
      </c>
      <c r="AY621" s="252" t="s">
        <v>129</v>
      </c>
    </row>
    <row r="622" spans="1:51" s="14" customFormat="1" ht="12">
      <c r="A622" s="14"/>
      <c r="B622" s="253"/>
      <c r="C622" s="254"/>
      <c r="D622" s="234" t="s">
        <v>188</v>
      </c>
      <c r="E622" s="255" t="s">
        <v>1</v>
      </c>
      <c r="F622" s="256" t="s">
        <v>578</v>
      </c>
      <c r="G622" s="254"/>
      <c r="H622" s="257">
        <v>35.242</v>
      </c>
      <c r="I622" s="258"/>
      <c r="J622" s="254"/>
      <c r="K622" s="254"/>
      <c r="L622" s="259"/>
      <c r="M622" s="260"/>
      <c r="N622" s="261"/>
      <c r="O622" s="261"/>
      <c r="P622" s="261"/>
      <c r="Q622" s="261"/>
      <c r="R622" s="261"/>
      <c r="S622" s="261"/>
      <c r="T622" s="262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63" t="s">
        <v>188</v>
      </c>
      <c r="AU622" s="263" t="s">
        <v>82</v>
      </c>
      <c r="AV622" s="14" t="s">
        <v>82</v>
      </c>
      <c r="AW622" s="14" t="s">
        <v>30</v>
      </c>
      <c r="AX622" s="14" t="s">
        <v>73</v>
      </c>
      <c r="AY622" s="263" t="s">
        <v>129</v>
      </c>
    </row>
    <row r="623" spans="1:51" s="14" customFormat="1" ht="12">
      <c r="A623" s="14"/>
      <c r="B623" s="253"/>
      <c r="C623" s="254"/>
      <c r="D623" s="234" t="s">
        <v>188</v>
      </c>
      <c r="E623" s="255" t="s">
        <v>1</v>
      </c>
      <c r="F623" s="256" t="s">
        <v>566</v>
      </c>
      <c r="G623" s="254"/>
      <c r="H623" s="257">
        <v>-1.823</v>
      </c>
      <c r="I623" s="258"/>
      <c r="J623" s="254"/>
      <c r="K623" s="254"/>
      <c r="L623" s="259"/>
      <c r="M623" s="260"/>
      <c r="N623" s="261"/>
      <c r="O623" s="261"/>
      <c r="P623" s="261"/>
      <c r="Q623" s="261"/>
      <c r="R623" s="261"/>
      <c r="S623" s="261"/>
      <c r="T623" s="262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63" t="s">
        <v>188</v>
      </c>
      <c r="AU623" s="263" t="s">
        <v>82</v>
      </c>
      <c r="AV623" s="14" t="s">
        <v>82</v>
      </c>
      <c r="AW623" s="14" t="s">
        <v>30</v>
      </c>
      <c r="AX623" s="14" t="s">
        <v>73</v>
      </c>
      <c r="AY623" s="263" t="s">
        <v>129</v>
      </c>
    </row>
    <row r="624" spans="1:51" s="14" customFormat="1" ht="12">
      <c r="A624" s="14"/>
      <c r="B624" s="253"/>
      <c r="C624" s="254"/>
      <c r="D624" s="234" t="s">
        <v>188</v>
      </c>
      <c r="E624" s="255" t="s">
        <v>1</v>
      </c>
      <c r="F624" s="256" t="s">
        <v>579</v>
      </c>
      <c r="G624" s="254"/>
      <c r="H624" s="257">
        <v>1.013</v>
      </c>
      <c r="I624" s="258"/>
      <c r="J624" s="254"/>
      <c r="K624" s="254"/>
      <c r="L624" s="259"/>
      <c r="M624" s="260"/>
      <c r="N624" s="261"/>
      <c r="O624" s="261"/>
      <c r="P624" s="261"/>
      <c r="Q624" s="261"/>
      <c r="R624" s="261"/>
      <c r="S624" s="261"/>
      <c r="T624" s="262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63" t="s">
        <v>188</v>
      </c>
      <c r="AU624" s="263" t="s">
        <v>82</v>
      </c>
      <c r="AV624" s="14" t="s">
        <v>82</v>
      </c>
      <c r="AW624" s="14" t="s">
        <v>30</v>
      </c>
      <c r="AX624" s="14" t="s">
        <v>73</v>
      </c>
      <c r="AY624" s="263" t="s">
        <v>129</v>
      </c>
    </row>
    <row r="625" spans="1:51" s="14" customFormat="1" ht="12">
      <c r="A625" s="14"/>
      <c r="B625" s="253"/>
      <c r="C625" s="254"/>
      <c r="D625" s="234" t="s">
        <v>188</v>
      </c>
      <c r="E625" s="255" t="s">
        <v>1</v>
      </c>
      <c r="F625" s="256" t="s">
        <v>564</v>
      </c>
      <c r="G625" s="254"/>
      <c r="H625" s="257">
        <v>-1.6</v>
      </c>
      <c r="I625" s="258"/>
      <c r="J625" s="254"/>
      <c r="K625" s="254"/>
      <c r="L625" s="259"/>
      <c r="M625" s="260"/>
      <c r="N625" s="261"/>
      <c r="O625" s="261"/>
      <c r="P625" s="261"/>
      <c r="Q625" s="261"/>
      <c r="R625" s="261"/>
      <c r="S625" s="261"/>
      <c r="T625" s="262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63" t="s">
        <v>188</v>
      </c>
      <c r="AU625" s="263" t="s">
        <v>82</v>
      </c>
      <c r="AV625" s="14" t="s">
        <v>82</v>
      </c>
      <c r="AW625" s="14" t="s">
        <v>30</v>
      </c>
      <c r="AX625" s="14" t="s">
        <v>73</v>
      </c>
      <c r="AY625" s="263" t="s">
        <v>129</v>
      </c>
    </row>
    <row r="626" spans="1:51" s="14" customFormat="1" ht="12">
      <c r="A626" s="14"/>
      <c r="B626" s="253"/>
      <c r="C626" s="254"/>
      <c r="D626" s="234" t="s">
        <v>188</v>
      </c>
      <c r="E626" s="255" t="s">
        <v>1</v>
      </c>
      <c r="F626" s="256" t="s">
        <v>580</v>
      </c>
      <c r="G626" s="254"/>
      <c r="H626" s="257">
        <v>0.205</v>
      </c>
      <c r="I626" s="258"/>
      <c r="J626" s="254"/>
      <c r="K626" s="254"/>
      <c r="L626" s="259"/>
      <c r="M626" s="260"/>
      <c r="N626" s="261"/>
      <c r="O626" s="261"/>
      <c r="P626" s="261"/>
      <c r="Q626" s="261"/>
      <c r="R626" s="261"/>
      <c r="S626" s="261"/>
      <c r="T626" s="262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63" t="s">
        <v>188</v>
      </c>
      <c r="AU626" s="263" t="s">
        <v>82</v>
      </c>
      <c r="AV626" s="14" t="s">
        <v>82</v>
      </c>
      <c r="AW626" s="14" t="s">
        <v>30</v>
      </c>
      <c r="AX626" s="14" t="s">
        <v>73</v>
      </c>
      <c r="AY626" s="263" t="s">
        <v>129</v>
      </c>
    </row>
    <row r="627" spans="1:51" s="13" customFormat="1" ht="12">
      <c r="A627" s="13"/>
      <c r="B627" s="243"/>
      <c r="C627" s="244"/>
      <c r="D627" s="234" t="s">
        <v>188</v>
      </c>
      <c r="E627" s="245" t="s">
        <v>1</v>
      </c>
      <c r="F627" s="246" t="s">
        <v>443</v>
      </c>
      <c r="G627" s="244"/>
      <c r="H627" s="245" t="s">
        <v>1</v>
      </c>
      <c r="I627" s="247"/>
      <c r="J627" s="244"/>
      <c r="K627" s="244"/>
      <c r="L627" s="248"/>
      <c r="M627" s="249"/>
      <c r="N627" s="250"/>
      <c r="O627" s="250"/>
      <c r="P627" s="250"/>
      <c r="Q627" s="250"/>
      <c r="R627" s="250"/>
      <c r="S627" s="250"/>
      <c r="T627" s="251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52" t="s">
        <v>188</v>
      </c>
      <c r="AU627" s="252" t="s">
        <v>82</v>
      </c>
      <c r="AV627" s="13" t="s">
        <v>80</v>
      </c>
      <c r="AW627" s="13" t="s">
        <v>30</v>
      </c>
      <c r="AX627" s="13" t="s">
        <v>73</v>
      </c>
      <c r="AY627" s="252" t="s">
        <v>129</v>
      </c>
    </row>
    <row r="628" spans="1:51" s="14" customFormat="1" ht="12">
      <c r="A628" s="14"/>
      <c r="B628" s="253"/>
      <c r="C628" s="254"/>
      <c r="D628" s="234" t="s">
        <v>188</v>
      </c>
      <c r="E628" s="255" t="s">
        <v>1</v>
      </c>
      <c r="F628" s="256" t="s">
        <v>581</v>
      </c>
      <c r="G628" s="254"/>
      <c r="H628" s="257">
        <v>18.09</v>
      </c>
      <c r="I628" s="258"/>
      <c r="J628" s="254"/>
      <c r="K628" s="254"/>
      <c r="L628" s="259"/>
      <c r="M628" s="260"/>
      <c r="N628" s="261"/>
      <c r="O628" s="261"/>
      <c r="P628" s="261"/>
      <c r="Q628" s="261"/>
      <c r="R628" s="261"/>
      <c r="S628" s="261"/>
      <c r="T628" s="262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63" t="s">
        <v>188</v>
      </c>
      <c r="AU628" s="263" t="s">
        <v>82</v>
      </c>
      <c r="AV628" s="14" t="s">
        <v>82</v>
      </c>
      <c r="AW628" s="14" t="s">
        <v>30</v>
      </c>
      <c r="AX628" s="14" t="s">
        <v>73</v>
      </c>
      <c r="AY628" s="263" t="s">
        <v>129</v>
      </c>
    </row>
    <row r="629" spans="1:51" s="14" customFormat="1" ht="12">
      <c r="A629" s="14"/>
      <c r="B629" s="253"/>
      <c r="C629" s="254"/>
      <c r="D629" s="234" t="s">
        <v>188</v>
      </c>
      <c r="E629" s="255" t="s">
        <v>1</v>
      </c>
      <c r="F629" s="256" t="s">
        <v>582</v>
      </c>
      <c r="G629" s="254"/>
      <c r="H629" s="257">
        <v>-3.2</v>
      </c>
      <c r="I629" s="258"/>
      <c r="J629" s="254"/>
      <c r="K629" s="254"/>
      <c r="L629" s="259"/>
      <c r="M629" s="260"/>
      <c r="N629" s="261"/>
      <c r="O629" s="261"/>
      <c r="P629" s="261"/>
      <c r="Q629" s="261"/>
      <c r="R629" s="261"/>
      <c r="S629" s="261"/>
      <c r="T629" s="262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63" t="s">
        <v>188</v>
      </c>
      <c r="AU629" s="263" t="s">
        <v>82</v>
      </c>
      <c r="AV629" s="14" t="s">
        <v>82</v>
      </c>
      <c r="AW629" s="14" t="s">
        <v>30</v>
      </c>
      <c r="AX629" s="14" t="s">
        <v>73</v>
      </c>
      <c r="AY629" s="263" t="s">
        <v>129</v>
      </c>
    </row>
    <row r="630" spans="1:51" s="14" customFormat="1" ht="12">
      <c r="A630" s="14"/>
      <c r="B630" s="253"/>
      <c r="C630" s="254"/>
      <c r="D630" s="234" t="s">
        <v>188</v>
      </c>
      <c r="E630" s="255" t="s">
        <v>1</v>
      </c>
      <c r="F630" s="256" t="s">
        <v>574</v>
      </c>
      <c r="G630" s="254"/>
      <c r="H630" s="257">
        <v>-1.4</v>
      </c>
      <c r="I630" s="258"/>
      <c r="J630" s="254"/>
      <c r="K630" s="254"/>
      <c r="L630" s="259"/>
      <c r="M630" s="260"/>
      <c r="N630" s="261"/>
      <c r="O630" s="261"/>
      <c r="P630" s="261"/>
      <c r="Q630" s="261"/>
      <c r="R630" s="261"/>
      <c r="S630" s="261"/>
      <c r="T630" s="262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63" t="s">
        <v>188</v>
      </c>
      <c r="AU630" s="263" t="s">
        <v>82</v>
      </c>
      <c r="AV630" s="14" t="s">
        <v>82</v>
      </c>
      <c r="AW630" s="14" t="s">
        <v>30</v>
      </c>
      <c r="AX630" s="14" t="s">
        <v>73</v>
      </c>
      <c r="AY630" s="263" t="s">
        <v>129</v>
      </c>
    </row>
    <row r="631" spans="1:51" s="13" customFormat="1" ht="12">
      <c r="A631" s="13"/>
      <c r="B631" s="243"/>
      <c r="C631" s="244"/>
      <c r="D631" s="234" t="s">
        <v>188</v>
      </c>
      <c r="E631" s="245" t="s">
        <v>1</v>
      </c>
      <c r="F631" s="246" t="s">
        <v>550</v>
      </c>
      <c r="G631" s="244"/>
      <c r="H631" s="245" t="s">
        <v>1</v>
      </c>
      <c r="I631" s="247"/>
      <c r="J631" s="244"/>
      <c r="K631" s="244"/>
      <c r="L631" s="248"/>
      <c r="M631" s="249"/>
      <c r="N631" s="250"/>
      <c r="O631" s="250"/>
      <c r="P631" s="250"/>
      <c r="Q631" s="250"/>
      <c r="R631" s="250"/>
      <c r="S631" s="250"/>
      <c r="T631" s="251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52" t="s">
        <v>188</v>
      </c>
      <c r="AU631" s="252" t="s">
        <v>82</v>
      </c>
      <c r="AV631" s="13" t="s">
        <v>80</v>
      </c>
      <c r="AW631" s="13" t="s">
        <v>30</v>
      </c>
      <c r="AX631" s="13" t="s">
        <v>73</v>
      </c>
      <c r="AY631" s="252" t="s">
        <v>129</v>
      </c>
    </row>
    <row r="632" spans="1:51" s="14" customFormat="1" ht="12">
      <c r="A632" s="14"/>
      <c r="B632" s="253"/>
      <c r="C632" s="254"/>
      <c r="D632" s="234" t="s">
        <v>188</v>
      </c>
      <c r="E632" s="255" t="s">
        <v>1</v>
      </c>
      <c r="F632" s="256" t="s">
        <v>583</v>
      </c>
      <c r="G632" s="254"/>
      <c r="H632" s="257">
        <v>2.184</v>
      </c>
      <c r="I632" s="258"/>
      <c r="J632" s="254"/>
      <c r="K632" s="254"/>
      <c r="L632" s="259"/>
      <c r="M632" s="260"/>
      <c r="N632" s="261"/>
      <c r="O632" s="261"/>
      <c r="P632" s="261"/>
      <c r="Q632" s="261"/>
      <c r="R632" s="261"/>
      <c r="S632" s="261"/>
      <c r="T632" s="262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63" t="s">
        <v>188</v>
      </c>
      <c r="AU632" s="263" t="s">
        <v>82</v>
      </c>
      <c r="AV632" s="14" t="s">
        <v>82</v>
      </c>
      <c r="AW632" s="14" t="s">
        <v>30</v>
      </c>
      <c r="AX632" s="14" t="s">
        <v>73</v>
      </c>
      <c r="AY632" s="263" t="s">
        <v>129</v>
      </c>
    </row>
    <row r="633" spans="1:51" s="13" customFormat="1" ht="12">
      <c r="A633" s="13"/>
      <c r="B633" s="243"/>
      <c r="C633" s="244"/>
      <c r="D633" s="234" t="s">
        <v>188</v>
      </c>
      <c r="E633" s="245" t="s">
        <v>1</v>
      </c>
      <c r="F633" s="246" t="s">
        <v>205</v>
      </c>
      <c r="G633" s="244"/>
      <c r="H633" s="245" t="s">
        <v>1</v>
      </c>
      <c r="I633" s="247"/>
      <c r="J633" s="244"/>
      <c r="K633" s="244"/>
      <c r="L633" s="248"/>
      <c r="M633" s="249"/>
      <c r="N633" s="250"/>
      <c r="O633" s="250"/>
      <c r="P633" s="250"/>
      <c r="Q633" s="250"/>
      <c r="R633" s="250"/>
      <c r="S633" s="250"/>
      <c r="T633" s="251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52" t="s">
        <v>188</v>
      </c>
      <c r="AU633" s="252" t="s">
        <v>82</v>
      </c>
      <c r="AV633" s="13" t="s">
        <v>80</v>
      </c>
      <c r="AW633" s="13" t="s">
        <v>30</v>
      </c>
      <c r="AX633" s="13" t="s">
        <v>73</v>
      </c>
      <c r="AY633" s="252" t="s">
        <v>129</v>
      </c>
    </row>
    <row r="634" spans="1:51" s="14" customFormat="1" ht="12">
      <c r="A634" s="14"/>
      <c r="B634" s="253"/>
      <c r="C634" s="254"/>
      <c r="D634" s="234" t="s">
        <v>188</v>
      </c>
      <c r="E634" s="255" t="s">
        <v>1</v>
      </c>
      <c r="F634" s="256" t="s">
        <v>584</v>
      </c>
      <c r="G634" s="254"/>
      <c r="H634" s="257">
        <v>54.002</v>
      </c>
      <c r="I634" s="258"/>
      <c r="J634" s="254"/>
      <c r="K634" s="254"/>
      <c r="L634" s="259"/>
      <c r="M634" s="260"/>
      <c r="N634" s="261"/>
      <c r="O634" s="261"/>
      <c r="P634" s="261"/>
      <c r="Q634" s="261"/>
      <c r="R634" s="261"/>
      <c r="S634" s="261"/>
      <c r="T634" s="262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63" t="s">
        <v>188</v>
      </c>
      <c r="AU634" s="263" t="s">
        <v>82</v>
      </c>
      <c r="AV634" s="14" t="s">
        <v>82</v>
      </c>
      <c r="AW634" s="14" t="s">
        <v>30</v>
      </c>
      <c r="AX634" s="14" t="s">
        <v>73</v>
      </c>
      <c r="AY634" s="263" t="s">
        <v>129</v>
      </c>
    </row>
    <row r="635" spans="1:51" s="14" customFormat="1" ht="12">
      <c r="A635" s="14"/>
      <c r="B635" s="253"/>
      <c r="C635" s="254"/>
      <c r="D635" s="234" t="s">
        <v>188</v>
      </c>
      <c r="E635" s="255" t="s">
        <v>1</v>
      </c>
      <c r="F635" s="256" t="s">
        <v>582</v>
      </c>
      <c r="G635" s="254"/>
      <c r="H635" s="257">
        <v>-3.2</v>
      </c>
      <c r="I635" s="258"/>
      <c r="J635" s="254"/>
      <c r="K635" s="254"/>
      <c r="L635" s="259"/>
      <c r="M635" s="260"/>
      <c r="N635" s="261"/>
      <c r="O635" s="261"/>
      <c r="P635" s="261"/>
      <c r="Q635" s="261"/>
      <c r="R635" s="261"/>
      <c r="S635" s="261"/>
      <c r="T635" s="262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63" t="s">
        <v>188</v>
      </c>
      <c r="AU635" s="263" t="s">
        <v>82</v>
      </c>
      <c r="AV635" s="14" t="s">
        <v>82</v>
      </c>
      <c r="AW635" s="14" t="s">
        <v>30</v>
      </c>
      <c r="AX635" s="14" t="s">
        <v>73</v>
      </c>
      <c r="AY635" s="263" t="s">
        <v>129</v>
      </c>
    </row>
    <row r="636" spans="1:51" s="14" customFormat="1" ht="12">
      <c r="A636" s="14"/>
      <c r="B636" s="253"/>
      <c r="C636" s="254"/>
      <c r="D636" s="234" t="s">
        <v>188</v>
      </c>
      <c r="E636" s="255" t="s">
        <v>1</v>
      </c>
      <c r="F636" s="256" t="s">
        <v>585</v>
      </c>
      <c r="G636" s="254"/>
      <c r="H636" s="257">
        <v>-3.645</v>
      </c>
      <c r="I636" s="258"/>
      <c r="J636" s="254"/>
      <c r="K636" s="254"/>
      <c r="L636" s="259"/>
      <c r="M636" s="260"/>
      <c r="N636" s="261"/>
      <c r="O636" s="261"/>
      <c r="P636" s="261"/>
      <c r="Q636" s="261"/>
      <c r="R636" s="261"/>
      <c r="S636" s="261"/>
      <c r="T636" s="262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63" t="s">
        <v>188</v>
      </c>
      <c r="AU636" s="263" t="s">
        <v>82</v>
      </c>
      <c r="AV636" s="14" t="s">
        <v>82</v>
      </c>
      <c r="AW636" s="14" t="s">
        <v>30</v>
      </c>
      <c r="AX636" s="14" t="s">
        <v>73</v>
      </c>
      <c r="AY636" s="263" t="s">
        <v>129</v>
      </c>
    </row>
    <row r="637" spans="1:51" s="14" customFormat="1" ht="12">
      <c r="A637" s="14"/>
      <c r="B637" s="253"/>
      <c r="C637" s="254"/>
      <c r="D637" s="234" t="s">
        <v>188</v>
      </c>
      <c r="E637" s="255" t="s">
        <v>1</v>
      </c>
      <c r="F637" s="256" t="s">
        <v>586</v>
      </c>
      <c r="G637" s="254"/>
      <c r="H637" s="257">
        <v>2.025</v>
      </c>
      <c r="I637" s="258"/>
      <c r="J637" s="254"/>
      <c r="K637" s="254"/>
      <c r="L637" s="259"/>
      <c r="M637" s="260"/>
      <c r="N637" s="261"/>
      <c r="O637" s="261"/>
      <c r="P637" s="261"/>
      <c r="Q637" s="261"/>
      <c r="R637" s="261"/>
      <c r="S637" s="261"/>
      <c r="T637" s="262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63" t="s">
        <v>188</v>
      </c>
      <c r="AU637" s="263" t="s">
        <v>82</v>
      </c>
      <c r="AV637" s="14" t="s">
        <v>82</v>
      </c>
      <c r="AW637" s="14" t="s">
        <v>30</v>
      </c>
      <c r="AX637" s="14" t="s">
        <v>73</v>
      </c>
      <c r="AY637" s="263" t="s">
        <v>129</v>
      </c>
    </row>
    <row r="638" spans="1:51" s="14" customFormat="1" ht="12">
      <c r="A638" s="14"/>
      <c r="B638" s="253"/>
      <c r="C638" s="254"/>
      <c r="D638" s="234" t="s">
        <v>188</v>
      </c>
      <c r="E638" s="255" t="s">
        <v>1</v>
      </c>
      <c r="F638" s="256" t="s">
        <v>587</v>
      </c>
      <c r="G638" s="254"/>
      <c r="H638" s="257">
        <v>2.19</v>
      </c>
      <c r="I638" s="258"/>
      <c r="J638" s="254"/>
      <c r="K638" s="254"/>
      <c r="L638" s="259"/>
      <c r="M638" s="260"/>
      <c r="N638" s="261"/>
      <c r="O638" s="261"/>
      <c r="P638" s="261"/>
      <c r="Q638" s="261"/>
      <c r="R638" s="261"/>
      <c r="S638" s="261"/>
      <c r="T638" s="262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63" t="s">
        <v>188</v>
      </c>
      <c r="AU638" s="263" t="s">
        <v>82</v>
      </c>
      <c r="AV638" s="14" t="s">
        <v>82</v>
      </c>
      <c r="AW638" s="14" t="s">
        <v>30</v>
      </c>
      <c r="AX638" s="14" t="s">
        <v>73</v>
      </c>
      <c r="AY638" s="263" t="s">
        <v>129</v>
      </c>
    </row>
    <row r="639" spans="1:51" s="14" customFormat="1" ht="12">
      <c r="A639" s="14"/>
      <c r="B639" s="253"/>
      <c r="C639" s="254"/>
      <c r="D639" s="234" t="s">
        <v>188</v>
      </c>
      <c r="E639" s="255" t="s">
        <v>1</v>
      </c>
      <c r="F639" s="256" t="s">
        <v>580</v>
      </c>
      <c r="G639" s="254"/>
      <c r="H639" s="257">
        <v>0.205</v>
      </c>
      <c r="I639" s="258"/>
      <c r="J639" s="254"/>
      <c r="K639" s="254"/>
      <c r="L639" s="259"/>
      <c r="M639" s="260"/>
      <c r="N639" s="261"/>
      <c r="O639" s="261"/>
      <c r="P639" s="261"/>
      <c r="Q639" s="261"/>
      <c r="R639" s="261"/>
      <c r="S639" s="261"/>
      <c r="T639" s="262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63" t="s">
        <v>188</v>
      </c>
      <c r="AU639" s="263" t="s">
        <v>82</v>
      </c>
      <c r="AV639" s="14" t="s">
        <v>82</v>
      </c>
      <c r="AW639" s="14" t="s">
        <v>30</v>
      </c>
      <c r="AX639" s="14" t="s">
        <v>73</v>
      </c>
      <c r="AY639" s="263" t="s">
        <v>129</v>
      </c>
    </row>
    <row r="640" spans="1:51" s="13" customFormat="1" ht="12">
      <c r="A640" s="13"/>
      <c r="B640" s="243"/>
      <c r="C640" s="244"/>
      <c r="D640" s="234" t="s">
        <v>188</v>
      </c>
      <c r="E640" s="245" t="s">
        <v>1</v>
      </c>
      <c r="F640" s="246" t="s">
        <v>380</v>
      </c>
      <c r="G640" s="244"/>
      <c r="H640" s="245" t="s">
        <v>1</v>
      </c>
      <c r="I640" s="247"/>
      <c r="J640" s="244"/>
      <c r="K640" s="244"/>
      <c r="L640" s="248"/>
      <c r="M640" s="249"/>
      <c r="N640" s="250"/>
      <c r="O640" s="250"/>
      <c r="P640" s="250"/>
      <c r="Q640" s="250"/>
      <c r="R640" s="250"/>
      <c r="S640" s="250"/>
      <c r="T640" s="251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52" t="s">
        <v>188</v>
      </c>
      <c r="AU640" s="252" t="s">
        <v>82</v>
      </c>
      <c r="AV640" s="13" t="s">
        <v>80</v>
      </c>
      <c r="AW640" s="13" t="s">
        <v>30</v>
      </c>
      <c r="AX640" s="13" t="s">
        <v>73</v>
      </c>
      <c r="AY640" s="252" t="s">
        <v>129</v>
      </c>
    </row>
    <row r="641" spans="1:51" s="14" customFormat="1" ht="12">
      <c r="A641" s="14"/>
      <c r="B641" s="253"/>
      <c r="C641" s="254"/>
      <c r="D641" s="234" t="s">
        <v>188</v>
      </c>
      <c r="E641" s="255" t="s">
        <v>1</v>
      </c>
      <c r="F641" s="256" t="s">
        <v>588</v>
      </c>
      <c r="G641" s="254"/>
      <c r="H641" s="257">
        <v>45.292</v>
      </c>
      <c r="I641" s="258"/>
      <c r="J641" s="254"/>
      <c r="K641" s="254"/>
      <c r="L641" s="259"/>
      <c r="M641" s="260"/>
      <c r="N641" s="261"/>
      <c r="O641" s="261"/>
      <c r="P641" s="261"/>
      <c r="Q641" s="261"/>
      <c r="R641" s="261"/>
      <c r="S641" s="261"/>
      <c r="T641" s="262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63" t="s">
        <v>188</v>
      </c>
      <c r="AU641" s="263" t="s">
        <v>82</v>
      </c>
      <c r="AV641" s="14" t="s">
        <v>82</v>
      </c>
      <c r="AW641" s="14" t="s">
        <v>30</v>
      </c>
      <c r="AX641" s="14" t="s">
        <v>73</v>
      </c>
      <c r="AY641" s="263" t="s">
        <v>129</v>
      </c>
    </row>
    <row r="642" spans="1:51" s="14" customFormat="1" ht="12">
      <c r="A642" s="14"/>
      <c r="B642" s="253"/>
      <c r="C642" s="254"/>
      <c r="D642" s="234" t="s">
        <v>188</v>
      </c>
      <c r="E642" s="255" t="s">
        <v>1</v>
      </c>
      <c r="F642" s="256" t="s">
        <v>582</v>
      </c>
      <c r="G642" s="254"/>
      <c r="H642" s="257">
        <v>-3.2</v>
      </c>
      <c r="I642" s="258"/>
      <c r="J642" s="254"/>
      <c r="K642" s="254"/>
      <c r="L642" s="259"/>
      <c r="M642" s="260"/>
      <c r="N642" s="261"/>
      <c r="O642" s="261"/>
      <c r="P642" s="261"/>
      <c r="Q642" s="261"/>
      <c r="R642" s="261"/>
      <c r="S642" s="261"/>
      <c r="T642" s="262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63" t="s">
        <v>188</v>
      </c>
      <c r="AU642" s="263" t="s">
        <v>82</v>
      </c>
      <c r="AV642" s="14" t="s">
        <v>82</v>
      </c>
      <c r="AW642" s="14" t="s">
        <v>30</v>
      </c>
      <c r="AX642" s="14" t="s">
        <v>73</v>
      </c>
      <c r="AY642" s="263" t="s">
        <v>129</v>
      </c>
    </row>
    <row r="643" spans="1:51" s="14" customFormat="1" ht="12">
      <c r="A643" s="14"/>
      <c r="B643" s="253"/>
      <c r="C643" s="254"/>
      <c r="D643" s="234" t="s">
        <v>188</v>
      </c>
      <c r="E643" s="255" t="s">
        <v>1</v>
      </c>
      <c r="F643" s="256" t="s">
        <v>585</v>
      </c>
      <c r="G643" s="254"/>
      <c r="H643" s="257">
        <v>-3.645</v>
      </c>
      <c r="I643" s="258"/>
      <c r="J643" s="254"/>
      <c r="K643" s="254"/>
      <c r="L643" s="259"/>
      <c r="M643" s="260"/>
      <c r="N643" s="261"/>
      <c r="O643" s="261"/>
      <c r="P643" s="261"/>
      <c r="Q643" s="261"/>
      <c r="R643" s="261"/>
      <c r="S643" s="261"/>
      <c r="T643" s="262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63" t="s">
        <v>188</v>
      </c>
      <c r="AU643" s="263" t="s">
        <v>82</v>
      </c>
      <c r="AV643" s="14" t="s">
        <v>82</v>
      </c>
      <c r="AW643" s="14" t="s">
        <v>30</v>
      </c>
      <c r="AX643" s="14" t="s">
        <v>73</v>
      </c>
      <c r="AY643" s="263" t="s">
        <v>129</v>
      </c>
    </row>
    <row r="644" spans="1:51" s="14" customFormat="1" ht="12">
      <c r="A644" s="14"/>
      <c r="B644" s="253"/>
      <c r="C644" s="254"/>
      <c r="D644" s="234" t="s">
        <v>188</v>
      </c>
      <c r="E644" s="255" t="s">
        <v>1</v>
      </c>
      <c r="F644" s="256" t="s">
        <v>586</v>
      </c>
      <c r="G644" s="254"/>
      <c r="H644" s="257">
        <v>2.025</v>
      </c>
      <c r="I644" s="258"/>
      <c r="J644" s="254"/>
      <c r="K644" s="254"/>
      <c r="L644" s="259"/>
      <c r="M644" s="260"/>
      <c r="N644" s="261"/>
      <c r="O644" s="261"/>
      <c r="P644" s="261"/>
      <c r="Q644" s="261"/>
      <c r="R644" s="261"/>
      <c r="S644" s="261"/>
      <c r="T644" s="262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63" t="s">
        <v>188</v>
      </c>
      <c r="AU644" s="263" t="s">
        <v>82</v>
      </c>
      <c r="AV644" s="14" t="s">
        <v>82</v>
      </c>
      <c r="AW644" s="14" t="s">
        <v>30</v>
      </c>
      <c r="AX644" s="14" t="s">
        <v>73</v>
      </c>
      <c r="AY644" s="263" t="s">
        <v>129</v>
      </c>
    </row>
    <row r="645" spans="1:51" s="14" customFormat="1" ht="12">
      <c r="A645" s="14"/>
      <c r="B645" s="253"/>
      <c r="C645" s="254"/>
      <c r="D645" s="234" t="s">
        <v>188</v>
      </c>
      <c r="E645" s="255" t="s">
        <v>1</v>
      </c>
      <c r="F645" s="256" t="s">
        <v>589</v>
      </c>
      <c r="G645" s="254"/>
      <c r="H645" s="257">
        <v>2.235</v>
      </c>
      <c r="I645" s="258"/>
      <c r="J645" s="254"/>
      <c r="K645" s="254"/>
      <c r="L645" s="259"/>
      <c r="M645" s="260"/>
      <c r="N645" s="261"/>
      <c r="O645" s="261"/>
      <c r="P645" s="261"/>
      <c r="Q645" s="261"/>
      <c r="R645" s="261"/>
      <c r="S645" s="261"/>
      <c r="T645" s="262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63" t="s">
        <v>188</v>
      </c>
      <c r="AU645" s="263" t="s">
        <v>82</v>
      </c>
      <c r="AV645" s="14" t="s">
        <v>82</v>
      </c>
      <c r="AW645" s="14" t="s">
        <v>30</v>
      </c>
      <c r="AX645" s="14" t="s">
        <v>73</v>
      </c>
      <c r="AY645" s="263" t="s">
        <v>129</v>
      </c>
    </row>
    <row r="646" spans="1:51" s="14" customFormat="1" ht="12">
      <c r="A646" s="14"/>
      <c r="B646" s="253"/>
      <c r="C646" s="254"/>
      <c r="D646" s="234" t="s">
        <v>188</v>
      </c>
      <c r="E646" s="255" t="s">
        <v>1</v>
      </c>
      <c r="F646" s="256" t="s">
        <v>590</v>
      </c>
      <c r="G646" s="254"/>
      <c r="H646" s="257">
        <v>0.41</v>
      </c>
      <c r="I646" s="258"/>
      <c r="J646" s="254"/>
      <c r="K646" s="254"/>
      <c r="L646" s="259"/>
      <c r="M646" s="260"/>
      <c r="N646" s="261"/>
      <c r="O646" s="261"/>
      <c r="P646" s="261"/>
      <c r="Q646" s="261"/>
      <c r="R646" s="261"/>
      <c r="S646" s="261"/>
      <c r="T646" s="262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63" t="s">
        <v>188</v>
      </c>
      <c r="AU646" s="263" t="s">
        <v>82</v>
      </c>
      <c r="AV646" s="14" t="s">
        <v>82</v>
      </c>
      <c r="AW646" s="14" t="s">
        <v>30</v>
      </c>
      <c r="AX646" s="14" t="s">
        <v>73</v>
      </c>
      <c r="AY646" s="263" t="s">
        <v>129</v>
      </c>
    </row>
    <row r="647" spans="1:51" s="13" customFormat="1" ht="12">
      <c r="A647" s="13"/>
      <c r="B647" s="243"/>
      <c r="C647" s="244"/>
      <c r="D647" s="234" t="s">
        <v>188</v>
      </c>
      <c r="E647" s="245" t="s">
        <v>1</v>
      </c>
      <c r="F647" s="246" t="s">
        <v>382</v>
      </c>
      <c r="G647" s="244"/>
      <c r="H647" s="245" t="s">
        <v>1</v>
      </c>
      <c r="I647" s="247"/>
      <c r="J647" s="244"/>
      <c r="K647" s="244"/>
      <c r="L647" s="248"/>
      <c r="M647" s="249"/>
      <c r="N647" s="250"/>
      <c r="O647" s="250"/>
      <c r="P647" s="250"/>
      <c r="Q647" s="250"/>
      <c r="R647" s="250"/>
      <c r="S647" s="250"/>
      <c r="T647" s="251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52" t="s">
        <v>188</v>
      </c>
      <c r="AU647" s="252" t="s">
        <v>82</v>
      </c>
      <c r="AV647" s="13" t="s">
        <v>80</v>
      </c>
      <c r="AW647" s="13" t="s">
        <v>30</v>
      </c>
      <c r="AX647" s="13" t="s">
        <v>73</v>
      </c>
      <c r="AY647" s="252" t="s">
        <v>129</v>
      </c>
    </row>
    <row r="648" spans="1:51" s="14" customFormat="1" ht="12">
      <c r="A648" s="14"/>
      <c r="B648" s="253"/>
      <c r="C648" s="254"/>
      <c r="D648" s="234" t="s">
        <v>188</v>
      </c>
      <c r="E648" s="255" t="s">
        <v>1</v>
      </c>
      <c r="F648" s="256" t="s">
        <v>591</v>
      </c>
      <c r="G648" s="254"/>
      <c r="H648" s="257">
        <v>64.588</v>
      </c>
      <c r="I648" s="258"/>
      <c r="J648" s="254"/>
      <c r="K648" s="254"/>
      <c r="L648" s="259"/>
      <c r="M648" s="260"/>
      <c r="N648" s="261"/>
      <c r="O648" s="261"/>
      <c r="P648" s="261"/>
      <c r="Q648" s="261"/>
      <c r="R648" s="261"/>
      <c r="S648" s="261"/>
      <c r="T648" s="262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63" t="s">
        <v>188</v>
      </c>
      <c r="AU648" s="263" t="s">
        <v>82</v>
      </c>
      <c r="AV648" s="14" t="s">
        <v>82</v>
      </c>
      <c r="AW648" s="14" t="s">
        <v>30</v>
      </c>
      <c r="AX648" s="14" t="s">
        <v>73</v>
      </c>
      <c r="AY648" s="263" t="s">
        <v>129</v>
      </c>
    </row>
    <row r="649" spans="1:51" s="14" customFormat="1" ht="12">
      <c r="A649" s="14"/>
      <c r="B649" s="253"/>
      <c r="C649" s="254"/>
      <c r="D649" s="234" t="s">
        <v>188</v>
      </c>
      <c r="E649" s="255" t="s">
        <v>1</v>
      </c>
      <c r="F649" s="256" t="s">
        <v>564</v>
      </c>
      <c r="G649" s="254"/>
      <c r="H649" s="257">
        <v>-1.6</v>
      </c>
      <c r="I649" s="258"/>
      <c r="J649" s="254"/>
      <c r="K649" s="254"/>
      <c r="L649" s="259"/>
      <c r="M649" s="260"/>
      <c r="N649" s="261"/>
      <c r="O649" s="261"/>
      <c r="P649" s="261"/>
      <c r="Q649" s="261"/>
      <c r="R649" s="261"/>
      <c r="S649" s="261"/>
      <c r="T649" s="262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63" t="s">
        <v>188</v>
      </c>
      <c r="AU649" s="263" t="s">
        <v>82</v>
      </c>
      <c r="AV649" s="14" t="s">
        <v>82</v>
      </c>
      <c r="AW649" s="14" t="s">
        <v>30</v>
      </c>
      <c r="AX649" s="14" t="s">
        <v>73</v>
      </c>
      <c r="AY649" s="263" t="s">
        <v>129</v>
      </c>
    </row>
    <row r="650" spans="1:51" s="14" customFormat="1" ht="12">
      <c r="A650" s="14"/>
      <c r="B650" s="253"/>
      <c r="C650" s="254"/>
      <c r="D650" s="234" t="s">
        <v>188</v>
      </c>
      <c r="E650" s="255" t="s">
        <v>1</v>
      </c>
      <c r="F650" s="256" t="s">
        <v>592</v>
      </c>
      <c r="G650" s="254"/>
      <c r="H650" s="257">
        <v>-7.29</v>
      </c>
      <c r="I650" s="258"/>
      <c r="J650" s="254"/>
      <c r="K650" s="254"/>
      <c r="L650" s="259"/>
      <c r="M650" s="260"/>
      <c r="N650" s="261"/>
      <c r="O650" s="261"/>
      <c r="P650" s="261"/>
      <c r="Q650" s="261"/>
      <c r="R650" s="261"/>
      <c r="S650" s="261"/>
      <c r="T650" s="262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63" t="s">
        <v>188</v>
      </c>
      <c r="AU650" s="263" t="s">
        <v>82</v>
      </c>
      <c r="AV650" s="14" t="s">
        <v>82</v>
      </c>
      <c r="AW650" s="14" t="s">
        <v>30</v>
      </c>
      <c r="AX650" s="14" t="s">
        <v>73</v>
      </c>
      <c r="AY650" s="263" t="s">
        <v>129</v>
      </c>
    </row>
    <row r="651" spans="1:51" s="14" customFormat="1" ht="12">
      <c r="A651" s="14"/>
      <c r="B651" s="253"/>
      <c r="C651" s="254"/>
      <c r="D651" s="234" t="s">
        <v>188</v>
      </c>
      <c r="E651" s="255" t="s">
        <v>1</v>
      </c>
      <c r="F651" s="256" t="s">
        <v>593</v>
      </c>
      <c r="G651" s="254"/>
      <c r="H651" s="257">
        <v>4.05</v>
      </c>
      <c r="I651" s="258"/>
      <c r="J651" s="254"/>
      <c r="K651" s="254"/>
      <c r="L651" s="259"/>
      <c r="M651" s="260"/>
      <c r="N651" s="261"/>
      <c r="O651" s="261"/>
      <c r="P651" s="261"/>
      <c r="Q651" s="261"/>
      <c r="R651" s="261"/>
      <c r="S651" s="261"/>
      <c r="T651" s="262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63" t="s">
        <v>188</v>
      </c>
      <c r="AU651" s="263" t="s">
        <v>82</v>
      </c>
      <c r="AV651" s="14" t="s">
        <v>82</v>
      </c>
      <c r="AW651" s="14" t="s">
        <v>30</v>
      </c>
      <c r="AX651" s="14" t="s">
        <v>73</v>
      </c>
      <c r="AY651" s="263" t="s">
        <v>129</v>
      </c>
    </row>
    <row r="652" spans="1:51" s="14" customFormat="1" ht="12">
      <c r="A652" s="14"/>
      <c r="B652" s="253"/>
      <c r="C652" s="254"/>
      <c r="D652" s="234" t="s">
        <v>188</v>
      </c>
      <c r="E652" s="255" t="s">
        <v>1</v>
      </c>
      <c r="F652" s="256" t="s">
        <v>594</v>
      </c>
      <c r="G652" s="254"/>
      <c r="H652" s="257">
        <v>4.47</v>
      </c>
      <c r="I652" s="258"/>
      <c r="J652" s="254"/>
      <c r="K652" s="254"/>
      <c r="L652" s="259"/>
      <c r="M652" s="260"/>
      <c r="N652" s="261"/>
      <c r="O652" s="261"/>
      <c r="P652" s="261"/>
      <c r="Q652" s="261"/>
      <c r="R652" s="261"/>
      <c r="S652" s="261"/>
      <c r="T652" s="262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63" t="s">
        <v>188</v>
      </c>
      <c r="AU652" s="263" t="s">
        <v>82</v>
      </c>
      <c r="AV652" s="14" t="s">
        <v>82</v>
      </c>
      <c r="AW652" s="14" t="s">
        <v>30</v>
      </c>
      <c r="AX652" s="14" t="s">
        <v>73</v>
      </c>
      <c r="AY652" s="263" t="s">
        <v>129</v>
      </c>
    </row>
    <row r="653" spans="1:51" s="14" customFormat="1" ht="12">
      <c r="A653" s="14"/>
      <c r="B653" s="253"/>
      <c r="C653" s="254"/>
      <c r="D653" s="234" t="s">
        <v>188</v>
      </c>
      <c r="E653" s="255" t="s">
        <v>1</v>
      </c>
      <c r="F653" s="256" t="s">
        <v>595</v>
      </c>
      <c r="G653" s="254"/>
      <c r="H653" s="257">
        <v>0.82</v>
      </c>
      <c r="I653" s="258"/>
      <c r="J653" s="254"/>
      <c r="K653" s="254"/>
      <c r="L653" s="259"/>
      <c r="M653" s="260"/>
      <c r="N653" s="261"/>
      <c r="O653" s="261"/>
      <c r="P653" s="261"/>
      <c r="Q653" s="261"/>
      <c r="R653" s="261"/>
      <c r="S653" s="261"/>
      <c r="T653" s="262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63" t="s">
        <v>188</v>
      </c>
      <c r="AU653" s="263" t="s">
        <v>82</v>
      </c>
      <c r="AV653" s="14" t="s">
        <v>82</v>
      </c>
      <c r="AW653" s="14" t="s">
        <v>30</v>
      </c>
      <c r="AX653" s="14" t="s">
        <v>73</v>
      </c>
      <c r="AY653" s="263" t="s">
        <v>129</v>
      </c>
    </row>
    <row r="654" spans="1:51" s="13" customFormat="1" ht="12">
      <c r="A654" s="13"/>
      <c r="B654" s="243"/>
      <c r="C654" s="244"/>
      <c r="D654" s="234" t="s">
        <v>188</v>
      </c>
      <c r="E654" s="245" t="s">
        <v>1</v>
      </c>
      <c r="F654" s="246" t="s">
        <v>384</v>
      </c>
      <c r="G654" s="244"/>
      <c r="H654" s="245" t="s">
        <v>1</v>
      </c>
      <c r="I654" s="247"/>
      <c r="J654" s="244"/>
      <c r="K654" s="244"/>
      <c r="L654" s="248"/>
      <c r="M654" s="249"/>
      <c r="N654" s="250"/>
      <c r="O654" s="250"/>
      <c r="P654" s="250"/>
      <c r="Q654" s="250"/>
      <c r="R654" s="250"/>
      <c r="S654" s="250"/>
      <c r="T654" s="251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2" t="s">
        <v>188</v>
      </c>
      <c r="AU654" s="252" t="s">
        <v>82</v>
      </c>
      <c r="AV654" s="13" t="s">
        <v>80</v>
      </c>
      <c r="AW654" s="13" t="s">
        <v>30</v>
      </c>
      <c r="AX654" s="13" t="s">
        <v>73</v>
      </c>
      <c r="AY654" s="252" t="s">
        <v>129</v>
      </c>
    </row>
    <row r="655" spans="1:51" s="14" customFormat="1" ht="12">
      <c r="A655" s="14"/>
      <c r="B655" s="253"/>
      <c r="C655" s="254"/>
      <c r="D655" s="234" t="s">
        <v>188</v>
      </c>
      <c r="E655" s="255" t="s">
        <v>1</v>
      </c>
      <c r="F655" s="256" t="s">
        <v>596</v>
      </c>
      <c r="G655" s="254"/>
      <c r="H655" s="257">
        <v>64.186</v>
      </c>
      <c r="I655" s="258"/>
      <c r="J655" s="254"/>
      <c r="K655" s="254"/>
      <c r="L655" s="259"/>
      <c r="M655" s="260"/>
      <c r="N655" s="261"/>
      <c r="O655" s="261"/>
      <c r="P655" s="261"/>
      <c r="Q655" s="261"/>
      <c r="R655" s="261"/>
      <c r="S655" s="261"/>
      <c r="T655" s="262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63" t="s">
        <v>188</v>
      </c>
      <c r="AU655" s="263" t="s">
        <v>82</v>
      </c>
      <c r="AV655" s="14" t="s">
        <v>82</v>
      </c>
      <c r="AW655" s="14" t="s">
        <v>30</v>
      </c>
      <c r="AX655" s="14" t="s">
        <v>73</v>
      </c>
      <c r="AY655" s="263" t="s">
        <v>129</v>
      </c>
    </row>
    <row r="656" spans="1:51" s="14" customFormat="1" ht="12">
      <c r="A656" s="14"/>
      <c r="B656" s="253"/>
      <c r="C656" s="254"/>
      <c r="D656" s="234" t="s">
        <v>188</v>
      </c>
      <c r="E656" s="255" t="s">
        <v>1</v>
      </c>
      <c r="F656" s="256" t="s">
        <v>564</v>
      </c>
      <c r="G656" s="254"/>
      <c r="H656" s="257">
        <v>-1.6</v>
      </c>
      <c r="I656" s="258"/>
      <c r="J656" s="254"/>
      <c r="K656" s="254"/>
      <c r="L656" s="259"/>
      <c r="M656" s="260"/>
      <c r="N656" s="261"/>
      <c r="O656" s="261"/>
      <c r="P656" s="261"/>
      <c r="Q656" s="261"/>
      <c r="R656" s="261"/>
      <c r="S656" s="261"/>
      <c r="T656" s="262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63" t="s">
        <v>188</v>
      </c>
      <c r="AU656" s="263" t="s">
        <v>82</v>
      </c>
      <c r="AV656" s="14" t="s">
        <v>82</v>
      </c>
      <c r="AW656" s="14" t="s">
        <v>30</v>
      </c>
      <c r="AX656" s="14" t="s">
        <v>73</v>
      </c>
      <c r="AY656" s="263" t="s">
        <v>129</v>
      </c>
    </row>
    <row r="657" spans="1:51" s="14" customFormat="1" ht="12">
      <c r="A657" s="14"/>
      <c r="B657" s="253"/>
      <c r="C657" s="254"/>
      <c r="D657" s="234" t="s">
        <v>188</v>
      </c>
      <c r="E657" s="255" t="s">
        <v>1</v>
      </c>
      <c r="F657" s="256" t="s">
        <v>597</v>
      </c>
      <c r="G657" s="254"/>
      <c r="H657" s="257">
        <v>-5.468</v>
      </c>
      <c r="I657" s="258"/>
      <c r="J657" s="254"/>
      <c r="K657" s="254"/>
      <c r="L657" s="259"/>
      <c r="M657" s="260"/>
      <c r="N657" s="261"/>
      <c r="O657" s="261"/>
      <c r="P657" s="261"/>
      <c r="Q657" s="261"/>
      <c r="R657" s="261"/>
      <c r="S657" s="261"/>
      <c r="T657" s="262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63" t="s">
        <v>188</v>
      </c>
      <c r="AU657" s="263" t="s">
        <v>82</v>
      </c>
      <c r="AV657" s="14" t="s">
        <v>82</v>
      </c>
      <c r="AW657" s="14" t="s">
        <v>30</v>
      </c>
      <c r="AX657" s="14" t="s">
        <v>73</v>
      </c>
      <c r="AY657" s="263" t="s">
        <v>129</v>
      </c>
    </row>
    <row r="658" spans="1:51" s="14" customFormat="1" ht="12">
      <c r="A658" s="14"/>
      <c r="B658" s="253"/>
      <c r="C658" s="254"/>
      <c r="D658" s="234" t="s">
        <v>188</v>
      </c>
      <c r="E658" s="255" t="s">
        <v>1</v>
      </c>
      <c r="F658" s="256" t="s">
        <v>598</v>
      </c>
      <c r="G658" s="254"/>
      <c r="H658" s="257">
        <v>3.038</v>
      </c>
      <c r="I658" s="258"/>
      <c r="J658" s="254"/>
      <c r="K658" s="254"/>
      <c r="L658" s="259"/>
      <c r="M658" s="260"/>
      <c r="N658" s="261"/>
      <c r="O658" s="261"/>
      <c r="P658" s="261"/>
      <c r="Q658" s="261"/>
      <c r="R658" s="261"/>
      <c r="S658" s="261"/>
      <c r="T658" s="262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63" t="s">
        <v>188</v>
      </c>
      <c r="AU658" s="263" t="s">
        <v>82</v>
      </c>
      <c r="AV658" s="14" t="s">
        <v>82</v>
      </c>
      <c r="AW658" s="14" t="s">
        <v>30</v>
      </c>
      <c r="AX658" s="14" t="s">
        <v>73</v>
      </c>
      <c r="AY658" s="263" t="s">
        <v>129</v>
      </c>
    </row>
    <row r="659" spans="1:51" s="14" customFormat="1" ht="12">
      <c r="A659" s="14"/>
      <c r="B659" s="253"/>
      <c r="C659" s="254"/>
      <c r="D659" s="234" t="s">
        <v>188</v>
      </c>
      <c r="E659" s="255" t="s">
        <v>1</v>
      </c>
      <c r="F659" s="256" t="s">
        <v>599</v>
      </c>
      <c r="G659" s="254"/>
      <c r="H659" s="257">
        <v>3.938</v>
      </c>
      <c r="I659" s="258"/>
      <c r="J659" s="254"/>
      <c r="K659" s="254"/>
      <c r="L659" s="259"/>
      <c r="M659" s="260"/>
      <c r="N659" s="261"/>
      <c r="O659" s="261"/>
      <c r="P659" s="261"/>
      <c r="Q659" s="261"/>
      <c r="R659" s="261"/>
      <c r="S659" s="261"/>
      <c r="T659" s="262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63" t="s">
        <v>188</v>
      </c>
      <c r="AU659" s="263" t="s">
        <v>82</v>
      </c>
      <c r="AV659" s="14" t="s">
        <v>82</v>
      </c>
      <c r="AW659" s="14" t="s">
        <v>30</v>
      </c>
      <c r="AX659" s="14" t="s">
        <v>73</v>
      </c>
      <c r="AY659" s="263" t="s">
        <v>129</v>
      </c>
    </row>
    <row r="660" spans="1:51" s="14" customFormat="1" ht="12">
      <c r="A660" s="14"/>
      <c r="B660" s="253"/>
      <c r="C660" s="254"/>
      <c r="D660" s="234" t="s">
        <v>188</v>
      </c>
      <c r="E660" s="255" t="s">
        <v>1</v>
      </c>
      <c r="F660" s="256" t="s">
        <v>600</v>
      </c>
      <c r="G660" s="254"/>
      <c r="H660" s="257">
        <v>0.615</v>
      </c>
      <c r="I660" s="258"/>
      <c r="J660" s="254"/>
      <c r="K660" s="254"/>
      <c r="L660" s="259"/>
      <c r="M660" s="260"/>
      <c r="N660" s="261"/>
      <c r="O660" s="261"/>
      <c r="P660" s="261"/>
      <c r="Q660" s="261"/>
      <c r="R660" s="261"/>
      <c r="S660" s="261"/>
      <c r="T660" s="262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63" t="s">
        <v>188</v>
      </c>
      <c r="AU660" s="263" t="s">
        <v>82</v>
      </c>
      <c r="AV660" s="14" t="s">
        <v>82</v>
      </c>
      <c r="AW660" s="14" t="s">
        <v>30</v>
      </c>
      <c r="AX660" s="14" t="s">
        <v>73</v>
      </c>
      <c r="AY660" s="263" t="s">
        <v>129</v>
      </c>
    </row>
    <row r="661" spans="1:51" s="13" customFormat="1" ht="12">
      <c r="A661" s="13"/>
      <c r="B661" s="243"/>
      <c r="C661" s="244"/>
      <c r="D661" s="234" t="s">
        <v>188</v>
      </c>
      <c r="E661" s="245" t="s">
        <v>1</v>
      </c>
      <c r="F661" s="246" t="s">
        <v>386</v>
      </c>
      <c r="G661" s="244"/>
      <c r="H661" s="245" t="s">
        <v>1</v>
      </c>
      <c r="I661" s="247"/>
      <c r="J661" s="244"/>
      <c r="K661" s="244"/>
      <c r="L661" s="248"/>
      <c r="M661" s="249"/>
      <c r="N661" s="250"/>
      <c r="O661" s="250"/>
      <c r="P661" s="250"/>
      <c r="Q661" s="250"/>
      <c r="R661" s="250"/>
      <c r="S661" s="250"/>
      <c r="T661" s="251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2" t="s">
        <v>188</v>
      </c>
      <c r="AU661" s="252" t="s">
        <v>82</v>
      </c>
      <c r="AV661" s="13" t="s">
        <v>80</v>
      </c>
      <c r="AW661" s="13" t="s">
        <v>30</v>
      </c>
      <c r="AX661" s="13" t="s">
        <v>73</v>
      </c>
      <c r="AY661" s="252" t="s">
        <v>129</v>
      </c>
    </row>
    <row r="662" spans="1:51" s="14" customFormat="1" ht="12">
      <c r="A662" s="14"/>
      <c r="B662" s="253"/>
      <c r="C662" s="254"/>
      <c r="D662" s="234" t="s">
        <v>188</v>
      </c>
      <c r="E662" s="255" t="s">
        <v>1</v>
      </c>
      <c r="F662" s="256" t="s">
        <v>588</v>
      </c>
      <c r="G662" s="254"/>
      <c r="H662" s="257">
        <v>45.292</v>
      </c>
      <c r="I662" s="258"/>
      <c r="J662" s="254"/>
      <c r="K662" s="254"/>
      <c r="L662" s="259"/>
      <c r="M662" s="260"/>
      <c r="N662" s="261"/>
      <c r="O662" s="261"/>
      <c r="P662" s="261"/>
      <c r="Q662" s="261"/>
      <c r="R662" s="261"/>
      <c r="S662" s="261"/>
      <c r="T662" s="262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63" t="s">
        <v>188</v>
      </c>
      <c r="AU662" s="263" t="s">
        <v>82</v>
      </c>
      <c r="AV662" s="14" t="s">
        <v>82</v>
      </c>
      <c r="AW662" s="14" t="s">
        <v>30</v>
      </c>
      <c r="AX662" s="14" t="s">
        <v>73</v>
      </c>
      <c r="AY662" s="263" t="s">
        <v>129</v>
      </c>
    </row>
    <row r="663" spans="1:51" s="14" customFormat="1" ht="12">
      <c r="A663" s="14"/>
      <c r="B663" s="253"/>
      <c r="C663" s="254"/>
      <c r="D663" s="234" t="s">
        <v>188</v>
      </c>
      <c r="E663" s="255" t="s">
        <v>1</v>
      </c>
      <c r="F663" s="256" t="s">
        <v>564</v>
      </c>
      <c r="G663" s="254"/>
      <c r="H663" s="257">
        <v>-1.6</v>
      </c>
      <c r="I663" s="258"/>
      <c r="J663" s="254"/>
      <c r="K663" s="254"/>
      <c r="L663" s="259"/>
      <c r="M663" s="260"/>
      <c r="N663" s="261"/>
      <c r="O663" s="261"/>
      <c r="P663" s="261"/>
      <c r="Q663" s="261"/>
      <c r="R663" s="261"/>
      <c r="S663" s="261"/>
      <c r="T663" s="262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63" t="s">
        <v>188</v>
      </c>
      <c r="AU663" s="263" t="s">
        <v>82</v>
      </c>
      <c r="AV663" s="14" t="s">
        <v>82</v>
      </c>
      <c r="AW663" s="14" t="s">
        <v>30</v>
      </c>
      <c r="AX663" s="14" t="s">
        <v>73</v>
      </c>
      <c r="AY663" s="263" t="s">
        <v>129</v>
      </c>
    </row>
    <row r="664" spans="1:51" s="14" customFormat="1" ht="12">
      <c r="A664" s="14"/>
      <c r="B664" s="253"/>
      <c r="C664" s="254"/>
      <c r="D664" s="234" t="s">
        <v>188</v>
      </c>
      <c r="E664" s="255" t="s">
        <v>1</v>
      </c>
      <c r="F664" s="256" t="s">
        <v>585</v>
      </c>
      <c r="G664" s="254"/>
      <c r="H664" s="257">
        <v>-3.645</v>
      </c>
      <c r="I664" s="258"/>
      <c r="J664" s="254"/>
      <c r="K664" s="254"/>
      <c r="L664" s="259"/>
      <c r="M664" s="260"/>
      <c r="N664" s="261"/>
      <c r="O664" s="261"/>
      <c r="P664" s="261"/>
      <c r="Q664" s="261"/>
      <c r="R664" s="261"/>
      <c r="S664" s="261"/>
      <c r="T664" s="262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63" t="s">
        <v>188</v>
      </c>
      <c r="AU664" s="263" t="s">
        <v>82</v>
      </c>
      <c r="AV664" s="14" t="s">
        <v>82</v>
      </c>
      <c r="AW664" s="14" t="s">
        <v>30</v>
      </c>
      <c r="AX664" s="14" t="s">
        <v>73</v>
      </c>
      <c r="AY664" s="263" t="s">
        <v>129</v>
      </c>
    </row>
    <row r="665" spans="1:51" s="14" customFormat="1" ht="12">
      <c r="A665" s="14"/>
      <c r="B665" s="253"/>
      <c r="C665" s="254"/>
      <c r="D665" s="234" t="s">
        <v>188</v>
      </c>
      <c r="E665" s="255" t="s">
        <v>1</v>
      </c>
      <c r="F665" s="256" t="s">
        <v>586</v>
      </c>
      <c r="G665" s="254"/>
      <c r="H665" s="257">
        <v>2.025</v>
      </c>
      <c r="I665" s="258"/>
      <c r="J665" s="254"/>
      <c r="K665" s="254"/>
      <c r="L665" s="259"/>
      <c r="M665" s="260"/>
      <c r="N665" s="261"/>
      <c r="O665" s="261"/>
      <c r="P665" s="261"/>
      <c r="Q665" s="261"/>
      <c r="R665" s="261"/>
      <c r="S665" s="261"/>
      <c r="T665" s="262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63" t="s">
        <v>188</v>
      </c>
      <c r="AU665" s="263" t="s">
        <v>82</v>
      </c>
      <c r="AV665" s="14" t="s">
        <v>82</v>
      </c>
      <c r="AW665" s="14" t="s">
        <v>30</v>
      </c>
      <c r="AX665" s="14" t="s">
        <v>73</v>
      </c>
      <c r="AY665" s="263" t="s">
        <v>129</v>
      </c>
    </row>
    <row r="666" spans="1:51" s="14" customFormat="1" ht="12">
      <c r="A666" s="14"/>
      <c r="B666" s="253"/>
      <c r="C666" s="254"/>
      <c r="D666" s="234" t="s">
        <v>188</v>
      </c>
      <c r="E666" s="255" t="s">
        <v>1</v>
      </c>
      <c r="F666" s="256" t="s">
        <v>589</v>
      </c>
      <c r="G666" s="254"/>
      <c r="H666" s="257">
        <v>2.235</v>
      </c>
      <c r="I666" s="258"/>
      <c r="J666" s="254"/>
      <c r="K666" s="254"/>
      <c r="L666" s="259"/>
      <c r="M666" s="260"/>
      <c r="N666" s="261"/>
      <c r="O666" s="261"/>
      <c r="P666" s="261"/>
      <c r="Q666" s="261"/>
      <c r="R666" s="261"/>
      <c r="S666" s="261"/>
      <c r="T666" s="262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63" t="s">
        <v>188</v>
      </c>
      <c r="AU666" s="263" t="s">
        <v>82</v>
      </c>
      <c r="AV666" s="14" t="s">
        <v>82</v>
      </c>
      <c r="AW666" s="14" t="s">
        <v>30</v>
      </c>
      <c r="AX666" s="14" t="s">
        <v>73</v>
      </c>
      <c r="AY666" s="263" t="s">
        <v>129</v>
      </c>
    </row>
    <row r="667" spans="1:51" s="14" customFormat="1" ht="12">
      <c r="A667" s="14"/>
      <c r="B667" s="253"/>
      <c r="C667" s="254"/>
      <c r="D667" s="234" t="s">
        <v>188</v>
      </c>
      <c r="E667" s="255" t="s">
        <v>1</v>
      </c>
      <c r="F667" s="256" t="s">
        <v>580</v>
      </c>
      <c r="G667" s="254"/>
      <c r="H667" s="257">
        <v>0.205</v>
      </c>
      <c r="I667" s="258"/>
      <c r="J667" s="254"/>
      <c r="K667" s="254"/>
      <c r="L667" s="259"/>
      <c r="M667" s="260"/>
      <c r="N667" s="261"/>
      <c r="O667" s="261"/>
      <c r="P667" s="261"/>
      <c r="Q667" s="261"/>
      <c r="R667" s="261"/>
      <c r="S667" s="261"/>
      <c r="T667" s="262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63" t="s">
        <v>188</v>
      </c>
      <c r="AU667" s="263" t="s">
        <v>82</v>
      </c>
      <c r="AV667" s="14" t="s">
        <v>82</v>
      </c>
      <c r="AW667" s="14" t="s">
        <v>30</v>
      </c>
      <c r="AX667" s="14" t="s">
        <v>73</v>
      </c>
      <c r="AY667" s="263" t="s">
        <v>129</v>
      </c>
    </row>
    <row r="668" spans="1:51" s="13" customFormat="1" ht="12">
      <c r="A668" s="13"/>
      <c r="B668" s="243"/>
      <c r="C668" s="244"/>
      <c r="D668" s="234" t="s">
        <v>188</v>
      </c>
      <c r="E668" s="245" t="s">
        <v>1</v>
      </c>
      <c r="F668" s="246" t="s">
        <v>387</v>
      </c>
      <c r="G668" s="244"/>
      <c r="H668" s="245" t="s">
        <v>1</v>
      </c>
      <c r="I668" s="247"/>
      <c r="J668" s="244"/>
      <c r="K668" s="244"/>
      <c r="L668" s="248"/>
      <c r="M668" s="249"/>
      <c r="N668" s="250"/>
      <c r="O668" s="250"/>
      <c r="P668" s="250"/>
      <c r="Q668" s="250"/>
      <c r="R668" s="250"/>
      <c r="S668" s="250"/>
      <c r="T668" s="251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52" t="s">
        <v>188</v>
      </c>
      <c r="AU668" s="252" t="s">
        <v>82</v>
      </c>
      <c r="AV668" s="13" t="s">
        <v>80</v>
      </c>
      <c r="AW668" s="13" t="s">
        <v>30</v>
      </c>
      <c r="AX668" s="13" t="s">
        <v>73</v>
      </c>
      <c r="AY668" s="252" t="s">
        <v>129</v>
      </c>
    </row>
    <row r="669" spans="1:51" s="14" customFormat="1" ht="12">
      <c r="A669" s="14"/>
      <c r="B669" s="253"/>
      <c r="C669" s="254"/>
      <c r="D669" s="234" t="s">
        <v>188</v>
      </c>
      <c r="E669" s="255" t="s">
        <v>1</v>
      </c>
      <c r="F669" s="256" t="s">
        <v>588</v>
      </c>
      <c r="G669" s="254"/>
      <c r="H669" s="257">
        <v>45.292</v>
      </c>
      <c r="I669" s="258"/>
      <c r="J669" s="254"/>
      <c r="K669" s="254"/>
      <c r="L669" s="259"/>
      <c r="M669" s="260"/>
      <c r="N669" s="261"/>
      <c r="O669" s="261"/>
      <c r="P669" s="261"/>
      <c r="Q669" s="261"/>
      <c r="R669" s="261"/>
      <c r="S669" s="261"/>
      <c r="T669" s="262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63" t="s">
        <v>188</v>
      </c>
      <c r="AU669" s="263" t="s">
        <v>82</v>
      </c>
      <c r="AV669" s="14" t="s">
        <v>82</v>
      </c>
      <c r="AW669" s="14" t="s">
        <v>30</v>
      </c>
      <c r="AX669" s="14" t="s">
        <v>73</v>
      </c>
      <c r="AY669" s="263" t="s">
        <v>129</v>
      </c>
    </row>
    <row r="670" spans="1:51" s="14" customFormat="1" ht="12">
      <c r="A670" s="14"/>
      <c r="B670" s="253"/>
      <c r="C670" s="254"/>
      <c r="D670" s="234" t="s">
        <v>188</v>
      </c>
      <c r="E670" s="255" t="s">
        <v>1</v>
      </c>
      <c r="F670" s="256" t="s">
        <v>564</v>
      </c>
      <c r="G670" s="254"/>
      <c r="H670" s="257">
        <v>-1.6</v>
      </c>
      <c r="I670" s="258"/>
      <c r="J670" s="254"/>
      <c r="K670" s="254"/>
      <c r="L670" s="259"/>
      <c r="M670" s="260"/>
      <c r="N670" s="261"/>
      <c r="O670" s="261"/>
      <c r="P670" s="261"/>
      <c r="Q670" s="261"/>
      <c r="R670" s="261"/>
      <c r="S670" s="261"/>
      <c r="T670" s="262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63" t="s">
        <v>188</v>
      </c>
      <c r="AU670" s="263" t="s">
        <v>82</v>
      </c>
      <c r="AV670" s="14" t="s">
        <v>82</v>
      </c>
      <c r="AW670" s="14" t="s">
        <v>30</v>
      </c>
      <c r="AX670" s="14" t="s">
        <v>73</v>
      </c>
      <c r="AY670" s="263" t="s">
        <v>129</v>
      </c>
    </row>
    <row r="671" spans="1:51" s="14" customFormat="1" ht="12">
      <c r="A671" s="14"/>
      <c r="B671" s="253"/>
      <c r="C671" s="254"/>
      <c r="D671" s="234" t="s">
        <v>188</v>
      </c>
      <c r="E671" s="255" t="s">
        <v>1</v>
      </c>
      <c r="F671" s="256" t="s">
        <v>585</v>
      </c>
      <c r="G671" s="254"/>
      <c r="H671" s="257">
        <v>-3.645</v>
      </c>
      <c r="I671" s="258"/>
      <c r="J671" s="254"/>
      <c r="K671" s="254"/>
      <c r="L671" s="259"/>
      <c r="M671" s="260"/>
      <c r="N671" s="261"/>
      <c r="O671" s="261"/>
      <c r="P671" s="261"/>
      <c r="Q671" s="261"/>
      <c r="R671" s="261"/>
      <c r="S671" s="261"/>
      <c r="T671" s="262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63" t="s">
        <v>188</v>
      </c>
      <c r="AU671" s="263" t="s">
        <v>82</v>
      </c>
      <c r="AV671" s="14" t="s">
        <v>82</v>
      </c>
      <c r="AW671" s="14" t="s">
        <v>30</v>
      </c>
      <c r="AX671" s="14" t="s">
        <v>73</v>
      </c>
      <c r="AY671" s="263" t="s">
        <v>129</v>
      </c>
    </row>
    <row r="672" spans="1:51" s="14" customFormat="1" ht="12">
      <c r="A672" s="14"/>
      <c r="B672" s="253"/>
      <c r="C672" s="254"/>
      <c r="D672" s="234" t="s">
        <v>188</v>
      </c>
      <c r="E672" s="255" t="s">
        <v>1</v>
      </c>
      <c r="F672" s="256" t="s">
        <v>586</v>
      </c>
      <c r="G672" s="254"/>
      <c r="H672" s="257">
        <v>2.025</v>
      </c>
      <c r="I672" s="258"/>
      <c r="J672" s="254"/>
      <c r="K672" s="254"/>
      <c r="L672" s="259"/>
      <c r="M672" s="260"/>
      <c r="N672" s="261"/>
      <c r="O672" s="261"/>
      <c r="P672" s="261"/>
      <c r="Q672" s="261"/>
      <c r="R672" s="261"/>
      <c r="S672" s="261"/>
      <c r="T672" s="262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63" t="s">
        <v>188</v>
      </c>
      <c r="AU672" s="263" t="s">
        <v>82</v>
      </c>
      <c r="AV672" s="14" t="s">
        <v>82</v>
      </c>
      <c r="AW672" s="14" t="s">
        <v>30</v>
      </c>
      <c r="AX672" s="14" t="s">
        <v>73</v>
      </c>
      <c r="AY672" s="263" t="s">
        <v>129</v>
      </c>
    </row>
    <row r="673" spans="1:51" s="14" customFormat="1" ht="12">
      <c r="A673" s="14"/>
      <c r="B673" s="253"/>
      <c r="C673" s="254"/>
      <c r="D673" s="234" t="s">
        <v>188</v>
      </c>
      <c r="E673" s="255" t="s">
        <v>1</v>
      </c>
      <c r="F673" s="256" t="s">
        <v>601</v>
      </c>
      <c r="G673" s="254"/>
      <c r="H673" s="257">
        <v>2.213</v>
      </c>
      <c r="I673" s="258"/>
      <c r="J673" s="254"/>
      <c r="K673" s="254"/>
      <c r="L673" s="259"/>
      <c r="M673" s="260"/>
      <c r="N673" s="261"/>
      <c r="O673" s="261"/>
      <c r="P673" s="261"/>
      <c r="Q673" s="261"/>
      <c r="R673" s="261"/>
      <c r="S673" s="261"/>
      <c r="T673" s="262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63" t="s">
        <v>188</v>
      </c>
      <c r="AU673" s="263" t="s">
        <v>82</v>
      </c>
      <c r="AV673" s="14" t="s">
        <v>82</v>
      </c>
      <c r="AW673" s="14" t="s">
        <v>30</v>
      </c>
      <c r="AX673" s="14" t="s">
        <v>73</v>
      </c>
      <c r="AY673" s="263" t="s">
        <v>129</v>
      </c>
    </row>
    <row r="674" spans="1:51" s="14" customFormat="1" ht="12">
      <c r="A674" s="14"/>
      <c r="B674" s="253"/>
      <c r="C674" s="254"/>
      <c r="D674" s="234" t="s">
        <v>188</v>
      </c>
      <c r="E674" s="255" t="s">
        <v>1</v>
      </c>
      <c r="F674" s="256" t="s">
        <v>580</v>
      </c>
      <c r="G674" s="254"/>
      <c r="H674" s="257">
        <v>0.205</v>
      </c>
      <c r="I674" s="258"/>
      <c r="J674" s="254"/>
      <c r="K674" s="254"/>
      <c r="L674" s="259"/>
      <c r="M674" s="260"/>
      <c r="N674" s="261"/>
      <c r="O674" s="261"/>
      <c r="P674" s="261"/>
      <c r="Q674" s="261"/>
      <c r="R674" s="261"/>
      <c r="S674" s="261"/>
      <c r="T674" s="262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63" t="s">
        <v>188</v>
      </c>
      <c r="AU674" s="263" t="s">
        <v>82</v>
      </c>
      <c r="AV674" s="14" t="s">
        <v>82</v>
      </c>
      <c r="AW674" s="14" t="s">
        <v>30</v>
      </c>
      <c r="AX674" s="14" t="s">
        <v>73</v>
      </c>
      <c r="AY674" s="263" t="s">
        <v>129</v>
      </c>
    </row>
    <row r="675" spans="1:51" s="13" customFormat="1" ht="12">
      <c r="A675" s="13"/>
      <c r="B675" s="243"/>
      <c r="C675" s="244"/>
      <c r="D675" s="234" t="s">
        <v>188</v>
      </c>
      <c r="E675" s="245" t="s">
        <v>1</v>
      </c>
      <c r="F675" s="246" t="s">
        <v>602</v>
      </c>
      <c r="G675" s="244"/>
      <c r="H675" s="245" t="s">
        <v>1</v>
      </c>
      <c r="I675" s="247"/>
      <c r="J675" s="244"/>
      <c r="K675" s="244"/>
      <c r="L675" s="248"/>
      <c r="M675" s="249"/>
      <c r="N675" s="250"/>
      <c r="O675" s="250"/>
      <c r="P675" s="250"/>
      <c r="Q675" s="250"/>
      <c r="R675" s="250"/>
      <c r="S675" s="250"/>
      <c r="T675" s="251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52" t="s">
        <v>188</v>
      </c>
      <c r="AU675" s="252" t="s">
        <v>82</v>
      </c>
      <c r="AV675" s="13" t="s">
        <v>80</v>
      </c>
      <c r="AW675" s="13" t="s">
        <v>30</v>
      </c>
      <c r="AX675" s="13" t="s">
        <v>73</v>
      </c>
      <c r="AY675" s="252" t="s">
        <v>129</v>
      </c>
    </row>
    <row r="676" spans="1:51" s="14" customFormat="1" ht="12">
      <c r="A676" s="14"/>
      <c r="B676" s="253"/>
      <c r="C676" s="254"/>
      <c r="D676" s="234" t="s">
        <v>188</v>
      </c>
      <c r="E676" s="255" t="s">
        <v>1</v>
      </c>
      <c r="F676" s="256" t="s">
        <v>603</v>
      </c>
      <c r="G676" s="254"/>
      <c r="H676" s="257">
        <v>2.086</v>
      </c>
      <c r="I676" s="258"/>
      <c r="J676" s="254"/>
      <c r="K676" s="254"/>
      <c r="L676" s="259"/>
      <c r="M676" s="260"/>
      <c r="N676" s="261"/>
      <c r="O676" s="261"/>
      <c r="P676" s="261"/>
      <c r="Q676" s="261"/>
      <c r="R676" s="261"/>
      <c r="S676" s="261"/>
      <c r="T676" s="262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63" t="s">
        <v>188</v>
      </c>
      <c r="AU676" s="263" t="s">
        <v>82</v>
      </c>
      <c r="AV676" s="14" t="s">
        <v>82</v>
      </c>
      <c r="AW676" s="14" t="s">
        <v>30</v>
      </c>
      <c r="AX676" s="14" t="s">
        <v>73</v>
      </c>
      <c r="AY676" s="263" t="s">
        <v>129</v>
      </c>
    </row>
    <row r="677" spans="1:51" s="13" customFormat="1" ht="12">
      <c r="A677" s="13"/>
      <c r="B677" s="243"/>
      <c r="C677" s="244"/>
      <c r="D677" s="234" t="s">
        <v>188</v>
      </c>
      <c r="E677" s="245" t="s">
        <v>1</v>
      </c>
      <c r="F677" s="246" t="s">
        <v>388</v>
      </c>
      <c r="G677" s="244"/>
      <c r="H677" s="245" t="s">
        <v>1</v>
      </c>
      <c r="I677" s="247"/>
      <c r="J677" s="244"/>
      <c r="K677" s="244"/>
      <c r="L677" s="248"/>
      <c r="M677" s="249"/>
      <c r="N677" s="250"/>
      <c r="O677" s="250"/>
      <c r="P677" s="250"/>
      <c r="Q677" s="250"/>
      <c r="R677" s="250"/>
      <c r="S677" s="250"/>
      <c r="T677" s="251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52" t="s">
        <v>188</v>
      </c>
      <c r="AU677" s="252" t="s">
        <v>82</v>
      </c>
      <c r="AV677" s="13" t="s">
        <v>80</v>
      </c>
      <c r="AW677" s="13" t="s">
        <v>30</v>
      </c>
      <c r="AX677" s="13" t="s">
        <v>73</v>
      </c>
      <c r="AY677" s="252" t="s">
        <v>129</v>
      </c>
    </row>
    <row r="678" spans="1:51" s="14" customFormat="1" ht="12">
      <c r="A678" s="14"/>
      <c r="B678" s="253"/>
      <c r="C678" s="254"/>
      <c r="D678" s="234" t="s">
        <v>188</v>
      </c>
      <c r="E678" s="255" t="s">
        <v>1</v>
      </c>
      <c r="F678" s="256" t="s">
        <v>604</v>
      </c>
      <c r="G678" s="254"/>
      <c r="H678" s="257">
        <v>3.612</v>
      </c>
      <c r="I678" s="258"/>
      <c r="J678" s="254"/>
      <c r="K678" s="254"/>
      <c r="L678" s="259"/>
      <c r="M678" s="260"/>
      <c r="N678" s="261"/>
      <c r="O678" s="261"/>
      <c r="P678" s="261"/>
      <c r="Q678" s="261"/>
      <c r="R678" s="261"/>
      <c r="S678" s="261"/>
      <c r="T678" s="262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63" t="s">
        <v>188</v>
      </c>
      <c r="AU678" s="263" t="s">
        <v>82</v>
      </c>
      <c r="AV678" s="14" t="s">
        <v>82</v>
      </c>
      <c r="AW678" s="14" t="s">
        <v>30</v>
      </c>
      <c r="AX678" s="14" t="s">
        <v>73</v>
      </c>
      <c r="AY678" s="263" t="s">
        <v>129</v>
      </c>
    </row>
    <row r="679" spans="1:51" s="13" customFormat="1" ht="12">
      <c r="A679" s="13"/>
      <c r="B679" s="243"/>
      <c r="C679" s="244"/>
      <c r="D679" s="234" t="s">
        <v>188</v>
      </c>
      <c r="E679" s="245" t="s">
        <v>1</v>
      </c>
      <c r="F679" s="246" t="s">
        <v>605</v>
      </c>
      <c r="G679" s="244"/>
      <c r="H679" s="245" t="s">
        <v>1</v>
      </c>
      <c r="I679" s="247"/>
      <c r="J679" s="244"/>
      <c r="K679" s="244"/>
      <c r="L679" s="248"/>
      <c r="M679" s="249"/>
      <c r="N679" s="250"/>
      <c r="O679" s="250"/>
      <c r="P679" s="250"/>
      <c r="Q679" s="250"/>
      <c r="R679" s="250"/>
      <c r="S679" s="250"/>
      <c r="T679" s="251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52" t="s">
        <v>188</v>
      </c>
      <c r="AU679" s="252" t="s">
        <v>82</v>
      </c>
      <c r="AV679" s="13" t="s">
        <v>80</v>
      </c>
      <c r="AW679" s="13" t="s">
        <v>30</v>
      </c>
      <c r="AX679" s="13" t="s">
        <v>73</v>
      </c>
      <c r="AY679" s="252" t="s">
        <v>129</v>
      </c>
    </row>
    <row r="680" spans="1:51" s="14" customFormat="1" ht="12">
      <c r="A680" s="14"/>
      <c r="B680" s="253"/>
      <c r="C680" s="254"/>
      <c r="D680" s="234" t="s">
        <v>188</v>
      </c>
      <c r="E680" s="255" t="s">
        <v>1</v>
      </c>
      <c r="F680" s="256" t="s">
        <v>606</v>
      </c>
      <c r="G680" s="254"/>
      <c r="H680" s="257">
        <v>2.892</v>
      </c>
      <c r="I680" s="258"/>
      <c r="J680" s="254"/>
      <c r="K680" s="254"/>
      <c r="L680" s="259"/>
      <c r="M680" s="260"/>
      <c r="N680" s="261"/>
      <c r="O680" s="261"/>
      <c r="P680" s="261"/>
      <c r="Q680" s="261"/>
      <c r="R680" s="261"/>
      <c r="S680" s="261"/>
      <c r="T680" s="262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63" t="s">
        <v>188</v>
      </c>
      <c r="AU680" s="263" t="s">
        <v>82</v>
      </c>
      <c r="AV680" s="14" t="s">
        <v>82</v>
      </c>
      <c r="AW680" s="14" t="s">
        <v>30</v>
      </c>
      <c r="AX680" s="14" t="s">
        <v>73</v>
      </c>
      <c r="AY680" s="263" t="s">
        <v>129</v>
      </c>
    </row>
    <row r="681" spans="1:51" s="16" customFormat="1" ht="12">
      <c r="A681" s="16"/>
      <c r="B681" s="286"/>
      <c r="C681" s="287"/>
      <c r="D681" s="234" t="s">
        <v>188</v>
      </c>
      <c r="E681" s="288" t="s">
        <v>1</v>
      </c>
      <c r="F681" s="289" t="s">
        <v>451</v>
      </c>
      <c r="G681" s="287"/>
      <c r="H681" s="290">
        <v>544.1639999999999</v>
      </c>
      <c r="I681" s="291"/>
      <c r="J681" s="287"/>
      <c r="K681" s="287"/>
      <c r="L681" s="292"/>
      <c r="M681" s="293"/>
      <c r="N681" s="294"/>
      <c r="O681" s="294"/>
      <c r="P681" s="294"/>
      <c r="Q681" s="294"/>
      <c r="R681" s="294"/>
      <c r="S681" s="294"/>
      <c r="T681" s="295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T681" s="296" t="s">
        <v>188</v>
      </c>
      <c r="AU681" s="296" t="s">
        <v>82</v>
      </c>
      <c r="AV681" s="16" t="s">
        <v>141</v>
      </c>
      <c r="AW681" s="16" t="s">
        <v>30</v>
      </c>
      <c r="AX681" s="16" t="s">
        <v>73</v>
      </c>
      <c r="AY681" s="296" t="s">
        <v>129</v>
      </c>
    </row>
    <row r="682" spans="1:51" s="13" customFormat="1" ht="12">
      <c r="A682" s="13"/>
      <c r="B682" s="243"/>
      <c r="C682" s="244"/>
      <c r="D682" s="234" t="s">
        <v>188</v>
      </c>
      <c r="E682" s="245" t="s">
        <v>1</v>
      </c>
      <c r="F682" s="246" t="s">
        <v>389</v>
      </c>
      <c r="G682" s="244"/>
      <c r="H682" s="245" t="s">
        <v>1</v>
      </c>
      <c r="I682" s="247"/>
      <c r="J682" s="244"/>
      <c r="K682" s="244"/>
      <c r="L682" s="248"/>
      <c r="M682" s="249"/>
      <c r="N682" s="250"/>
      <c r="O682" s="250"/>
      <c r="P682" s="250"/>
      <c r="Q682" s="250"/>
      <c r="R682" s="250"/>
      <c r="S682" s="250"/>
      <c r="T682" s="251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2" t="s">
        <v>188</v>
      </c>
      <c r="AU682" s="252" t="s">
        <v>82</v>
      </c>
      <c r="AV682" s="13" t="s">
        <v>80</v>
      </c>
      <c r="AW682" s="13" t="s">
        <v>30</v>
      </c>
      <c r="AX682" s="13" t="s">
        <v>73</v>
      </c>
      <c r="AY682" s="252" t="s">
        <v>129</v>
      </c>
    </row>
    <row r="683" spans="1:51" s="13" customFormat="1" ht="12">
      <c r="A683" s="13"/>
      <c r="B683" s="243"/>
      <c r="C683" s="244"/>
      <c r="D683" s="234" t="s">
        <v>188</v>
      </c>
      <c r="E683" s="245" t="s">
        <v>1</v>
      </c>
      <c r="F683" s="246" t="s">
        <v>390</v>
      </c>
      <c r="G683" s="244"/>
      <c r="H683" s="245" t="s">
        <v>1</v>
      </c>
      <c r="I683" s="247"/>
      <c r="J683" s="244"/>
      <c r="K683" s="244"/>
      <c r="L683" s="248"/>
      <c r="M683" s="249"/>
      <c r="N683" s="250"/>
      <c r="O683" s="250"/>
      <c r="P683" s="250"/>
      <c r="Q683" s="250"/>
      <c r="R683" s="250"/>
      <c r="S683" s="250"/>
      <c r="T683" s="251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52" t="s">
        <v>188</v>
      </c>
      <c r="AU683" s="252" t="s">
        <v>82</v>
      </c>
      <c r="AV683" s="13" t="s">
        <v>80</v>
      </c>
      <c r="AW683" s="13" t="s">
        <v>30</v>
      </c>
      <c r="AX683" s="13" t="s">
        <v>73</v>
      </c>
      <c r="AY683" s="252" t="s">
        <v>129</v>
      </c>
    </row>
    <row r="684" spans="1:51" s="14" customFormat="1" ht="12">
      <c r="A684" s="14"/>
      <c r="B684" s="253"/>
      <c r="C684" s="254"/>
      <c r="D684" s="234" t="s">
        <v>188</v>
      </c>
      <c r="E684" s="255" t="s">
        <v>1</v>
      </c>
      <c r="F684" s="256" t="s">
        <v>607</v>
      </c>
      <c r="G684" s="254"/>
      <c r="H684" s="257">
        <v>11.424</v>
      </c>
      <c r="I684" s="258"/>
      <c r="J684" s="254"/>
      <c r="K684" s="254"/>
      <c r="L684" s="259"/>
      <c r="M684" s="260"/>
      <c r="N684" s="261"/>
      <c r="O684" s="261"/>
      <c r="P684" s="261"/>
      <c r="Q684" s="261"/>
      <c r="R684" s="261"/>
      <c r="S684" s="261"/>
      <c r="T684" s="262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63" t="s">
        <v>188</v>
      </c>
      <c r="AU684" s="263" t="s">
        <v>82</v>
      </c>
      <c r="AV684" s="14" t="s">
        <v>82</v>
      </c>
      <c r="AW684" s="14" t="s">
        <v>30</v>
      </c>
      <c r="AX684" s="14" t="s">
        <v>73</v>
      </c>
      <c r="AY684" s="263" t="s">
        <v>129</v>
      </c>
    </row>
    <row r="685" spans="1:51" s="14" customFormat="1" ht="12">
      <c r="A685" s="14"/>
      <c r="B685" s="253"/>
      <c r="C685" s="254"/>
      <c r="D685" s="234" t="s">
        <v>188</v>
      </c>
      <c r="E685" s="255" t="s">
        <v>1</v>
      </c>
      <c r="F685" s="256" t="s">
        <v>608</v>
      </c>
      <c r="G685" s="254"/>
      <c r="H685" s="257">
        <v>59.01</v>
      </c>
      <c r="I685" s="258"/>
      <c r="J685" s="254"/>
      <c r="K685" s="254"/>
      <c r="L685" s="259"/>
      <c r="M685" s="260"/>
      <c r="N685" s="261"/>
      <c r="O685" s="261"/>
      <c r="P685" s="261"/>
      <c r="Q685" s="261"/>
      <c r="R685" s="261"/>
      <c r="S685" s="261"/>
      <c r="T685" s="262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63" t="s">
        <v>188</v>
      </c>
      <c r="AU685" s="263" t="s">
        <v>82</v>
      </c>
      <c r="AV685" s="14" t="s">
        <v>82</v>
      </c>
      <c r="AW685" s="14" t="s">
        <v>30</v>
      </c>
      <c r="AX685" s="14" t="s">
        <v>73</v>
      </c>
      <c r="AY685" s="263" t="s">
        <v>129</v>
      </c>
    </row>
    <row r="686" spans="1:51" s="14" customFormat="1" ht="12">
      <c r="A686" s="14"/>
      <c r="B686" s="253"/>
      <c r="C686" s="254"/>
      <c r="D686" s="234" t="s">
        <v>188</v>
      </c>
      <c r="E686" s="255" t="s">
        <v>1</v>
      </c>
      <c r="F686" s="256" t="s">
        <v>582</v>
      </c>
      <c r="G686" s="254"/>
      <c r="H686" s="257">
        <v>-3.2</v>
      </c>
      <c r="I686" s="258"/>
      <c r="J686" s="254"/>
      <c r="K686" s="254"/>
      <c r="L686" s="259"/>
      <c r="M686" s="260"/>
      <c r="N686" s="261"/>
      <c r="O686" s="261"/>
      <c r="P686" s="261"/>
      <c r="Q686" s="261"/>
      <c r="R686" s="261"/>
      <c r="S686" s="261"/>
      <c r="T686" s="262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63" t="s">
        <v>188</v>
      </c>
      <c r="AU686" s="263" t="s">
        <v>82</v>
      </c>
      <c r="AV686" s="14" t="s">
        <v>82</v>
      </c>
      <c r="AW686" s="14" t="s">
        <v>30</v>
      </c>
      <c r="AX686" s="14" t="s">
        <v>73</v>
      </c>
      <c r="AY686" s="263" t="s">
        <v>129</v>
      </c>
    </row>
    <row r="687" spans="1:51" s="14" customFormat="1" ht="12">
      <c r="A687" s="14"/>
      <c r="B687" s="253"/>
      <c r="C687" s="254"/>
      <c r="D687" s="234" t="s">
        <v>188</v>
      </c>
      <c r="E687" s="255" t="s">
        <v>1</v>
      </c>
      <c r="F687" s="256" t="s">
        <v>609</v>
      </c>
      <c r="G687" s="254"/>
      <c r="H687" s="257">
        <v>-3.563</v>
      </c>
      <c r="I687" s="258"/>
      <c r="J687" s="254"/>
      <c r="K687" s="254"/>
      <c r="L687" s="259"/>
      <c r="M687" s="260"/>
      <c r="N687" s="261"/>
      <c r="O687" s="261"/>
      <c r="P687" s="261"/>
      <c r="Q687" s="261"/>
      <c r="R687" s="261"/>
      <c r="S687" s="261"/>
      <c r="T687" s="262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63" t="s">
        <v>188</v>
      </c>
      <c r="AU687" s="263" t="s">
        <v>82</v>
      </c>
      <c r="AV687" s="14" t="s">
        <v>82</v>
      </c>
      <c r="AW687" s="14" t="s">
        <v>30</v>
      </c>
      <c r="AX687" s="14" t="s">
        <v>73</v>
      </c>
      <c r="AY687" s="263" t="s">
        <v>129</v>
      </c>
    </row>
    <row r="688" spans="1:51" s="14" customFormat="1" ht="12">
      <c r="A688" s="14"/>
      <c r="B688" s="253"/>
      <c r="C688" s="254"/>
      <c r="D688" s="234" t="s">
        <v>188</v>
      </c>
      <c r="E688" s="255" t="s">
        <v>1</v>
      </c>
      <c r="F688" s="256" t="s">
        <v>610</v>
      </c>
      <c r="G688" s="254"/>
      <c r="H688" s="257">
        <v>1.53</v>
      </c>
      <c r="I688" s="258"/>
      <c r="J688" s="254"/>
      <c r="K688" s="254"/>
      <c r="L688" s="259"/>
      <c r="M688" s="260"/>
      <c r="N688" s="261"/>
      <c r="O688" s="261"/>
      <c r="P688" s="261"/>
      <c r="Q688" s="261"/>
      <c r="R688" s="261"/>
      <c r="S688" s="261"/>
      <c r="T688" s="262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63" t="s">
        <v>188</v>
      </c>
      <c r="AU688" s="263" t="s">
        <v>82</v>
      </c>
      <c r="AV688" s="14" t="s">
        <v>82</v>
      </c>
      <c r="AW688" s="14" t="s">
        <v>30</v>
      </c>
      <c r="AX688" s="14" t="s">
        <v>73</v>
      </c>
      <c r="AY688" s="263" t="s">
        <v>129</v>
      </c>
    </row>
    <row r="689" spans="1:51" s="14" customFormat="1" ht="12">
      <c r="A689" s="14"/>
      <c r="B689" s="253"/>
      <c r="C689" s="254"/>
      <c r="D689" s="234" t="s">
        <v>188</v>
      </c>
      <c r="E689" s="255" t="s">
        <v>1</v>
      </c>
      <c r="F689" s="256" t="s">
        <v>611</v>
      </c>
      <c r="G689" s="254"/>
      <c r="H689" s="257">
        <v>-1.53</v>
      </c>
      <c r="I689" s="258"/>
      <c r="J689" s="254"/>
      <c r="K689" s="254"/>
      <c r="L689" s="259"/>
      <c r="M689" s="260"/>
      <c r="N689" s="261"/>
      <c r="O689" s="261"/>
      <c r="P689" s="261"/>
      <c r="Q689" s="261"/>
      <c r="R689" s="261"/>
      <c r="S689" s="261"/>
      <c r="T689" s="262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63" t="s">
        <v>188</v>
      </c>
      <c r="AU689" s="263" t="s">
        <v>82</v>
      </c>
      <c r="AV689" s="14" t="s">
        <v>82</v>
      </c>
      <c r="AW689" s="14" t="s">
        <v>30</v>
      </c>
      <c r="AX689" s="14" t="s">
        <v>73</v>
      </c>
      <c r="AY689" s="263" t="s">
        <v>129</v>
      </c>
    </row>
    <row r="690" spans="1:51" s="14" customFormat="1" ht="12">
      <c r="A690" s="14"/>
      <c r="B690" s="253"/>
      <c r="C690" s="254"/>
      <c r="D690" s="234" t="s">
        <v>188</v>
      </c>
      <c r="E690" s="255" t="s">
        <v>1</v>
      </c>
      <c r="F690" s="256" t="s">
        <v>612</v>
      </c>
      <c r="G690" s="254"/>
      <c r="H690" s="257">
        <v>0.885</v>
      </c>
      <c r="I690" s="258"/>
      <c r="J690" s="254"/>
      <c r="K690" s="254"/>
      <c r="L690" s="259"/>
      <c r="M690" s="260"/>
      <c r="N690" s="261"/>
      <c r="O690" s="261"/>
      <c r="P690" s="261"/>
      <c r="Q690" s="261"/>
      <c r="R690" s="261"/>
      <c r="S690" s="261"/>
      <c r="T690" s="262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63" t="s">
        <v>188</v>
      </c>
      <c r="AU690" s="263" t="s">
        <v>82</v>
      </c>
      <c r="AV690" s="14" t="s">
        <v>82</v>
      </c>
      <c r="AW690" s="14" t="s">
        <v>30</v>
      </c>
      <c r="AX690" s="14" t="s">
        <v>73</v>
      </c>
      <c r="AY690" s="263" t="s">
        <v>129</v>
      </c>
    </row>
    <row r="691" spans="1:51" s="13" customFormat="1" ht="12">
      <c r="A691" s="13"/>
      <c r="B691" s="243"/>
      <c r="C691" s="244"/>
      <c r="D691" s="234" t="s">
        <v>188</v>
      </c>
      <c r="E691" s="245" t="s">
        <v>1</v>
      </c>
      <c r="F691" s="246" t="s">
        <v>392</v>
      </c>
      <c r="G691" s="244"/>
      <c r="H691" s="245" t="s">
        <v>1</v>
      </c>
      <c r="I691" s="247"/>
      <c r="J691" s="244"/>
      <c r="K691" s="244"/>
      <c r="L691" s="248"/>
      <c r="M691" s="249"/>
      <c r="N691" s="250"/>
      <c r="O691" s="250"/>
      <c r="P691" s="250"/>
      <c r="Q691" s="250"/>
      <c r="R691" s="250"/>
      <c r="S691" s="250"/>
      <c r="T691" s="251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52" t="s">
        <v>188</v>
      </c>
      <c r="AU691" s="252" t="s">
        <v>82</v>
      </c>
      <c r="AV691" s="13" t="s">
        <v>80</v>
      </c>
      <c r="AW691" s="13" t="s">
        <v>30</v>
      </c>
      <c r="AX691" s="13" t="s">
        <v>73</v>
      </c>
      <c r="AY691" s="252" t="s">
        <v>129</v>
      </c>
    </row>
    <row r="692" spans="1:51" s="14" customFormat="1" ht="12">
      <c r="A692" s="14"/>
      <c r="B692" s="253"/>
      <c r="C692" s="254"/>
      <c r="D692" s="234" t="s">
        <v>188</v>
      </c>
      <c r="E692" s="255" t="s">
        <v>1</v>
      </c>
      <c r="F692" s="256" t="s">
        <v>613</v>
      </c>
      <c r="G692" s="254"/>
      <c r="H692" s="257">
        <v>28.241</v>
      </c>
      <c r="I692" s="258"/>
      <c r="J692" s="254"/>
      <c r="K692" s="254"/>
      <c r="L692" s="259"/>
      <c r="M692" s="260"/>
      <c r="N692" s="261"/>
      <c r="O692" s="261"/>
      <c r="P692" s="261"/>
      <c r="Q692" s="261"/>
      <c r="R692" s="261"/>
      <c r="S692" s="261"/>
      <c r="T692" s="262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63" t="s">
        <v>188</v>
      </c>
      <c r="AU692" s="263" t="s">
        <v>82</v>
      </c>
      <c r="AV692" s="14" t="s">
        <v>82</v>
      </c>
      <c r="AW692" s="14" t="s">
        <v>30</v>
      </c>
      <c r="AX692" s="14" t="s">
        <v>73</v>
      </c>
      <c r="AY692" s="263" t="s">
        <v>129</v>
      </c>
    </row>
    <row r="693" spans="1:51" s="14" customFormat="1" ht="12">
      <c r="A693" s="14"/>
      <c r="B693" s="253"/>
      <c r="C693" s="254"/>
      <c r="D693" s="234" t="s">
        <v>188</v>
      </c>
      <c r="E693" s="255" t="s">
        <v>1</v>
      </c>
      <c r="F693" s="256" t="s">
        <v>614</v>
      </c>
      <c r="G693" s="254"/>
      <c r="H693" s="257">
        <v>19.992</v>
      </c>
      <c r="I693" s="258"/>
      <c r="J693" s="254"/>
      <c r="K693" s="254"/>
      <c r="L693" s="259"/>
      <c r="M693" s="260"/>
      <c r="N693" s="261"/>
      <c r="O693" s="261"/>
      <c r="P693" s="261"/>
      <c r="Q693" s="261"/>
      <c r="R693" s="261"/>
      <c r="S693" s="261"/>
      <c r="T693" s="262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63" t="s">
        <v>188</v>
      </c>
      <c r="AU693" s="263" t="s">
        <v>82</v>
      </c>
      <c r="AV693" s="14" t="s">
        <v>82</v>
      </c>
      <c r="AW693" s="14" t="s">
        <v>30</v>
      </c>
      <c r="AX693" s="14" t="s">
        <v>73</v>
      </c>
      <c r="AY693" s="263" t="s">
        <v>129</v>
      </c>
    </row>
    <row r="694" spans="1:51" s="14" customFormat="1" ht="12">
      <c r="A694" s="14"/>
      <c r="B694" s="253"/>
      <c r="C694" s="254"/>
      <c r="D694" s="234" t="s">
        <v>188</v>
      </c>
      <c r="E694" s="255" t="s">
        <v>1</v>
      </c>
      <c r="F694" s="256" t="s">
        <v>615</v>
      </c>
      <c r="G694" s="254"/>
      <c r="H694" s="257">
        <v>21.315</v>
      </c>
      <c r="I694" s="258"/>
      <c r="J694" s="254"/>
      <c r="K694" s="254"/>
      <c r="L694" s="259"/>
      <c r="M694" s="260"/>
      <c r="N694" s="261"/>
      <c r="O694" s="261"/>
      <c r="P694" s="261"/>
      <c r="Q694" s="261"/>
      <c r="R694" s="261"/>
      <c r="S694" s="261"/>
      <c r="T694" s="262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63" t="s">
        <v>188</v>
      </c>
      <c r="AU694" s="263" t="s">
        <v>82</v>
      </c>
      <c r="AV694" s="14" t="s">
        <v>82</v>
      </c>
      <c r="AW694" s="14" t="s">
        <v>30</v>
      </c>
      <c r="AX694" s="14" t="s">
        <v>73</v>
      </c>
      <c r="AY694" s="263" t="s">
        <v>129</v>
      </c>
    </row>
    <row r="695" spans="1:51" s="14" customFormat="1" ht="12">
      <c r="A695" s="14"/>
      <c r="B695" s="253"/>
      <c r="C695" s="254"/>
      <c r="D695" s="234" t="s">
        <v>188</v>
      </c>
      <c r="E695" s="255" t="s">
        <v>1</v>
      </c>
      <c r="F695" s="256" t="s">
        <v>564</v>
      </c>
      <c r="G695" s="254"/>
      <c r="H695" s="257">
        <v>-1.6</v>
      </c>
      <c r="I695" s="258"/>
      <c r="J695" s="254"/>
      <c r="K695" s="254"/>
      <c r="L695" s="259"/>
      <c r="M695" s="260"/>
      <c r="N695" s="261"/>
      <c r="O695" s="261"/>
      <c r="P695" s="261"/>
      <c r="Q695" s="261"/>
      <c r="R695" s="261"/>
      <c r="S695" s="261"/>
      <c r="T695" s="262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63" t="s">
        <v>188</v>
      </c>
      <c r="AU695" s="263" t="s">
        <v>82</v>
      </c>
      <c r="AV695" s="14" t="s">
        <v>82</v>
      </c>
      <c r="AW695" s="14" t="s">
        <v>30</v>
      </c>
      <c r="AX695" s="14" t="s">
        <v>73</v>
      </c>
      <c r="AY695" s="263" t="s">
        <v>129</v>
      </c>
    </row>
    <row r="696" spans="1:51" s="14" customFormat="1" ht="12">
      <c r="A696" s="14"/>
      <c r="B696" s="253"/>
      <c r="C696" s="254"/>
      <c r="D696" s="234" t="s">
        <v>188</v>
      </c>
      <c r="E696" s="255" t="s">
        <v>1</v>
      </c>
      <c r="F696" s="256" t="s">
        <v>616</v>
      </c>
      <c r="G696" s="254"/>
      <c r="H696" s="257">
        <v>-7.2</v>
      </c>
      <c r="I696" s="258"/>
      <c r="J696" s="254"/>
      <c r="K696" s="254"/>
      <c r="L696" s="259"/>
      <c r="M696" s="260"/>
      <c r="N696" s="261"/>
      <c r="O696" s="261"/>
      <c r="P696" s="261"/>
      <c r="Q696" s="261"/>
      <c r="R696" s="261"/>
      <c r="S696" s="261"/>
      <c r="T696" s="262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63" t="s">
        <v>188</v>
      </c>
      <c r="AU696" s="263" t="s">
        <v>82</v>
      </c>
      <c r="AV696" s="14" t="s">
        <v>82</v>
      </c>
      <c r="AW696" s="14" t="s">
        <v>30</v>
      </c>
      <c r="AX696" s="14" t="s">
        <v>73</v>
      </c>
      <c r="AY696" s="263" t="s">
        <v>129</v>
      </c>
    </row>
    <row r="697" spans="1:51" s="14" customFormat="1" ht="12">
      <c r="A697" s="14"/>
      <c r="B697" s="253"/>
      <c r="C697" s="254"/>
      <c r="D697" s="234" t="s">
        <v>188</v>
      </c>
      <c r="E697" s="255" t="s">
        <v>1</v>
      </c>
      <c r="F697" s="256" t="s">
        <v>617</v>
      </c>
      <c r="G697" s="254"/>
      <c r="H697" s="257">
        <v>2.7</v>
      </c>
      <c r="I697" s="258"/>
      <c r="J697" s="254"/>
      <c r="K697" s="254"/>
      <c r="L697" s="259"/>
      <c r="M697" s="260"/>
      <c r="N697" s="261"/>
      <c r="O697" s="261"/>
      <c r="P697" s="261"/>
      <c r="Q697" s="261"/>
      <c r="R697" s="261"/>
      <c r="S697" s="261"/>
      <c r="T697" s="262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3" t="s">
        <v>188</v>
      </c>
      <c r="AU697" s="263" t="s">
        <v>82</v>
      </c>
      <c r="AV697" s="14" t="s">
        <v>82</v>
      </c>
      <c r="AW697" s="14" t="s">
        <v>30</v>
      </c>
      <c r="AX697" s="14" t="s">
        <v>73</v>
      </c>
      <c r="AY697" s="263" t="s">
        <v>129</v>
      </c>
    </row>
    <row r="698" spans="1:51" s="14" customFormat="1" ht="12">
      <c r="A698" s="14"/>
      <c r="B698" s="253"/>
      <c r="C698" s="254"/>
      <c r="D698" s="234" t="s">
        <v>188</v>
      </c>
      <c r="E698" s="255" t="s">
        <v>1</v>
      </c>
      <c r="F698" s="256" t="s">
        <v>618</v>
      </c>
      <c r="G698" s="254"/>
      <c r="H698" s="257">
        <v>0.35</v>
      </c>
      <c r="I698" s="258"/>
      <c r="J698" s="254"/>
      <c r="K698" s="254"/>
      <c r="L698" s="259"/>
      <c r="M698" s="260"/>
      <c r="N698" s="261"/>
      <c r="O698" s="261"/>
      <c r="P698" s="261"/>
      <c r="Q698" s="261"/>
      <c r="R698" s="261"/>
      <c r="S698" s="261"/>
      <c r="T698" s="262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63" t="s">
        <v>188</v>
      </c>
      <c r="AU698" s="263" t="s">
        <v>82</v>
      </c>
      <c r="AV698" s="14" t="s">
        <v>82</v>
      </c>
      <c r="AW698" s="14" t="s">
        <v>30</v>
      </c>
      <c r="AX698" s="14" t="s">
        <v>73</v>
      </c>
      <c r="AY698" s="263" t="s">
        <v>129</v>
      </c>
    </row>
    <row r="699" spans="1:51" s="13" customFormat="1" ht="12">
      <c r="A699" s="13"/>
      <c r="B699" s="243"/>
      <c r="C699" s="244"/>
      <c r="D699" s="234" t="s">
        <v>188</v>
      </c>
      <c r="E699" s="245" t="s">
        <v>1</v>
      </c>
      <c r="F699" s="246" t="s">
        <v>394</v>
      </c>
      <c r="G699" s="244"/>
      <c r="H699" s="245" t="s">
        <v>1</v>
      </c>
      <c r="I699" s="247"/>
      <c r="J699" s="244"/>
      <c r="K699" s="244"/>
      <c r="L699" s="248"/>
      <c r="M699" s="249"/>
      <c r="N699" s="250"/>
      <c r="O699" s="250"/>
      <c r="P699" s="250"/>
      <c r="Q699" s="250"/>
      <c r="R699" s="250"/>
      <c r="S699" s="250"/>
      <c r="T699" s="251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52" t="s">
        <v>188</v>
      </c>
      <c r="AU699" s="252" t="s">
        <v>82</v>
      </c>
      <c r="AV699" s="13" t="s">
        <v>80</v>
      </c>
      <c r="AW699" s="13" t="s">
        <v>30</v>
      </c>
      <c r="AX699" s="13" t="s">
        <v>73</v>
      </c>
      <c r="AY699" s="252" t="s">
        <v>129</v>
      </c>
    </row>
    <row r="700" spans="1:51" s="14" customFormat="1" ht="12">
      <c r="A700" s="14"/>
      <c r="B700" s="253"/>
      <c r="C700" s="254"/>
      <c r="D700" s="234" t="s">
        <v>188</v>
      </c>
      <c r="E700" s="255" t="s">
        <v>1</v>
      </c>
      <c r="F700" s="256" t="s">
        <v>619</v>
      </c>
      <c r="G700" s="254"/>
      <c r="H700" s="257">
        <v>28.522</v>
      </c>
      <c r="I700" s="258"/>
      <c r="J700" s="254"/>
      <c r="K700" s="254"/>
      <c r="L700" s="259"/>
      <c r="M700" s="260"/>
      <c r="N700" s="261"/>
      <c r="O700" s="261"/>
      <c r="P700" s="261"/>
      <c r="Q700" s="261"/>
      <c r="R700" s="261"/>
      <c r="S700" s="261"/>
      <c r="T700" s="262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63" t="s">
        <v>188</v>
      </c>
      <c r="AU700" s="263" t="s">
        <v>82</v>
      </c>
      <c r="AV700" s="14" t="s">
        <v>82</v>
      </c>
      <c r="AW700" s="14" t="s">
        <v>30</v>
      </c>
      <c r="AX700" s="14" t="s">
        <v>73</v>
      </c>
      <c r="AY700" s="263" t="s">
        <v>129</v>
      </c>
    </row>
    <row r="701" spans="1:51" s="14" customFormat="1" ht="12">
      <c r="A701" s="14"/>
      <c r="B701" s="253"/>
      <c r="C701" s="254"/>
      <c r="D701" s="234" t="s">
        <v>188</v>
      </c>
      <c r="E701" s="255" t="s">
        <v>1</v>
      </c>
      <c r="F701" s="256" t="s">
        <v>620</v>
      </c>
      <c r="G701" s="254"/>
      <c r="H701" s="257">
        <v>10.88</v>
      </c>
      <c r="I701" s="258"/>
      <c r="J701" s="254"/>
      <c r="K701" s="254"/>
      <c r="L701" s="259"/>
      <c r="M701" s="260"/>
      <c r="N701" s="261"/>
      <c r="O701" s="261"/>
      <c r="P701" s="261"/>
      <c r="Q701" s="261"/>
      <c r="R701" s="261"/>
      <c r="S701" s="261"/>
      <c r="T701" s="262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63" t="s">
        <v>188</v>
      </c>
      <c r="AU701" s="263" t="s">
        <v>82</v>
      </c>
      <c r="AV701" s="14" t="s">
        <v>82</v>
      </c>
      <c r="AW701" s="14" t="s">
        <v>30</v>
      </c>
      <c r="AX701" s="14" t="s">
        <v>73</v>
      </c>
      <c r="AY701" s="263" t="s">
        <v>129</v>
      </c>
    </row>
    <row r="702" spans="1:51" s="14" customFormat="1" ht="12">
      <c r="A702" s="14"/>
      <c r="B702" s="253"/>
      <c r="C702" s="254"/>
      <c r="D702" s="234" t="s">
        <v>188</v>
      </c>
      <c r="E702" s="255" t="s">
        <v>1</v>
      </c>
      <c r="F702" s="256" t="s">
        <v>621</v>
      </c>
      <c r="G702" s="254"/>
      <c r="H702" s="257">
        <v>11.6</v>
      </c>
      <c r="I702" s="258"/>
      <c r="J702" s="254"/>
      <c r="K702" s="254"/>
      <c r="L702" s="259"/>
      <c r="M702" s="260"/>
      <c r="N702" s="261"/>
      <c r="O702" s="261"/>
      <c r="P702" s="261"/>
      <c r="Q702" s="261"/>
      <c r="R702" s="261"/>
      <c r="S702" s="261"/>
      <c r="T702" s="262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63" t="s">
        <v>188</v>
      </c>
      <c r="AU702" s="263" t="s">
        <v>82</v>
      </c>
      <c r="AV702" s="14" t="s">
        <v>82</v>
      </c>
      <c r="AW702" s="14" t="s">
        <v>30</v>
      </c>
      <c r="AX702" s="14" t="s">
        <v>73</v>
      </c>
      <c r="AY702" s="263" t="s">
        <v>129</v>
      </c>
    </row>
    <row r="703" spans="1:51" s="14" customFormat="1" ht="12">
      <c r="A703" s="14"/>
      <c r="B703" s="253"/>
      <c r="C703" s="254"/>
      <c r="D703" s="234" t="s">
        <v>188</v>
      </c>
      <c r="E703" s="255" t="s">
        <v>1</v>
      </c>
      <c r="F703" s="256" t="s">
        <v>564</v>
      </c>
      <c r="G703" s="254"/>
      <c r="H703" s="257">
        <v>-1.6</v>
      </c>
      <c r="I703" s="258"/>
      <c r="J703" s="254"/>
      <c r="K703" s="254"/>
      <c r="L703" s="259"/>
      <c r="M703" s="260"/>
      <c r="N703" s="261"/>
      <c r="O703" s="261"/>
      <c r="P703" s="261"/>
      <c r="Q703" s="261"/>
      <c r="R703" s="261"/>
      <c r="S703" s="261"/>
      <c r="T703" s="262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63" t="s">
        <v>188</v>
      </c>
      <c r="AU703" s="263" t="s">
        <v>82</v>
      </c>
      <c r="AV703" s="14" t="s">
        <v>82</v>
      </c>
      <c r="AW703" s="14" t="s">
        <v>30</v>
      </c>
      <c r="AX703" s="14" t="s">
        <v>73</v>
      </c>
      <c r="AY703" s="263" t="s">
        <v>129</v>
      </c>
    </row>
    <row r="704" spans="1:51" s="14" customFormat="1" ht="12">
      <c r="A704" s="14"/>
      <c r="B704" s="253"/>
      <c r="C704" s="254"/>
      <c r="D704" s="234" t="s">
        <v>188</v>
      </c>
      <c r="E704" s="255" t="s">
        <v>1</v>
      </c>
      <c r="F704" s="256" t="s">
        <v>622</v>
      </c>
      <c r="G704" s="254"/>
      <c r="H704" s="257">
        <v>-3.6</v>
      </c>
      <c r="I704" s="258"/>
      <c r="J704" s="254"/>
      <c r="K704" s="254"/>
      <c r="L704" s="259"/>
      <c r="M704" s="260"/>
      <c r="N704" s="261"/>
      <c r="O704" s="261"/>
      <c r="P704" s="261"/>
      <c r="Q704" s="261"/>
      <c r="R704" s="261"/>
      <c r="S704" s="261"/>
      <c r="T704" s="262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63" t="s">
        <v>188</v>
      </c>
      <c r="AU704" s="263" t="s">
        <v>82</v>
      </c>
      <c r="AV704" s="14" t="s">
        <v>82</v>
      </c>
      <c r="AW704" s="14" t="s">
        <v>30</v>
      </c>
      <c r="AX704" s="14" t="s">
        <v>73</v>
      </c>
      <c r="AY704" s="263" t="s">
        <v>129</v>
      </c>
    </row>
    <row r="705" spans="1:51" s="14" customFormat="1" ht="12">
      <c r="A705" s="14"/>
      <c r="B705" s="253"/>
      <c r="C705" s="254"/>
      <c r="D705" s="234" t="s">
        <v>188</v>
      </c>
      <c r="E705" s="255" t="s">
        <v>1</v>
      </c>
      <c r="F705" s="256" t="s">
        <v>623</v>
      </c>
      <c r="G705" s="254"/>
      <c r="H705" s="257">
        <v>1.35</v>
      </c>
      <c r="I705" s="258"/>
      <c r="J705" s="254"/>
      <c r="K705" s="254"/>
      <c r="L705" s="259"/>
      <c r="M705" s="260"/>
      <c r="N705" s="261"/>
      <c r="O705" s="261"/>
      <c r="P705" s="261"/>
      <c r="Q705" s="261"/>
      <c r="R705" s="261"/>
      <c r="S705" s="261"/>
      <c r="T705" s="262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63" t="s">
        <v>188</v>
      </c>
      <c r="AU705" s="263" t="s">
        <v>82</v>
      </c>
      <c r="AV705" s="14" t="s">
        <v>82</v>
      </c>
      <c r="AW705" s="14" t="s">
        <v>30</v>
      </c>
      <c r="AX705" s="14" t="s">
        <v>73</v>
      </c>
      <c r="AY705" s="263" t="s">
        <v>129</v>
      </c>
    </row>
    <row r="706" spans="1:51" s="14" customFormat="1" ht="12">
      <c r="A706" s="14"/>
      <c r="B706" s="253"/>
      <c r="C706" s="254"/>
      <c r="D706" s="234" t="s">
        <v>188</v>
      </c>
      <c r="E706" s="255" t="s">
        <v>1</v>
      </c>
      <c r="F706" s="256" t="s">
        <v>624</v>
      </c>
      <c r="G706" s="254"/>
      <c r="H706" s="257">
        <v>0.175</v>
      </c>
      <c r="I706" s="258"/>
      <c r="J706" s="254"/>
      <c r="K706" s="254"/>
      <c r="L706" s="259"/>
      <c r="M706" s="260"/>
      <c r="N706" s="261"/>
      <c r="O706" s="261"/>
      <c r="P706" s="261"/>
      <c r="Q706" s="261"/>
      <c r="R706" s="261"/>
      <c r="S706" s="261"/>
      <c r="T706" s="262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63" t="s">
        <v>188</v>
      </c>
      <c r="AU706" s="263" t="s">
        <v>82</v>
      </c>
      <c r="AV706" s="14" t="s">
        <v>82</v>
      </c>
      <c r="AW706" s="14" t="s">
        <v>30</v>
      </c>
      <c r="AX706" s="14" t="s">
        <v>73</v>
      </c>
      <c r="AY706" s="263" t="s">
        <v>129</v>
      </c>
    </row>
    <row r="707" spans="1:51" s="14" customFormat="1" ht="12">
      <c r="A707" s="14"/>
      <c r="B707" s="253"/>
      <c r="C707" s="254"/>
      <c r="D707" s="234" t="s">
        <v>188</v>
      </c>
      <c r="E707" s="255" t="s">
        <v>1</v>
      </c>
      <c r="F707" s="256" t="s">
        <v>625</v>
      </c>
      <c r="G707" s="254"/>
      <c r="H707" s="257">
        <v>0.87</v>
      </c>
      <c r="I707" s="258"/>
      <c r="J707" s="254"/>
      <c r="K707" s="254"/>
      <c r="L707" s="259"/>
      <c r="M707" s="260"/>
      <c r="N707" s="261"/>
      <c r="O707" s="261"/>
      <c r="P707" s="261"/>
      <c r="Q707" s="261"/>
      <c r="R707" s="261"/>
      <c r="S707" s="261"/>
      <c r="T707" s="262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63" t="s">
        <v>188</v>
      </c>
      <c r="AU707" s="263" t="s">
        <v>82</v>
      </c>
      <c r="AV707" s="14" t="s">
        <v>82</v>
      </c>
      <c r="AW707" s="14" t="s">
        <v>30</v>
      </c>
      <c r="AX707" s="14" t="s">
        <v>73</v>
      </c>
      <c r="AY707" s="263" t="s">
        <v>129</v>
      </c>
    </row>
    <row r="708" spans="1:51" s="13" customFormat="1" ht="12">
      <c r="A708" s="13"/>
      <c r="B708" s="243"/>
      <c r="C708" s="244"/>
      <c r="D708" s="234" t="s">
        <v>188</v>
      </c>
      <c r="E708" s="245" t="s">
        <v>1</v>
      </c>
      <c r="F708" s="246" t="s">
        <v>396</v>
      </c>
      <c r="G708" s="244"/>
      <c r="H708" s="245" t="s">
        <v>1</v>
      </c>
      <c r="I708" s="247"/>
      <c r="J708" s="244"/>
      <c r="K708" s="244"/>
      <c r="L708" s="248"/>
      <c r="M708" s="249"/>
      <c r="N708" s="250"/>
      <c r="O708" s="250"/>
      <c r="P708" s="250"/>
      <c r="Q708" s="250"/>
      <c r="R708" s="250"/>
      <c r="S708" s="250"/>
      <c r="T708" s="251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52" t="s">
        <v>188</v>
      </c>
      <c r="AU708" s="252" t="s">
        <v>82</v>
      </c>
      <c r="AV708" s="13" t="s">
        <v>80</v>
      </c>
      <c r="AW708" s="13" t="s">
        <v>30</v>
      </c>
      <c r="AX708" s="13" t="s">
        <v>73</v>
      </c>
      <c r="AY708" s="252" t="s">
        <v>129</v>
      </c>
    </row>
    <row r="709" spans="1:51" s="14" customFormat="1" ht="12">
      <c r="A709" s="14"/>
      <c r="B709" s="253"/>
      <c r="C709" s="254"/>
      <c r="D709" s="234" t="s">
        <v>188</v>
      </c>
      <c r="E709" s="255" t="s">
        <v>1</v>
      </c>
      <c r="F709" s="256" t="s">
        <v>619</v>
      </c>
      <c r="G709" s="254"/>
      <c r="H709" s="257">
        <v>28.522</v>
      </c>
      <c r="I709" s="258"/>
      <c r="J709" s="254"/>
      <c r="K709" s="254"/>
      <c r="L709" s="259"/>
      <c r="M709" s="260"/>
      <c r="N709" s="261"/>
      <c r="O709" s="261"/>
      <c r="P709" s="261"/>
      <c r="Q709" s="261"/>
      <c r="R709" s="261"/>
      <c r="S709" s="261"/>
      <c r="T709" s="262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63" t="s">
        <v>188</v>
      </c>
      <c r="AU709" s="263" t="s">
        <v>82</v>
      </c>
      <c r="AV709" s="14" t="s">
        <v>82</v>
      </c>
      <c r="AW709" s="14" t="s">
        <v>30</v>
      </c>
      <c r="AX709" s="14" t="s">
        <v>73</v>
      </c>
      <c r="AY709" s="263" t="s">
        <v>129</v>
      </c>
    </row>
    <row r="710" spans="1:51" s="14" customFormat="1" ht="12">
      <c r="A710" s="14"/>
      <c r="B710" s="253"/>
      <c r="C710" s="254"/>
      <c r="D710" s="234" t="s">
        <v>188</v>
      </c>
      <c r="E710" s="255" t="s">
        <v>1</v>
      </c>
      <c r="F710" s="256" t="s">
        <v>626</v>
      </c>
      <c r="G710" s="254"/>
      <c r="H710" s="257">
        <v>8.84</v>
      </c>
      <c r="I710" s="258"/>
      <c r="J710" s="254"/>
      <c r="K710" s="254"/>
      <c r="L710" s="259"/>
      <c r="M710" s="260"/>
      <c r="N710" s="261"/>
      <c r="O710" s="261"/>
      <c r="P710" s="261"/>
      <c r="Q710" s="261"/>
      <c r="R710" s="261"/>
      <c r="S710" s="261"/>
      <c r="T710" s="262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63" t="s">
        <v>188</v>
      </c>
      <c r="AU710" s="263" t="s">
        <v>82</v>
      </c>
      <c r="AV710" s="14" t="s">
        <v>82</v>
      </c>
      <c r="AW710" s="14" t="s">
        <v>30</v>
      </c>
      <c r="AX710" s="14" t="s">
        <v>73</v>
      </c>
      <c r="AY710" s="263" t="s">
        <v>129</v>
      </c>
    </row>
    <row r="711" spans="1:51" s="14" customFormat="1" ht="12">
      <c r="A711" s="14"/>
      <c r="B711" s="253"/>
      <c r="C711" s="254"/>
      <c r="D711" s="234" t="s">
        <v>188</v>
      </c>
      <c r="E711" s="255" t="s">
        <v>1</v>
      </c>
      <c r="F711" s="256" t="s">
        <v>627</v>
      </c>
      <c r="G711" s="254"/>
      <c r="H711" s="257">
        <v>9.425</v>
      </c>
      <c r="I711" s="258"/>
      <c r="J711" s="254"/>
      <c r="K711" s="254"/>
      <c r="L711" s="259"/>
      <c r="M711" s="260"/>
      <c r="N711" s="261"/>
      <c r="O711" s="261"/>
      <c r="P711" s="261"/>
      <c r="Q711" s="261"/>
      <c r="R711" s="261"/>
      <c r="S711" s="261"/>
      <c r="T711" s="262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63" t="s">
        <v>188</v>
      </c>
      <c r="AU711" s="263" t="s">
        <v>82</v>
      </c>
      <c r="AV711" s="14" t="s">
        <v>82</v>
      </c>
      <c r="AW711" s="14" t="s">
        <v>30</v>
      </c>
      <c r="AX711" s="14" t="s">
        <v>73</v>
      </c>
      <c r="AY711" s="263" t="s">
        <v>129</v>
      </c>
    </row>
    <row r="712" spans="1:51" s="14" customFormat="1" ht="12">
      <c r="A712" s="14"/>
      <c r="B712" s="253"/>
      <c r="C712" s="254"/>
      <c r="D712" s="234" t="s">
        <v>188</v>
      </c>
      <c r="E712" s="255" t="s">
        <v>1</v>
      </c>
      <c r="F712" s="256" t="s">
        <v>582</v>
      </c>
      <c r="G712" s="254"/>
      <c r="H712" s="257">
        <v>-3.2</v>
      </c>
      <c r="I712" s="258"/>
      <c r="J712" s="254"/>
      <c r="K712" s="254"/>
      <c r="L712" s="259"/>
      <c r="M712" s="260"/>
      <c r="N712" s="261"/>
      <c r="O712" s="261"/>
      <c r="P712" s="261"/>
      <c r="Q712" s="261"/>
      <c r="R712" s="261"/>
      <c r="S712" s="261"/>
      <c r="T712" s="262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63" t="s">
        <v>188</v>
      </c>
      <c r="AU712" s="263" t="s">
        <v>82</v>
      </c>
      <c r="AV712" s="14" t="s">
        <v>82</v>
      </c>
      <c r="AW712" s="14" t="s">
        <v>30</v>
      </c>
      <c r="AX712" s="14" t="s">
        <v>73</v>
      </c>
      <c r="AY712" s="263" t="s">
        <v>129</v>
      </c>
    </row>
    <row r="713" spans="1:51" s="14" customFormat="1" ht="12">
      <c r="A713" s="14"/>
      <c r="B713" s="253"/>
      <c r="C713" s="254"/>
      <c r="D713" s="234" t="s">
        <v>188</v>
      </c>
      <c r="E713" s="255" t="s">
        <v>1</v>
      </c>
      <c r="F713" s="256" t="s">
        <v>622</v>
      </c>
      <c r="G713" s="254"/>
      <c r="H713" s="257">
        <v>-3.6</v>
      </c>
      <c r="I713" s="258"/>
      <c r="J713" s="254"/>
      <c r="K713" s="254"/>
      <c r="L713" s="259"/>
      <c r="M713" s="260"/>
      <c r="N713" s="261"/>
      <c r="O713" s="261"/>
      <c r="P713" s="261"/>
      <c r="Q713" s="261"/>
      <c r="R713" s="261"/>
      <c r="S713" s="261"/>
      <c r="T713" s="262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63" t="s">
        <v>188</v>
      </c>
      <c r="AU713" s="263" t="s">
        <v>82</v>
      </c>
      <c r="AV713" s="14" t="s">
        <v>82</v>
      </c>
      <c r="AW713" s="14" t="s">
        <v>30</v>
      </c>
      <c r="AX713" s="14" t="s">
        <v>73</v>
      </c>
      <c r="AY713" s="263" t="s">
        <v>129</v>
      </c>
    </row>
    <row r="714" spans="1:51" s="14" customFormat="1" ht="12">
      <c r="A714" s="14"/>
      <c r="B714" s="253"/>
      <c r="C714" s="254"/>
      <c r="D714" s="234" t="s">
        <v>188</v>
      </c>
      <c r="E714" s="255" t="s">
        <v>1</v>
      </c>
      <c r="F714" s="256" t="s">
        <v>623</v>
      </c>
      <c r="G714" s="254"/>
      <c r="H714" s="257">
        <v>1.35</v>
      </c>
      <c r="I714" s="258"/>
      <c r="J714" s="254"/>
      <c r="K714" s="254"/>
      <c r="L714" s="259"/>
      <c r="M714" s="260"/>
      <c r="N714" s="261"/>
      <c r="O714" s="261"/>
      <c r="P714" s="261"/>
      <c r="Q714" s="261"/>
      <c r="R714" s="261"/>
      <c r="S714" s="261"/>
      <c r="T714" s="262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63" t="s">
        <v>188</v>
      </c>
      <c r="AU714" s="263" t="s">
        <v>82</v>
      </c>
      <c r="AV714" s="14" t="s">
        <v>82</v>
      </c>
      <c r="AW714" s="14" t="s">
        <v>30</v>
      </c>
      <c r="AX714" s="14" t="s">
        <v>73</v>
      </c>
      <c r="AY714" s="263" t="s">
        <v>129</v>
      </c>
    </row>
    <row r="715" spans="1:51" s="14" customFormat="1" ht="12">
      <c r="A715" s="14"/>
      <c r="B715" s="253"/>
      <c r="C715" s="254"/>
      <c r="D715" s="234" t="s">
        <v>188</v>
      </c>
      <c r="E715" s="255" t="s">
        <v>1</v>
      </c>
      <c r="F715" s="256" t="s">
        <v>624</v>
      </c>
      <c r="G715" s="254"/>
      <c r="H715" s="257">
        <v>0.175</v>
      </c>
      <c r="I715" s="258"/>
      <c r="J715" s="254"/>
      <c r="K715" s="254"/>
      <c r="L715" s="259"/>
      <c r="M715" s="260"/>
      <c r="N715" s="261"/>
      <c r="O715" s="261"/>
      <c r="P715" s="261"/>
      <c r="Q715" s="261"/>
      <c r="R715" s="261"/>
      <c r="S715" s="261"/>
      <c r="T715" s="262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63" t="s">
        <v>188</v>
      </c>
      <c r="AU715" s="263" t="s">
        <v>82</v>
      </c>
      <c r="AV715" s="14" t="s">
        <v>82</v>
      </c>
      <c r="AW715" s="14" t="s">
        <v>30</v>
      </c>
      <c r="AX715" s="14" t="s">
        <v>73</v>
      </c>
      <c r="AY715" s="263" t="s">
        <v>129</v>
      </c>
    </row>
    <row r="716" spans="1:51" s="14" customFormat="1" ht="12">
      <c r="A716" s="14"/>
      <c r="B716" s="253"/>
      <c r="C716" s="254"/>
      <c r="D716" s="234" t="s">
        <v>188</v>
      </c>
      <c r="E716" s="255" t="s">
        <v>1</v>
      </c>
      <c r="F716" s="256" t="s">
        <v>628</v>
      </c>
      <c r="G716" s="254"/>
      <c r="H716" s="257">
        <v>0.675</v>
      </c>
      <c r="I716" s="258"/>
      <c r="J716" s="254"/>
      <c r="K716" s="254"/>
      <c r="L716" s="259"/>
      <c r="M716" s="260"/>
      <c r="N716" s="261"/>
      <c r="O716" s="261"/>
      <c r="P716" s="261"/>
      <c r="Q716" s="261"/>
      <c r="R716" s="261"/>
      <c r="S716" s="261"/>
      <c r="T716" s="262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63" t="s">
        <v>188</v>
      </c>
      <c r="AU716" s="263" t="s">
        <v>82</v>
      </c>
      <c r="AV716" s="14" t="s">
        <v>82</v>
      </c>
      <c r="AW716" s="14" t="s">
        <v>30</v>
      </c>
      <c r="AX716" s="14" t="s">
        <v>73</v>
      </c>
      <c r="AY716" s="263" t="s">
        <v>129</v>
      </c>
    </row>
    <row r="717" spans="1:51" s="13" customFormat="1" ht="12">
      <c r="A717" s="13"/>
      <c r="B717" s="243"/>
      <c r="C717" s="244"/>
      <c r="D717" s="234" t="s">
        <v>188</v>
      </c>
      <c r="E717" s="245" t="s">
        <v>1</v>
      </c>
      <c r="F717" s="246" t="s">
        <v>456</v>
      </c>
      <c r="G717" s="244"/>
      <c r="H717" s="245" t="s">
        <v>1</v>
      </c>
      <c r="I717" s="247"/>
      <c r="J717" s="244"/>
      <c r="K717" s="244"/>
      <c r="L717" s="248"/>
      <c r="M717" s="249"/>
      <c r="N717" s="250"/>
      <c r="O717" s="250"/>
      <c r="P717" s="250"/>
      <c r="Q717" s="250"/>
      <c r="R717" s="250"/>
      <c r="S717" s="250"/>
      <c r="T717" s="251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52" t="s">
        <v>188</v>
      </c>
      <c r="AU717" s="252" t="s">
        <v>82</v>
      </c>
      <c r="AV717" s="13" t="s">
        <v>80</v>
      </c>
      <c r="AW717" s="13" t="s">
        <v>30</v>
      </c>
      <c r="AX717" s="13" t="s">
        <v>73</v>
      </c>
      <c r="AY717" s="252" t="s">
        <v>129</v>
      </c>
    </row>
    <row r="718" spans="1:51" s="14" customFormat="1" ht="12">
      <c r="A718" s="14"/>
      <c r="B718" s="253"/>
      <c r="C718" s="254"/>
      <c r="D718" s="234" t="s">
        <v>188</v>
      </c>
      <c r="E718" s="255" t="s">
        <v>1</v>
      </c>
      <c r="F718" s="256" t="s">
        <v>629</v>
      </c>
      <c r="G718" s="254"/>
      <c r="H718" s="257">
        <v>133.632</v>
      </c>
      <c r="I718" s="258"/>
      <c r="J718" s="254"/>
      <c r="K718" s="254"/>
      <c r="L718" s="259"/>
      <c r="M718" s="260"/>
      <c r="N718" s="261"/>
      <c r="O718" s="261"/>
      <c r="P718" s="261"/>
      <c r="Q718" s="261"/>
      <c r="R718" s="261"/>
      <c r="S718" s="261"/>
      <c r="T718" s="262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63" t="s">
        <v>188</v>
      </c>
      <c r="AU718" s="263" t="s">
        <v>82</v>
      </c>
      <c r="AV718" s="14" t="s">
        <v>82</v>
      </c>
      <c r="AW718" s="14" t="s">
        <v>30</v>
      </c>
      <c r="AX718" s="14" t="s">
        <v>73</v>
      </c>
      <c r="AY718" s="263" t="s">
        <v>129</v>
      </c>
    </row>
    <row r="719" spans="1:51" s="14" customFormat="1" ht="12">
      <c r="A719" s="14"/>
      <c r="B719" s="253"/>
      <c r="C719" s="254"/>
      <c r="D719" s="234" t="s">
        <v>188</v>
      </c>
      <c r="E719" s="255" t="s">
        <v>1</v>
      </c>
      <c r="F719" s="256" t="s">
        <v>630</v>
      </c>
      <c r="G719" s="254"/>
      <c r="H719" s="257">
        <v>12.159</v>
      </c>
      <c r="I719" s="258"/>
      <c r="J719" s="254"/>
      <c r="K719" s="254"/>
      <c r="L719" s="259"/>
      <c r="M719" s="260"/>
      <c r="N719" s="261"/>
      <c r="O719" s="261"/>
      <c r="P719" s="261"/>
      <c r="Q719" s="261"/>
      <c r="R719" s="261"/>
      <c r="S719" s="261"/>
      <c r="T719" s="262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63" t="s">
        <v>188</v>
      </c>
      <c r="AU719" s="263" t="s">
        <v>82</v>
      </c>
      <c r="AV719" s="14" t="s">
        <v>82</v>
      </c>
      <c r="AW719" s="14" t="s">
        <v>30</v>
      </c>
      <c r="AX719" s="14" t="s">
        <v>73</v>
      </c>
      <c r="AY719" s="263" t="s">
        <v>129</v>
      </c>
    </row>
    <row r="720" spans="1:51" s="14" customFormat="1" ht="12">
      <c r="A720" s="14"/>
      <c r="B720" s="253"/>
      <c r="C720" s="254"/>
      <c r="D720" s="234" t="s">
        <v>188</v>
      </c>
      <c r="E720" s="255" t="s">
        <v>1</v>
      </c>
      <c r="F720" s="256" t="s">
        <v>631</v>
      </c>
      <c r="G720" s="254"/>
      <c r="H720" s="257">
        <v>5.193</v>
      </c>
      <c r="I720" s="258"/>
      <c r="J720" s="254"/>
      <c r="K720" s="254"/>
      <c r="L720" s="259"/>
      <c r="M720" s="260"/>
      <c r="N720" s="261"/>
      <c r="O720" s="261"/>
      <c r="P720" s="261"/>
      <c r="Q720" s="261"/>
      <c r="R720" s="261"/>
      <c r="S720" s="261"/>
      <c r="T720" s="262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63" t="s">
        <v>188</v>
      </c>
      <c r="AU720" s="263" t="s">
        <v>82</v>
      </c>
      <c r="AV720" s="14" t="s">
        <v>82</v>
      </c>
      <c r="AW720" s="14" t="s">
        <v>30</v>
      </c>
      <c r="AX720" s="14" t="s">
        <v>73</v>
      </c>
      <c r="AY720" s="263" t="s">
        <v>129</v>
      </c>
    </row>
    <row r="721" spans="1:51" s="14" customFormat="1" ht="12">
      <c r="A721" s="14"/>
      <c r="B721" s="253"/>
      <c r="C721" s="254"/>
      <c r="D721" s="234" t="s">
        <v>188</v>
      </c>
      <c r="E721" s="255" t="s">
        <v>1</v>
      </c>
      <c r="F721" s="256" t="s">
        <v>632</v>
      </c>
      <c r="G721" s="254"/>
      <c r="H721" s="257">
        <v>5.36</v>
      </c>
      <c r="I721" s="258"/>
      <c r="J721" s="254"/>
      <c r="K721" s="254"/>
      <c r="L721" s="259"/>
      <c r="M721" s="260"/>
      <c r="N721" s="261"/>
      <c r="O721" s="261"/>
      <c r="P721" s="261"/>
      <c r="Q721" s="261"/>
      <c r="R721" s="261"/>
      <c r="S721" s="261"/>
      <c r="T721" s="262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63" t="s">
        <v>188</v>
      </c>
      <c r="AU721" s="263" t="s">
        <v>82</v>
      </c>
      <c r="AV721" s="14" t="s">
        <v>82</v>
      </c>
      <c r="AW721" s="14" t="s">
        <v>30</v>
      </c>
      <c r="AX721" s="14" t="s">
        <v>73</v>
      </c>
      <c r="AY721" s="263" t="s">
        <v>129</v>
      </c>
    </row>
    <row r="722" spans="1:51" s="14" customFormat="1" ht="12">
      <c r="A722" s="14"/>
      <c r="B722" s="253"/>
      <c r="C722" s="254"/>
      <c r="D722" s="234" t="s">
        <v>188</v>
      </c>
      <c r="E722" s="255" t="s">
        <v>1</v>
      </c>
      <c r="F722" s="256" t="s">
        <v>633</v>
      </c>
      <c r="G722" s="254"/>
      <c r="H722" s="257">
        <v>-14.4</v>
      </c>
      <c r="I722" s="258"/>
      <c r="J722" s="254"/>
      <c r="K722" s="254"/>
      <c r="L722" s="259"/>
      <c r="M722" s="260"/>
      <c r="N722" s="261"/>
      <c r="O722" s="261"/>
      <c r="P722" s="261"/>
      <c r="Q722" s="261"/>
      <c r="R722" s="261"/>
      <c r="S722" s="261"/>
      <c r="T722" s="262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63" t="s">
        <v>188</v>
      </c>
      <c r="AU722" s="263" t="s">
        <v>82</v>
      </c>
      <c r="AV722" s="14" t="s">
        <v>82</v>
      </c>
      <c r="AW722" s="14" t="s">
        <v>30</v>
      </c>
      <c r="AX722" s="14" t="s">
        <v>73</v>
      </c>
      <c r="AY722" s="263" t="s">
        <v>129</v>
      </c>
    </row>
    <row r="723" spans="1:51" s="14" customFormat="1" ht="12">
      <c r="A723" s="14"/>
      <c r="B723" s="253"/>
      <c r="C723" s="254"/>
      <c r="D723" s="234" t="s">
        <v>188</v>
      </c>
      <c r="E723" s="255" t="s">
        <v>1</v>
      </c>
      <c r="F723" s="256" t="s">
        <v>634</v>
      </c>
      <c r="G723" s="254"/>
      <c r="H723" s="257">
        <v>-4.2</v>
      </c>
      <c r="I723" s="258"/>
      <c r="J723" s="254"/>
      <c r="K723" s="254"/>
      <c r="L723" s="259"/>
      <c r="M723" s="260"/>
      <c r="N723" s="261"/>
      <c r="O723" s="261"/>
      <c r="P723" s="261"/>
      <c r="Q723" s="261"/>
      <c r="R723" s="261"/>
      <c r="S723" s="261"/>
      <c r="T723" s="262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63" t="s">
        <v>188</v>
      </c>
      <c r="AU723" s="263" t="s">
        <v>82</v>
      </c>
      <c r="AV723" s="14" t="s">
        <v>82</v>
      </c>
      <c r="AW723" s="14" t="s">
        <v>30</v>
      </c>
      <c r="AX723" s="14" t="s">
        <v>73</v>
      </c>
      <c r="AY723" s="263" t="s">
        <v>129</v>
      </c>
    </row>
    <row r="724" spans="1:51" s="14" customFormat="1" ht="12">
      <c r="A724" s="14"/>
      <c r="B724" s="253"/>
      <c r="C724" s="254"/>
      <c r="D724" s="234" t="s">
        <v>188</v>
      </c>
      <c r="E724" s="255" t="s">
        <v>1</v>
      </c>
      <c r="F724" s="256" t="s">
        <v>635</v>
      </c>
      <c r="G724" s="254"/>
      <c r="H724" s="257">
        <v>-7.605</v>
      </c>
      <c r="I724" s="258"/>
      <c r="J724" s="254"/>
      <c r="K724" s="254"/>
      <c r="L724" s="259"/>
      <c r="M724" s="260"/>
      <c r="N724" s="261"/>
      <c r="O724" s="261"/>
      <c r="P724" s="261"/>
      <c r="Q724" s="261"/>
      <c r="R724" s="261"/>
      <c r="S724" s="261"/>
      <c r="T724" s="262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63" t="s">
        <v>188</v>
      </c>
      <c r="AU724" s="263" t="s">
        <v>82</v>
      </c>
      <c r="AV724" s="14" t="s">
        <v>82</v>
      </c>
      <c r="AW724" s="14" t="s">
        <v>30</v>
      </c>
      <c r="AX724" s="14" t="s">
        <v>73</v>
      </c>
      <c r="AY724" s="263" t="s">
        <v>129</v>
      </c>
    </row>
    <row r="725" spans="1:51" s="14" customFormat="1" ht="12">
      <c r="A725" s="14"/>
      <c r="B725" s="253"/>
      <c r="C725" s="254"/>
      <c r="D725" s="234" t="s">
        <v>188</v>
      </c>
      <c r="E725" s="255" t="s">
        <v>1</v>
      </c>
      <c r="F725" s="256" t="s">
        <v>636</v>
      </c>
      <c r="G725" s="254"/>
      <c r="H725" s="257">
        <v>-7.125</v>
      </c>
      <c r="I725" s="258"/>
      <c r="J725" s="254"/>
      <c r="K725" s="254"/>
      <c r="L725" s="259"/>
      <c r="M725" s="260"/>
      <c r="N725" s="261"/>
      <c r="O725" s="261"/>
      <c r="P725" s="261"/>
      <c r="Q725" s="261"/>
      <c r="R725" s="261"/>
      <c r="S725" s="261"/>
      <c r="T725" s="262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63" t="s">
        <v>188</v>
      </c>
      <c r="AU725" s="263" t="s">
        <v>82</v>
      </c>
      <c r="AV725" s="14" t="s">
        <v>82</v>
      </c>
      <c r="AW725" s="14" t="s">
        <v>30</v>
      </c>
      <c r="AX725" s="14" t="s">
        <v>73</v>
      </c>
      <c r="AY725" s="263" t="s">
        <v>129</v>
      </c>
    </row>
    <row r="726" spans="1:51" s="14" customFormat="1" ht="12">
      <c r="A726" s="14"/>
      <c r="B726" s="253"/>
      <c r="C726" s="254"/>
      <c r="D726" s="234" t="s">
        <v>188</v>
      </c>
      <c r="E726" s="255" t="s">
        <v>1</v>
      </c>
      <c r="F726" s="256" t="s">
        <v>637</v>
      </c>
      <c r="G726" s="254"/>
      <c r="H726" s="257">
        <v>5.625</v>
      </c>
      <c r="I726" s="258"/>
      <c r="J726" s="254"/>
      <c r="K726" s="254"/>
      <c r="L726" s="259"/>
      <c r="M726" s="260"/>
      <c r="N726" s="261"/>
      <c r="O726" s="261"/>
      <c r="P726" s="261"/>
      <c r="Q726" s="261"/>
      <c r="R726" s="261"/>
      <c r="S726" s="261"/>
      <c r="T726" s="262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63" t="s">
        <v>188</v>
      </c>
      <c r="AU726" s="263" t="s">
        <v>82</v>
      </c>
      <c r="AV726" s="14" t="s">
        <v>82</v>
      </c>
      <c r="AW726" s="14" t="s">
        <v>30</v>
      </c>
      <c r="AX726" s="14" t="s">
        <v>73</v>
      </c>
      <c r="AY726" s="263" t="s">
        <v>129</v>
      </c>
    </row>
    <row r="727" spans="1:51" s="14" customFormat="1" ht="12">
      <c r="A727" s="14"/>
      <c r="B727" s="253"/>
      <c r="C727" s="254"/>
      <c r="D727" s="234" t="s">
        <v>188</v>
      </c>
      <c r="E727" s="255" t="s">
        <v>1</v>
      </c>
      <c r="F727" s="256" t="s">
        <v>638</v>
      </c>
      <c r="G727" s="254"/>
      <c r="H727" s="257">
        <v>3.983</v>
      </c>
      <c r="I727" s="258"/>
      <c r="J727" s="254"/>
      <c r="K727" s="254"/>
      <c r="L727" s="259"/>
      <c r="M727" s="260"/>
      <c r="N727" s="261"/>
      <c r="O727" s="261"/>
      <c r="P727" s="261"/>
      <c r="Q727" s="261"/>
      <c r="R727" s="261"/>
      <c r="S727" s="261"/>
      <c r="T727" s="262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63" t="s">
        <v>188</v>
      </c>
      <c r="AU727" s="263" t="s">
        <v>82</v>
      </c>
      <c r="AV727" s="14" t="s">
        <v>82</v>
      </c>
      <c r="AW727" s="14" t="s">
        <v>30</v>
      </c>
      <c r="AX727" s="14" t="s">
        <v>73</v>
      </c>
      <c r="AY727" s="263" t="s">
        <v>129</v>
      </c>
    </row>
    <row r="728" spans="1:51" s="13" customFormat="1" ht="12">
      <c r="A728" s="13"/>
      <c r="B728" s="243"/>
      <c r="C728" s="244"/>
      <c r="D728" s="234" t="s">
        <v>188</v>
      </c>
      <c r="E728" s="245" t="s">
        <v>1</v>
      </c>
      <c r="F728" s="246" t="s">
        <v>397</v>
      </c>
      <c r="G728" s="244"/>
      <c r="H728" s="245" t="s">
        <v>1</v>
      </c>
      <c r="I728" s="247"/>
      <c r="J728" s="244"/>
      <c r="K728" s="244"/>
      <c r="L728" s="248"/>
      <c r="M728" s="249"/>
      <c r="N728" s="250"/>
      <c r="O728" s="250"/>
      <c r="P728" s="250"/>
      <c r="Q728" s="250"/>
      <c r="R728" s="250"/>
      <c r="S728" s="250"/>
      <c r="T728" s="251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52" t="s">
        <v>188</v>
      </c>
      <c r="AU728" s="252" t="s">
        <v>82</v>
      </c>
      <c r="AV728" s="13" t="s">
        <v>80</v>
      </c>
      <c r="AW728" s="13" t="s">
        <v>30</v>
      </c>
      <c r="AX728" s="13" t="s">
        <v>73</v>
      </c>
      <c r="AY728" s="252" t="s">
        <v>129</v>
      </c>
    </row>
    <row r="729" spans="1:51" s="14" customFormat="1" ht="12">
      <c r="A729" s="14"/>
      <c r="B729" s="253"/>
      <c r="C729" s="254"/>
      <c r="D729" s="234" t="s">
        <v>188</v>
      </c>
      <c r="E729" s="255" t="s">
        <v>1</v>
      </c>
      <c r="F729" s="256" t="s">
        <v>639</v>
      </c>
      <c r="G729" s="254"/>
      <c r="H729" s="257">
        <v>30.8</v>
      </c>
      <c r="I729" s="258"/>
      <c r="J729" s="254"/>
      <c r="K729" s="254"/>
      <c r="L729" s="259"/>
      <c r="M729" s="260"/>
      <c r="N729" s="261"/>
      <c r="O729" s="261"/>
      <c r="P729" s="261"/>
      <c r="Q729" s="261"/>
      <c r="R729" s="261"/>
      <c r="S729" s="261"/>
      <c r="T729" s="262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63" t="s">
        <v>188</v>
      </c>
      <c r="AU729" s="263" t="s">
        <v>82</v>
      </c>
      <c r="AV729" s="14" t="s">
        <v>82</v>
      </c>
      <c r="AW729" s="14" t="s">
        <v>30</v>
      </c>
      <c r="AX729" s="14" t="s">
        <v>73</v>
      </c>
      <c r="AY729" s="263" t="s">
        <v>129</v>
      </c>
    </row>
    <row r="730" spans="1:51" s="14" customFormat="1" ht="12">
      <c r="A730" s="14"/>
      <c r="B730" s="253"/>
      <c r="C730" s="254"/>
      <c r="D730" s="234" t="s">
        <v>188</v>
      </c>
      <c r="E730" s="255" t="s">
        <v>1</v>
      </c>
      <c r="F730" s="256" t="s">
        <v>640</v>
      </c>
      <c r="G730" s="254"/>
      <c r="H730" s="257">
        <v>10.8</v>
      </c>
      <c r="I730" s="258"/>
      <c r="J730" s="254"/>
      <c r="K730" s="254"/>
      <c r="L730" s="259"/>
      <c r="M730" s="260"/>
      <c r="N730" s="261"/>
      <c r="O730" s="261"/>
      <c r="P730" s="261"/>
      <c r="Q730" s="261"/>
      <c r="R730" s="261"/>
      <c r="S730" s="261"/>
      <c r="T730" s="262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63" t="s">
        <v>188</v>
      </c>
      <c r="AU730" s="263" t="s">
        <v>82</v>
      </c>
      <c r="AV730" s="14" t="s">
        <v>82</v>
      </c>
      <c r="AW730" s="14" t="s">
        <v>30</v>
      </c>
      <c r="AX730" s="14" t="s">
        <v>73</v>
      </c>
      <c r="AY730" s="263" t="s">
        <v>129</v>
      </c>
    </row>
    <row r="731" spans="1:51" s="14" customFormat="1" ht="12">
      <c r="A731" s="14"/>
      <c r="B731" s="253"/>
      <c r="C731" s="254"/>
      <c r="D731" s="234" t="s">
        <v>188</v>
      </c>
      <c r="E731" s="255" t="s">
        <v>1</v>
      </c>
      <c r="F731" s="256" t="s">
        <v>641</v>
      </c>
      <c r="G731" s="254"/>
      <c r="H731" s="257">
        <v>9.99</v>
      </c>
      <c r="I731" s="258"/>
      <c r="J731" s="254"/>
      <c r="K731" s="254"/>
      <c r="L731" s="259"/>
      <c r="M731" s="260"/>
      <c r="N731" s="261"/>
      <c r="O731" s="261"/>
      <c r="P731" s="261"/>
      <c r="Q731" s="261"/>
      <c r="R731" s="261"/>
      <c r="S731" s="261"/>
      <c r="T731" s="262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63" t="s">
        <v>188</v>
      </c>
      <c r="AU731" s="263" t="s">
        <v>82</v>
      </c>
      <c r="AV731" s="14" t="s">
        <v>82</v>
      </c>
      <c r="AW731" s="14" t="s">
        <v>30</v>
      </c>
      <c r="AX731" s="14" t="s">
        <v>73</v>
      </c>
      <c r="AY731" s="263" t="s">
        <v>129</v>
      </c>
    </row>
    <row r="732" spans="1:51" s="14" customFormat="1" ht="12">
      <c r="A732" s="14"/>
      <c r="B732" s="253"/>
      <c r="C732" s="254"/>
      <c r="D732" s="234" t="s">
        <v>188</v>
      </c>
      <c r="E732" s="255" t="s">
        <v>1</v>
      </c>
      <c r="F732" s="256" t="s">
        <v>564</v>
      </c>
      <c r="G732" s="254"/>
      <c r="H732" s="257">
        <v>-1.6</v>
      </c>
      <c r="I732" s="258"/>
      <c r="J732" s="254"/>
      <c r="K732" s="254"/>
      <c r="L732" s="259"/>
      <c r="M732" s="260"/>
      <c r="N732" s="261"/>
      <c r="O732" s="261"/>
      <c r="P732" s="261"/>
      <c r="Q732" s="261"/>
      <c r="R732" s="261"/>
      <c r="S732" s="261"/>
      <c r="T732" s="262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63" t="s">
        <v>188</v>
      </c>
      <c r="AU732" s="263" t="s">
        <v>82</v>
      </c>
      <c r="AV732" s="14" t="s">
        <v>82</v>
      </c>
      <c r="AW732" s="14" t="s">
        <v>30</v>
      </c>
      <c r="AX732" s="14" t="s">
        <v>73</v>
      </c>
      <c r="AY732" s="263" t="s">
        <v>129</v>
      </c>
    </row>
    <row r="733" spans="1:51" s="14" customFormat="1" ht="12">
      <c r="A733" s="14"/>
      <c r="B733" s="253"/>
      <c r="C733" s="254"/>
      <c r="D733" s="234" t="s">
        <v>188</v>
      </c>
      <c r="E733" s="255" t="s">
        <v>1</v>
      </c>
      <c r="F733" s="256" t="s">
        <v>566</v>
      </c>
      <c r="G733" s="254"/>
      <c r="H733" s="257">
        <v>-1.823</v>
      </c>
      <c r="I733" s="258"/>
      <c r="J733" s="254"/>
      <c r="K733" s="254"/>
      <c r="L733" s="259"/>
      <c r="M733" s="260"/>
      <c r="N733" s="261"/>
      <c r="O733" s="261"/>
      <c r="P733" s="261"/>
      <c r="Q733" s="261"/>
      <c r="R733" s="261"/>
      <c r="S733" s="261"/>
      <c r="T733" s="262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63" t="s">
        <v>188</v>
      </c>
      <c r="AU733" s="263" t="s">
        <v>82</v>
      </c>
      <c r="AV733" s="14" t="s">
        <v>82</v>
      </c>
      <c r="AW733" s="14" t="s">
        <v>30</v>
      </c>
      <c r="AX733" s="14" t="s">
        <v>73</v>
      </c>
      <c r="AY733" s="263" t="s">
        <v>129</v>
      </c>
    </row>
    <row r="734" spans="1:51" s="14" customFormat="1" ht="12">
      <c r="A734" s="14"/>
      <c r="B734" s="253"/>
      <c r="C734" s="254"/>
      <c r="D734" s="234" t="s">
        <v>188</v>
      </c>
      <c r="E734" s="255" t="s">
        <v>1</v>
      </c>
      <c r="F734" s="256" t="s">
        <v>579</v>
      </c>
      <c r="G734" s="254"/>
      <c r="H734" s="257">
        <v>1.013</v>
      </c>
      <c r="I734" s="258"/>
      <c r="J734" s="254"/>
      <c r="K734" s="254"/>
      <c r="L734" s="259"/>
      <c r="M734" s="260"/>
      <c r="N734" s="261"/>
      <c r="O734" s="261"/>
      <c r="P734" s="261"/>
      <c r="Q734" s="261"/>
      <c r="R734" s="261"/>
      <c r="S734" s="261"/>
      <c r="T734" s="262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63" t="s">
        <v>188</v>
      </c>
      <c r="AU734" s="263" t="s">
        <v>82</v>
      </c>
      <c r="AV734" s="14" t="s">
        <v>82</v>
      </c>
      <c r="AW734" s="14" t="s">
        <v>30</v>
      </c>
      <c r="AX734" s="14" t="s">
        <v>73</v>
      </c>
      <c r="AY734" s="263" t="s">
        <v>129</v>
      </c>
    </row>
    <row r="735" spans="1:51" s="14" customFormat="1" ht="12">
      <c r="A735" s="14"/>
      <c r="B735" s="253"/>
      <c r="C735" s="254"/>
      <c r="D735" s="234" t="s">
        <v>188</v>
      </c>
      <c r="E735" s="255" t="s">
        <v>1</v>
      </c>
      <c r="F735" s="256" t="s">
        <v>580</v>
      </c>
      <c r="G735" s="254"/>
      <c r="H735" s="257">
        <v>0.205</v>
      </c>
      <c r="I735" s="258"/>
      <c r="J735" s="254"/>
      <c r="K735" s="254"/>
      <c r="L735" s="259"/>
      <c r="M735" s="260"/>
      <c r="N735" s="261"/>
      <c r="O735" s="261"/>
      <c r="P735" s="261"/>
      <c r="Q735" s="261"/>
      <c r="R735" s="261"/>
      <c r="S735" s="261"/>
      <c r="T735" s="262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63" t="s">
        <v>188</v>
      </c>
      <c r="AU735" s="263" t="s">
        <v>82</v>
      </c>
      <c r="AV735" s="14" t="s">
        <v>82</v>
      </c>
      <c r="AW735" s="14" t="s">
        <v>30</v>
      </c>
      <c r="AX735" s="14" t="s">
        <v>73</v>
      </c>
      <c r="AY735" s="263" t="s">
        <v>129</v>
      </c>
    </row>
    <row r="736" spans="1:51" s="14" customFormat="1" ht="12">
      <c r="A736" s="14"/>
      <c r="B736" s="253"/>
      <c r="C736" s="254"/>
      <c r="D736" s="234" t="s">
        <v>188</v>
      </c>
      <c r="E736" s="255" t="s">
        <v>1</v>
      </c>
      <c r="F736" s="256" t="s">
        <v>642</v>
      </c>
      <c r="G736" s="254"/>
      <c r="H736" s="257">
        <v>2.565</v>
      </c>
      <c r="I736" s="258"/>
      <c r="J736" s="254"/>
      <c r="K736" s="254"/>
      <c r="L736" s="259"/>
      <c r="M736" s="260"/>
      <c r="N736" s="261"/>
      <c r="O736" s="261"/>
      <c r="P736" s="261"/>
      <c r="Q736" s="261"/>
      <c r="R736" s="261"/>
      <c r="S736" s="261"/>
      <c r="T736" s="262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63" t="s">
        <v>188</v>
      </c>
      <c r="AU736" s="263" t="s">
        <v>82</v>
      </c>
      <c r="AV736" s="14" t="s">
        <v>82</v>
      </c>
      <c r="AW736" s="14" t="s">
        <v>30</v>
      </c>
      <c r="AX736" s="14" t="s">
        <v>73</v>
      </c>
      <c r="AY736" s="263" t="s">
        <v>129</v>
      </c>
    </row>
    <row r="737" spans="1:51" s="13" customFormat="1" ht="12">
      <c r="A737" s="13"/>
      <c r="B737" s="243"/>
      <c r="C737" s="244"/>
      <c r="D737" s="234" t="s">
        <v>188</v>
      </c>
      <c r="E737" s="245" t="s">
        <v>1</v>
      </c>
      <c r="F737" s="246" t="s">
        <v>398</v>
      </c>
      <c r="G737" s="244"/>
      <c r="H737" s="245" t="s">
        <v>1</v>
      </c>
      <c r="I737" s="247"/>
      <c r="J737" s="244"/>
      <c r="K737" s="244"/>
      <c r="L737" s="248"/>
      <c r="M737" s="249"/>
      <c r="N737" s="250"/>
      <c r="O737" s="250"/>
      <c r="P737" s="250"/>
      <c r="Q737" s="250"/>
      <c r="R737" s="250"/>
      <c r="S737" s="250"/>
      <c r="T737" s="251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52" t="s">
        <v>188</v>
      </c>
      <c r="AU737" s="252" t="s">
        <v>82</v>
      </c>
      <c r="AV737" s="13" t="s">
        <v>80</v>
      </c>
      <c r="AW737" s="13" t="s">
        <v>30</v>
      </c>
      <c r="AX737" s="13" t="s">
        <v>73</v>
      </c>
      <c r="AY737" s="252" t="s">
        <v>129</v>
      </c>
    </row>
    <row r="738" spans="1:51" s="14" customFormat="1" ht="12">
      <c r="A738" s="14"/>
      <c r="B738" s="253"/>
      <c r="C738" s="254"/>
      <c r="D738" s="234" t="s">
        <v>188</v>
      </c>
      <c r="E738" s="255" t="s">
        <v>1</v>
      </c>
      <c r="F738" s="256" t="s">
        <v>639</v>
      </c>
      <c r="G738" s="254"/>
      <c r="H738" s="257">
        <v>30.8</v>
      </c>
      <c r="I738" s="258"/>
      <c r="J738" s="254"/>
      <c r="K738" s="254"/>
      <c r="L738" s="259"/>
      <c r="M738" s="260"/>
      <c r="N738" s="261"/>
      <c r="O738" s="261"/>
      <c r="P738" s="261"/>
      <c r="Q738" s="261"/>
      <c r="R738" s="261"/>
      <c r="S738" s="261"/>
      <c r="T738" s="262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63" t="s">
        <v>188</v>
      </c>
      <c r="AU738" s="263" t="s">
        <v>82</v>
      </c>
      <c r="AV738" s="14" t="s">
        <v>82</v>
      </c>
      <c r="AW738" s="14" t="s">
        <v>30</v>
      </c>
      <c r="AX738" s="14" t="s">
        <v>73</v>
      </c>
      <c r="AY738" s="263" t="s">
        <v>129</v>
      </c>
    </row>
    <row r="739" spans="1:51" s="14" customFormat="1" ht="12">
      <c r="A739" s="14"/>
      <c r="B739" s="253"/>
      <c r="C739" s="254"/>
      <c r="D739" s="234" t="s">
        <v>188</v>
      </c>
      <c r="E739" s="255" t="s">
        <v>1</v>
      </c>
      <c r="F739" s="256" t="s">
        <v>643</v>
      </c>
      <c r="G739" s="254"/>
      <c r="H739" s="257">
        <v>11.04</v>
      </c>
      <c r="I739" s="258"/>
      <c r="J739" s="254"/>
      <c r="K739" s="254"/>
      <c r="L739" s="259"/>
      <c r="M739" s="260"/>
      <c r="N739" s="261"/>
      <c r="O739" s="261"/>
      <c r="P739" s="261"/>
      <c r="Q739" s="261"/>
      <c r="R739" s="261"/>
      <c r="S739" s="261"/>
      <c r="T739" s="262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63" t="s">
        <v>188</v>
      </c>
      <c r="AU739" s="263" t="s">
        <v>82</v>
      </c>
      <c r="AV739" s="14" t="s">
        <v>82</v>
      </c>
      <c r="AW739" s="14" t="s">
        <v>30</v>
      </c>
      <c r="AX739" s="14" t="s">
        <v>73</v>
      </c>
      <c r="AY739" s="263" t="s">
        <v>129</v>
      </c>
    </row>
    <row r="740" spans="1:51" s="14" customFormat="1" ht="12">
      <c r="A740" s="14"/>
      <c r="B740" s="253"/>
      <c r="C740" s="254"/>
      <c r="D740" s="234" t="s">
        <v>188</v>
      </c>
      <c r="E740" s="255" t="s">
        <v>1</v>
      </c>
      <c r="F740" s="256" t="s">
        <v>644</v>
      </c>
      <c r="G740" s="254"/>
      <c r="H740" s="257">
        <v>10.212</v>
      </c>
      <c r="I740" s="258"/>
      <c r="J740" s="254"/>
      <c r="K740" s="254"/>
      <c r="L740" s="259"/>
      <c r="M740" s="260"/>
      <c r="N740" s="261"/>
      <c r="O740" s="261"/>
      <c r="P740" s="261"/>
      <c r="Q740" s="261"/>
      <c r="R740" s="261"/>
      <c r="S740" s="261"/>
      <c r="T740" s="262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63" t="s">
        <v>188</v>
      </c>
      <c r="AU740" s="263" t="s">
        <v>82</v>
      </c>
      <c r="AV740" s="14" t="s">
        <v>82</v>
      </c>
      <c r="AW740" s="14" t="s">
        <v>30</v>
      </c>
      <c r="AX740" s="14" t="s">
        <v>73</v>
      </c>
      <c r="AY740" s="263" t="s">
        <v>129</v>
      </c>
    </row>
    <row r="741" spans="1:51" s="14" customFormat="1" ht="12">
      <c r="A741" s="14"/>
      <c r="B741" s="253"/>
      <c r="C741" s="254"/>
      <c r="D741" s="234" t="s">
        <v>188</v>
      </c>
      <c r="E741" s="255" t="s">
        <v>1</v>
      </c>
      <c r="F741" s="256" t="s">
        <v>564</v>
      </c>
      <c r="G741" s="254"/>
      <c r="H741" s="257">
        <v>-1.6</v>
      </c>
      <c r="I741" s="258"/>
      <c r="J741" s="254"/>
      <c r="K741" s="254"/>
      <c r="L741" s="259"/>
      <c r="M741" s="260"/>
      <c r="N741" s="261"/>
      <c r="O741" s="261"/>
      <c r="P741" s="261"/>
      <c r="Q741" s="261"/>
      <c r="R741" s="261"/>
      <c r="S741" s="261"/>
      <c r="T741" s="262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63" t="s">
        <v>188</v>
      </c>
      <c r="AU741" s="263" t="s">
        <v>82</v>
      </c>
      <c r="AV741" s="14" t="s">
        <v>82</v>
      </c>
      <c r="AW741" s="14" t="s">
        <v>30</v>
      </c>
      <c r="AX741" s="14" t="s">
        <v>73</v>
      </c>
      <c r="AY741" s="263" t="s">
        <v>129</v>
      </c>
    </row>
    <row r="742" spans="1:51" s="14" customFormat="1" ht="12">
      <c r="A742" s="14"/>
      <c r="B742" s="253"/>
      <c r="C742" s="254"/>
      <c r="D742" s="234" t="s">
        <v>188</v>
      </c>
      <c r="E742" s="255" t="s">
        <v>1</v>
      </c>
      <c r="F742" s="256" t="s">
        <v>585</v>
      </c>
      <c r="G742" s="254"/>
      <c r="H742" s="257">
        <v>-3.645</v>
      </c>
      <c r="I742" s="258"/>
      <c r="J742" s="254"/>
      <c r="K742" s="254"/>
      <c r="L742" s="259"/>
      <c r="M742" s="260"/>
      <c r="N742" s="261"/>
      <c r="O742" s="261"/>
      <c r="P742" s="261"/>
      <c r="Q742" s="261"/>
      <c r="R742" s="261"/>
      <c r="S742" s="261"/>
      <c r="T742" s="262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63" t="s">
        <v>188</v>
      </c>
      <c r="AU742" s="263" t="s">
        <v>82</v>
      </c>
      <c r="AV742" s="14" t="s">
        <v>82</v>
      </c>
      <c r="AW742" s="14" t="s">
        <v>30</v>
      </c>
      <c r="AX742" s="14" t="s">
        <v>73</v>
      </c>
      <c r="AY742" s="263" t="s">
        <v>129</v>
      </c>
    </row>
    <row r="743" spans="1:51" s="14" customFormat="1" ht="12">
      <c r="A743" s="14"/>
      <c r="B743" s="253"/>
      <c r="C743" s="254"/>
      <c r="D743" s="234" t="s">
        <v>188</v>
      </c>
      <c r="E743" s="255" t="s">
        <v>1</v>
      </c>
      <c r="F743" s="256" t="s">
        <v>586</v>
      </c>
      <c r="G743" s="254"/>
      <c r="H743" s="257">
        <v>2.025</v>
      </c>
      <c r="I743" s="258"/>
      <c r="J743" s="254"/>
      <c r="K743" s="254"/>
      <c r="L743" s="259"/>
      <c r="M743" s="260"/>
      <c r="N743" s="261"/>
      <c r="O743" s="261"/>
      <c r="P743" s="261"/>
      <c r="Q743" s="261"/>
      <c r="R743" s="261"/>
      <c r="S743" s="261"/>
      <c r="T743" s="262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63" t="s">
        <v>188</v>
      </c>
      <c r="AU743" s="263" t="s">
        <v>82</v>
      </c>
      <c r="AV743" s="14" t="s">
        <v>82</v>
      </c>
      <c r="AW743" s="14" t="s">
        <v>30</v>
      </c>
      <c r="AX743" s="14" t="s">
        <v>73</v>
      </c>
      <c r="AY743" s="263" t="s">
        <v>129</v>
      </c>
    </row>
    <row r="744" spans="1:51" s="14" customFormat="1" ht="12">
      <c r="A744" s="14"/>
      <c r="B744" s="253"/>
      <c r="C744" s="254"/>
      <c r="D744" s="234" t="s">
        <v>188</v>
      </c>
      <c r="E744" s="255" t="s">
        <v>1</v>
      </c>
      <c r="F744" s="256" t="s">
        <v>590</v>
      </c>
      <c r="G744" s="254"/>
      <c r="H744" s="257">
        <v>0.41</v>
      </c>
      <c r="I744" s="258"/>
      <c r="J744" s="254"/>
      <c r="K744" s="254"/>
      <c r="L744" s="259"/>
      <c r="M744" s="260"/>
      <c r="N744" s="261"/>
      <c r="O744" s="261"/>
      <c r="P744" s="261"/>
      <c r="Q744" s="261"/>
      <c r="R744" s="261"/>
      <c r="S744" s="261"/>
      <c r="T744" s="262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63" t="s">
        <v>188</v>
      </c>
      <c r="AU744" s="263" t="s">
        <v>82</v>
      </c>
      <c r="AV744" s="14" t="s">
        <v>82</v>
      </c>
      <c r="AW744" s="14" t="s">
        <v>30</v>
      </c>
      <c r="AX744" s="14" t="s">
        <v>73</v>
      </c>
      <c r="AY744" s="263" t="s">
        <v>129</v>
      </c>
    </row>
    <row r="745" spans="1:51" s="14" customFormat="1" ht="12">
      <c r="A745" s="14"/>
      <c r="B745" s="253"/>
      <c r="C745" s="254"/>
      <c r="D745" s="234" t="s">
        <v>188</v>
      </c>
      <c r="E745" s="255" t="s">
        <v>1</v>
      </c>
      <c r="F745" s="256" t="s">
        <v>645</v>
      </c>
      <c r="G745" s="254"/>
      <c r="H745" s="257">
        <v>2.655</v>
      </c>
      <c r="I745" s="258"/>
      <c r="J745" s="254"/>
      <c r="K745" s="254"/>
      <c r="L745" s="259"/>
      <c r="M745" s="260"/>
      <c r="N745" s="261"/>
      <c r="O745" s="261"/>
      <c r="P745" s="261"/>
      <c r="Q745" s="261"/>
      <c r="R745" s="261"/>
      <c r="S745" s="261"/>
      <c r="T745" s="262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63" t="s">
        <v>188</v>
      </c>
      <c r="AU745" s="263" t="s">
        <v>82</v>
      </c>
      <c r="AV745" s="14" t="s">
        <v>82</v>
      </c>
      <c r="AW745" s="14" t="s">
        <v>30</v>
      </c>
      <c r="AX745" s="14" t="s">
        <v>73</v>
      </c>
      <c r="AY745" s="263" t="s">
        <v>129</v>
      </c>
    </row>
    <row r="746" spans="1:51" s="13" customFormat="1" ht="12">
      <c r="A746" s="13"/>
      <c r="B746" s="243"/>
      <c r="C746" s="244"/>
      <c r="D746" s="234" t="s">
        <v>188</v>
      </c>
      <c r="E746" s="245" t="s">
        <v>1</v>
      </c>
      <c r="F746" s="246" t="s">
        <v>399</v>
      </c>
      <c r="G746" s="244"/>
      <c r="H746" s="245" t="s">
        <v>1</v>
      </c>
      <c r="I746" s="247"/>
      <c r="J746" s="244"/>
      <c r="K746" s="244"/>
      <c r="L746" s="248"/>
      <c r="M746" s="249"/>
      <c r="N746" s="250"/>
      <c r="O746" s="250"/>
      <c r="P746" s="250"/>
      <c r="Q746" s="250"/>
      <c r="R746" s="250"/>
      <c r="S746" s="250"/>
      <c r="T746" s="251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52" t="s">
        <v>188</v>
      </c>
      <c r="AU746" s="252" t="s">
        <v>82</v>
      </c>
      <c r="AV746" s="13" t="s">
        <v>80</v>
      </c>
      <c r="AW746" s="13" t="s">
        <v>30</v>
      </c>
      <c r="AX746" s="13" t="s">
        <v>73</v>
      </c>
      <c r="AY746" s="252" t="s">
        <v>129</v>
      </c>
    </row>
    <row r="747" spans="1:51" s="14" customFormat="1" ht="12">
      <c r="A747" s="14"/>
      <c r="B747" s="253"/>
      <c r="C747" s="254"/>
      <c r="D747" s="234" t="s">
        <v>188</v>
      </c>
      <c r="E747" s="255" t="s">
        <v>1</v>
      </c>
      <c r="F747" s="256" t="s">
        <v>639</v>
      </c>
      <c r="G747" s="254"/>
      <c r="H747" s="257">
        <v>30.8</v>
      </c>
      <c r="I747" s="258"/>
      <c r="J747" s="254"/>
      <c r="K747" s="254"/>
      <c r="L747" s="259"/>
      <c r="M747" s="260"/>
      <c r="N747" s="261"/>
      <c r="O747" s="261"/>
      <c r="P747" s="261"/>
      <c r="Q747" s="261"/>
      <c r="R747" s="261"/>
      <c r="S747" s="261"/>
      <c r="T747" s="262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63" t="s">
        <v>188</v>
      </c>
      <c r="AU747" s="263" t="s">
        <v>82</v>
      </c>
      <c r="AV747" s="14" t="s">
        <v>82</v>
      </c>
      <c r="AW747" s="14" t="s">
        <v>30</v>
      </c>
      <c r="AX747" s="14" t="s">
        <v>73</v>
      </c>
      <c r="AY747" s="263" t="s">
        <v>129</v>
      </c>
    </row>
    <row r="748" spans="1:51" s="14" customFormat="1" ht="12">
      <c r="A748" s="14"/>
      <c r="B748" s="253"/>
      <c r="C748" s="254"/>
      <c r="D748" s="234" t="s">
        <v>188</v>
      </c>
      <c r="E748" s="255" t="s">
        <v>1</v>
      </c>
      <c r="F748" s="256" t="s">
        <v>643</v>
      </c>
      <c r="G748" s="254"/>
      <c r="H748" s="257">
        <v>11.04</v>
      </c>
      <c r="I748" s="258"/>
      <c r="J748" s="254"/>
      <c r="K748" s="254"/>
      <c r="L748" s="259"/>
      <c r="M748" s="260"/>
      <c r="N748" s="261"/>
      <c r="O748" s="261"/>
      <c r="P748" s="261"/>
      <c r="Q748" s="261"/>
      <c r="R748" s="261"/>
      <c r="S748" s="261"/>
      <c r="T748" s="262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63" t="s">
        <v>188</v>
      </c>
      <c r="AU748" s="263" t="s">
        <v>82</v>
      </c>
      <c r="AV748" s="14" t="s">
        <v>82</v>
      </c>
      <c r="AW748" s="14" t="s">
        <v>30</v>
      </c>
      <c r="AX748" s="14" t="s">
        <v>73</v>
      </c>
      <c r="AY748" s="263" t="s">
        <v>129</v>
      </c>
    </row>
    <row r="749" spans="1:51" s="14" customFormat="1" ht="12">
      <c r="A749" s="14"/>
      <c r="B749" s="253"/>
      <c r="C749" s="254"/>
      <c r="D749" s="234" t="s">
        <v>188</v>
      </c>
      <c r="E749" s="255" t="s">
        <v>1</v>
      </c>
      <c r="F749" s="256" t="s">
        <v>644</v>
      </c>
      <c r="G749" s="254"/>
      <c r="H749" s="257">
        <v>10.212</v>
      </c>
      <c r="I749" s="258"/>
      <c r="J749" s="254"/>
      <c r="K749" s="254"/>
      <c r="L749" s="259"/>
      <c r="M749" s="260"/>
      <c r="N749" s="261"/>
      <c r="O749" s="261"/>
      <c r="P749" s="261"/>
      <c r="Q749" s="261"/>
      <c r="R749" s="261"/>
      <c r="S749" s="261"/>
      <c r="T749" s="262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63" t="s">
        <v>188</v>
      </c>
      <c r="AU749" s="263" t="s">
        <v>82</v>
      </c>
      <c r="AV749" s="14" t="s">
        <v>82</v>
      </c>
      <c r="AW749" s="14" t="s">
        <v>30</v>
      </c>
      <c r="AX749" s="14" t="s">
        <v>73</v>
      </c>
      <c r="AY749" s="263" t="s">
        <v>129</v>
      </c>
    </row>
    <row r="750" spans="1:51" s="14" customFormat="1" ht="12">
      <c r="A750" s="14"/>
      <c r="B750" s="253"/>
      <c r="C750" s="254"/>
      <c r="D750" s="234" t="s">
        <v>188</v>
      </c>
      <c r="E750" s="255" t="s">
        <v>1</v>
      </c>
      <c r="F750" s="256" t="s">
        <v>564</v>
      </c>
      <c r="G750" s="254"/>
      <c r="H750" s="257">
        <v>-1.6</v>
      </c>
      <c r="I750" s="258"/>
      <c r="J750" s="254"/>
      <c r="K750" s="254"/>
      <c r="L750" s="259"/>
      <c r="M750" s="260"/>
      <c r="N750" s="261"/>
      <c r="O750" s="261"/>
      <c r="P750" s="261"/>
      <c r="Q750" s="261"/>
      <c r="R750" s="261"/>
      <c r="S750" s="261"/>
      <c r="T750" s="262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63" t="s">
        <v>188</v>
      </c>
      <c r="AU750" s="263" t="s">
        <v>82</v>
      </c>
      <c r="AV750" s="14" t="s">
        <v>82</v>
      </c>
      <c r="AW750" s="14" t="s">
        <v>30</v>
      </c>
      <c r="AX750" s="14" t="s">
        <v>73</v>
      </c>
      <c r="AY750" s="263" t="s">
        <v>129</v>
      </c>
    </row>
    <row r="751" spans="1:51" s="14" customFormat="1" ht="12">
      <c r="A751" s="14"/>
      <c r="B751" s="253"/>
      <c r="C751" s="254"/>
      <c r="D751" s="234" t="s">
        <v>188</v>
      </c>
      <c r="E751" s="255" t="s">
        <v>1</v>
      </c>
      <c r="F751" s="256" t="s">
        <v>585</v>
      </c>
      <c r="G751" s="254"/>
      <c r="H751" s="257">
        <v>-3.645</v>
      </c>
      <c r="I751" s="258"/>
      <c r="J751" s="254"/>
      <c r="K751" s="254"/>
      <c r="L751" s="259"/>
      <c r="M751" s="260"/>
      <c r="N751" s="261"/>
      <c r="O751" s="261"/>
      <c r="P751" s="261"/>
      <c r="Q751" s="261"/>
      <c r="R751" s="261"/>
      <c r="S751" s="261"/>
      <c r="T751" s="262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63" t="s">
        <v>188</v>
      </c>
      <c r="AU751" s="263" t="s">
        <v>82</v>
      </c>
      <c r="AV751" s="14" t="s">
        <v>82</v>
      </c>
      <c r="AW751" s="14" t="s">
        <v>30</v>
      </c>
      <c r="AX751" s="14" t="s">
        <v>73</v>
      </c>
      <c r="AY751" s="263" t="s">
        <v>129</v>
      </c>
    </row>
    <row r="752" spans="1:51" s="14" customFormat="1" ht="12">
      <c r="A752" s="14"/>
      <c r="B752" s="253"/>
      <c r="C752" s="254"/>
      <c r="D752" s="234" t="s">
        <v>188</v>
      </c>
      <c r="E752" s="255" t="s">
        <v>1</v>
      </c>
      <c r="F752" s="256" t="s">
        <v>586</v>
      </c>
      <c r="G752" s="254"/>
      <c r="H752" s="257">
        <v>2.025</v>
      </c>
      <c r="I752" s="258"/>
      <c r="J752" s="254"/>
      <c r="K752" s="254"/>
      <c r="L752" s="259"/>
      <c r="M752" s="260"/>
      <c r="N752" s="261"/>
      <c r="O752" s="261"/>
      <c r="P752" s="261"/>
      <c r="Q752" s="261"/>
      <c r="R752" s="261"/>
      <c r="S752" s="261"/>
      <c r="T752" s="262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63" t="s">
        <v>188</v>
      </c>
      <c r="AU752" s="263" t="s">
        <v>82</v>
      </c>
      <c r="AV752" s="14" t="s">
        <v>82</v>
      </c>
      <c r="AW752" s="14" t="s">
        <v>30</v>
      </c>
      <c r="AX752" s="14" t="s">
        <v>73</v>
      </c>
      <c r="AY752" s="263" t="s">
        <v>129</v>
      </c>
    </row>
    <row r="753" spans="1:51" s="14" customFormat="1" ht="12">
      <c r="A753" s="14"/>
      <c r="B753" s="253"/>
      <c r="C753" s="254"/>
      <c r="D753" s="234" t="s">
        <v>188</v>
      </c>
      <c r="E753" s="255" t="s">
        <v>1</v>
      </c>
      <c r="F753" s="256" t="s">
        <v>590</v>
      </c>
      <c r="G753" s="254"/>
      <c r="H753" s="257">
        <v>0.41</v>
      </c>
      <c r="I753" s="258"/>
      <c r="J753" s="254"/>
      <c r="K753" s="254"/>
      <c r="L753" s="259"/>
      <c r="M753" s="260"/>
      <c r="N753" s="261"/>
      <c r="O753" s="261"/>
      <c r="P753" s="261"/>
      <c r="Q753" s="261"/>
      <c r="R753" s="261"/>
      <c r="S753" s="261"/>
      <c r="T753" s="262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63" t="s">
        <v>188</v>
      </c>
      <c r="AU753" s="263" t="s">
        <v>82</v>
      </c>
      <c r="AV753" s="14" t="s">
        <v>82</v>
      </c>
      <c r="AW753" s="14" t="s">
        <v>30</v>
      </c>
      <c r="AX753" s="14" t="s">
        <v>73</v>
      </c>
      <c r="AY753" s="263" t="s">
        <v>129</v>
      </c>
    </row>
    <row r="754" spans="1:51" s="14" customFormat="1" ht="12">
      <c r="A754" s="14"/>
      <c r="B754" s="253"/>
      <c r="C754" s="254"/>
      <c r="D754" s="234" t="s">
        <v>188</v>
      </c>
      <c r="E754" s="255" t="s">
        <v>1</v>
      </c>
      <c r="F754" s="256" t="s">
        <v>645</v>
      </c>
      <c r="G754" s="254"/>
      <c r="H754" s="257">
        <v>2.655</v>
      </c>
      <c r="I754" s="258"/>
      <c r="J754" s="254"/>
      <c r="K754" s="254"/>
      <c r="L754" s="259"/>
      <c r="M754" s="260"/>
      <c r="N754" s="261"/>
      <c r="O754" s="261"/>
      <c r="P754" s="261"/>
      <c r="Q754" s="261"/>
      <c r="R754" s="261"/>
      <c r="S754" s="261"/>
      <c r="T754" s="262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63" t="s">
        <v>188</v>
      </c>
      <c r="AU754" s="263" t="s">
        <v>82</v>
      </c>
      <c r="AV754" s="14" t="s">
        <v>82</v>
      </c>
      <c r="AW754" s="14" t="s">
        <v>30</v>
      </c>
      <c r="AX754" s="14" t="s">
        <v>73</v>
      </c>
      <c r="AY754" s="263" t="s">
        <v>129</v>
      </c>
    </row>
    <row r="755" spans="1:51" s="13" customFormat="1" ht="12">
      <c r="A755" s="13"/>
      <c r="B755" s="243"/>
      <c r="C755" s="244"/>
      <c r="D755" s="234" t="s">
        <v>188</v>
      </c>
      <c r="E755" s="245" t="s">
        <v>1</v>
      </c>
      <c r="F755" s="246" t="s">
        <v>400</v>
      </c>
      <c r="G755" s="244"/>
      <c r="H755" s="245" t="s">
        <v>1</v>
      </c>
      <c r="I755" s="247"/>
      <c r="J755" s="244"/>
      <c r="K755" s="244"/>
      <c r="L755" s="248"/>
      <c r="M755" s="249"/>
      <c r="N755" s="250"/>
      <c r="O755" s="250"/>
      <c r="P755" s="250"/>
      <c r="Q755" s="250"/>
      <c r="R755" s="250"/>
      <c r="S755" s="250"/>
      <c r="T755" s="251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2" t="s">
        <v>188</v>
      </c>
      <c r="AU755" s="252" t="s">
        <v>82</v>
      </c>
      <c r="AV755" s="13" t="s">
        <v>80</v>
      </c>
      <c r="AW755" s="13" t="s">
        <v>30</v>
      </c>
      <c r="AX755" s="13" t="s">
        <v>73</v>
      </c>
      <c r="AY755" s="252" t="s">
        <v>129</v>
      </c>
    </row>
    <row r="756" spans="1:51" s="14" customFormat="1" ht="12">
      <c r="A756" s="14"/>
      <c r="B756" s="253"/>
      <c r="C756" s="254"/>
      <c r="D756" s="234" t="s">
        <v>188</v>
      </c>
      <c r="E756" s="255" t="s">
        <v>1</v>
      </c>
      <c r="F756" s="256" t="s">
        <v>639</v>
      </c>
      <c r="G756" s="254"/>
      <c r="H756" s="257">
        <v>30.8</v>
      </c>
      <c r="I756" s="258"/>
      <c r="J756" s="254"/>
      <c r="K756" s="254"/>
      <c r="L756" s="259"/>
      <c r="M756" s="260"/>
      <c r="N756" s="261"/>
      <c r="O756" s="261"/>
      <c r="P756" s="261"/>
      <c r="Q756" s="261"/>
      <c r="R756" s="261"/>
      <c r="S756" s="261"/>
      <c r="T756" s="262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63" t="s">
        <v>188</v>
      </c>
      <c r="AU756" s="263" t="s">
        <v>82</v>
      </c>
      <c r="AV756" s="14" t="s">
        <v>82</v>
      </c>
      <c r="AW756" s="14" t="s">
        <v>30</v>
      </c>
      <c r="AX756" s="14" t="s">
        <v>73</v>
      </c>
      <c r="AY756" s="263" t="s">
        <v>129</v>
      </c>
    </row>
    <row r="757" spans="1:51" s="14" customFormat="1" ht="12">
      <c r="A757" s="14"/>
      <c r="B757" s="253"/>
      <c r="C757" s="254"/>
      <c r="D757" s="234" t="s">
        <v>188</v>
      </c>
      <c r="E757" s="255" t="s">
        <v>1</v>
      </c>
      <c r="F757" s="256" t="s">
        <v>640</v>
      </c>
      <c r="G757" s="254"/>
      <c r="H757" s="257">
        <v>10.8</v>
      </c>
      <c r="I757" s="258"/>
      <c r="J757" s="254"/>
      <c r="K757" s="254"/>
      <c r="L757" s="259"/>
      <c r="M757" s="260"/>
      <c r="N757" s="261"/>
      <c r="O757" s="261"/>
      <c r="P757" s="261"/>
      <c r="Q757" s="261"/>
      <c r="R757" s="261"/>
      <c r="S757" s="261"/>
      <c r="T757" s="262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63" t="s">
        <v>188</v>
      </c>
      <c r="AU757" s="263" t="s">
        <v>82</v>
      </c>
      <c r="AV757" s="14" t="s">
        <v>82</v>
      </c>
      <c r="AW757" s="14" t="s">
        <v>30</v>
      </c>
      <c r="AX757" s="14" t="s">
        <v>73</v>
      </c>
      <c r="AY757" s="263" t="s">
        <v>129</v>
      </c>
    </row>
    <row r="758" spans="1:51" s="14" customFormat="1" ht="12">
      <c r="A758" s="14"/>
      <c r="B758" s="253"/>
      <c r="C758" s="254"/>
      <c r="D758" s="234" t="s">
        <v>188</v>
      </c>
      <c r="E758" s="255" t="s">
        <v>1</v>
      </c>
      <c r="F758" s="256" t="s">
        <v>641</v>
      </c>
      <c r="G758" s="254"/>
      <c r="H758" s="257">
        <v>9.99</v>
      </c>
      <c r="I758" s="258"/>
      <c r="J758" s="254"/>
      <c r="K758" s="254"/>
      <c r="L758" s="259"/>
      <c r="M758" s="260"/>
      <c r="N758" s="261"/>
      <c r="O758" s="261"/>
      <c r="P758" s="261"/>
      <c r="Q758" s="261"/>
      <c r="R758" s="261"/>
      <c r="S758" s="261"/>
      <c r="T758" s="262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63" t="s">
        <v>188</v>
      </c>
      <c r="AU758" s="263" t="s">
        <v>82</v>
      </c>
      <c r="AV758" s="14" t="s">
        <v>82</v>
      </c>
      <c r="AW758" s="14" t="s">
        <v>30</v>
      </c>
      <c r="AX758" s="14" t="s">
        <v>73</v>
      </c>
      <c r="AY758" s="263" t="s">
        <v>129</v>
      </c>
    </row>
    <row r="759" spans="1:51" s="14" customFormat="1" ht="12">
      <c r="A759" s="14"/>
      <c r="B759" s="253"/>
      <c r="C759" s="254"/>
      <c r="D759" s="234" t="s">
        <v>188</v>
      </c>
      <c r="E759" s="255" t="s">
        <v>1</v>
      </c>
      <c r="F759" s="256" t="s">
        <v>564</v>
      </c>
      <c r="G759" s="254"/>
      <c r="H759" s="257">
        <v>-1.6</v>
      </c>
      <c r="I759" s="258"/>
      <c r="J759" s="254"/>
      <c r="K759" s="254"/>
      <c r="L759" s="259"/>
      <c r="M759" s="260"/>
      <c r="N759" s="261"/>
      <c r="O759" s="261"/>
      <c r="P759" s="261"/>
      <c r="Q759" s="261"/>
      <c r="R759" s="261"/>
      <c r="S759" s="261"/>
      <c r="T759" s="262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63" t="s">
        <v>188</v>
      </c>
      <c r="AU759" s="263" t="s">
        <v>82</v>
      </c>
      <c r="AV759" s="14" t="s">
        <v>82</v>
      </c>
      <c r="AW759" s="14" t="s">
        <v>30</v>
      </c>
      <c r="AX759" s="14" t="s">
        <v>73</v>
      </c>
      <c r="AY759" s="263" t="s">
        <v>129</v>
      </c>
    </row>
    <row r="760" spans="1:51" s="14" customFormat="1" ht="12">
      <c r="A760" s="14"/>
      <c r="B760" s="253"/>
      <c r="C760" s="254"/>
      <c r="D760" s="234" t="s">
        <v>188</v>
      </c>
      <c r="E760" s="255" t="s">
        <v>1</v>
      </c>
      <c r="F760" s="256" t="s">
        <v>566</v>
      </c>
      <c r="G760" s="254"/>
      <c r="H760" s="257">
        <v>-1.823</v>
      </c>
      <c r="I760" s="258"/>
      <c r="J760" s="254"/>
      <c r="K760" s="254"/>
      <c r="L760" s="259"/>
      <c r="M760" s="260"/>
      <c r="N760" s="261"/>
      <c r="O760" s="261"/>
      <c r="P760" s="261"/>
      <c r="Q760" s="261"/>
      <c r="R760" s="261"/>
      <c r="S760" s="261"/>
      <c r="T760" s="262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63" t="s">
        <v>188</v>
      </c>
      <c r="AU760" s="263" t="s">
        <v>82</v>
      </c>
      <c r="AV760" s="14" t="s">
        <v>82</v>
      </c>
      <c r="AW760" s="14" t="s">
        <v>30</v>
      </c>
      <c r="AX760" s="14" t="s">
        <v>73</v>
      </c>
      <c r="AY760" s="263" t="s">
        <v>129</v>
      </c>
    </row>
    <row r="761" spans="1:51" s="14" customFormat="1" ht="12">
      <c r="A761" s="14"/>
      <c r="B761" s="253"/>
      <c r="C761" s="254"/>
      <c r="D761" s="234" t="s">
        <v>188</v>
      </c>
      <c r="E761" s="255" t="s">
        <v>1</v>
      </c>
      <c r="F761" s="256" t="s">
        <v>579</v>
      </c>
      <c r="G761" s="254"/>
      <c r="H761" s="257">
        <v>1.013</v>
      </c>
      <c r="I761" s="258"/>
      <c r="J761" s="254"/>
      <c r="K761" s="254"/>
      <c r="L761" s="259"/>
      <c r="M761" s="260"/>
      <c r="N761" s="261"/>
      <c r="O761" s="261"/>
      <c r="P761" s="261"/>
      <c r="Q761" s="261"/>
      <c r="R761" s="261"/>
      <c r="S761" s="261"/>
      <c r="T761" s="262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63" t="s">
        <v>188</v>
      </c>
      <c r="AU761" s="263" t="s">
        <v>82</v>
      </c>
      <c r="AV761" s="14" t="s">
        <v>82</v>
      </c>
      <c r="AW761" s="14" t="s">
        <v>30</v>
      </c>
      <c r="AX761" s="14" t="s">
        <v>73</v>
      </c>
      <c r="AY761" s="263" t="s">
        <v>129</v>
      </c>
    </row>
    <row r="762" spans="1:51" s="14" customFormat="1" ht="12">
      <c r="A762" s="14"/>
      <c r="B762" s="253"/>
      <c r="C762" s="254"/>
      <c r="D762" s="234" t="s">
        <v>188</v>
      </c>
      <c r="E762" s="255" t="s">
        <v>1</v>
      </c>
      <c r="F762" s="256" t="s">
        <v>580</v>
      </c>
      <c r="G762" s="254"/>
      <c r="H762" s="257">
        <v>0.205</v>
      </c>
      <c r="I762" s="258"/>
      <c r="J762" s="254"/>
      <c r="K762" s="254"/>
      <c r="L762" s="259"/>
      <c r="M762" s="260"/>
      <c r="N762" s="261"/>
      <c r="O762" s="261"/>
      <c r="P762" s="261"/>
      <c r="Q762" s="261"/>
      <c r="R762" s="261"/>
      <c r="S762" s="261"/>
      <c r="T762" s="262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63" t="s">
        <v>188</v>
      </c>
      <c r="AU762" s="263" t="s">
        <v>82</v>
      </c>
      <c r="AV762" s="14" t="s">
        <v>82</v>
      </c>
      <c r="AW762" s="14" t="s">
        <v>30</v>
      </c>
      <c r="AX762" s="14" t="s">
        <v>73</v>
      </c>
      <c r="AY762" s="263" t="s">
        <v>129</v>
      </c>
    </row>
    <row r="763" spans="1:51" s="14" customFormat="1" ht="12">
      <c r="A763" s="14"/>
      <c r="B763" s="253"/>
      <c r="C763" s="254"/>
      <c r="D763" s="234" t="s">
        <v>188</v>
      </c>
      <c r="E763" s="255" t="s">
        <v>1</v>
      </c>
      <c r="F763" s="256" t="s">
        <v>642</v>
      </c>
      <c r="G763" s="254"/>
      <c r="H763" s="257">
        <v>2.565</v>
      </c>
      <c r="I763" s="258"/>
      <c r="J763" s="254"/>
      <c r="K763" s="254"/>
      <c r="L763" s="259"/>
      <c r="M763" s="260"/>
      <c r="N763" s="261"/>
      <c r="O763" s="261"/>
      <c r="P763" s="261"/>
      <c r="Q763" s="261"/>
      <c r="R763" s="261"/>
      <c r="S763" s="261"/>
      <c r="T763" s="262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63" t="s">
        <v>188</v>
      </c>
      <c r="AU763" s="263" t="s">
        <v>82</v>
      </c>
      <c r="AV763" s="14" t="s">
        <v>82</v>
      </c>
      <c r="AW763" s="14" t="s">
        <v>30</v>
      </c>
      <c r="AX763" s="14" t="s">
        <v>73</v>
      </c>
      <c r="AY763" s="263" t="s">
        <v>129</v>
      </c>
    </row>
    <row r="764" spans="1:51" s="13" customFormat="1" ht="12">
      <c r="A764" s="13"/>
      <c r="B764" s="243"/>
      <c r="C764" s="244"/>
      <c r="D764" s="234" t="s">
        <v>188</v>
      </c>
      <c r="E764" s="245" t="s">
        <v>1</v>
      </c>
      <c r="F764" s="246" t="s">
        <v>401</v>
      </c>
      <c r="G764" s="244"/>
      <c r="H764" s="245" t="s">
        <v>1</v>
      </c>
      <c r="I764" s="247"/>
      <c r="J764" s="244"/>
      <c r="K764" s="244"/>
      <c r="L764" s="248"/>
      <c r="M764" s="249"/>
      <c r="N764" s="250"/>
      <c r="O764" s="250"/>
      <c r="P764" s="250"/>
      <c r="Q764" s="250"/>
      <c r="R764" s="250"/>
      <c r="S764" s="250"/>
      <c r="T764" s="251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52" t="s">
        <v>188</v>
      </c>
      <c r="AU764" s="252" t="s">
        <v>82</v>
      </c>
      <c r="AV764" s="13" t="s">
        <v>80</v>
      </c>
      <c r="AW764" s="13" t="s">
        <v>30</v>
      </c>
      <c r="AX764" s="13" t="s">
        <v>73</v>
      </c>
      <c r="AY764" s="252" t="s">
        <v>129</v>
      </c>
    </row>
    <row r="765" spans="1:51" s="14" customFormat="1" ht="12">
      <c r="A765" s="14"/>
      <c r="B765" s="253"/>
      <c r="C765" s="254"/>
      <c r="D765" s="234" t="s">
        <v>188</v>
      </c>
      <c r="E765" s="255" t="s">
        <v>1</v>
      </c>
      <c r="F765" s="256" t="s">
        <v>639</v>
      </c>
      <c r="G765" s="254"/>
      <c r="H765" s="257">
        <v>30.8</v>
      </c>
      <c r="I765" s="258"/>
      <c r="J765" s="254"/>
      <c r="K765" s="254"/>
      <c r="L765" s="259"/>
      <c r="M765" s="260"/>
      <c r="N765" s="261"/>
      <c r="O765" s="261"/>
      <c r="P765" s="261"/>
      <c r="Q765" s="261"/>
      <c r="R765" s="261"/>
      <c r="S765" s="261"/>
      <c r="T765" s="262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63" t="s">
        <v>188</v>
      </c>
      <c r="AU765" s="263" t="s">
        <v>82</v>
      </c>
      <c r="AV765" s="14" t="s">
        <v>82</v>
      </c>
      <c r="AW765" s="14" t="s">
        <v>30</v>
      </c>
      <c r="AX765" s="14" t="s">
        <v>73</v>
      </c>
      <c r="AY765" s="263" t="s">
        <v>129</v>
      </c>
    </row>
    <row r="766" spans="1:51" s="14" customFormat="1" ht="12">
      <c r="A766" s="14"/>
      <c r="B766" s="253"/>
      <c r="C766" s="254"/>
      <c r="D766" s="234" t="s">
        <v>188</v>
      </c>
      <c r="E766" s="255" t="s">
        <v>1</v>
      </c>
      <c r="F766" s="256" t="s">
        <v>643</v>
      </c>
      <c r="G766" s="254"/>
      <c r="H766" s="257">
        <v>11.04</v>
      </c>
      <c r="I766" s="258"/>
      <c r="J766" s="254"/>
      <c r="K766" s="254"/>
      <c r="L766" s="259"/>
      <c r="M766" s="260"/>
      <c r="N766" s="261"/>
      <c r="O766" s="261"/>
      <c r="P766" s="261"/>
      <c r="Q766" s="261"/>
      <c r="R766" s="261"/>
      <c r="S766" s="261"/>
      <c r="T766" s="262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63" t="s">
        <v>188</v>
      </c>
      <c r="AU766" s="263" t="s">
        <v>82</v>
      </c>
      <c r="AV766" s="14" t="s">
        <v>82</v>
      </c>
      <c r="AW766" s="14" t="s">
        <v>30</v>
      </c>
      <c r="AX766" s="14" t="s">
        <v>73</v>
      </c>
      <c r="AY766" s="263" t="s">
        <v>129</v>
      </c>
    </row>
    <row r="767" spans="1:51" s="14" customFormat="1" ht="12">
      <c r="A767" s="14"/>
      <c r="B767" s="253"/>
      <c r="C767" s="254"/>
      <c r="D767" s="234" t="s">
        <v>188</v>
      </c>
      <c r="E767" s="255" t="s">
        <v>1</v>
      </c>
      <c r="F767" s="256" t="s">
        <v>644</v>
      </c>
      <c r="G767" s="254"/>
      <c r="H767" s="257">
        <v>10.212</v>
      </c>
      <c r="I767" s="258"/>
      <c r="J767" s="254"/>
      <c r="K767" s="254"/>
      <c r="L767" s="259"/>
      <c r="M767" s="260"/>
      <c r="N767" s="261"/>
      <c r="O767" s="261"/>
      <c r="P767" s="261"/>
      <c r="Q767" s="261"/>
      <c r="R767" s="261"/>
      <c r="S767" s="261"/>
      <c r="T767" s="262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63" t="s">
        <v>188</v>
      </c>
      <c r="AU767" s="263" t="s">
        <v>82</v>
      </c>
      <c r="AV767" s="14" t="s">
        <v>82</v>
      </c>
      <c r="AW767" s="14" t="s">
        <v>30</v>
      </c>
      <c r="AX767" s="14" t="s">
        <v>73</v>
      </c>
      <c r="AY767" s="263" t="s">
        <v>129</v>
      </c>
    </row>
    <row r="768" spans="1:51" s="14" customFormat="1" ht="12">
      <c r="A768" s="14"/>
      <c r="B768" s="253"/>
      <c r="C768" s="254"/>
      <c r="D768" s="234" t="s">
        <v>188</v>
      </c>
      <c r="E768" s="255" t="s">
        <v>1</v>
      </c>
      <c r="F768" s="256" t="s">
        <v>564</v>
      </c>
      <c r="G768" s="254"/>
      <c r="H768" s="257">
        <v>-1.6</v>
      </c>
      <c r="I768" s="258"/>
      <c r="J768" s="254"/>
      <c r="K768" s="254"/>
      <c r="L768" s="259"/>
      <c r="M768" s="260"/>
      <c r="N768" s="261"/>
      <c r="O768" s="261"/>
      <c r="P768" s="261"/>
      <c r="Q768" s="261"/>
      <c r="R768" s="261"/>
      <c r="S768" s="261"/>
      <c r="T768" s="262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63" t="s">
        <v>188</v>
      </c>
      <c r="AU768" s="263" t="s">
        <v>82</v>
      </c>
      <c r="AV768" s="14" t="s">
        <v>82</v>
      </c>
      <c r="AW768" s="14" t="s">
        <v>30</v>
      </c>
      <c r="AX768" s="14" t="s">
        <v>73</v>
      </c>
      <c r="AY768" s="263" t="s">
        <v>129</v>
      </c>
    </row>
    <row r="769" spans="1:51" s="14" customFormat="1" ht="12">
      <c r="A769" s="14"/>
      <c r="B769" s="253"/>
      <c r="C769" s="254"/>
      <c r="D769" s="234" t="s">
        <v>188</v>
      </c>
      <c r="E769" s="255" t="s">
        <v>1</v>
      </c>
      <c r="F769" s="256" t="s">
        <v>585</v>
      </c>
      <c r="G769" s="254"/>
      <c r="H769" s="257">
        <v>-3.645</v>
      </c>
      <c r="I769" s="258"/>
      <c r="J769" s="254"/>
      <c r="K769" s="254"/>
      <c r="L769" s="259"/>
      <c r="M769" s="260"/>
      <c r="N769" s="261"/>
      <c r="O769" s="261"/>
      <c r="P769" s="261"/>
      <c r="Q769" s="261"/>
      <c r="R769" s="261"/>
      <c r="S769" s="261"/>
      <c r="T769" s="262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63" t="s">
        <v>188</v>
      </c>
      <c r="AU769" s="263" t="s">
        <v>82</v>
      </c>
      <c r="AV769" s="14" t="s">
        <v>82</v>
      </c>
      <c r="AW769" s="14" t="s">
        <v>30</v>
      </c>
      <c r="AX769" s="14" t="s">
        <v>73</v>
      </c>
      <c r="AY769" s="263" t="s">
        <v>129</v>
      </c>
    </row>
    <row r="770" spans="1:51" s="14" customFormat="1" ht="12">
      <c r="A770" s="14"/>
      <c r="B770" s="253"/>
      <c r="C770" s="254"/>
      <c r="D770" s="234" t="s">
        <v>188</v>
      </c>
      <c r="E770" s="255" t="s">
        <v>1</v>
      </c>
      <c r="F770" s="256" t="s">
        <v>586</v>
      </c>
      <c r="G770" s="254"/>
      <c r="H770" s="257">
        <v>2.025</v>
      </c>
      <c r="I770" s="258"/>
      <c r="J770" s="254"/>
      <c r="K770" s="254"/>
      <c r="L770" s="259"/>
      <c r="M770" s="260"/>
      <c r="N770" s="261"/>
      <c r="O770" s="261"/>
      <c r="P770" s="261"/>
      <c r="Q770" s="261"/>
      <c r="R770" s="261"/>
      <c r="S770" s="261"/>
      <c r="T770" s="262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63" t="s">
        <v>188</v>
      </c>
      <c r="AU770" s="263" t="s">
        <v>82</v>
      </c>
      <c r="AV770" s="14" t="s">
        <v>82</v>
      </c>
      <c r="AW770" s="14" t="s">
        <v>30</v>
      </c>
      <c r="AX770" s="14" t="s">
        <v>73</v>
      </c>
      <c r="AY770" s="263" t="s">
        <v>129</v>
      </c>
    </row>
    <row r="771" spans="1:51" s="14" customFormat="1" ht="12">
      <c r="A771" s="14"/>
      <c r="B771" s="253"/>
      <c r="C771" s="254"/>
      <c r="D771" s="234" t="s">
        <v>188</v>
      </c>
      <c r="E771" s="255" t="s">
        <v>1</v>
      </c>
      <c r="F771" s="256" t="s">
        <v>590</v>
      </c>
      <c r="G771" s="254"/>
      <c r="H771" s="257">
        <v>0.41</v>
      </c>
      <c r="I771" s="258"/>
      <c r="J771" s="254"/>
      <c r="K771" s="254"/>
      <c r="L771" s="259"/>
      <c r="M771" s="260"/>
      <c r="N771" s="261"/>
      <c r="O771" s="261"/>
      <c r="P771" s="261"/>
      <c r="Q771" s="261"/>
      <c r="R771" s="261"/>
      <c r="S771" s="261"/>
      <c r="T771" s="262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63" t="s">
        <v>188</v>
      </c>
      <c r="AU771" s="263" t="s">
        <v>82</v>
      </c>
      <c r="AV771" s="14" t="s">
        <v>82</v>
      </c>
      <c r="AW771" s="14" t="s">
        <v>30</v>
      </c>
      <c r="AX771" s="14" t="s">
        <v>73</v>
      </c>
      <c r="AY771" s="263" t="s">
        <v>129</v>
      </c>
    </row>
    <row r="772" spans="1:51" s="14" customFormat="1" ht="12">
      <c r="A772" s="14"/>
      <c r="B772" s="253"/>
      <c r="C772" s="254"/>
      <c r="D772" s="234" t="s">
        <v>188</v>
      </c>
      <c r="E772" s="255" t="s">
        <v>1</v>
      </c>
      <c r="F772" s="256" t="s">
        <v>645</v>
      </c>
      <c r="G772" s="254"/>
      <c r="H772" s="257">
        <v>2.655</v>
      </c>
      <c r="I772" s="258"/>
      <c r="J772" s="254"/>
      <c r="K772" s="254"/>
      <c r="L772" s="259"/>
      <c r="M772" s="260"/>
      <c r="N772" s="261"/>
      <c r="O772" s="261"/>
      <c r="P772" s="261"/>
      <c r="Q772" s="261"/>
      <c r="R772" s="261"/>
      <c r="S772" s="261"/>
      <c r="T772" s="262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63" t="s">
        <v>188</v>
      </c>
      <c r="AU772" s="263" t="s">
        <v>82</v>
      </c>
      <c r="AV772" s="14" t="s">
        <v>82</v>
      </c>
      <c r="AW772" s="14" t="s">
        <v>30</v>
      </c>
      <c r="AX772" s="14" t="s">
        <v>73</v>
      </c>
      <c r="AY772" s="263" t="s">
        <v>129</v>
      </c>
    </row>
    <row r="773" spans="1:51" s="13" customFormat="1" ht="12">
      <c r="A773" s="13"/>
      <c r="B773" s="243"/>
      <c r="C773" s="244"/>
      <c r="D773" s="234" t="s">
        <v>188</v>
      </c>
      <c r="E773" s="245" t="s">
        <v>1</v>
      </c>
      <c r="F773" s="246" t="s">
        <v>402</v>
      </c>
      <c r="G773" s="244"/>
      <c r="H773" s="245" t="s">
        <v>1</v>
      </c>
      <c r="I773" s="247"/>
      <c r="J773" s="244"/>
      <c r="K773" s="244"/>
      <c r="L773" s="248"/>
      <c r="M773" s="249"/>
      <c r="N773" s="250"/>
      <c r="O773" s="250"/>
      <c r="P773" s="250"/>
      <c r="Q773" s="250"/>
      <c r="R773" s="250"/>
      <c r="S773" s="250"/>
      <c r="T773" s="251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52" t="s">
        <v>188</v>
      </c>
      <c r="AU773" s="252" t="s">
        <v>82</v>
      </c>
      <c r="AV773" s="13" t="s">
        <v>80</v>
      </c>
      <c r="AW773" s="13" t="s">
        <v>30</v>
      </c>
      <c r="AX773" s="13" t="s">
        <v>73</v>
      </c>
      <c r="AY773" s="252" t="s">
        <v>129</v>
      </c>
    </row>
    <row r="774" spans="1:51" s="14" customFormat="1" ht="12">
      <c r="A774" s="14"/>
      <c r="B774" s="253"/>
      <c r="C774" s="254"/>
      <c r="D774" s="234" t="s">
        <v>188</v>
      </c>
      <c r="E774" s="255" t="s">
        <v>1</v>
      </c>
      <c r="F774" s="256" t="s">
        <v>639</v>
      </c>
      <c r="G774" s="254"/>
      <c r="H774" s="257">
        <v>30.8</v>
      </c>
      <c r="I774" s="258"/>
      <c r="J774" s="254"/>
      <c r="K774" s="254"/>
      <c r="L774" s="259"/>
      <c r="M774" s="260"/>
      <c r="N774" s="261"/>
      <c r="O774" s="261"/>
      <c r="P774" s="261"/>
      <c r="Q774" s="261"/>
      <c r="R774" s="261"/>
      <c r="S774" s="261"/>
      <c r="T774" s="262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63" t="s">
        <v>188</v>
      </c>
      <c r="AU774" s="263" t="s">
        <v>82</v>
      </c>
      <c r="AV774" s="14" t="s">
        <v>82</v>
      </c>
      <c r="AW774" s="14" t="s">
        <v>30</v>
      </c>
      <c r="AX774" s="14" t="s">
        <v>73</v>
      </c>
      <c r="AY774" s="263" t="s">
        <v>129</v>
      </c>
    </row>
    <row r="775" spans="1:51" s="14" customFormat="1" ht="12">
      <c r="A775" s="14"/>
      <c r="B775" s="253"/>
      <c r="C775" s="254"/>
      <c r="D775" s="234" t="s">
        <v>188</v>
      </c>
      <c r="E775" s="255" t="s">
        <v>1</v>
      </c>
      <c r="F775" s="256" t="s">
        <v>643</v>
      </c>
      <c r="G775" s="254"/>
      <c r="H775" s="257">
        <v>11.04</v>
      </c>
      <c r="I775" s="258"/>
      <c r="J775" s="254"/>
      <c r="K775" s="254"/>
      <c r="L775" s="259"/>
      <c r="M775" s="260"/>
      <c r="N775" s="261"/>
      <c r="O775" s="261"/>
      <c r="P775" s="261"/>
      <c r="Q775" s="261"/>
      <c r="R775" s="261"/>
      <c r="S775" s="261"/>
      <c r="T775" s="262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63" t="s">
        <v>188</v>
      </c>
      <c r="AU775" s="263" t="s">
        <v>82</v>
      </c>
      <c r="AV775" s="14" t="s">
        <v>82</v>
      </c>
      <c r="AW775" s="14" t="s">
        <v>30</v>
      </c>
      <c r="AX775" s="14" t="s">
        <v>73</v>
      </c>
      <c r="AY775" s="263" t="s">
        <v>129</v>
      </c>
    </row>
    <row r="776" spans="1:51" s="14" customFormat="1" ht="12">
      <c r="A776" s="14"/>
      <c r="B776" s="253"/>
      <c r="C776" s="254"/>
      <c r="D776" s="234" t="s">
        <v>188</v>
      </c>
      <c r="E776" s="255" t="s">
        <v>1</v>
      </c>
      <c r="F776" s="256" t="s">
        <v>644</v>
      </c>
      <c r="G776" s="254"/>
      <c r="H776" s="257">
        <v>10.212</v>
      </c>
      <c r="I776" s="258"/>
      <c r="J776" s="254"/>
      <c r="K776" s="254"/>
      <c r="L776" s="259"/>
      <c r="M776" s="260"/>
      <c r="N776" s="261"/>
      <c r="O776" s="261"/>
      <c r="P776" s="261"/>
      <c r="Q776" s="261"/>
      <c r="R776" s="261"/>
      <c r="S776" s="261"/>
      <c r="T776" s="262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63" t="s">
        <v>188</v>
      </c>
      <c r="AU776" s="263" t="s">
        <v>82</v>
      </c>
      <c r="AV776" s="14" t="s">
        <v>82</v>
      </c>
      <c r="AW776" s="14" t="s">
        <v>30</v>
      </c>
      <c r="AX776" s="14" t="s">
        <v>73</v>
      </c>
      <c r="AY776" s="263" t="s">
        <v>129</v>
      </c>
    </row>
    <row r="777" spans="1:51" s="14" customFormat="1" ht="12">
      <c r="A777" s="14"/>
      <c r="B777" s="253"/>
      <c r="C777" s="254"/>
      <c r="D777" s="234" t="s">
        <v>188</v>
      </c>
      <c r="E777" s="255" t="s">
        <v>1</v>
      </c>
      <c r="F777" s="256" t="s">
        <v>564</v>
      </c>
      <c r="G777" s="254"/>
      <c r="H777" s="257">
        <v>-1.6</v>
      </c>
      <c r="I777" s="258"/>
      <c r="J777" s="254"/>
      <c r="K777" s="254"/>
      <c r="L777" s="259"/>
      <c r="M777" s="260"/>
      <c r="N777" s="261"/>
      <c r="O777" s="261"/>
      <c r="P777" s="261"/>
      <c r="Q777" s="261"/>
      <c r="R777" s="261"/>
      <c r="S777" s="261"/>
      <c r="T777" s="262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63" t="s">
        <v>188</v>
      </c>
      <c r="AU777" s="263" t="s">
        <v>82</v>
      </c>
      <c r="AV777" s="14" t="s">
        <v>82</v>
      </c>
      <c r="AW777" s="14" t="s">
        <v>30</v>
      </c>
      <c r="AX777" s="14" t="s">
        <v>73</v>
      </c>
      <c r="AY777" s="263" t="s">
        <v>129</v>
      </c>
    </row>
    <row r="778" spans="1:51" s="14" customFormat="1" ht="12">
      <c r="A778" s="14"/>
      <c r="B778" s="253"/>
      <c r="C778" s="254"/>
      <c r="D778" s="234" t="s">
        <v>188</v>
      </c>
      <c r="E778" s="255" t="s">
        <v>1</v>
      </c>
      <c r="F778" s="256" t="s">
        <v>585</v>
      </c>
      <c r="G778" s="254"/>
      <c r="H778" s="257">
        <v>-3.645</v>
      </c>
      <c r="I778" s="258"/>
      <c r="J778" s="254"/>
      <c r="K778" s="254"/>
      <c r="L778" s="259"/>
      <c r="M778" s="260"/>
      <c r="N778" s="261"/>
      <c r="O778" s="261"/>
      <c r="P778" s="261"/>
      <c r="Q778" s="261"/>
      <c r="R778" s="261"/>
      <c r="S778" s="261"/>
      <c r="T778" s="262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63" t="s">
        <v>188</v>
      </c>
      <c r="AU778" s="263" t="s">
        <v>82</v>
      </c>
      <c r="AV778" s="14" t="s">
        <v>82</v>
      </c>
      <c r="AW778" s="14" t="s">
        <v>30</v>
      </c>
      <c r="AX778" s="14" t="s">
        <v>73</v>
      </c>
      <c r="AY778" s="263" t="s">
        <v>129</v>
      </c>
    </row>
    <row r="779" spans="1:51" s="14" customFormat="1" ht="12">
      <c r="A779" s="14"/>
      <c r="B779" s="253"/>
      <c r="C779" s="254"/>
      <c r="D779" s="234" t="s">
        <v>188</v>
      </c>
      <c r="E779" s="255" t="s">
        <v>1</v>
      </c>
      <c r="F779" s="256" t="s">
        <v>586</v>
      </c>
      <c r="G779" s="254"/>
      <c r="H779" s="257">
        <v>2.025</v>
      </c>
      <c r="I779" s="258"/>
      <c r="J779" s="254"/>
      <c r="K779" s="254"/>
      <c r="L779" s="259"/>
      <c r="M779" s="260"/>
      <c r="N779" s="261"/>
      <c r="O779" s="261"/>
      <c r="P779" s="261"/>
      <c r="Q779" s="261"/>
      <c r="R779" s="261"/>
      <c r="S779" s="261"/>
      <c r="T779" s="262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63" t="s">
        <v>188</v>
      </c>
      <c r="AU779" s="263" t="s">
        <v>82</v>
      </c>
      <c r="AV779" s="14" t="s">
        <v>82</v>
      </c>
      <c r="AW779" s="14" t="s">
        <v>30</v>
      </c>
      <c r="AX779" s="14" t="s">
        <v>73</v>
      </c>
      <c r="AY779" s="263" t="s">
        <v>129</v>
      </c>
    </row>
    <row r="780" spans="1:51" s="14" customFormat="1" ht="12">
      <c r="A780" s="14"/>
      <c r="B780" s="253"/>
      <c r="C780" s="254"/>
      <c r="D780" s="234" t="s">
        <v>188</v>
      </c>
      <c r="E780" s="255" t="s">
        <v>1</v>
      </c>
      <c r="F780" s="256" t="s">
        <v>590</v>
      </c>
      <c r="G780" s="254"/>
      <c r="H780" s="257">
        <v>0.41</v>
      </c>
      <c r="I780" s="258"/>
      <c r="J780" s="254"/>
      <c r="K780" s="254"/>
      <c r="L780" s="259"/>
      <c r="M780" s="260"/>
      <c r="N780" s="261"/>
      <c r="O780" s="261"/>
      <c r="P780" s="261"/>
      <c r="Q780" s="261"/>
      <c r="R780" s="261"/>
      <c r="S780" s="261"/>
      <c r="T780" s="262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63" t="s">
        <v>188</v>
      </c>
      <c r="AU780" s="263" t="s">
        <v>82</v>
      </c>
      <c r="AV780" s="14" t="s">
        <v>82</v>
      </c>
      <c r="AW780" s="14" t="s">
        <v>30</v>
      </c>
      <c r="AX780" s="14" t="s">
        <v>73</v>
      </c>
      <c r="AY780" s="263" t="s">
        <v>129</v>
      </c>
    </row>
    <row r="781" spans="1:51" s="14" customFormat="1" ht="12">
      <c r="A781" s="14"/>
      <c r="B781" s="253"/>
      <c r="C781" s="254"/>
      <c r="D781" s="234" t="s">
        <v>188</v>
      </c>
      <c r="E781" s="255" t="s">
        <v>1</v>
      </c>
      <c r="F781" s="256" t="s">
        <v>645</v>
      </c>
      <c r="G781" s="254"/>
      <c r="H781" s="257">
        <v>2.655</v>
      </c>
      <c r="I781" s="258"/>
      <c r="J781" s="254"/>
      <c r="K781" s="254"/>
      <c r="L781" s="259"/>
      <c r="M781" s="260"/>
      <c r="N781" s="261"/>
      <c r="O781" s="261"/>
      <c r="P781" s="261"/>
      <c r="Q781" s="261"/>
      <c r="R781" s="261"/>
      <c r="S781" s="261"/>
      <c r="T781" s="262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63" t="s">
        <v>188</v>
      </c>
      <c r="AU781" s="263" t="s">
        <v>82</v>
      </c>
      <c r="AV781" s="14" t="s">
        <v>82</v>
      </c>
      <c r="AW781" s="14" t="s">
        <v>30</v>
      </c>
      <c r="AX781" s="14" t="s">
        <v>73</v>
      </c>
      <c r="AY781" s="263" t="s">
        <v>129</v>
      </c>
    </row>
    <row r="782" spans="1:51" s="13" customFormat="1" ht="12">
      <c r="A782" s="13"/>
      <c r="B782" s="243"/>
      <c r="C782" s="244"/>
      <c r="D782" s="234" t="s">
        <v>188</v>
      </c>
      <c r="E782" s="245" t="s">
        <v>1</v>
      </c>
      <c r="F782" s="246" t="s">
        <v>646</v>
      </c>
      <c r="G782" s="244"/>
      <c r="H782" s="245" t="s">
        <v>1</v>
      </c>
      <c r="I782" s="247"/>
      <c r="J782" s="244"/>
      <c r="K782" s="244"/>
      <c r="L782" s="248"/>
      <c r="M782" s="249"/>
      <c r="N782" s="250"/>
      <c r="O782" s="250"/>
      <c r="P782" s="250"/>
      <c r="Q782" s="250"/>
      <c r="R782" s="250"/>
      <c r="S782" s="250"/>
      <c r="T782" s="251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52" t="s">
        <v>188</v>
      </c>
      <c r="AU782" s="252" t="s">
        <v>82</v>
      </c>
      <c r="AV782" s="13" t="s">
        <v>80</v>
      </c>
      <c r="AW782" s="13" t="s">
        <v>30</v>
      </c>
      <c r="AX782" s="13" t="s">
        <v>73</v>
      </c>
      <c r="AY782" s="252" t="s">
        <v>129</v>
      </c>
    </row>
    <row r="783" spans="1:51" s="14" customFormat="1" ht="12">
      <c r="A783" s="14"/>
      <c r="B783" s="253"/>
      <c r="C783" s="254"/>
      <c r="D783" s="234" t="s">
        <v>188</v>
      </c>
      <c r="E783" s="255" t="s">
        <v>1</v>
      </c>
      <c r="F783" s="256" t="s">
        <v>647</v>
      </c>
      <c r="G783" s="254"/>
      <c r="H783" s="257">
        <v>1.34</v>
      </c>
      <c r="I783" s="258"/>
      <c r="J783" s="254"/>
      <c r="K783" s="254"/>
      <c r="L783" s="259"/>
      <c r="M783" s="260"/>
      <c r="N783" s="261"/>
      <c r="O783" s="261"/>
      <c r="P783" s="261"/>
      <c r="Q783" s="261"/>
      <c r="R783" s="261"/>
      <c r="S783" s="261"/>
      <c r="T783" s="262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63" t="s">
        <v>188</v>
      </c>
      <c r="AU783" s="263" t="s">
        <v>82</v>
      </c>
      <c r="AV783" s="14" t="s">
        <v>82</v>
      </c>
      <c r="AW783" s="14" t="s">
        <v>30</v>
      </c>
      <c r="AX783" s="14" t="s">
        <v>73</v>
      </c>
      <c r="AY783" s="263" t="s">
        <v>129</v>
      </c>
    </row>
    <row r="784" spans="1:51" s="14" customFormat="1" ht="12">
      <c r="A784" s="14"/>
      <c r="B784" s="253"/>
      <c r="C784" s="254"/>
      <c r="D784" s="234" t="s">
        <v>188</v>
      </c>
      <c r="E784" s="255" t="s">
        <v>1</v>
      </c>
      <c r="F784" s="256" t="s">
        <v>647</v>
      </c>
      <c r="G784" s="254"/>
      <c r="H784" s="257">
        <v>1.34</v>
      </c>
      <c r="I784" s="258"/>
      <c r="J784" s="254"/>
      <c r="K784" s="254"/>
      <c r="L784" s="259"/>
      <c r="M784" s="260"/>
      <c r="N784" s="261"/>
      <c r="O784" s="261"/>
      <c r="P784" s="261"/>
      <c r="Q784" s="261"/>
      <c r="R784" s="261"/>
      <c r="S784" s="261"/>
      <c r="T784" s="262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63" t="s">
        <v>188</v>
      </c>
      <c r="AU784" s="263" t="s">
        <v>82</v>
      </c>
      <c r="AV784" s="14" t="s">
        <v>82</v>
      </c>
      <c r="AW784" s="14" t="s">
        <v>30</v>
      </c>
      <c r="AX784" s="14" t="s">
        <v>73</v>
      </c>
      <c r="AY784" s="263" t="s">
        <v>129</v>
      </c>
    </row>
    <row r="785" spans="1:51" s="14" customFormat="1" ht="12">
      <c r="A785" s="14"/>
      <c r="B785" s="253"/>
      <c r="C785" s="254"/>
      <c r="D785" s="234" t="s">
        <v>188</v>
      </c>
      <c r="E785" s="255" t="s">
        <v>1</v>
      </c>
      <c r="F785" s="256" t="s">
        <v>648</v>
      </c>
      <c r="G785" s="254"/>
      <c r="H785" s="257">
        <v>1.6</v>
      </c>
      <c r="I785" s="258"/>
      <c r="J785" s="254"/>
      <c r="K785" s="254"/>
      <c r="L785" s="259"/>
      <c r="M785" s="260"/>
      <c r="N785" s="261"/>
      <c r="O785" s="261"/>
      <c r="P785" s="261"/>
      <c r="Q785" s="261"/>
      <c r="R785" s="261"/>
      <c r="S785" s="261"/>
      <c r="T785" s="262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63" t="s">
        <v>188</v>
      </c>
      <c r="AU785" s="263" t="s">
        <v>82</v>
      </c>
      <c r="AV785" s="14" t="s">
        <v>82</v>
      </c>
      <c r="AW785" s="14" t="s">
        <v>30</v>
      </c>
      <c r="AX785" s="14" t="s">
        <v>73</v>
      </c>
      <c r="AY785" s="263" t="s">
        <v>129</v>
      </c>
    </row>
    <row r="786" spans="1:51" s="13" customFormat="1" ht="12">
      <c r="A786" s="13"/>
      <c r="B786" s="243"/>
      <c r="C786" s="244"/>
      <c r="D786" s="234" t="s">
        <v>188</v>
      </c>
      <c r="E786" s="245" t="s">
        <v>1</v>
      </c>
      <c r="F786" s="246" t="s">
        <v>649</v>
      </c>
      <c r="G786" s="244"/>
      <c r="H786" s="245" t="s">
        <v>1</v>
      </c>
      <c r="I786" s="247"/>
      <c r="J786" s="244"/>
      <c r="K786" s="244"/>
      <c r="L786" s="248"/>
      <c r="M786" s="249"/>
      <c r="N786" s="250"/>
      <c r="O786" s="250"/>
      <c r="P786" s="250"/>
      <c r="Q786" s="250"/>
      <c r="R786" s="250"/>
      <c r="S786" s="250"/>
      <c r="T786" s="251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2" t="s">
        <v>188</v>
      </c>
      <c r="AU786" s="252" t="s">
        <v>82</v>
      </c>
      <c r="AV786" s="13" t="s">
        <v>80</v>
      </c>
      <c r="AW786" s="13" t="s">
        <v>30</v>
      </c>
      <c r="AX786" s="13" t="s">
        <v>73</v>
      </c>
      <c r="AY786" s="252" t="s">
        <v>129</v>
      </c>
    </row>
    <row r="787" spans="1:51" s="14" customFormat="1" ht="12">
      <c r="A787" s="14"/>
      <c r="B787" s="253"/>
      <c r="C787" s="254"/>
      <c r="D787" s="234" t="s">
        <v>188</v>
      </c>
      <c r="E787" s="255" t="s">
        <v>1</v>
      </c>
      <c r="F787" s="256" t="s">
        <v>650</v>
      </c>
      <c r="G787" s="254"/>
      <c r="H787" s="257">
        <v>1.173</v>
      </c>
      <c r="I787" s="258"/>
      <c r="J787" s="254"/>
      <c r="K787" s="254"/>
      <c r="L787" s="259"/>
      <c r="M787" s="260"/>
      <c r="N787" s="261"/>
      <c r="O787" s="261"/>
      <c r="P787" s="261"/>
      <c r="Q787" s="261"/>
      <c r="R787" s="261"/>
      <c r="S787" s="261"/>
      <c r="T787" s="262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63" t="s">
        <v>188</v>
      </c>
      <c r="AU787" s="263" t="s">
        <v>82</v>
      </c>
      <c r="AV787" s="14" t="s">
        <v>82</v>
      </c>
      <c r="AW787" s="14" t="s">
        <v>30</v>
      </c>
      <c r="AX787" s="14" t="s">
        <v>73</v>
      </c>
      <c r="AY787" s="263" t="s">
        <v>129</v>
      </c>
    </row>
    <row r="788" spans="1:51" s="14" customFormat="1" ht="12">
      <c r="A788" s="14"/>
      <c r="B788" s="253"/>
      <c r="C788" s="254"/>
      <c r="D788" s="234" t="s">
        <v>188</v>
      </c>
      <c r="E788" s="255" t="s">
        <v>1</v>
      </c>
      <c r="F788" s="256" t="s">
        <v>651</v>
      </c>
      <c r="G788" s="254"/>
      <c r="H788" s="257">
        <v>1.072</v>
      </c>
      <c r="I788" s="258"/>
      <c r="J788" s="254"/>
      <c r="K788" s="254"/>
      <c r="L788" s="259"/>
      <c r="M788" s="260"/>
      <c r="N788" s="261"/>
      <c r="O788" s="261"/>
      <c r="P788" s="261"/>
      <c r="Q788" s="261"/>
      <c r="R788" s="261"/>
      <c r="S788" s="261"/>
      <c r="T788" s="262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63" t="s">
        <v>188</v>
      </c>
      <c r="AU788" s="263" t="s">
        <v>82</v>
      </c>
      <c r="AV788" s="14" t="s">
        <v>82</v>
      </c>
      <c r="AW788" s="14" t="s">
        <v>30</v>
      </c>
      <c r="AX788" s="14" t="s">
        <v>73</v>
      </c>
      <c r="AY788" s="263" t="s">
        <v>129</v>
      </c>
    </row>
    <row r="789" spans="1:51" s="14" customFormat="1" ht="12">
      <c r="A789" s="14"/>
      <c r="B789" s="253"/>
      <c r="C789" s="254"/>
      <c r="D789" s="234" t="s">
        <v>188</v>
      </c>
      <c r="E789" s="255" t="s">
        <v>1</v>
      </c>
      <c r="F789" s="256" t="s">
        <v>652</v>
      </c>
      <c r="G789" s="254"/>
      <c r="H789" s="257">
        <v>1.549</v>
      </c>
      <c r="I789" s="258"/>
      <c r="J789" s="254"/>
      <c r="K789" s="254"/>
      <c r="L789" s="259"/>
      <c r="M789" s="260"/>
      <c r="N789" s="261"/>
      <c r="O789" s="261"/>
      <c r="P789" s="261"/>
      <c r="Q789" s="261"/>
      <c r="R789" s="261"/>
      <c r="S789" s="261"/>
      <c r="T789" s="262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63" t="s">
        <v>188</v>
      </c>
      <c r="AU789" s="263" t="s">
        <v>82</v>
      </c>
      <c r="AV789" s="14" t="s">
        <v>82</v>
      </c>
      <c r="AW789" s="14" t="s">
        <v>30</v>
      </c>
      <c r="AX789" s="14" t="s">
        <v>73</v>
      </c>
      <c r="AY789" s="263" t="s">
        <v>129</v>
      </c>
    </row>
    <row r="790" spans="1:51" s="13" customFormat="1" ht="12">
      <c r="A790" s="13"/>
      <c r="B790" s="243"/>
      <c r="C790" s="244"/>
      <c r="D790" s="234" t="s">
        <v>188</v>
      </c>
      <c r="E790" s="245" t="s">
        <v>1</v>
      </c>
      <c r="F790" s="246" t="s">
        <v>403</v>
      </c>
      <c r="G790" s="244"/>
      <c r="H790" s="245" t="s">
        <v>1</v>
      </c>
      <c r="I790" s="247"/>
      <c r="J790" s="244"/>
      <c r="K790" s="244"/>
      <c r="L790" s="248"/>
      <c r="M790" s="249"/>
      <c r="N790" s="250"/>
      <c r="O790" s="250"/>
      <c r="P790" s="250"/>
      <c r="Q790" s="250"/>
      <c r="R790" s="250"/>
      <c r="S790" s="250"/>
      <c r="T790" s="251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52" t="s">
        <v>188</v>
      </c>
      <c r="AU790" s="252" t="s">
        <v>82</v>
      </c>
      <c r="AV790" s="13" t="s">
        <v>80</v>
      </c>
      <c r="AW790" s="13" t="s">
        <v>30</v>
      </c>
      <c r="AX790" s="13" t="s">
        <v>73</v>
      </c>
      <c r="AY790" s="252" t="s">
        <v>129</v>
      </c>
    </row>
    <row r="791" spans="1:51" s="14" customFormat="1" ht="12">
      <c r="A791" s="14"/>
      <c r="B791" s="253"/>
      <c r="C791" s="254"/>
      <c r="D791" s="234" t="s">
        <v>188</v>
      </c>
      <c r="E791" s="255" t="s">
        <v>1</v>
      </c>
      <c r="F791" s="256" t="s">
        <v>653</v>
      </c>
      <c r="G791" s="254"/>
      <c r="H791" s="257">
        <v>0.938</v>
      </c>
      <c r="I791" s="258"/>
      <c r="J791" s="254"/>
      <c r="K791" s="254"/>
      <c r="L791" s="259"/>
      <c r="M791" s="260"/>
      <c r="N791" s="261"/>
      <c r="O791" s="261"/>
      <c r="P791" s="261"/>
      <c r="Q791" s="261"/>
      <c r="R791" s="261"/>
      <c r="S791" s="261"/>
      <c r="T791" s="262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63" t="s">
        <v>188</v>
      </c>
      <c r="AU791" s="263" t="s">
        <v>82</v>
      </c>
      <c r="AV791" s="14" t="s">
        <v>82</v>
      </c>
      <c r="AW791" s="14" t="s">
        <v>30</v>
      </c>
      <c r="AX791" s="14" t="s">
        <v>73</v>
      </c>
      <c r="AY791" s="263" t="s">
        <v>129</v>
      </c>
    </row>
    <row r="792" spans="1:51" s="14" customFormat="1" ht="12">
      <c r="A792" s="14"/>
      <c r="B792" s="253"/>
      <c r="C792" s="254"/>
      <c r="D792" s="234" t="s">
        <v>188</v>
      </c>
      <c r="E792" s="255" t="s">
        <v>1</v>
      </c>
      <c r="F792" s="256" t="s">
        <v>654</v>
      </c>
      <c r="G792" s="254"/>
      <c r="H792" s="257">
        <v>0.972</v>
      </c>
      <c r="I792" s="258"/>
      <c r="J792" s="254"/>
      <c r="K792" s="254"/>
      <c r="L792" s="259"/>
      <c r="M792" s="260"/>
      <c r="N792" s="261"/>
      <c r="O792" s="261"/>
      <c r="P792" s="261"/>
      <c r="Q792" s="261"/>
      <c r="R792" s="261"/>
      <c r="S792" s="261"/>
      <c r="T792" s="262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63" t="s">
        <v>188</v>
      </c>
      <c r="AU792" s="263" t="s">
        <v>82</v>
      </c>
      <c r="AV792" s="14" t="s">
        <v>82</v>
      </c>
      <c r="AW792" s="14" t="s">
        <v>30</v>
      </c>
      <c r="AX792" s="14" t="s">
        <v>73</v>
      </c>
      <c r="AY792" s="263" t="s">
        <v>129</v>
      </c>
    </row>
    <row r="793" spans="1:51" s="14" customFormat="1" ht="12">
      <c r="A793" s="14"/>
      <c r="B793" s="253"/>
      <c r="C793" s="254"/>
      <c r="D793" s="234" t="s">
        <v>188</v>
      </c>
      <c r="E793" s="255" t="s">
        <v>1</v>
      </c>
      <c r="F793" s="256" t="s">
        <v>655</v>
      </c>
      <c r="G793" s="254"/>
      <c r="H793" s="257">
        <v>1.92</v>
      </c>
      <c r="I793" s="258"/>
      <c r="J793" s="254"/>
      <c r="K793" s="254"/>
      <c r="L793" s="259"/>
      <c r="M793" s="260"/>
      <c r="N793" s="261"/>
      <c r="O793" s="261"/>
      <c r="P793" s="261"/>
      <c r="Q793" s="261"/>
      <c r="R793" s="261"/>
      <c r="S793" s="261"/>
      <c r="T793" s="262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63" t="s">
        <v>188</v>
      </c>
      <c r="AU793" s="263" t="s">
        <v>82</v>
      </c>
      <c r="AV793" s="14" t="s">
        <v>82</v>
      </c>
      <c r="AW793" s="14" t="s">
        <v>30</v>
      </c>
      <c r="AX793" s="14" t="s">
        <v>73</v>
      </c>
      <c r="AY793" s="263" t="s">
        <v>129</v>
      </c>
    </row>
    <row r="794" spans="1:51" s="13" customFormat="1" ht="12">
      <c r="A794" s="13"/>
      <c r="B794" s="243"/>
      <c r="C794" s="244"/>
      <c r="D794" s="234" t="s">
        <v>188</v>
      </c>
      <c r="E794" s="245" t="s">
        <v>1</v>
      </c>
      <c r="F794" s="246" t="s">
        <v>656</v>
      </c>
      <c r="G794" s="244"/>
      <c r="H794" s="245" t="s">
        <v>1</v>
      </c>
      <c r="I794" s="247"/>
      <c r="J794" s="244"/>
      <c r="K794" s="244"/>
      <c r="L794" s="248"/>
      <c r="M794" s="249"/>
      <c r="N794" s="250"/>
      <c r="O794" s="250"/>
      <c r="P794" s="250"/>
      <c r="Q794" s="250"/>
      <c r="R794" s="250"/>
      <c r="S794" s="250"/>
      <c r="T794" s="251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52" t="s">
        <v>188</v>
      </c>
      <c r="AU794" s="252" t="s">
        <v>82</v>
      </c>
      <c r="AV794" s="13" t="s">
        <v>80</v>
      </c>
      <c r="AW794" s="13" t="s">
        <v>30</v>
      </c>
      <c r="AX794" s="13" t="s">
        <v>73</v>
      </c>
      <c r="AY794" s="252" t="s">
        <v>129</v>
      </c>
    </row>
    <row r="795" spans="1:51" s="14" customFormat="1" ht="12">
      <c r="A795" s="14"/>
      <c r="B795" s="253"/>
      <c r="C795" s="254"/>
      <c r="D795" s="234" t="s">
        <v>188</v>
      </c>
      <c r="E795" s="255" t="s">
        <v>1</v>
      </c>
      <c r="F795" s="256" t="s">
        <v>657</v>
      </c>
      <c r="G795" s="254"/>
      <c r="H795" s="257">
        <v>1.256</v>
      </c>
      <c r="I795" s="258"/>
      <c r="J795" s="254"/>
      <c r="K795" s="254"/>
      <c r="L795" s="259"/>
      <c r="M795" s="260"/>
      <c r="N795" s="261"/>
      <c r="O795" s="261"/>
      <c r="P795" s="261"/>
      <c r="Q795" s="261"/>
      <c r="R795" s="261"/>
      <c r="S795" s="261"/>
      <c r="T795" s="262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63" t="s">
        <v>188</v>
      </c>
      <c r="AU795" s="263" t="s">
        <v>82</v>
      </c>
      <c r="AV795" s="14" t="s">
        <v>82</v>
      </c>
      <c r="AW795" s="14" t="s">
        <v>30</v>
      </c>
      <c r="AX795" s="14" t="s">
        <v>73</v>
      </c>
      <c r="AY795" s="263" t="s">
        <v>129</v>
      </c>
    </row>
    <row r="796" spans="1:51" s="14" customFormat="1" ht="12">
      <c r="A796" s="14"/>
      <c r="B796" s="253"/>
      <c r="C796" s="254"/>
      <c r="D796" s="234" t="s">
        <v>188</v>
      </c>
      <c r="E796" s="255" t="s">
        <v>1</v>
      </c>
      <c r="F796" s="256" t="s">
        <v>651</v>
      </c>
      <c r="G796" s="254"/>
      <c r="H796" s="257">
        <v>1.072</v>
      </c>
      <c r="I796" s="258"/>
      <c r="J796" s="254"/>
      <c r="K796" s="254"/>
      <c r="L796" s="259"/>
      <c r="M796" s="260"/>
      <c r="N796" s="261"/>
      <c r="O796" s="261"/>
      <c r="P796" s="261"/>
      <c r="Q796" s="261"/>
      <c r="R796" s="261"/>
      <c r="S796" s="261"/>
      <c r="T796" s="262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63" t="s">
        <v>188</v>
      </c>
      <c r="AU796" s="263" t="s">
        <v>82</v>
      </c>
      <c r="AV796" s="14" t="s">
        <v>82</v>
      </c>
      <c r="AW796" s="14" t="s">
        <v>30</v>
      </c>
      <c r="AX796" s="14" t="s">
        <v>73</v>
      </c>
      <c r="AY796" s="263" t="s">
        <v>129</v>
      </c>
    </row>
    <row r="797" spans="1:51" s="14" customFormat="1" ht="12">
      <c r="A797" s="14"/>
      <c r="B797" s="253"/>
      <c r="C797" s="254"/>
      <c r="D797" s="234" t="s">
        <v>188</v>
      </c>
      <c r="E797" s="255" t="s">
        <v>1</v>
      </c>
      <c r="F797" s="256" t="s">
        <v>658</v>
      </c>
      <c r="G797" s="254"/>
      <c r="H797" s="257">
        <v>2.24</v>
      </c>
      <c r="I797" s="258"/>
      <c r="J797" s="254"/>
      <c r="K797" s="254"/>
      <c r="L797" s="259"/>
      <c r="M797" s="260"/>
      <c r="N797" s="261"/>
      <c r="O797" s="261"/>
      <c r="P797" s="261"/>
      <c r="Q797" s="261"/>
      <c r="R797" s="261"/>
      <c r="S797" s="261"/>
      <c r="T797" s="262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63" t="s">
        <v>188</v>
      </c>
      <c r="AU797" s="263" t="s">
        <v>82</v>
      </c>
      <c r="AV797" s="14" t="s">
        <v>82</v>
      </c>
      <c r="AW797" s="14" t="s">
        <v>30</v>
      </c>
      <c r="AX797" s="14" t="s">
        <v>73</v>
      </c>
      <c r="AY797" s="263" t="s">
        <v>129</v>
      </c>
    </row>
    <row r="798" spans="1:51" s="13" customFormat="1" ht="12">
      <c r="A798" s="13"/>
      <c r="B798" s="243"/>
      <c r="C798" s="244"/>
      <c r="D798" s="234" t="s">
        <v>188</v>
      </c>
      <c r="E798" s="245" t="s">
        <v>1</v>
      </c>
      <c r="F798" s="246" t="s">
        <v>659</v>
      </c>
      <c r="G798" s="244"/>
      <c r="H798" s="245" t="s">
        <v>1</v>
      </c>
      <c r="I798" s="247"/>
      <c r="J798" s="244"/>
      <c r="K798" s="244"/>
      <c r="L798" s="248"/>
      <c r="M798" s="249"/>
      <c r="N798" s="250"/>
      <c r="O798" s="250"/>
      <c r="P798" s="250"/>
      <c r="Q798" s="250"/>
      <c r="R798" s="250"/>
      <c r="S798" s="250"/>
      <c r="T798" s="251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52" t="s">
        <v>188</v>
      </c>
      <c r="AU798" s="252" t="s">
        <v>82</v>
      </c>
      <c r="AV798" s="13" t="s">
        <v>80</v>
      </c>
      <c r="AW798" s="13" t="s">
        <v>30</v>
      </c>
      <c r="AX798" s="13" t="s">
        <v>73</v>
      </c>
      <c r="AY798" s="252" t="s">
        <v>129</v>
      </c>
    </row>
    <row r="799" spans="1:51" s="14" customFormat="1" ht="12">
      <c r="A799" s="14"/>
      <c r="B799" s="253"/>
      <c r="C799" s="254"/>
      <c r="D799" s="234" t="s">
        <v>188</v>
      </c>
      <c r="E799" s="255" t="s">
        <v>1</v>
      </c>
      <c r="F799" s="256" t="s">
        <v>660</v>
      </c>
      <c r="G799" s="254"/>
      <c r="H799" s="257">
        <v>1.005</v>
      </c>
      <c r="I799" s="258"/>
      <c r="J799" s="254"/>
      <c r="K799" s="254"/>
      <c r="L799" s="259"/>
      <c r="M799" s="260"/>
      <c r="N799" s="261"/>
      <c r="O799" s="261"/>
      <c r="P799" s="261"/>
      <c r="Q799" s="261"/>
      <c r="R799" s="261"/>
      <c r="S799" s="261"/>
      <c r="T799" s="262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63" t="s">
        <v>188</v>
      </c>
      <c r="AU799" s="263" t="s">
        <v>82</v>
      </c>
      <c r="AV799" s="14" t="s">
        <v>82</v>
      </c>
      <c r="AW799" s="14" t="s">
        <v>30</v>
      </c>
      <c r="AX799" s="14" t="s">
        <v>73</v>
      </c>
      <c r="AY799" s="263" t="s">
        <v>129</v>
      </c>
    </row>
    <row r="800" spans="1:51" s="14" customFormat="1" ht="12">
      <c r="A800" s="14"/>
      <c r="B800" s="253"/>
      <c r="C800" s="254"/>
      <c r="D800" s="234" t="s">
        <v>188</v>
      </c>
      <c r="E800" s="255" t="s">
        <v>1</v>
      </c>
      <c r="F800" s="256" t="s">
        <v>661</v>
      </c>
      <c r="G800" s="254"/>
      <c r="H800" s="257">
        <v>1.106</v>
      </c>
      <c r="I800" s="258"/>
      <c r="J800" s="254"/>
      <c r="K800" s="254"/>
      <c r="L800" s="259"/>
      <c r="M800" s="260"/>
      <c r="N800" s="261"/>
      <c r="O800" s="261"/>
      <c r="P800" s="261"/>
      <c r="Q800" s="261"/>
      <c r="R800" s="261"/>
      <c r="S800" s="261"/>
      <c r="T800" s="262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63" t="s">
        <v>188</v>
      </c>
      <c r="AU800" s="263" t="s">
        <v>82</v>
      </c>
      <c r="AV800" s="14" t="s">
        <v>82</v>
      </c>
      <c r="AW800" s="14" t="s">
        <v>30</v>
      </c>
      <c r="AX800" s="14" t="s">
        <v>73</v>
      </c>
      <c r="AY800" s="263" t="s">
        <v>129</v>
      </c>
    </row>
    <row r="801" spans="1:51" s="14" customFormat="1" ht="12">
      <c r="A801" s="14"/>
      <c r="B801" s="253"/>
      <c r="C801" s="254"/>
      <c r="D801" s="234" t="s">
        <v>188</v>
      </c>
      <c r="E801" s="255" t="s">
        <v>1</v>
      </c>
      <c r="F801" s="256" t="s">
        <v>662</v>
      </c>
      <c r="G801" s="254"/>
      <c r="H801" s="257">
        <v>1.512</v>
      </c>
      <c r="I801" s="258"/>
      <c r="J801" s="254"/>
      <c r="K801" s="254"/>
      <c r="L801" s="259"/>
      <c r="M801" s="260"/>
      <c r="N801" s="261"/>
      <c r="O801" s="261"/>
      <c r="P801" s="261"/>
      <c r="Q801" s="261"/>
      <c r="R801" s="261"/>
      <c r="S801" s="261"/>
      <c r="T801" s="262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63" t="s">
        <v>188</v>
      </c>
      <c r="AU801" s="263" t="s">
        <v>82</v>
      </c>
      <c r="AV801" s="14" t="s">
        <v>82</v>
      </c>
      <c r="AW801" s="14" t="s">
        <v>30</v>
      </c>
      <c r="AX801" s="14" t="s">
        <v>73</v>
      </c>
      <c r="AY801" s="263" t="s">
        <v>129</v>
      </c>
    </row>
    <row r="802" spans="1:51" s="13" customFormat="1" ht="12">
      <c r="A802" s="13"/>
      <c r="B802" s="243"/>
      <c r="C802" s="244"/>
      <c r="D802" s="234" t="s">
        <v>188</v>
      </c>
      <c r="E802" s="245" t="s">
        <v>1</v>
      </c>
      <c r="F802" s="246" t="s">
        <v>404</v>
      </c>
      <c r="G802" s="244"/>
      <c r="H802" s="245" t="s">
        <v>1</v>
      </c>
      <c r="I802" s="247"/>
      <c r="J802" s="244"/>
      <c r="K802" s="244"/>
      <c r="L802" s="248"/>
      <c r="M802" s="249"/>
      <c r="N802" s="250"/>
      <c r="O802" s="250"/>
      <c r="P802" s="250"/>
      <c r="Q802" s="250"/>
      <c r="R802" s="250"/>
      <c r="S802" s="250"/>
      <c r="T802" s="251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T802" s="252" t="s">
        <v>188</v>
      </c>
      <c r="AU802" s="252" t="s">
        <v>82</v>
      </c>
      <c r="AV802" s="13" t="s">
        <v>80</v>
      </c>
      <c r="AW802" s="13" t="s">
        <v>30</v>
      </c>
      <c r="AX802" s="13" t="s">
        <v>73</v>
      </c>
      <c r="AY802" s="252" t="s">
        <v>129</v>
      </c>
    </row>
    <row r="803" spans="1:51" s="14" customFormat="1" ht="12">
      <c r="A803" s="14"/>
      <c r="B803" s="253"/>
      <c r="C803" s="254"/>
      <c r="D803" s="234" t="s">
        <v>188</v>
      </c>
      <c r="E803" s="255" t="s">
        <v>1</v>
      </c>
      <c r="F803" s="256" t="s">
        <v>653</v>
      </c>
      <c r="G803" s="254"/>
      <c r="H803" s="257">
        <v>0.938</v>
      </c>
      <c r="I803" s="258"/>
      <c r="J803" s="254"/>
      <c r="K803" s="254"/>
      <c r="L803" s="259"/>
      <c r="M803" s="260"/>
      <c r="N803" s="261"/>
      <c r="O803" s="261"/>
      <c r="P803" s="261"/>
      <c r="Q803" s="261"/>
      <c r="R803" s="261"/>
      <c r="S803" s="261"/>
      <c r="T803" s="262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63" t="s">
        <v>188</v>
      </c>
      <c r="AU803" s="263" t="s">
        <v>82</v>
      </c>
      <c r="AV803" s="14" t="s">
        <v>82</v>
      </c>
      <c r="AW803" s="14" t="s">
        <v>30</v>
      </c>
      <c r="AX803" s="14" t="s">
        <v>73</v>
      </c>
      <c r="AY803" s="263" t="s">
        <v>129</v>
      </c>
    </row>
    <row r="804" spans="1:51" s="14" customFormat="1" ht="12">
      <c r="A804" s="14"/>
      <c r="B804" s="253"/>
      <c r="C804" s="254"/>
      <c r="D804" s="234" t="s">
        <v>188</v>
      </c>
      <c r="E804" s="255" t="s">
        <v>1</v>
      </c>
      <c r="F804" s="256" t="s">
        <v>660</v>
      </c>
      <c r="G804" s="254"/>
      <c r="H804" s="257">
        <v>1.005</v>
      </c>
      <c r="I804" s="258"/>
      <c r="J804" s="254"/>
      <c r="K804" s="254"/>
      <c r="L804" s="259"/>
      <c r="M804" s="260"/>
      <c r="N804" s="261"/>
      <c r="O804" s="261"/>
      <c r="P804" s="261"/>
      <c r="Q804" s="261"/>
      <c r="R804" s="261"/>
      <c r="S804" s="261"/>
      <c r="T804" s="262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63" t="s">
        <v>188</v>
      </c>
      <c r="AU804" s="263" t="s">
        <v>82</v>
      </c>
      <c r="AV804" s="14" t="s">
        <v>82</v>
      </c>
      <c r="AW804" s="14" t="s">
        <v>30</v>
      </c>
      <c r="AX804" s="14" t="s">
        <v>73</v>
      </c>
      <c r="AY804" s="263" t="s">
        <v>129</v>
      </c>
    </row>
    <row r="805" spans="1:51" s="14" customFormat="1" ht="12">
      <c r="A805" s="14"/>
      <c r="B805" s="253"/>
      <c r="C805" s="254"/>
      <c r="D805" s="234" t="s">
        <v>188</v>
      </c>
      <c r="E805" s="255" t="s">
        <v>1</v>
      </c>
      <c r="F805" s="256" t="s">
        <v>663</v>
      </c>
      <c r="G805" s="254"/>
      <c r="H805" s="257">
        <v>1.044</v>
      </c>
      <c r="I805" s="258"/>
      <c r="J805" s="254"/>
      <c r="K805" s="254"/>
      <c r="L805" s="259"/>
      <c r="M805" s="260"/>
      <c r="N805" s="261"/>
      <c r="O805" s="261"/>
      <c r="P805" s="261"/>
      <c r="Q805" s="261"/>
      <c r="R805" s="261"/>
      <c r="S805" s="261"/>
      <c r="T805" s="262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63" t="s">
        <v>188</v>
      </c>
      <c r="AU805" s="263" t="s">
        <v>82</v>
      </c>
      <c r="AV805" s="14" t="s">
        <v>82</v>
      </c>
      <c r="AW805" s="14" t="s">
        <v>30</v>
      </c>
      <c r="AX805" s="14" t="s">
        <v>73</v>
      </c>
      <c r="AY805" s="263" t="s">
        <v>129</v>
      </c>
    </row>
    <row r="806" spans="1:51" s="13" customFormat="1" ht="12">
      <c r="A806" s="13"/>
      <c r="B806" s="243"/>
      <c r="C806" s="244"/>
      <c r="D806" s="234" t="s">
        <v>188</v>
      </c>
      <c r="E806" s="245" t="s">
        <v>1</v>
      </c>
      <c r="F806" s="246" t="s">
        <v>405</v>
      </c>
      <c r="G806" s="244"/>
      <c r="H806" s="245" t="s">
        <v>1</v>
      </c>
      <c r="I806" s="247"/>
      <c r="J806" s="244"/>
      <c r="K806" s="244"/>
      <c r="L806" s="248"/>
      <c r="M806" s="249"/>
      <c r="N806" s="250"/>
      <c r="O806" s="250"/>
      <c r="P806" s="250"/>
      <c r="Q806" s="250"/>
      <c r="R806" s="250"/>
      <c r="S806" s="250"/>
      <c r="T806" s="251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52" t="s">
        <v>188</v>
      </c>
      <c r="AU806" s="252" t="s">
        <v>82</v>
      </c>
      <c r="AV806" s="13" t="s">
        <v>80</v>
      </c>
      <c r="AW806" s="13" t="s">
        <v>30</v>
      </c>
      <c r="AX806" s="13" t="s">
        <v>73</v>
      </c>
      <c r="AY806" s="252" t="s">
        <v>129</v>
      </c>
    </row>
    <row r="807" spans="1:51" s="14" customFormat="1" ht="12">
      <c r="A807" s="14"/>
      <c r="B807" s="253"/>
      <c r="C807" s="254"/>
      <c r="D807" s="234" t="s">
        <v>188</v>
      </c>
      <c r="E807" s="255" t="s">
        <v>1</v>
      </c>
      <c r="F807" s="256" t="s">
        <v>639</v>
      </c>
      <c r="G807" s="254"/>
      <c r="H807" s="257">
        <v>30.8</v>
      </c>
      <c r="I807" s="258"/>
      <c r="J807" s="254"/>
      <c r="K807" s="254"/>
      <c r="L807" s="259"/>
      <c r="M807" s="260"/>
      <c r="N807" s="261"/>
      <c r="O807" s="261"/>
      <c r="P807" s="261"/>
      <c r="Q807" s="261"/>
      <c r="R807" s="261"/>
      <c r="S807" s="261"/>
      <c r="T807" s="262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63" t="s">
        <v>188</v>
      </c>
      <c r="AU807" s="263" t="s">
        <v>82</v>
      </c>
      <c r="AV807" s="14" t="s">
        <v>82</v>
      </c>
      <c r="AW807" s="14" t="s">
        <v>30</v>
      </c>
      <c r="AX807" s="14" t="s">
        <v>73</v>
      </c>
      <c r="AY807" s="263" t="s">
        <v>129</v>
      </c>
    </row>
    <row r="808" spans="1:51" s="14" customFormat="1" ht="12">
      <c r="A808" s="14"/>
      <c r="B808" s="253"/>
      <c r="C808" s="254"/>
      <c r="D808" s="234" t="s">
        <v>188</v>
      </c>
      <c r="E808" s="255" t="s">
        <v>1</v>
      </c>
      <c r="F808" s="256" t="s">
        <v>643</v>
      </c>
      <c r="G808" s="254"/>
      <c r="H808" s="257">
        <v>11.04</v>
      </c>
      <c r="I808" s="258"/>
      <c r="J808" s="254"/>
      <c r="K808" s="254"/>
      <c r="L808" s="259"/>
      <c r="M808" s="260"/>
      <c r="N808" s="261"/>
      <c r="O808" s="261"/>
      <c r="P808" s="261"/>
      <c r="Q808" s="261"/>
      <c r="R808" s="261"/>
      <c r="S808" s="261"/>
      <c r="T808" s="262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63" t="s">
        <v>188</v>
      </c>
      <c r="AU808" s="263" t="s">
        <v>82</v>
      </c>
      <c r="AV808" s="14" t="s">
        <v>82</v>
      </c>
      <c r="AW808" s="14" t="s">
        <v>30</v>
      </c>
      <c r="AX808" s="14" t="s">
        <v>73</v>
      </c>
      <c r="AY808" s="263" t="s">
        <v>129</v>
      </c>
    </row>
    <row r="809" spans="1:51" s="14" customFormat="1" ht="12">
      <c r="A809" s="14"/>
      <c r="B809" s="253"/>
      <c r="C809" s="254"/>
      <c r="D809" s="234" t="s">
        <v>188</v>
      </c>
      <c r="E809" s="255" t="s">
        <v>1</v>
      </c>
      <c r="F809" s="256" t="s">
        <v>644</v>
      </c>
      <c r="G809" s="254"/>
      <c r="H809" s="257">
        <v>10.212</v>
      </c>
      <c r="I809" s="258"/>
      <c r="J809" s="254"/>
      <c r="K809" s="254"/>
      <c r="L809" s="259"/>
      <c r="M809" s="260"/>
      <c r="N809" s="261"/>
      <c r="O809" s="261"/>
      <c r="P809" s="261"/>
      <c r="Q809" s="261"/>
      <c r="R809" s="261"/>
      <c r="S809" s="261"/>
      <c r="T809" s="262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63" t="s">
        <v>188</v>
      </c>
      <c r="AU809" s="263" t="s">
        <v>82</v>
      </c>
      <c r="AV809" s="14" t="s">
        <v>82</v>
      </c>
      <c r="AW809" s="14" t="s">
        <v>30</v>
      </c>
      <c r="AX809" s="14" t="s">
        <v>73</v>
      </c>
      <c r="AY809" s="263" t="s">
        <v>129</v>
      </c>
    </row>
    <row r="810" spans="1:51" s="14" customFormat="1" ht="12">
      <c r="A810" s="14"/>
      <c r="B810" s="253"/>
      <c r="C810" s="254"/>
      <c r="D810" s="234" t="s">
        <v>188</v>
      </c>
      <c r="E810" s="255" t="s">
        <v>1</v>
      </c>
      <c r="F810" s="256" t="s">
        <v>582</v>
      </c>
      <c r="G810" s="254"/>
      <c r="H810" s="257">
        <v>-3.2</v>
      </c>
      <c r="I810" s="258"/>
      <c r="J810" s="254"/>
      <c r="K810" s="254"/>
      <c r="L810" s="259"/>
      <c r="M810" s="260"/>
      <c r="N810" s="261"/>
      <c r="O810" s="261"/>
      <c r="P810" s="261"/>
      <c r="Q810" s="261"/>
      <c r="R810" s="261"/>
      <c r="S810" s="261"/>
      <c r="T810" s="262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63" t="s">
        <v>188</v>
      </c>
      <c r="AU810" s="263" t="s">
        <v>82</v>
      </c>
      <c r="AV810" s="14" t="s">
        <v>82</v>
      </c>
      <c r="AW810" s="14" t="s">
        <v>30</v>
      </c>
      <c r="AX810" s="14" t="s">
        <v>73</v>
      </c>
      <c r="AY810" s="263" t="s">
        <v>129</v>
      </c>
    </row>
    <row r="811" spans="1:51" s="14" customFormat="1" ht="12">
      <c r="A811" s="14"/>
      <c r="B811" s="253"/>
      <c r="C811" s="254"/>
      <c r="D811" s="234" t="s">
        <v>188</v>
      </c>
      <c r="E811" s="255" t="s">
        <v>1</v>
      </c>
      <c r="F811" s="256" t="s">
        <v>585</v>
      </c>
      <c r="G811" s="254"/>
      <c r="H811" s="257">
        <v>-3.645</v>
      </c>
      <c r="I811" s="258"/>
      <c r="J811" s="254"/>
      <c r="K811" s="254"/>
      <c r="L811" s="259"/>
      <c r="M811" s="260"/>
      <c r="N811" s="261"/>
      <c r="O811" s="261"/>
      <c r="P811" s="261"/>
      <c r="Q811" s="261"/>
      <c r="R811" s="261"/>
      <c r="S811" s="261"/>
      <c r="T811" s="262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63" t="s">
        <v>188</v>
      </c>
      <c r="AU811" s="263" t="s">
        <v>82</v>
      </c>
      <c r="AV811" s="14" t="s">
        <v>82</v>
      </c>
      <c r="AW811" s="14" t="s">
        <v>30</v>
      </c>
      <c r="AX811" s="14" t="s">
        <v>73</v>
      </c>
      <c r="AY811" s="263" t="s">
        <v>129</v>
      </c>
    </row>
    <row r="812" spans="1:51" s="14" customFormat="1" ht="12">
      <c r="A812" s="14"/>
      <c r="B812" s="253"/>
      <c r="C812" s="254"/>
      <c r="D812" s="234" t="s">
        <v>188</v>
      </c>
      <c r="E812" s="255" t="s">
        <v>1</v>
      </c>
      <c r="F812" s="256" t="s">
        <v>586</v>
      </c>
      <c r="G812" s="254"/>
      <c r="H812" s="257">
        <v>2.025</v>
      </c>
      <c r="I812" s="258"/>
      <c r="J812" s="254"/>
      <c r="K812" s="254"/>
      <c r="L812" s="259"/>
      <c r="M812" s="260"/>
      <c r="N812" s="261"/>
      <c r="O812" s="261"/>
      <c r="P812" s="261"/>
      <c r="Q812" s="261"/>
      <c r="R812" s="261"/>
      <c r="S812" s="261"/>
      <c r="T812" s="262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63" t="s">
        <v>188</v>
      </c>
      <c r="AU812" s="263" t="s">
        <v>82</v>
      </c>
      <c r="AV812" s="14" t="s">
        <v>82</v>
      </c>
      <c r="AW812" s="14" t="s">
        <v>30</v>
      </c>
      <c r="AX812" s="14" t="s">
        <v>73</v>
      </c>
      <c r="AY812" s="263" t="s">
        <v>129</v>
      </c>
    </row>
    <row r="813" spans="1:51" s="14" customFormat="1" ht="12">
      <c r="A813" s="14"/>
      <c r="B813" s="253"/>
      <c r="C813" s="254"/>
      <c r="D813" s="234" t="s">
        <v>188</v>
      </c>
      <c r="E813" s="255" t="s">
        <v>1</v>
      </c>
      <c r="F813" s="256" t="s">
        <v>590</v>
      </c>
      <c r="G813" s="254"/>
      <c r="H813" s="257">
        <v>0.41</v>
      </c>
      <c r="I813" s="258"/>
      <c r="J813" s="254"/>
      <c r="K813" s="254"/>
      <c r="L813" s="259"/>
      <c r="M813" s="260"/>
      <c r="N813" s="261"/>
      <c r="O813" s="261"/>
      <c r="P813" s="261"/>
      <c r="Q813" s="261"/>
      <c r="R813" s="261"/>
      <c r="S813" s="261"/>
      <c r="T813" s="262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63" t="s">
        <v>188</v>
      </c>
      <c r="AU813" s="263" t="s">
        <v>82</v>
      </c>
      <c r="AV813" s="14" t="s">
        <v>82</v>
      </c>
      <c r="AW813" s="14" t="s">
        <v>30</v>
      </c>
      <c r="AX813" s="14" t="s">
        <v>73</v>
      </c>
      <c r="AY813" s="263" t="s">
        <v>129</v>
      </c>
    </row>
    <row r="814" spans="1:51" s="14" customFormat="1" ht="12">
      <c r="A814" s="14"/>
      <c r="B814" s="253"/>
      <c r="C814" s="254"/>
      <c r="D814" s="234" t="s">
        <v>188</v>
      </c>
      <c r="E814" s="255" t="s">
        <v>1</v>
      </c>
      <c r="F814" s="256" t="s">
        <v>645</v>
      </c>
      <c r="G814" s="254"/>
      <c r="H814" s="257">
        <v>2.655</v>
      </c>
      <c r="I814" s="258"/>
      <c r="J814" s="254"/>
      <c r="K814" s="254"/>
      <c r="L814" s="259"/>
      <c r="M814" s="260"/>
      <c r="N814" s="261"/>
      <c r="O814" s="261"/>
      <c r="P814" s="261"/>
      <c r="Q814" s="261"/>
      <c r="R814" s="261"/>
      <c r="S814" s="261"/>
      <c r="T814" s="262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63" t="s">
        <v>188</v>
      </c>
      <c r="AU814" s="263" t="s">
        <v>82</v>
      </c>
      <c r="AV814" s="14" t="s">
        <v>82</v>
      </c>
      <c r="AW814" s="14" t="s">
        <v>30</v>
      </c>
      <c r="AX814" s="14" t="s">
        <v>73</v>
      </c>
      <c r="AY814" s="263" t="s">
        <v>129</v>
      </c>
    </row>
    <row r="815" spans="1:51" s="13" customFormat="1" ht="12">
      <c r="A815" s="13"/>
      <c r="B815" s="243"/>
      <c r="C815" s="244"/>
      <c r="D815" s="234" t="s">
        <v>188</v>
      </c>
      <c r="E815" s="245" t="s">
        <v>1</v>
      </c>
      <c r="F815" s="246" t="s">
        <v>406</v>
      </c>
      <c r="G815" s="244"/>
      <c r="H815" s="245" t="s">
        <v>1</v>
      </c>
      <c r="I815" s="247"/>
      <c r="J815" s="244"/>
      <c r="K815" s="244"/>
      <c r="L815" s="248"/>
      <c r="M815" s="249"/>
      <c r="N815" s="250"/>
      <c r="O815" s="250"/>
      <c r="P815" s="250"/>
      <c r="Q815" s="250"/>
      <c r="R815" s="250"/>
      <c r="S815" s="250"/>
      <c r="T815" s="251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2" t="s">
        <v>188</v>
      </c>
      <c r="AU815" s="252" t="s">
        <v>82</v>
      </c>
      <c r="AV815" s="13" t="s">
        <v>80</v>
      </c>
      <c r="AW815" s="13" t="s">
        <v>30</v>
      </c>
      <c r="AX815" s="13" t="s">
        <v>73</v>
      </c>
      <c r="AY815" s="252" t="s">
        <v>129</v>
      </c>
    </row>
    <row r="816" spans="1:51" s="14" customFormat="1" ht="12">
      <c r="A816" s="14"/>
      <c r="B816" s="253"/>
      <c r="C816" s="254"/>
      <c r="D816" s="234" t="s">
        <v>188</v>
      </c>
      <c r="E816" s="255" t="s">
        <v>1</v>
      </c>
      <c r="F816" s="256" t="s">
        <v>639</v>
      </c>
      <c r="G816" s="254"/>
      <c r="H816" s="257">
        <v>30.8</v>
      </c>
      <c r="I816" s="258"/>
      <c r="J816" s="254"/>
      <c r="K816" s="254"/>
      <c r="L816" s="259"/>
      <c r="M816" s="260"/>
      <c r="N816" s="261"/>
      <c r="O816" s="261"/>
      <c r="P816" s="261"/>
      <c r="Q816" s="261"/>
      <c r="R816" s="261"/>
      <c r="S816" s="261"/>
      <c r="T816" s="262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63" t="s">
        <v>188</v>
      </c>
      <c r="AU816" s="263" t="s">
        <v>82</v>
      </c>
      <c r="AV816" s="14" t="s">
        <v>82</v>
      </c>
      <c r="AW816" s="14" t="s">
        <v>30</v>
      </c>
      <c r="AX816" s="14" t="s">
        <v>73</v>
      </c>
      <c r="AY816" s="263" t="s">
        <v>129</v>
      </c>
    </row>
    <row r="817" spans="1:51" s="14" customFormat="1" ht="12">
      <c r="A817" s="14"/>
      <c r="B817" s="253"/>
      <c r="C817" s="254"/>
      <c r="D817" s="234" t="s">
        <v>188</v>
      </c>
      <c r="E817" s="255" t="s">
        <v>1</v>
      </c>
      <c r="F817" s="256" t="s">
        <v>640</v>
      </c>
      <c r="G817" s="254"/>
      <c r="H817" s="257">
        <v>10.8</v>
      </c>
      <c r="I817" s="258"/>
      <c r="J817" s="254"/>
      <c r="K817" s="254"/>
      <c r="L817" s="259"/>
      <c r="M817" s="260"/>
      <c r="N817" s="261"/>
      <c r="O817" s="261"/>
      <c r="P817" s="261"/>
      <c r="Q817" s="261"/>
      <c r="R817" s="261"/>
      <c r="S817" s="261"/>
      <c r="T817" s="262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63" t="s">
        <v>188</v>
      </c>
      <c r="AU817" s="263" t="s">
        <v>82</v>
      </c>
      <c r="AV817" s="14" t="s">
        <v>82</v>
      </c>
      <c r="AW817" s="14" t="s">
        <v>30</v>
      </c>
      <c r="AX817" s="14" t="s">
        <v>73</v>
      </c>
      <c r="AY817" s="263" t="s">
        <v>129</v>
      </c>
    </row>
    <row r="818" spans="1:51" s="14" customFormat="1" ht="12">
      <c r="A818" s="14"/>
      <c r="B818" s="253"/>
      <c r="C818" s="254"/>
      <c r="D818" s="234" t="s">
        <v>188</v>
      </c>
      <c r="E818" s="255" t="s">
        <v>1</v>
      </c>
      <c r="F818" s="256" t="s">
        <v>641</v>
      </c>
      <c r="G818" s="254"/>
      <c r="H818" s="257">
        <v>9.99</v>
      </c>
      <c r="I818" s="258"/>
      <c r="J818" s="254"/>
      <c r="K818" s="254"/>
      <c r="L818" s="259"/>
      <c r="M818" s="260"/>
      <c r="N818" s="261"/>
      <c r="O818" s="261"/>
      <c r="P818" s="261"/>
      <c r="Q818" s="261"/>
      <c r="R818" s="261"/>
      <c r="S818" s="261"/>
      <c r="T818" s="262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63" t="s">
        <v>188</v>
      </c>
      <c r="AU818" s="263" t="s">
        <v>82</v>
      </c>
      <c r="AV818" s="14" t="s">
        <v>82</v>
      </c>
      <c r="AW818" s="14" t="s">
        <v>30</v>
      </c>
      <c r="AX818" s="14" t="s">
        <v>73</v>
      </c>
      <c r="AY818" s="263" t="s">
        <v>129</v>
      </c>
    </row>
    <row r="819" spans="1:51" s="14" customFormat="1" ht="12">
      <c r="A819" s="14"/>
      <c r="B819" s="253"/>
      <c r="C819" s="254"/>
      <c r="D819" s="234" t="s">
        <v>188</v>
      </c>
      <c r="E819" s="255" t="s">
        <v>1</v>
      </c>
      <c r="F819" s="256" t="s">
        <v>582</v>
      </c>
      <c r="G819" s="254"/>
      <c r="H819" s="257">
        <v>-3.2</v>
      </c>
      <c r="I819" s="258"/>
      <c r="J819" s="254"/>
      <c r="K819" s="254"/>
      <c r="L819" s="259"/>
      <c r="M819" s="260"/>
      <c r="N819" s="261"/>
      <c r="O819" s="261"/>
      <c r="P819" s="261"/>
      <c r="Q819" s="261"/>
      <c r="R819" s="261"/>
      <c r="S819" s="261"/>
      <c r="T819" s="262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63" t="s">
        <v>188</v>
      </c>
      <c r="AU819" s="263" t="s">
        <v>82</v>
      </c>
      <c r="AV819" s="14" t="s">
        <v>82</v>
      </c>
      <c r="AW819" s="14" t="s">
        <v>30</v>
      </c>
      <c r="AX819" s="14" t="s">
        <v>73</v>
      </c>
      <c r="AY819" s="263" t="s">
        <v>129</v>
      </c>
    </row>
    <row r="820" spans="1:51" s="14" customFormat="1" ht="12">
      <c r="A820" s="14"/>
      <c r="B820" s="253"/>
      <c r="C820" s="254"/>
      <c r="D820" s="234" t="s">
        <v>188</v>
      </c>
      <c r="E820" s="255" t="s">
        <v>1</v>
      </c>
      <c r="F820" s="256" t="s">
        <v>566</v>
      </c>
      <c r="G820" s="254"/>
      <c r="H820" s="257">
        <v>-1.823</v>
      </c>
      <c r="I820" s="258"/>
      <c r="J820" s="254"/>
      <c r="K820" s="254"/>
      <c r="L820" s="259"/>
      <c r="M820" s="260"/>
      <c r="N820" s="261"/>
      <c r="O820" s="261"/>
      <c r="P820" s="261"/>
      <c r="Q820" s="261"/>
      <c r="R820" s="261"/>
      <c r="S820" s="261"/>
      <c r="T820" s="262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63" t="s">
        <v>188</v>
      </c>
      <c r="AU820" s="263" t="s">
        <v>82</v>
      </c>
      <c r="AV820" s="14" t="s">
        <v>82</v>
      </c>
      <c r="AW820" s="14" t="s">
        <v>30</v>
      </c>
      <c r="AX820" s="14" t="s">
        <v>73</v>
      </c>
      <c r="AY820" s="263" t="s">
        <v>129</v>
      </c>
    </row>
    <row r="821" spans="1:51" s="14" customFormat="1" ht="12">
      <c r="A821" s="14"/>
      <c r="B821" s="253"/>
      <c r="C821" s="254"/>
      <c r="D821" s="234" t="s">
        <v>188</v>
      </c>
      <c r="E821" s="255" t="s">
        <v>1</v>
      </c>
      <c r="F821" s="256" t="s">
        <v>579</v>
      </c>
      <c r="G821" s="254"/>
      <c r="H821" s="257">
        <v>1.013</v>
      </c>
      <c r="I821" s="258"/>
      <c r="J821" s="254"/>
      <c r="K821" s="254"/>
      <c r="L821" s="259"/>
      <c r="M821" s="260"/>
      <c r="N821" s="261"/>
      <c r="O821" s="261"/>
      <c r="P821" s="261"/>
      <c r="Q821" s="261"/>
      <c r="R821" s="261"/>
      <c r="S821" s="261"/>
      <c r="T821" s="262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63" t="s">
        <v>188</v>
      </c>
      <c r="AU821" s="263" t="s">
        <v>82</v>
      </c>
      <c r="AV821" s="14" t="s">
        <v>82</v>
      </c>
      <c r="AW821" s="14" t="s">
        <v>30</v>
      </c>
      <c r="AX821" s="14" t="s">
        <v>73</v>
      </c>
      <c r="AY821" s="263" t="s">
        <v>129</v>
      </c>
    </row>
    <row r="822" spans="1:51" s="14" customFormat="1" ht="12">
      <c r="A822" s="14"/>
      <c r="B822" s="253"/>
      <c r="C822" s="254"/>
      <c r="D822" s="234" t="s">
        <v>188</v>
      </c>
      <c r="E822" s="255" t="s">
        <v>1</v>
      </c>
      <c r="F822" s="256" t="s">
        <v>580</v>
      </c>
      <c r="G822" s="254"/>
      <c r="H822" s="257">
        <v>0.205</v>
      </c>
      <c r="I822" s="258"/>
      <c r="J822" s="254"/>
      <c r="K822" s="254"/>
      <c r="L822" s="259"/>
      <c r="M822" s="260"/>
      <c r="N822" s="261"/>
      <c r="O822" s="261"/>
      <c r="P822" s="261"/>
      <c r="Q822" s="261"/>
      <c r="R822" s="261"/>
      <c r="S822" s="261"/>
      <c r="T822" s="262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63" t="s">
        <v>188</v>
      </c>
      <c r="AU822" s="263" t="s">
        <v>82</v>
      </c>
      <c r="AV822" s="14" t="s">
        <v>82</v>
      </c>
      <c r="AW822" s="14" t="s">
        <v>30</v>
      </c>
      <c r="AX822" s="14" t="s">
        <v>73</v>
      </c>
      <c r="AY822" s="263" t="s">
        <v>129</v>
      </c>
    </row>
    <row r="823" spans="1:51" s="14" customFormat="1" ht="12">
      <c r="A823" s="14"/>
      <c r="B823" s="253"/>
      <c r="C823" s="254"/>
      <c r="D823" s="234" t="s">
        <v>188</v>
      </c>
      <c r="E823" s="255" t="s">
        <v>1</v>
      </c>
      <c r="F823" s="256" t="s">
        <v>642</v>
      </c>
      <c r="G823" s="254"/>
      <c r="H823" s="257">
        <v>2.565</v>
      </c>
      <c r="I823" s="258"/>
      <c r="J823" s="254"/>
      <c r="K823" s="254"/>
      <c r="L823" s="259"/>
      <c r="M823" s="260"/>
      <c r="N823" s="261"/>
      <c r="O823" s="261"/>
      <c r="P823" s="261"/>
      <c r="Q823" s="261"/>
      <c r="R823" s="261"/>
      <c r="S823" s="261"/>
      <c r="T823" s="262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63" t="s">
        <v>188</v>
      </c>
      <c r="AU823" s="263" t="s">
        <v>82</v>
      </c>
      <c r="AV823" s="14" t="s">
        <v>82</v>
      </c>
      <c r="AW823" s="14" t="s">
        <v>30</v>
      </c>
      <c r="AX823" s="14" t="s">
        <v>73</v>
      </c>
      <c r="AY823" s="263" t="s">
        <v>129</v>
      </c>
    </row>
    <row r="824" spans="1:51" s="13" customFormat="1" ht="12">
      <c r="A824" s="13"/>
      <c r="B824" s="243"/>
      <c r="C824" s="244"/>
      <c r="D824" s="234" t="s">
        <v>188</v>
      </c>
      <c r="E824" s="245" t="s">
        <v>1</v>
      </c>
      <c r="F824" s="246" t="s">
        <v>664</v>
      </c>
      <c r="G824" s="244"/>
      <c r="H824" s="245" t="s">
        <v>1</v>
      </c>
      <c r="I824" s="247"/>
      <c r="J824" s="244"/>
      <c r="K824" s="244"/>
      <c r="L824" s="248"/>
      <c r="M824" s="249"/>
      <c r="N824" s="250"/>
      <c r="O824" s="250"/>
      <c r="P824" s="250"/>
      <c r="Q824" s="250"/>
      <c r="R824" s="250"/>
      <c r="S824" s="250"/>
      <c r="T824" s="251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52" t="s">
        <v>188</v>
      </c>
      <c r="AU824" s="252" t="s">
        <v>82</v>
      </c>
      <c r="AV824" s="13" t="s">
        <v>80</v>
      </c>
      <c r="AW824" s="13" t="s">
        <v>30</v>
      </c>
      <c r="AX824" s="13" t="s">
        <v>73</v>
      </c>
      <c r="AY824" s="252" t="s">
        <v>129</v>
      </c>
    </row>
    <row r="825" spans="1:51" s="14" customFormat="1" ht="12">
      <c r="A825" s="14"/>
      <c r="B825" s="253"/>
      <c r="C825" s="254"/>
      <c r="D825" s="234" t="s">
        <v>188</v>
      </c>
      <c r="E825" s="255" t="s">
        <v>1</v>
      </c>
      <c r="F825" s="256" t="s">
        <v>665</v>
      </c>
      <c r="G825" s="254"/>
      <c r="H825" s="257">
        <v>1.22</v>
      </c>
      <c r="I825" s="258"/>
      <c r="J825" s="254"/>
      <c r="K825" s="254"/>
      <c r="L825" s="259"/>
      <c r="M825" s="260"/>
      <c r="N825" s="261"/>
      <c r="O825" s="261"/>
      <c r="P825" s="261"/>
      <c r="Q825" s="261"/>
      <c r="R825" s="261"/>
      <c r="S825" s="261"/>
      <c r="T825" s="262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63" t="s">
        <v>188</v>
      </c>
      <c r="AU825" s="263" t="s">
        <v>82</v>
      </c>
      <c r="AV825" s="14" t="s">
        <v>82</v>
      </c>
      <c r="AW825" s="14" t="s">
        <v>30</v>
      </c>
      <c r="AX825" s="14" t="s">
        <v>73</v>
      </c>
      <c r="AY825" s="263" t="s">
        <v>129</v>
      </c>
    </row>
    <row r="826" spans="1:51" s="14" customFormat="1" ht="12">
      <c r="A826" s="14"/>
      <c r="B826" s="253"/>
      <c r="C826" s="254"/>
      <c r="D826" s="234" t="s">
        <v>188</v>
      </c>
      <c r="E826" s="255" t="s">
        <v>1</v>
      </c>
      <c r="F826" s="256" t="s">
        <v>665</v>
      </c>
      <c r="G826" s="254"/>
      <c r="H826" s="257">
        <v>1.22</v>
      </c>
      <c r="I826" s="258"/>
      <c r="J826" s="254"/>
      <c r="K826" s="254"/>
      <c r="L826" s="259"/>
      <c r="M826" s="260"/>
      <c r="N826" s="261"/>
      <c r="O826" s="261"/>
      <c r="P826" s="261"/>
      <c r="Q826" s="261"/>
      <c r="R826" s="261"/>
      <c r="S826" s="261"/>
      <c r="T826" s="262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63" t="s">
        <v>188</v>
      </c>
      <c r="AU826" s="263" t="s">
        <v>82</v>
      </c>
      <c r="AV826" s="14" t="s">
        <v>82</v>
      </c>
      <c r="AW826" s="14" t="s">
        <v>30</v>
      </c>
      <c r="AX826" s="14" t="s">
        <v>73</v>
      </c>
      <c r="AY826" s="263" t="s">
        <v>129</v>
      </c>
    </row>
    <row r="827" spans="1:51" s="14" customFormat="1" ht="12">
      <c r="A827" s="14"/>
      <c r="B827" s="253"/>
      <c r="C827" s="254"/>
      <c r="D827" s="234" t="s">
        <v>188</v>
      </c>
      <c r="E827" s="255" t="s">
        <v>1</v>
      </c>
      <c r="F827" s="256" t="s">
        <v>666</v>
      </c>
      <c r="G827" s="254"/>
      <c r="H827" s="257">
        <v>3.04</v>
      </c>
      <c r="I827" s="258"/>
      <c r="J827" s="254"/>
      <c r="K827" s="254"/>
      <c r="L827" s="259"/>
      <c r="M827" s="260"/>
      <c r="N827" s="261"/>
      <c r="O827" s="261"/>
      <c r="P827" s="261"/>
      <c r="Q827" s="261"/>
      <c r="R827" s="261"/>
      <c r="S827" s="261"/>
      <c r="T827" s="262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63" t="s">
        <v>188</v>
      </c>
      <c r="AU827" s="263" t="s">
        <v>82</v>
      </c>
      <c r="AV827" s="14" t="s">
        <v>82</v>
      </c>
      <c r="AW827" s="14" t="s">
        <v>30</v>
      </c>
      <c r="AX827" s="14" t="s">
        <v>73</v>
      </c>
      <c r="AY827" s="263" t="s">
        <v>129</v>
      </c>
    </row>
    <row r="828" spans="1:51" s="14" customFormat="1" ht="12">
      <c r="A828" s="14"/>
      <c r="B828" s="253"/>
      <c r="C828" s="254"/>
      <c r="D828" s="234" t="s">
        <v>188</v>
      </c>
      <c r="E828" s="255" t="s">
        <v>1</v>
      </c>
      <c r="F828" s="256" t="s">
        <v>667</v>
      </c>
      <c r="G828" s="254"/>
      <c r="H828" s="257">
        <v>0.615</v>
      </c>
      <c r="I828" s="258"/>
      <c r="J828" s="254"/>
      <c r="K828" s="254"/>
      <c r="L828" s="259"/>
      <c r="M828" s="260"/>
      <c r="N828" s="261"/>
      <c r="O828" s="261"/>
      <c r="P828" s="261"/>
      <c r="Q828" s="261"/>
      <c r="R828" s="261"/>
      <c r="S828" s="261"/>
      <c r="T828" s="262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63" t="s">
        <v>188</v>
      </c>
      <c r="AU828" s="263" t="s">
        <v>82</v>
      </c>
      <c r="AV828" s="14" t="s">
        <v>82</v>
      </c>
      <c r="AW828" s="14" t="s">
        <v>30</v>
      </c>
      <c r="AX828" s="14" t="s">
        <v>73</v>
      </c>
      <c r="AY828" s="263" t="s">
        <v>129</v>
      </c>
    </row>
    <row r="829" spans="1:51" s="13" customFormat="1" ht="12">
      <c r="A829" s="13"/>
      <c r="B829" s="243"/>
      <c r="C829" s="244"/>
      <c r="D829" s="234" t="s">
        <v>188</v>
      </c>
      <c r="E829" s="245" t="s">
        <v>1</v>
      </c>
      <c r="F829" s="246" t="s">
        <v>407</v>
      </c>
      <c r="G829" s="244"/>
      <c r="H829" s="245" t="s">
        <v>1</v>
      </c>
      <c r="I829" s="247"/>
      <c r="J829" s="244"/>
      <c r="K829" s="244"/>
      <c r="L829" s="248"/>
      <c r="M829" s="249"/>
      <c r="N829" s="250"/>
      <c r="O829" s="250"/>
      <c r="P829" s="250"/>
      <c r="Q829" s="250"/>
      <c r="R829" s="250"/>
      <c r="S829" s="250"/>
      <c r="T829" s="251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52" t="s">
        <v>188</v>
      </c>
      <c r="AU829" s="252" t="s">
        <v>82</v>
      </c>
      <c r="AV829" s="13" t="s">
        <v>80</v>
      </c>
      <c r="AW829" s="13" t="s">
        <v>30</v>
      </c>
      <c r="AX829" s="13" t="s">
        <v>73</v>
      </c>
      <c r="AY829" s="252" t="s">
        <v>129</v>
      </c>
    </row>
    <row r="830" spans="1:51" s="14" customFormat="1" ht="12">
      <c r="A830" s="14"/>
      <c r="B830" s="253"/>
      <c r="C830" s="254"/>
      <c r="D830" s="234" t="s">
        <v>188</v>
      </c>
      <c r="E830" s="255" t="s">
        <v>1</v>
      </c>
      <c r="F830" s="256" t="s">
        <v>668</v>
      </c>
      <c r="G830" s="254"/>
      <c r="H830" s="257">
        <v>1.932</v>
      </c>
      <c r="I830" s="258"/>
      <c r="J830" s="254"/>
      <c r="K830" s="254"/>
      <c r="L830" s="259"/>
      <c r="M830" s="260"/>
      <c r="N830" s="261"/>
      <c r="O830" s="261"/>
      <c r="P830" s="261"/>
      <c r="Q830" s="261"/>
      <c r="R830" s="261"/>
      <c r="S830" s="261"/>
      <c r="T830" s="262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63" t="s">
        <v>188</v>
      </c>
      <c r="AU830" s="263" t="s">
        <v>82</v>
      </c>
      <c r="AV830" s="14" t="s">
        <v>82</v>
      </c>
      <c r="AW830" s="14" t="s">
        <v>30</v>
      </c>
      <c r="AX830" s="14" t="s">
        <v>73</v>
      </c>
      <c r="AY830" s="263" t="s">
        <v>129</v>
      </c>
    </row>
    <row r="831" spans="1:51" s="14" customFormat="1" ht="12">
      <c r="A831" s="14"/>
      <c r="B831" s="253"/>
      <c r="C831" s="254"/>
      <c r="D831" s="234" t="s">
        <v>188</v>
      </c>
      <c r="E831" s="255" t="s">
        <v>1</v>
      </c>
      <c r="F831" s="256" t="s">
        <v>669</v>
      </c>
      <c r="G831" s="254"/>
      <c r="H831" s="257">
        <v>2.415</v>
      </c>
      <c r="I831" s="258"/>
      <c r="J831" s="254"/>
      <c r="K831" s="254"/>
      <c r="L831" s="259"/>
      <c r="M831" s="260"/>
      <c r="N831" s="261"/>
      <c r="O831" s="261"/>
      <c r="P831" s="261"/>
      <c r="Q831" s="261"/>
      <c r="R831" s="261"/>
      <c r="S831" s="261"/>
      <c r="T831" s="262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63" t="s">
        <v>188</v>
      </c>
      <c r="AU831" s="263" t="s">
        <v>82</v>
      </c>
      <c r="AV831" s="14" t="s">
        <v>82</v>
      </c>
      <c r="AW831" s="14" t="s">
        <v>30</v>
      </c>
      <c r="AX831" s="14" t="s">
        <v>73</v>
      </c>
      <c r="AY831" s="263" t="s">
        <v>129</v>
      </c>
    </row>
    <row r="832" spans="1:51" s="14" customFormat="1" ht="12">
      <c r="A832" s="14"/>
      <c r="B832" s="253"/>
      <c r="C832" s="254"/>
      <c r="D832" s="234" t="s">
        <v>188</v>
      </c>
      <c r="E832" s="255" t="s">
        <v>1</v>
      </c>
      <c r="F832" s="256" t="s">
        <v>670</v>
      </c>
      <c r="G832" s="254"/>
      <c r="H832" s="257">
        <v>3.78</v>
      </c>
      <c r="I832" s="258"/>
      <c r="J832" s="254"/>
      <c r="K832" s="254"/>
      <c r="L832" s="259"/>
      <c r="M832" s="260"/>
      <c r="N832" s="261"/>
      <c r="O832" s="261"/>
      <c r="P832" s="261"/>
      <c r="Q832" s="261"/>
      <c r="R832" s="261"/>
      <c r="S832" s="261"/>
      <c r="T832" s="262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63" t="s">
        <v>188</v>
      </c>
      <c r="AU832" s="263" t="s">
        <v>82</v>
      </c>
      <c r="AV832" s="14" t="s">
        <v>82</v>
      </c>
      <c r="AW832" s="14" t="s">
        <v>30</v>
      </c>
      <c r="AX832" s="14" t="s">
        <v>73</v>
      </c>
      <c r="AY832" s="263" t="s">
        <v>129</v>
      </c>
    </row>
    <row r="833" spans="1:51" s="13" customFormat="1" ht="12">
      <c r="A833" s="13"/>
      <c r="B833" s="243"/>
      <c r="C833" s="244"/>
      <c r="D833" s="234" t="s">
        <v>188</v>
      </c>
      <c r="E833" s="245" t="s">
        <v>1</v>
      </c>
      <c r="F833" s="246" t="s">
        <v>671</v>
      </c>
      <c r="G833" s="244"/>
      <c r="H833" s="245" t="s">
        <v>1</v>
      </c>
      <c r="I833" s="247"/>
      <c r="J833" s="244"/>
      <c r="K833" s="244"/>
      <c r="L833" s="248"/>
      <c r="M833" s="249"/>
      <c r="N833" s="250"/>
      <c r="O833" s="250"/>
      <c r="P833" s="250"/>
      <c r="Q833" s="250"/>
      <c r="R833" s="250"/>
      <c r="S833" s="250"/>
      <c r="T833" s="251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52" t="s">
        <v>188</v>
      </c>
      <c r="AU833" s="252" t="s">
        <v>82</v>
      </c>
      <c r="AV833" s="13" t="s">
        <v>80</v>
      </c>
      <c r="AW833" s="13" t="s">
        <v>30</v>
      </c>
      <c r="AX833" s="13" t="s">
        <v>73</v>
      </c>
      <c r="AY833" s="252" t="s">
        <v>129</v>
      </c>
    </row>
    <row r="834" spans="1:51" s="14" customFormat="1" ht="12">
      <c r="A834" s="14"/>
      <c r="B834" s="253"/>
      <c r="C834" s="254"/>
      <c r="D834" s="234" t="s">
        <v>188</v>
      </c>
      <c r="E834" s="255" t="s">
        <v>1</v>
      </c>
      <c r="F834" s="256" t="s">
        <v>672</v>
      </c>
      <c r="G834" s="254"/>
      <c r="H834" s="257">
        <v>1.44</v>
      </c>
      <c r="I834" s="258"/>
      <c r="J834" s="254"/>
      <c r="K834" s="254"/>
      <c r="L834" s="259"/>
      <c r="M834" s="260"/>
      <c r="N834" s="261"/>
      <c r="O834" s="261"/>
      <c r="P834" s="261"/>
      <c r="Q834" s="261"/>
      <c r="R834" s="261"/>
      <c r="S834" s="261"/>
      <c r="T834" s="262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63" t="s">
        <v>188</v>
      </c>
      <c r="AU834" s="263" t="s">
        <v>82</v>
      </c>
      <c r="AV834" s="14" t="s">
        <v>82</v>
      </c>
      <c r="AW834" s="14" t="s">
        <v>30</v>
      </c>
      <c r="AX834" s="14" t="s">
        <v>73</v>
      </c>
      <c r="AY834" s="263" t="s">
        <v>129</v>
      </c>
    </row>
    <row r="835" spans="1:51" s="14" customFormat="1" ht="12">
      <c r="A835" s="14"/>
      <c r="B835" s="253"/>
      <c r="C835" s="254"/>
      <c r="D835" s="234" t="s">
        <v>188</v>
      </c>
      <c r="E835" s="255" t="s">
        <v>1</v>
      </c>
      <c r="F835" s="256" t="s">
        <v>673</v>
      </c>
      <c r="G835" s="254"/>
      <c r="H835" s="257">
        <v>1.17</v>
      </c>
      <c r="I835" s="258"/>
      <c r="J835" s="254"/>
      <c r="K835" s="254"/>
      <c r="L835" s="259"/>
      <c r="M835" s="260"/>
      <c r="N835" s="261"/>
      <c r="O835" s="261"/>
      <c r="P835" s="261"/>
      <c r="Q835" s="261"/>
      <c r="R835" s="261"/>
      <c r="S835" s="261"/>
      <c r="T835" s="262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63" t="s">
        <v>188</v>
      </c>
      <c r="AU835" s="263" t="s">
        <v>82</v>
      </c>
      <c r="AV835" s="14" t="s">
        <v>82</v>
      </c>
      <c r="AW835" s="14" t="s">
        <v>30</v>
      </c>
      <c r="AX835" s="14" t="s">
        <v>73</v>
      </c>
      <c r="AY835" s="263" t="s">
        <v>129</v>
      </c>
    </row>
    <row r="836" spans="1:51" s="14" customFormat="1" ht="12">
      <c r="A836" s="14"/>
      <c r="B836" s="253"/>
      <c r="C836" s="254"/>
      <c r="D836" s="234" t="s">
        <v>188</v>
      </c>
      <c r="E836" s="255" t="s">
        <v>1</v>
      </c>
      <c r="F836" s="256" t="s">
        <v>674</v>
      </c>
      <c r="G836" s="254"/>
      <c r="H836" s="257">
        <v>4.475</v>
      </c>
      <c r="I836" s="258"/>
      <c r="J836" s="254"/>
      <c r="K836" s="254"/>
      <c r="L836" s="259"/>
      <c r="M836" s="260"/>
      <c r="N836" s="261"/>
      <c r="O836" s="261"/>
      <c r="P836" s="261"/>
      <c r="Q836" s="261"/>
      <c r="R836" s="261"/>
      <c r="S836" s="261"/>
      <c r="T836" s="262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63" t="s">
        <v>188</v>
      </c>
      <c r="AU836" s="263" t="s">
        <v>82</v>
      </c>
      <c r="AV836" s="14" t="s">
        <v>82</v>
      </c>
      <c r="AW836" s="14" t="s">
        <v>30</v>
      </c>
      <c r="AX836" s="14" t="s">
        <v>73</v>
      </c>
      <c r="AY836" s="263" t="s">
        <v>129</v>
      </c>
    </row>
    <row r="837" spans="1:51" s="14" customFormat="1" ht="12">
      <c r="A837" s="14"/>
      <c r="B837" s="253"/>
      <c r="C837" s="254"/>
      <c r="D837" s="234" t="s">
        <v>188</v>
      </c>
      <c r="E837" s="255" t="s">
        <v>1</v>
      </c>
      <c r="F837" s="256" t="s">
        <v>675</v>
      </c>
      <c r="G837" s="254"/>
      <c r="H837" s="257">
        <v>0.825</v>
      </c>
      <c r="I837" s="258"/>
      <c r="J837" s="254"/>
      <c r="K837" s="254"/>
      <c r="L837" s="259"/>
      <c r="M837" s="260"/>
      <c r="N837" s="261"/>
      <c r="O837" s="261"/>
      <c r="P837" s="261"/>
      <c r="Q837" s="261"/>
      <c r="R837" s="261"/>
      <c r="S837" s="261"/>
      <c r="T837" s="262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63" t="s">
        <v>188</v>
      </c>
      <c r="AU837" s="263" t="s">
        <v>82</v>
      </c>
      <c r="AV837" s="14" t="s">
        <v>82</v>
      </c>
      <c r="AW837" s="14" t="s">
        <v>30</v>
      </c>
      <c r="AX837" s="14" t="s">
        <v>73</v>
      </c>
      <c r="AY837" s="263" t="s">
        <v>129</v>
      </c>
    </row>
    <row r="838" spans="1:51" s="16" customFormat="1" ht="12">
      <c r="A838" s="16"/>
      <c r="B838" s="286"/>
      <c r="C838" s="287"/>
      <c r="D838" s="234" t="s">
        <v>188</v>
      </c>
      <c r="E838" s="288" t="s">
        <v>1</v>
      </c>
      <c r="F838" s="289" t="s">
        <v>451</v>
      </c>
      <c r="G838" s="287"/>
      <c r="H838" s="290">
        <v>808.7089999999995</v>
      </c>
      <c r="I838" s="291"/>
      <c r="J838" s="287"/>
      <c r="K838" s="287"/>
      <c r="L838" s="292"/>
      <c r="M838" s="293"/>
      <c r="N838" s="294"/>
      <c r="O838" s="294"/>
      <c r="P838" s="294"/>
      <c r="Q838" s="294"/>
      <c r="R838" s="294"/>
      <c r="S838" s="294"/>
      <c r="T838" s="295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T838" s="296" t="s">
        <v>188</v>
      </c>
      <c r="AU838" s="296" t="s">
        <v>82</v>
      </c>
      <c r="AV838" s="16" t="s">
        <v>141</v>
      </c>
      <c r="AW838" s="16" t="s">
        <v>30</v>
      </c>
      <c r="AX838" s="16" t="s">
        <v>73</v>
      </c>
      <c r="AY838" s="296" t="s">
        <v>129</v>
      </c>
    </row>
    <row r="839" spans="1:51" s="15" customFormat="1" ht="12">
      <c r="A839" s="15"/>
      <c r="B839" s="264"/>
      <c r="C839" s="265"/>
      <c r="D839" s="234" t="s">
        <v>188</v>
      </c>
      <c r="E839" s="266" t="s">
        <v>1</v>
      </c>
      <c r="F839" s="267" t="s">
        <v>197</v>
      </c>
      <c r="G839" s="265"/>
      <c r="H839" s="268">
        <v>1352.8729999999996</v>
      </c>
      <c r="I839" s="269"/>
      <c r="J839" s="265"/>
      <c r="K839" s="265"/>
      <c r="L839" s="270"/>
      <c r="M839" s="271"/>
      <c r="N839" s="272"/>
      <c r="O839" s="272"/>
      <c r="P839" s="272"/>
      <c r="Q839" s="272"/>
      <c r="R839" s="272"/>
      <c r="S839" s="272"/>
      <c r="T839" s="273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T839" s="274" t="s">
        <v>188</v>
      </c>
      <c r="AU839" s="274" t="s">
        <v>82</v>
      </c>
      <c r="AV839" s="15" t="s">
        <v>136</v>
      </c>
      <c r="AW839" s="15" t="s">
        <v>30</v>
      </c>
      <c r="AX839" s="15" t="s">
        <v>80</v>
      </c>
      <c r="AY839" s="274" t="s">
        <v>129</v>
      </c>
    </row>
    <row r="840" spans="1:65" s="2" customFormat="1" ht="24.15" customHeight="1">
      <c r="A840" s="39"/>
      <c r="B840" s="40"/>
      <c r="C840" s="220" t="s">
        <v>676</v>
      </c>
      <c r="D840" s="220" t="s">
        <v>132</v>
      </c>
      <c r="E840" s="221" t="s">
        <v>677</v>
      </c>
      <c r="F840" s="222" t="s">
        <v>678</v>
      </c>
      <c r="G840" s="223" t="s">
        <v>187</v>
      </c>
      <c r="H840" s="224">
        <v>1352.873</v>
      </c>
      <c r="I840" s="225"/>
      <c r="J840" s="226">
        <f>ROUND(I840*H840,2)</f>
        <v>0</v>
      </c>
      <c r="K840" s="227"/>
      <c r="L840" s="45"/>
      <c r="M840" s="228" t="s">
        <v>1</v>
      </c>
      <c r="N840" s="229" t="s">
        <v>38</v>
      </c>
      <c r="O840" s="92"/>
      <c r="P840" s="230">
        <f>O840*H840</f>
        <v>0</v>
      </c>
      <c r="Q840" s="230">
        <v>0</v>
      </c>
      <c r="R840" s="230">
        <f>Q840*H840</f>
        <v>0</v>
      </c>
      <c r="S840" s="230">
        <v>0</v>
      </c>
      <c r="T840" s="231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32" t="s">
        <v>136</v>
      </c>
      <c r="AT840" s="232" t="s">
        <v>132</v>
      </c>
      <c r="AU840" s="232" t="s">
        <v>82</v>
      </c>
      <c r="AY840" s="18" t="s">
        <v>129</v>
      </c>
      <c r="BE840" s="233">
        <f>IF(N840="základní",J840,0)</f>
        <v>0</v>
      </c>
      <c r="BF840" s="233">
        <f>IF(N840="snížená",J840,0)</f>
        <v>0</v>
      </c>
      <c r="BG840" s="233">
        <f>IF(N840="zákl. přenesená",J840,0)</f>
        <v>0</v>
      </c>
      <c r="BH840" s="233">
        <f>IF(N840="sníž. přenesená",J840,0)</f>
        <v>0</v>
      </c>
      <c r="BI840" s="233">
        <f>IF(N840="nulová",J840,0)</f>
        <v>0</v>
      </c>
      <c r="BJ840" s="18" t="s">
        <v>80</v>
      </c>
      <c r="BK840" s="233">
        <f>ROUND(I840*H840,2)</f>
        <v>0</v>
      </c>
      <c r="BL840" s="18" t="s">
        <v>136</v>
      </c>
      <c r="BM840" s="232" t="s">
        <v>679</v>
      </c>
    </row>
    <row r="841" spans="1:47" s="2" customFormat="1" ht="12">
      <c r="A841" s="39"/>
      <c r="B841" s="40"/>
      <c r="C841" s="41"/>
      <c r="D841" s="234" t="s">
        <v>137</v>
      </c>
      <c r="E841" s="41"/>
      <c r="F841" s="235" t="s">
        <v>678</v>
      </c>
      <c r="G841" s="41"/>
      <c r="H841" s="41"/>
      <c r="I841" s="236"/>
      <c r="J841" s="41"/>
      <c r="K841" s="41"/>
      <c r="L841" s="45"/>
      <c r="M841" s="237"/>
      <c r="N841" s="238"/>
      <c r="O841" s="92"/>
      <c r="P841" s="92"/>
      <c r="Q841" s="92"/>
      <c r="R841" s="92"/>
      <c r="S841" s="92"/>
      <c r="T841" s="93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T841" s="18" t="s">
        <v>137</v>
      </c>
      <c r="AU841" s="18" t="s">
        <v>82</v>
      </c>
    </row>
    <row r="842" spans="1:65" s="2" customFormat="1" ht="33" customHeight="1">
      <c r="A842" s="39"/>
      <c r="B842" s="40"/>
      <c r="C842" s="220" t="s">
        <v>284</v>
      </c>
      <c r="D842" s="220" t="s">
        <v>132</v>
      </c>
      <c r="E842" s="221" t="s">
        <v>680</v>
      </c>
      <c r="F842" s="222" t="s">
        <v>681</v>
      </c>
      <c r="G842" s="223" t="s">
        <v>187</v>
      </c>
      <c r="H842" s="224">
        <v>232.105</v>
      </c>
      <c r="I842" s="225"/>
      <c r="J842" s="226">
        <f>ROUND(I842*H842,2)</f>
        <v>0</v>
      </c>
      <c r="K842" s="227"/>
      <c r="L842" s="45"/>
      <c r="M842" s="228" t="s">
        <v>1</v>
      </c>
      <c r="N842" s="229" t="s">
        <v>38</v>
      </c>
      <c r="O842" s="92"/>
      <c r="P842" s="230">
        <f>O842*H842</f>
        <v>0</v>
      </c>
      <c r="Q842" s="230">
        <v>0</v>
      </c>
      <c r="R842" s="230">
        <f>Q842*H842</f>
        <v>0</v>
      </c>
      <c r="S842" s="230">
        <v>0</v>
      </c>
      <c r="T842" s="231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32" t="s">
        <v>136</v>
      </c>
      <c r="AT842" s="232" t="s">
        <v>132</v>
      </c>
      <c r="AU842" s="232" t="s">
        <v>82</v>
      </c>
      <c r="AY842" s="18" t="s">
        <v>129</v>
      </c>
      <c r="BE842" s="233">
        <f>IF(N842="základní",J842,0)</f>
        <v>0</v>
      </c>
      <c r="BF842" s="233">
        <f>IF(N842="snížená",J842,0)</f>
        <v>0</v>
      </c>
      <c r="BG842" s="233">
        <f>IF(N842="zákl. přenesená",J842,0)</f>
        <v>0</v>
      </c>
      <c r="BH842" s="233">
        <f>IF(N842="sníž. přenesená",J842,0)</f>
        <v>0</v>
      </c>
      <c r="BI842" s="233">
        <f>IF(N842="nulová",J842,0)</f>
        <v>0</v>
      </c>
      <c r="BJ842" s="18" t="s">
        <v>80</v>
      </c>
      <c r="BK842" s="233">
        <f>ROUND(I842*H842,2)</f>
        <v>0</v>
      </c>
      <c r="BL842" s="18" t="s">
        <v>136</v>
      </c>
      <c r="BM842" s="232" t="s">
        <v>682</v>
      </c>
    </row>
    <row r="843" spans="1:47" s="2" customFormat="1" ht="12">
      <c r="A843" s="39"/>
      <c r="B843" s="40"/>
      <c r="C843" s="41"/>
      <c r="D843" s="234" t="s">
        <v>137</v>
      </c>
      <c r="E843" s="41"/>
      <c r="F843" s="235" t="s">
        <v>681</v>
      </c>
      <c r="G843" s="41"/>
      <c r="H843" s="41"/>
      <c r="I843" s="236"/>
      <c r="J843" s="41"/>
      <c r="K843" s="41"/>
      <c r="L843" s="45"/>
      <c r="M843" s="237"/>
      <c r="N843" s="238"/>
      <c r="O843" s="92"/>
      <c r="P843" s="92"/>
      <c r="Q843" s="92"/>
      <c r="R843" s="92"/>
      <c r="S843" s="92"/>
      <c r="T843" s="93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T843" s="18" t="s">
        <v>137</v>
      </c>
      <c r="AU843" s="18" t="s">
        <v>82</v>
      </c>
    </row>
    <row r="844" spans="1:51" s="13" customFormat="1" ht="12">
      <c r="A844" s="13"/>
      <c r="B844" s="243"/>
      <c r="C844" s="244"/>
      <c r="D844" s="234" t="s">
        <v>188</v>
      </c>
      <c r="E844" s="245" t="s">
        <v>1</v>
      </c>
      <c r="F844" s="246" t="s">
        <v>683</v>
      </c>
      <c r="G844" s="244"/>
      <c r="H844" s="245" t="s">
        <v>1</v>
      </c>
      <c r="I844" s="247"/>
      <c r="J844" s="244"/>
      <c r="K844" s="244"/>
      <c r="L844" s="248"/>
      <c r="M844" s="249"/>
      <c r="N844" s="250"/>
      <c r="O844" s="250"/>
      <c r="P844" s="250"/>
      <c r="Q844" s="250"/>
      <c r="R844" s="250"/>
      <c r="S844" s="250"/>
      <c r="T844" s="251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52" t="s">
        <v>188</v>
      </c>
      <c r="AU844" s="252" t="s">
        <v>82</v>
      </c>
      <c r="AV844" s="13" t="s">
        <v>80</v>
      </c>
      <c r="AW844" s="13" t="s">
        <v>30</v>
      </c>
      <c r="AX844" s="13" t="s">
        <v>73</v>
      </c>
      <c r="AY844" s="252" t="s">
        <v>129</v>
      </c>
    </row>
    <row r="845" spans="1:51" s="13" customFormat="1" ht="12">
      <c r="A845" s="13"/>
      <c r="B845" s="243"/>
      <c r="C845" s="244"/>
      <c r="D845" s="234" t="s">
        <v>188</v>
      </c>
      <c r="E845" s="245" t="s">
        <v>1</v>
      </c>
      <c r="F845" s="246" t="s">
        <v>684</v>
      </c>
      <c r="G845" s="244"/>
      <c r="H845" s="245" t="s">
        <v>1</v>
      </c>
      <c r="I845" s="247"/>
      <c r="J845" s="244"/>
      <c r="K845" s="244"/>
      <c r="L845" s="248"/>
      <c r="M845" s="249"/>
      <c r="N845" s="250"/>
      <c r="O845" s="250"/>
      <c r="P845" s="250"/>
      <c r="Q845" s="250"/>
      <c r="R845" s="250"/>
      <c r="S845" s="250"/>
      <c r="T845" s="251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52" t="s">
        <v>188</v>
      </c>
      <c r="AU845" s="252" t="s">
        <v>82</v>
      </c>
      <c r="AV845" s="13" t="s">
        <v>80</v>
      </c>
      <c r="AW845" s="13" t="s">
        <v>30</v>
      </c>
      <c r="AX845" s="13" t="s">
        <v>73</v>
      </c>
      <c r="AY845" s="252" t="s">
        <v>129</v>
      </c>
    </row>
    <row r="846" spans="1:51" s="14" customFormat="1" ht="12">
      <c r="A846" s="14"/>
      <c r="B846" s="253"/>
      <c r="C846" s="254"/>
      <c r="D846" s="234" t="s">
        <v>188</v>
      </c>
      <c r="E846" s="255" t="s">
        <v>1</v>
      </c>
      <c r="F846" s="256" t="s">
        <v>439</v>
      </c>
      <c r="G846" s="254"/>
      <c r="H846" s="257">
        <v>13.86</v>
      </c>
      <c r="I846" s="258"/>
      <c r="J846" s="254"/>
      <c r="K846" s="254"/>
      <c r="L846" s="259"/>
      <c r="M846" s="260"/>
      <c r="N846" s="261"/>
      <c r="O846" s="261"/>
      <c r="P846" s="261"/>
      <c r="Q846" s="261"/>
      <c r="R846" s="261"/>
      <c r="S846" s="261"/>
      <c r="T846" s="262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63" t="s">
        <v>188</v>
      </c>
      <c r="AU846" s="263" t="s">
        <v>82</v>
      </c>
      <c r="AV846" s="14" t="s">
        <v>82</v>
      </c>
      <c r="AW846" s="14" t="s">
        <v>30</v>
      </c>
      <c r="AX846" s="14" t="s">
        <v>73</v>
      </c>
      <c r="AY846" s="263" t="s">
        <v>129</v>
      </c>
    </row>
    <row r="847" spans="1:51" s="14" customFormat="1" ht="12">
      <c r="A847" s="14"/>
      <c r="B847" s="253"/>
      <c r="C847" s="254"/>
      <c r="D847" s="234" t="s">
        <v>188</v>
      </c>
      <c r="E847" s="255" t="s">
        <v>1</v>
      </c>
      <c r="F847" s="256" t="s">
        <v>685</v>
      </c>
      <c r="G847" s="254"/>
      <c r="H847" s="257">
        <v>3.6</v>
      </c>
      <c r="I847" s="258"/>
      <c r="J847" s="254"/>
      <c r="K847" s="254"/>
      <c r="L847" s="259"/>
      <c r="M847" s="260"/>
      <c r="N847" s="261"/>
      <c r="O847" s="261"/>
      <c r="P847" s="261"/>
      <c r="Q847" s="261"/>
      <c r="R847" s="261"/>
      <c r="S847" s="261"/>
      <c r="T847" s="262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63" t="s">
        <v>188</v>
      </c>
      <c r="AU847" s="263" t="s">
        <v>82</v>
      </c>
      <c r="AV847" s="14" t="s">
        <v>82</v>
      </c>
      <c r="AW847" s="14" t="s">
        <v>30</v>
      </c>
      <c r="AX847" s="14" t="s">
        <v>73</v>
      </c>
      <c r="AY847" s="263" t="s">
        <v>129</v>
      </c>
    </row>
    <row r="848" spans="1:51" s="14" customFormat="1" ht="12">
      <c r="A848" s="14"/>
      <c r="B848" s="253"/>
      <c r="C848" s="254"/>
      <c r="D848" s="234" t="s">
        <v>188</v>
      </c>
      <c r="E848" s="255" t="s">
        <v>1</v>
      </c>
      <c r="F848" s="256" t="s">
        <v>686</v>
      </c>
      <c r="G848" s="254"/>
      <c r="H848" s="257">
        <v>0.675</v>
      </c>
      <c r="I848" s="258"/>
      <c r="J848" s="254"/>
      <c r="K848" s="254"/>
      <c r="L848" s="259"/>
      <c r="M848" s="260"/>
      <c r="N848" s="261"/>
      <c r="O848" s="261"/>
      <c r="P848" s="261"/>
      <c r="Q848" s="261"/>
      <c r="R848" s="261"/>
      <c r="S848" s="261"/>
      <c r="T848" s="262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63" t="s">
        <v>188</v>
      </c>
      <c r="AU848" s="263" t="s">
        <v>82</v>
      </c>
      <c r="AV848" s="14" t="s">
        <v>82</v>
      </c>
      <c r="AW848" s="14" t="s">
        <v>30</v>
      </c>
      <c r="AX848" s="14" t="s">
        <v>73</v>
      </c>
      <c r="AY848" s="263" t="s">
        <v>129</v>
      </c>
    </row>
    <row r="849" spans="1:51" s="13" customFormat="1" ht="12">
      <c r="A849" s="13"/>
      <c r="B849" s="243"/>
      <c r="C849" s="244"/>
      <c r="D849" s="234" t="s">
        <v>188</v>
      </c>
      <c r="E849" s="245" t="s">
        <v>1</v>
      </c>
      <c r="F849" s="246" t="s">
        <v>687</v>
      </c>
      <c r="G849" s="244"/>
      <c r="H849" s="245" t="s">
        <v>1</v>
      </c>
      <c r="I849" s="247"/>
      <c r="J849" s="244"/>
      <c r="K849" s="244"/>
      <c r="L849" s="248"/>
      <c r="M849" s="249"/>
      <c r="N849" s="250"/>
      <c r="O849" s="250"/>
      <c r="P849" s="250"/>
      <c r="Q849" s="250"/>
      <c r="R849" s="250"/>
      <c r="S849" s="250"/>
      <c r="T849" s="251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52" t="s">
        <v>188</v>
      </c>
      <c r="AU849" s="252" t="s">
        <v>82</v>
      </c>
      <c r="AV849" s="13" t="s">
        <v>80</v>
      </c>
      <c r="AW849" s="13" t="s">
        <v>30</v>
      </c>
      <c r="AX849" s="13" t="s">
        <v>73</v>
      </c>
      <c r="AY849" s="252" t="s">
        <v>129</v>
      </c>
    </row>
    <row r="850" spans="1:51" s="14" customFormat="1" ht="12">
      <c r="A850" s="14"/>
      <c r="B850" s="253"/>
      <c r="C850" s="254"/>
      <c r="D850" s="234" t="s">
        <v>188</v>
      </c>
      <c r="E850" s="255" t="s">
        <v>1</v>
      </c>
      <c r="F850" s="256" t="s">
        <v>688</v>
      </c>
      <c r="G850" s="254"/>
      <c r="H850" s="257">
        <v>7.873</v>
      </c>
      <c r="I850" s="258"/>
      <c r="J850" s="254"/>
      <c r="K850" s="254"/>
      <c r="L850" s="259"/>
      <c r="M850" s="260"/>
      <c r="N850" s="261"/>
      <c r="O850" s="261"/>
      <c r="P850" s="261"/>
      <c r="Q850" s="261"/>
      <c r="R850" s="261"/>
      <c r="S850" s="261"/>
      <c r="T850" s="262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63" t="s">
        <v>188</v>
      </c>
      <c r="AU850" s="263" t="s">
        <v>82</v>
      </c>
      <c r="AV850" s="14" t="s">
        <v>82</v>
      </c>
      <c r="AW850" s="14" t="s">
        <v>30</v>
      </c>
      <c r="AX850" s="14" t="s">
        <v>73</v>
      </c>
      <c r="AY850" s="263" t="s">
        <v>129</v>
      </c>
    </row>
    <row r="851" spans="1:51" s="14" customFormat="1" ht="12">
      <c r="A851" s="14"/>
      <c r="B851" s="253"/>
      <c r="C851" s="254"/>
      <c r="D851" s="234" t="s">
        <v>188</v>
      </c>
      <c r="E851" s="255" t="s">
        <v>1</v>
      </c>
      <c r="F851" s="256" t="s">
        <v>689</v>
      </c>
      <c r="G851" s="254"/>
      <c r="H851" s="257">
        <v>8.543</v>
      </c>
      <c r="I851" s="258"/>
      <c r="J851" s="254"/>
      <c r="K851" s="254"/>
      <c r="L851" s="259"/>
      <c r="M851" s="260"/>
      <c r="N851" s="261"/>
      <c r="O851" s="261"/>
      <c r="P851" s="261"/>
      <c r="Q851" s="261"/>
      <c r="R851" s="261"/>
      <c r="S851" s="261"/>
      <c r="T851" s="262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63" t="s">
        <v>188</v>
      </c>
      <c r="AU851" s="263" t="s">
        <v>82</v>
      </c>
      <c r="AV851" s="14" t="s">
        <v>82</v>
      </c>
      <c r="AW851" s="14" t="s">
        <v>30</v>
      </c>
      <c r="AX851" s="14" t="s">
        <v>73</v>
      </c>
      <c r="AY851" s="263" t="s">
        <v>129</v>
      </c>
    </row>
    <row r="852" spans="1:51" s="14" customFormat="1" ht="12">
      <c r="A852" s="14"/>
      <c r="B852" s="253"/>
      <c r="C852" s="254"/>
      <c r="D852" s="234" t="s">
        <v>188</v>
      </c>
      <c r="E852" s="255" t="s">
        <v>1</v>
      </c>
      <c r="F852" s="256" t="s">
        <v>690</v>
      </c>
      <c r="G852" s="254"/>
      <c r="H852" s="257">
        <v>0.225</v>
      </c>
      <c r="I852" s="258"/>
      <c r="J852" s="254"/>
      <c r="K852" s="254"/>
      <c r="L852" s="259"/>
      <c r="M852" s="260"/>
      <c r="N852" s="261"/>
      <c r="O852" s="261"/>
      <c r="P852" s="261"/>
      <c r="Q852" s="261"/>
      <c r="R852" s="261"/>
      <c r="S852" s="261"/>
      <c r="T852" s="262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63" t="s">
        <v>188</v>
      </c>
      <c r="AU852" s="263" t="s">
        <v>82</v>
      </c>
      <c r="AV852" s="14" t="s">
        <v>82</v>
      </c>
      <c r="AW852" s="14" t="s">
        <v>30</v>
      </c>
      <c r="AX852" s="14" t="s">
        <v>73</v>
      </c>
      <c r="AY852" s="263" t="s">
        <v>129</v>
      </c>
    </row>
    <row r="853" spans="1:51" s="14" customFormat="1" ht="12">
      <c r="A853" s="14"/>
      <c r="B853" s="253"/>
      <c r="C853" s="254"/>
      <c r="D853" s="234" t="s">
        <v>188</v>
      </c>
      <c r="E853" s="255" t="s">
        <v>1</v>
      </c>
      <c r="F853" s="256" t="s">
        <v>691</v>
      </c>
      <c r="G853" s="254"/>
      <c r="H853" s="257">
        <v>0.338</v>
      </c>
      <c r="I853" s="258"/>
      <c r="J853" s="254"/>
      <c r="K853" s="254"/>
      <c r="L853" s="259"/>
      <c r="M853" s="260"/>
      <c r="N853" s="261"/>
      <c r="O853" s="261"/>
      <c r="P853" s="261"/>
      <c r="Q853" s="261"/>
      <c r="R853" s="261"/>
      <c r="S853" s="261"/>
      <c r="T853" s="262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63" t="s">
        <v>188</v>
      </c>
      <c r="AU853" s="263" t="s">
        <v>82</v>
      </c>
      <c r="AV853" s="14" t="s">
        <v>82</v>
      </c>
      <c r="AW853" s="14" t="s">
        <v>30</v>
      </c>
      <c r="AX853" s="14" t="s">
        <v>73</v>
      </c>
      <c r="AY853" s="263" t="s">
        <v>129</v>
      </c>
    </row>
    <row r="854" spans="1:51" s="14" customFormat="1" ht="12">
      <c r="A854" s="14"/>
      <c r="B854" s="253"/>
      <c r="C854" s="254"/>
      <c r="D854" s="234" t="s">
        <v>188</v>
      </c>
      <c r="E854" s="255" t="s">
        <v>1</v>
      </c>
      <c r="F854" s="256" t="s">
        <v>692</v>
      </c>
      <c r="G854" s="254"/>
      <c r="H854" s="257">
        <v>0.765</v>
      </c>
      <c r="I854" s="258"/>
      <c r="J854" s="254"/>
      <c r="K854" s="254"/>
      <c r="L854" s="259"/>
      <c r="M854" s="260"/>
      <c r="N854" s="261"/>
      <c r="O854" s="261"/>
      <c r="P854" s="261"/>
      <c r="Q854" s="261"/>
      <c r="R854" s="261"/>
      <c r="S854" s="261"/>
      <c r="T854" s="262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63" t="s">
        <v>188</v>
      </c>
      <c r="AU854" s="263" t="s">
        <v>82</v>
      </c>
      <c r="AV854" s="14" t="s">
        <v>82</v>
      </c>
      <c r="AW854" s="14" t="s">
        <v>30</v>
      </c>
      <c r="AX854" s="14" t="s">
        <v>73</v>
      </c>
      <c r="AY854" s="263" t="s">
        <v>129</v>
      </c>
    </row>
    <row r="855" spans="1:51" s="14" customFormat="1" ht="12">
      <c r="A855" s="14"/>
      <c r="B855" s="253"/>
      <c r="C855" s="254"/>
      <c r="D855" s="234" t="s">
        <v>188</v>
      </c>
      <c r="E855" s="255" t="s">
        <v>1</v>
      </c>
      <c r="F855" s="256" t="s">
        <v>693</v>
      </c>
      <c r="G855" s="254"/>
      <c r="H855" s="257">
        <v>0.203</v>
      </c>
      <c r="I855" s="258"/>
      <c r="J855" s="254"/>
      <c r="K855" s="254"/>
      <c r="L855" s="259"/>
      <c r="M855" s="260"/>
      <c r="N855" s="261"/>
      <c r="O855" s="261"/>
      <c r="P855" s="261"/>
      <c r="Q855" s="261"/>
      <c r="R855" s="261"/>
      <c r="S855" s="261"/>
      <c r="T855" s="262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63" t="s">
        <v>188</v>
      </c>
      <c r="AU855" s="263" t="s">
        <v>82</v>
      </c>
      <c r="AV855" s="14" t="s">
        <v>82</v>
      </c>
      <c r="AW855" s="14" t="s">
        <v>30</v>
      </c>
      <c r="AX855" s="14" t="s">
        <v>73</v>
      </c>
      <c r="AY855" s="263" t="s">
        <v>129</v>
      </c>
    </row>
    <row r="856" spans="1:51" s="13" customFormat="1" ht="12">
      <c r="A856" s="13"/>
      <c r="B856" s="243"/>
      <c r="C856" s="244"/>
      <c r="D856" s="234" t="s">
        <v>188</v>
      </c>
      <c r="E856" s="245" t="s">
        <v>1</v>
      </c>
      <c r="F856" s="246" t="s">
        <v>694</v>
      </c>
      <c r="G856" s="244"/>
      <c r="H856" s="245" t="s">
        <v>1</v>
      </c>
      <c r="I856" s="247"/>
      <c r="J856" s="244"/>
      <c r="K856" s="244"/>
      <c r="L856" s="248"/>
      <c r="M856" s="249"/>
      <c r="N856" s="250"/>
      <c r="O856" s="250"/>
      <c r="P856" s="250"/>
      <c r="Q856" s="250"/>
      <c r="R856" s="250"/>
      <c r="S856" s="250"/>
      <c r="T856" s="251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52" t="s">
        <v>188</v>
      </c>
      <c r="AU856" s="252" t="s">
        <v>82</v>
      </c>
      <c r="AV856" s="13" t="s">
        <v>80</v>
      </c>
      <c r="AW856" s="13" t="s">
        <v>30</v>
      </c>
      <c r="AX856" s="13" t="s">
        <v>73</v>
      </c>
      <c r="AY856" s="252" t="s">
        <v>129</v>
      </c>
    </row>
    <row r="857" spans="1:51" s="14" customFormat="1" ht="12">
      <c r="A857" s="14"/>
      <c r="B857" s="253"/>
      <c r="C857" s="254"/>
      <c r="D857" s="234" t="s">
        <v>188</v>
      </c>
      <c r="E857" s="255" t="s">
        <v>1</v>
      </c>
      <c r="F857" s="256" t="s">
        <v>459</v>
      </c>
      <c r="G857" s="254"/>
      <c r="H857" s="257">
        <v>16.875</v>
      </c>
      <c r="I857" s="258"/>
      <c r="J857" s="254"/>
      <c r="K857" s="254"/>
      <c r="L857" s="259"/>
      <c r="M857" s="260"/>
      <c r="N857" s="261"/>
      <c r="O857" s="261"/>
      <c r="P857" s="261"/>
      <c r="Q857" s="261"/>
      <c r="R857" s="261"/>
      <c r="S857" s="261"/>
      <c r="T857" s="262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63" t="s">
        <v>188</v>
      </c>
      <c r="AU857" s="263" t="s">
        <v>82</v>
      </c>
      <c r="AV857" s="14" t="s">
        <v>82</v>
      </c>
      <c r="AW857" s="14" t="s">
        <v>30</v>
      </c>
      <c r="AX857" s="14" t="s">
        <v>73</v>
      </c>
      <c r="AY857" s="263" t="s">
        <v>129</v>
      </c>
    </row>
    <row r="858" spans="1:51" s="14" customFormat="1" ht="12">
      <c r="A858" s="14"/>
      <c r="B858" s="253"/>
      <c r="C858" s="254"/>
      <c r="D858" s="234" t="s">
        <v>188</v>
      </c>
      <c r="E858" s="255" t="s">
        <v>1</v>
      </c>
      <c r="F858" s="256" t="s">
        <v>692</v>
      </c>
      <c r="G858" s="254"/>
      <c r="H858" s="257">
        <v>0.765</v>
      </c>
      <c r="I858" s="258"/>
      <c r="J858" s="254"/>
      <c r="K858" s="254"/>
      <c r="L858" s="259"/>
      <c r="M858" s="260"/>
      <c r="N858" s="261"/>
      <c r="O858" s="261"/>
      <c r="P858" s="261"/>
      <c r="Q858" s="261"/>
      <c r="R858" s="261"/>
      <c r="S858" s="261"/>
      <c r="T858" s="262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63" t="s">
        <v>188</v>
      </c>
      <c r="AU858" s="263" t="s">
        <v>82</v>
      </c>
      <c r="AV858" s="14" t="s">
        <v>82</v>
      </c>
      <c r="AW858" s="14" t="s">
        <v>30</v>
      </c>
      <c r="AX858" s="14" t="s">
        <v>73</v>
      </c>
      <c r="AY858" s="263" t="s">
        <v>129</v>
      </c>
    </row>
    <row r="859" spans="1:51" s="14" customFormat="1" ht="12">
      <c r="A859" s="14"/>
      <c r="B859" s="253"/>
      <c r="C859" s="254"/>
      <c r="D859" s="234" t="s">
        <v>188</v>
      </c>
      <c r="E859" s="255" t="s">
        <v>1</v>
      </c>
      <c r="F859" s="256" t="s">
        <v>691</v>
      </c>
      <c r="G859" s="254"/>
      <c r="H859" s="257">
        <v>0.338</v>
      </c>
      <c r="I859" s="258"/>
      <c r="J859" s="254"/>
      <c r="K859" s="254"/>
      <c r="L859" s="259"/>
      <c r="M859" s="260"/>
      <c r="N859" s="261"/>
      <c r="O859" s="261"/>
      <c r="P859" s="261"/>
      <c r="Q859" s="261"/>
      <c r="R859" s="261"/>
      <c r="S859" s="261"/>
      <c r="T859" s="262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63" t="s">
        <v>188</v>
      </c>
      <c r="AU859" s="263" t="s">
        <v>82</v>
      </c>
      <c r="AV859" s="14" t="s">
        <v>82</v>
      </c>
      <c r="AW859" s="14" t="s">
        <v>30</v>
      </c>
      <c r="AX859" s="14" t="s">
        <v>73</v>
      </c>
      <c r="AY859" s="263" t="s">
        <v>129</v>
      </c>
    </row>
    <row r="860" spans="1:51" s="13" customFormat="1" ht="12">
      <c r="A860" s="13"/>
      <c r="B860" s="243"/>
      <c r="C860" s="244"/>
      <c r="D860" s="234" t="s">
        <v>188</v>
      </c>
      <c r="E860" s="245" t="s">
        <v>1</v>
      </c>
      <c r="F860" s="246" t="s">
        <v>695</v>
      </c>
      <c r="G860" s="244"/>
      <c r="H860" s="245" t="s">
        <v>1</v>
      </c>
      <c r="I860" s="247"/>
      <c r="J860" s="244"/>
      <c r="K860" s="244"/>
      <c r="L860" s="248"/>
      <c r="M860" s="249"/>
      <c r="N860" s="250"/>
      <c r="O860" s="250"/>
      <c r="P860" s="250"/>
      <c r="Q860" s="250"/>
      <c r="R860" s="250"/>
      <c r="S860" s="250"/>
      <c r="T860" s="251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52" t="s">
        <v>188</v>
      </c>
      <c r="AU860" s="252" t="s">
        <v>82</v>
      </c>
      <c r="AV860" s="13" t="s">
        <v>80</v>
      </c>
      <c r="AW860" s="13" t="s">
        <v>30</v>
      </c>
      <c r="AX860" s="13" t="s">
        <v>73</v>
      </c>
      <c r="AY860" s="252" t="s">
        <v>129</v>
      </c>
    </row>
    <row r="861" spans="1:51" s="14" customFormat="1" ht="12">
      <c r="A861" s="14"/>
      <c r="B861" s="253"/>
      <c r="C861" s="254"/>
      <c r="D861" s="234" t="s">
        <v>188</v>
      </c>
      <c r="E861" s="255" t="s">
        <v>1</v>
      </c>
      <c r="F861" s="256" t="s">
        <v>696</v>
      </c>
      <c r="G861" s="254"/>
      <c r="H861" s="257">
        <v>26.55</v>
      </c>
      <c r="I861" s="258"/>
      <c r="J861" s="254"/>
      <c r="K861" s="254"/>
      <c r="L861" s="259"/>
      <c r="M861" s="260"/>
      <c r="N861" s="261"/>
      <c r="O861" s="261"/>
      <c r="P861" s="261"/>
      <c r="Q861" s="261"/>
      <c r="R861" s="261"/>
      <c r="S861" s="261"/>
      <c r="T861" s="262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63" t="s">
        <v>188</v>
      </c>
      <c r="AU861" s="263" t="s">
        <v>82</v>
      </c>
      <c r="AV861" s="14" t="s">
        <v>82</v>
      </c>
      <c r="AW861" s="14" t="s">
        <v>30</v>
      </c>
      <c r="AX861" s="14" t="s">
        <v>73</v>
      </c>
      <c r="AY861" s="263" t="s">
        <v>129</v>
      </c>
    </row>
    <row r="862" spans="1:51" s="14" customFormat="1" ht="12">
      <c r="A862" s="14"/>
      <c r="B862" s="253"/>
      <c r="C862" s="254"/>
      <c r="D862" s="234" t="s">
        <v>188</v>
      </c>
      <c r="E862" s="255" t="s">
        <v>1</v>
      </c>
      <c r="F862" s="256" t="s">
        <v>697</v>
      </c>
      <c r="G862" s="254"/>
      <c r="H862" s="257">
        <v>0.495</v>
      </c>
      <c r="I862" s="258"/>
      <c r="J862" s="254"/>
      <c r="K862" s="254"/>
      <c r="L862" s="259"/>
      <c r="M862" s="260"/>
      <c r="N862" s="261"/>
      <c r="O862" s="261"/>
      <c r="P862" s="261"/>
      <c r="Q862" s="261"/>
      <c r="R862" s="261"/>
      <c r="S862" s="261"/>
      <c r="T862" s="262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63" t="s">
        <v>188</v>
      </c>
      <c r="AU862" s="263" t="s">
        <v>82</v>
      </c>
      <c r="AV862" s="14" t="s">
        <v>82</v>
      </c>
      <c r="AW862" s="14" t="s">
        <v>30</v>
      </c>
      <c r="AX862" s="14" t="s">
        <v>73</v>
      </c>
      <c r="AY862" s="263" t="s">
        <v>129</v>
      </c>
    </row>
    <row r="863" spans="1:51" s="14" customFormat="1" ht="12">
      <c r="A863" s="14"/>
      <c r="B863" s="253"/>
      <c r="C863" s="254"/>
      <c r="D863" s="234" t="s">
        <v>188</v>
      </c>
      <c r="E863" s="255" t="s">
        <v>1</v>
      </c>
      <c r="F863" s="256" t="s">
        <v>698</v>
      </c>
      <c r="G863" s="254"/>
      <c r="H863" s="257">
        <v>0.63</v>
      </c>
      <c r="I863" s="258"/>
      <c r="J863" s="254"/>
      <c r="K863" s="254"/>
      <c r="L863" s="259"/>
      <c r="M863" s="260"/>
      <c r="N863" s="261"/>
      <c r="O863" s="261"/>
      <c r="P863" s="261"/>
      <c r="Q863" s="261"/>
      <c r="R863" s="261"/>
      <c r="S863" s="261"/>
      <c r="T863" s="262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63" t="s">
        <v>188</v>
      </c>
      <c r="AU863" s="263" t="s">
        <v>82</v>
      </c>
      <c r="AV863" s="14" t="s">
        <v>82</v>
      </c>
      <c r="AW863" s="14" t="s">
        <v>30</v>
      </c>
      <c r="AX863" s="14" t="s">
        <v>73</v>
      </c>
      <c r="AY863" s="263" t="s">
        <v>129</v>
      </c>
    </row>
    <row r="864" spans="1:51" s="14" customFormat="1" ht="12">
      <c r="A864" s="14"/>
      <c r="B864" s="253"/>
      <c r="C864" s="254"/>
      <c r="D864" s="234" t="s">
        <v>188</v>
      </c>
      <c r="E864" s="255" t="s">
        <v>1</v>
      </c>
      <c r="F864" s="256" t="s">
        <v>699</v>
      </c>
      <c r="G864" s="254"/>
      <c r="H864" s="257">
        <v>1.343</v>
      </c>
      <c r="I864" s="258"/>
      <c r="J864" s="254"/>
      <c r="K864" s="254"/>
      <c r="L864" s="259"/>
      <c r="M864" s="260"/>
      <c r="N864" s="261"/>
      <c r="O864" s="261"/>
      <c r="P864" s="261"/>
      <c r="Q864" s="261"/>
      <c r="R864" s="261"/>
      <c r="S864" s="261"/>
      <c r="T864" s="262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63" t="s">
        <v>188</v>
      </c>
      <c r="AU864" s="263" t="s">
        <v>82</v>
      </c>
      <c r="AV864" s="14" t="s">
        <v>82</v>
      </c>
      <c r="AW864" s="14" t="s">
        <v>30</v>
      </c>
      <c r="AX864" s="14" t="s">
        <v>73</v>
      </c>
      <c r="AY864" s="263" t="s">
        <v>129</v>
      </c>
    </row>
    <row r="865" spans="1:51" s="13" customFormat="1" ht="12">
      <c r="A865" s="13"/>
      <c r="B865" s="243"/>
      <c r="C865" s="244"/>
      <c r="D865" s="234" t="s">
        <v>188</v>
      </c>
      <c r="E865" s="245" t="s">
        <v>1</v>
      </c>
      <c r="F865" s="246" t="s">
        <v>700</v>
      </c>
      <c r="G865" s="244"/>
      <c r="H865" s="245" t="s">
        <v>1</v>
      </c>
      <c r="I865" s="247"/>
      <c r="J865" s="244"/>
      <c r="K865" s="244"/>
      <c r="L865" s="248"/>
      <c r="M865" s="249"/>
      <c r="N865" s="250"/>
      <c r="O865" s="250"/>
      <c r="P865" s="250"/>
      <c r="Q865" s="250"/>
      <c r="R865" s="250"/>
      <c r="S865" s="250"/>
      <c r="T865" s="251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52" t="s">
        <v>188</v>
      </c>
      <c r="AU865" s="252" t="s">
        <v>82</v>
      </c>
      <c r="AV865" s="13" t="s">
        <v>80</v>
      </c>
      <c r="AW865" s="13" t="s">
        <v>30</v>
      </c>
      <c r="AX865" s="13" t="s">
        <v>73</v>
      </c>
      <c r="AY865" s="252" t="s">
        <v>129</v>
      </c>
    </row>
    <row r="866" spans="1:51" s="14" customFormat="1" ht="12">
      <c r="A866" s="14"/>
      <c r="B866" s="253"/>
      <c r="C866" s="254"/>
      <c r="D866" s="234" t="s">
        <v>188</v>
      </c>
      <c r="E866" s="255" t="s">
        <v>1</v>
      </c>
      <c r="F866" s="256" t="s">
        <v>449</v>
      </c>
      <c r="G866" s="254"/>
      <c r="H866" s="257">
        <v>35.25</v>
      </c>
      <c r="I866" s="258"/>
      <c r="J866" s="254"/>
      <c r="K866" s="254"/>
      <c r="L866" s="259"/>
      <c r="M866" s="260"/>
      <c r="N866" s="261"/>
      <c r="O866" s="261"/>
      <c r="P866" s="261"/>
      <c r="Q866" s="261"/>
      <c r="R866" s="261"/>
      <c r="S866" s="261"/>
      <c r="T866" s="262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63" t="s">
        <v>188</v>
      </c>
      <c r="AU866" s="263" t="s">
        <v>82</v>
      </c>
      <c r="AV866" s="14" t="s">
        <v>82</v>
      </c>
      <c r="AW866" s="14" t="s">
        <v>30</v>
      </c>
      <c r="AX866" s="14" t="s">
        <v>73</v>
      </c>
      <c r="AY866" s="263" t="s">
        <v>129</v>
      </c>
    </row>
    <row r="867" spans="1:51" s="14" customFormat="1" ht="12">
      <c r="A867" s="14"/>
      <c r="B867" s="253"/>
      <c r="C867" s="254"/>
      <c r="D867" s="234" t="s">
        <v>188</v>
      </c>
      <c r="E867" s="255" t="s">
        <v>1</v>
      </c>
      <c r="F867" s="256" t="s">
        <v>701</v>
      </c>
      <c r="G867" s="254"/>
      <c r="H867" s="257">
        <v>1.35</v>
      </c>
      <c r="I867" s="258"/>
      <c r="J867" s="254"/>
      <c r="K867" s="254"/>
      <c r="L867" s="259"/>
      <c r="M867" s="260"/>
      <c r="N867" s="261"/>
      <c r="O867" s="261"/>
      <c r="P867" s="261"/>
      <c r="Q867" s="261"/>
      <c r="R867" s="261"/>
      <c r="S867" s="261"/>
      <c r="T867" s="262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63" t="s">
        <v>188</v>
      </c>
      <c r="AU867" s="263" t="s">
        <v>82</v>
      </c>
      <c r="AV867" s="14" t="s">
        <v>82</v>
      </c>
      <c r="AW867" s="14" t="s">
        <v>30</v>
      </c>
      <c r="AX867" s="14" t="s">
        <v>73</v>
      </c>
      <c r="AY867" s="263" t="s">
        <v>129</v>
      </c>
    </row>
    <row r="868" spans="1:51" s="14" customFormat="1" ht="12">
      <c r="A868" s="14"/>
      <c r="B868" s="253"/>
      <c r="C868" s="254"/>
      <c r="D868" s="234" t="s">
        <v>188</v>
      </c>
      <c r="E868" s="255" t="s">
        <v>1</v>
      </c>
      <c r="F868" s="256" t="s">
        <v>702</v>
      </c>
      <c r="G868" s="254"/>
      <c r="H868" s="257">
        <v>1.62</v>
      </c>
      <c r="I868" s="258"/>
      <c r="J868" s="254"/>
      <c r="K868" s="254"/>
      <c r="L868" s="259"/>
      <c r="M868" s="260"/>
      <c r="N868" s="261"/>
      <c r="O868" s="261"/>
      <c r="P868" s="261"/>
      <c r="Q868" s="261"/>
      <c r="R868" s="261"/>
      <c r="S868" s="261"/>
      <c r="T868" s="262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63" t="s">
        <v>188</v>
      </c>
      <c r="AU868" s="263" t="s">
        <v>82</v>
      </c>
      <c r="AV868" s="14" t="s">
        <v>82</v>
      </c>
      <c r="AW868" s="14" t="s">
        <v>30</v>
      </c>
      <c r="AX868" s="14" t="s">
        <v>73</v>
      </c>
      <c r="AY868" s="263" t="s">
        <v>129</v>
      </c>
    </row>
    <row r="869" spans="1:51" s="14" customFormat="1" ht="12">
      <c r="A869" s="14"/>
      <c r="B869" s="253"/>
      <c r="C869" s="254"/>
      <c r="D869" s="234" t="s">
        <v>188</v>
      </c>
      <c r="E869" s="255" t="s">
        <v>1</v>
      </c>
      <c r="F869" s="256" t="s">
        <v>703</v>
      </c>
      <c r="G869" s="254"/>
      <c r="H869" s="257">
        <v>0.135</v>
      </c>
      <c r="I869" s="258"/>
      <c r="J869" s="254"/>
      <c r="K869" s="254"/>
      <c r="L869" s="259"/>
      <c r="M869" s="260"/>
      <c r="N869" s="261"/>
      <c r="O869" s="261"/>
      <c r="P869" s="261"/>
      <c r="Q869" s="261"/>
      <c r="R869" s="261"/>
      <c r="S869" s="261"/>
      <c r="T869" s="262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63" t="s">
        <v>188</v>
      </c>
      <c r="AU869" s="263" t="s">
        <v>82</v>
      </c>
      <c r="AV869" s="14" t="s">
        <v>82</v>
      </c>
      <c r="AW869" s="14" t="s">
        <v>30</v>
      </c>
      <c r="AX869" s="14" t="s">
        <v>73</v>
      </c>
      <c r="AY869" s="263" t="s">
        <v>129</v>
      </c>
    </row>
    <row r="870" spans="1:51" s="13" customFormat="1" ht="12">
      <c r="A870" s="13"/>
      <c r="B870" s="243"/>
      <c r="C870" s="244"/>
      <c r="D870" s="234" t="s">
        <v>188</v>
      </c>
      <c r="E870" s="245" t="s">
        <v>1</v>
      </c>
      <c r="F870" s="246" t="s">
        <v>704</v>
      </c>
      <c r="G870" s="244"/>
      <c r="H870" s="245" t="s">
        <v>1</v>
      </c>
      <c r="I870" s="247"/>
      <c r="J870" s="244"/>
      <c r="K870" s="244"/>
      <c r="L870" s="248"/>
      <c r="M870" s="249"/>
      <c r="N870" s="250"/>
      <c r="O870" s="250"/>
      <c r="P870" s="250"/>
      <c r="Q870" s="250"/>
      <c r="R870" s="250"/>
      <c r="S870" s="250"/>
      <c r="T870" s="251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52" t="s">
        <v>188</v>
      </c>
      <c r="AU870" s="252" t="s">
        <v>82</v>
      </c>
      <c r="AV870" s="13" t="s">
        <v>80</v>
      </c>
      <c r="AW870" s="13" t="s">
        <v>30</v>
      </c>
      <c r="AX870" s="13" t="s">
        <v>73</v>
      </c>
      <c r="AY870" s="252" t="s">
        <v>129</v>
      </c>
    </row>
    <row r="871" spans="1:51" s="14" customFormat="1" ht="12">
      <c r="A871" s="14"/>
      <c r="B871" s="253"/>
      <c r="C871" s="254"/>
      <c r="D871" s="234" t="s">
        <v>188</v>
      </c>
      <c r="E871" s="255" t="s">
        <v>1</v>
      </c>
      <c r="F871" s="256" t="s">
        <v>450</v>
      </c>
      <c r="G871" s="254"/>
      <c r="H871" s="257">
        <v>34.875</v>
      </c>
      <c r="I871" s="258"/>
      <c r="J871" s="254"/>
      <c r="K871" s="254"/>
      <c r="L871" s="259"/>
      <c r="M871" s="260"/>
      <c r="N871" s="261"/>
      <c r="O871" s="261"/>
      <c r="P871" s="261"/>
      <c r="Q871" s="261"/>
      <c r="R871" s="261"/>
      <c r="S871" s="261"/>
      <c r="T871" s="262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63" t="s">
        <v>188</v>
      </c>
      <c r="AU871" s="263" t="s">
        <v>82</v>
      </c>
      <c r="AV871" s="14" t="s">
        <v>82</v>
      </c>
      <c r="AW871" s="14" t="s">
        <v>30</v>
      </c>
      <c r="AX871" s="14" t="s">
        <v>73</v>
      </c>
      <c r="AY871" s="263" t="s">
        <v>129</v>
      </c>
    </row>
    <row r="872" spans="1:51" s="14" customFormat="1" ht="12">
      <c r="A872" s="14"/>
      <c r="B872" s="253"/>
      <c r="C872" s="254"/>
      <c r="D872" s="234" t="s">
        <v>188</v>
      </c>
      <c r="E872" s="255" t="s">
        <v>1</v>
      </c>
      <c r="F872" s="256" t="s">
        <v>705</v>
      </c>
      <c r="G872" s="254"/>
      <c r="H872" s="257">
        <v>1.013</v>
      </c>
      <c r="I872" s="258"/>
      <c r="J872" s="254"/>
      <c r="K872" s="254"/>
      <c r="L872" s="259"/>
      <c r="M872" s="260"/>
      <c r="N872" s="261"/>
      <c r="O872" s="261"/>
      <c r="P872" s="261"/>
      <c r="Q872" s="261"/>
      <c r="R872" s="261"/>
      <c r="S872" s="261"/>
      <c r="T872" s="262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63" t="s">
        <v>188</v>
      </c>
      <c r="AU872" s="263" t="s">
        <v>82</v>
      </c>
      <c r="AV872" s="14" t="s">
        <v>82</v>
      </c>
      <c r="AW872" s="14" t="s">
        <v>30</v>
      </c>
      <c r="AX872" s="14" t="s">
        <v>73</v>
      </c>
      <c r="AY872" s="263" t="s">
        <v>129</v>
      </c>
    </row>
    <row r="873" spans="1:51" s="14" customFormat="1" ht="12">
      <c r="A873" s="14"/>
      <c r="B873" s="253"/>
      <c r="C873" s="254"/>
      <c r="D873" s="234" t="s">
        <v>188</v>
      </c>
      <c r="E873" s="255" t="s">
        <v>1</v>
      </c>
      <c r="F873" s="256" t="s">
        <v>706</v>
      </c>
      <c r="G873" s="254"/>
      <c r="H873" s="257">
        <v>1.088</v>
      </c>
      <c r="I873" s="258"/>
      <c r="J873" s="254"/>
      <c r="K873" s="254"/>
      <c r="L873" s="259"/>
      <c r="M873" s="260"/>
      <c r="N873" s="261"/>
      <c r="O873" s="261"/>
      <c r="P873" s="261"/>
      <c r="Q873" s="261"/>
      <c r="R873" s="261"/>
      <c r="S873" s="261"/>
      <c r="T873" s="262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63" t="s">
        <v>188</v>
      </c>
      <c r="AU873" s="263" t="s">
        <v>82</v>
      </c>
      <c r="AV873" s="14" t="s">
        <v>82</v>
      </c>
      <c r="AW873" s="14" t="s">
        <v>30</v>
      </c>
      <c r="AX873" s="14" t="s">
        <v>73</v>
      </c>
      <c r="AY873" s="263" t="s">
        <v>129</v>
      </c>
    </row>
    <row r="874" spans="1:51" s="13" customFormat="1" ht="12">
      <c r="A874" s="13"/>
      <c r="B874" s="243"/>
      <c r="C874" s="244"/>
      <c r="D874" s="234" t="s">
        <v>188</v>
      </c>
      <c r="E874" s="245" t="s">
        <v>1</v>
      </c>
      <c r="F874" s="246" t="s">
        <v>707</v>
      </c>
      <c r="G874" s="244"/>
      <c r="H874" s="245" t="s">
        <v>1</v>
      </c>
      <c r="I874" s="247"/>
      <c r="J874" s="244"/>
      <c r="K874" s="244"/>
      <c r="L874" s="248"/>
      <c r="M874" s="249"/>
      <c r="N874" s="250"/>
      <c r="O874" s="250"/>
      <c r="P874" s="250"/>
      <c r="Q874" s="250"/>
      <c r="R874" s="250"/>
      <c r="S874" s="250"/>
      <c r="T874" s="251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52" t="s">
        <v>188</v>
      </c>
      <c r="AU874" s="252" t="s">
        <v>82</v>
      </c>
      <c r="AV874" s="13" t="s">
        <v>80</v>
      </c>
      <c r="AW874" s="13" t="s">
        <v>30</v>
      </c>
      <c r="AX874" s="13" t="s">
        <v>73</v>
      </c>
      <c r="AY874" s="252" t="s">
        <v>129</v>
      </c>
    </row>
    <row r="875" spans="1:51" s="14" customFormat="1" ht="12">
      <c r="A875" s="14"/>
      <c r="B875" s="253"/>
      <c r="C875" s="254"/>
      <c r="D875" s="234" t="s">
        <v>188</v>
      </c>
      <c r="E875" s="255" t="s">
        <v>1</v>
      </c>
      <c r="F875" s="256" t="s">
        <v>708</v>
      </c>
      <c r="G875" s="254"/>
      <c r="H875" s="257">
        <v>17.25</v>
      </c>
      <c r="I875" s="258"/>
      <c r="J875" s="254"/>
      <c r="K875" s="254"/>
      <c r="L875" s="259"/>
      <c r="M875" s="260"/>
      <c r="N875" s="261"/>
      <c r="O875" s="261"/>
      <c r="P875" s="261"/>
      <c r="Q875" s="261"/>
      <c r="R875" s="261"/>
      <c r="S875" s="261"/>
      <c r="T875" s="262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63" t="s">
        <v>188</v>
      </c>
      <c r="AU875" s="263" t="s">
        <v>82</v>
      </c>
      <c r="AV875" s="14" t="s">
        <v>82</v>
      </c>
      <c r="AW875" s="14" t="s">
        <v>30</v>
      </c>
      <c r="AX875" s="14" t="s">
        <v>73</v>
      </c>
      <c r="AY875" s="263" t="s">
        <v>129</v>
      </c>
    </row>
    <row r="876" spans="1:51" s="14" customFormat="1" ht="12">
      <c r="A876" s="14"/>
      <c r="B876" s="253"/>
      <c r="C876" s="254"/>
      <c r="D876" s="234" t="s">
        <v>188</v>
      </c>
      <c r="E876" s="255" t="s">
        <v>1</v>
      </c>
      <c r="F876" s="256" t="s">
        <v>709</v>
      </c>
      <c r="G876" s="254"/>
      <c r="H876" s="257">
        <v>0.81</v>
      </c>
      <c r="I876" s="258"/>
      <c r="J876" s="254"/>
      <c r="K876" s="254"/>
      <c r="L876" s="259"/>
      <c r="M876" s="260"/>
      <c r="N876" s="261"/>
      <c r="O876" s="261"/>
      <c r="P876" s="261"/>
      <c r="Q876" s="261"/>
      <c r="R876" s="261"/>
      <c r="S876" s="261"/>
      <c r="T876" s="262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63" t="s">
        <v>188</v>
      </c>
      <c r="AU876" s="263" t="s">
        <v>82</v>
      </c>
      <c r="AV876" s="14" t="s">
        <v>82</v>
      </c>
      <c r="AW876" s="14" t="s">
        <v>30</v>
      </c>
      <c r="AX876" s="14" t="s">
        <v>73</v>
      </c>
      <c r="AY876" s="263" t="s">
        <v>129</v>
      </c>
    </row>
    <row r="877" spans="1:51" s="14" customFormat="1" ht="12">
      <c r="A877" s="14"/>
      <c r="B877" s="253"/>
      <c r="C877" s="254"/>
      <c r="D877" s="234" t="s">
        <v>188</v>
      </c>
      <c r="E877" s="255" t="s">
        <v>1</v>
      </c>
      <c r="F877" s="256" t="s">
        <v>710</v>
      </c>
      <c r="G877" s="254"/>
      <c r="H877" s="257">
        <v>0.675</v>
      </c>
      <c r="I877" s="258"/>
      <c r="J877" s="254"/>
      <c r="K877" s="254"/>
      <c r="L877" s="259"/>
      <c r="M877" s="260"/>
      <c r="N877" s="261"/>
      <c r="O877" s="261"/>
      <c r="P877" s="261"/>
      <c r="Q877" s="261"/>
      <c r="R877" s="261"/>
      <c r="S877" s="261"/>
      <c r="T877" s="262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63" t="s">
        <v>188</v>
      </c>
      <c r="AU877" s="263" t="s">
        <v>82</v>
      </c>
      <c r="AV877" s="14" t="s">
        <v>82</v>
      </c>
      <c r="AW877" s="14" t="s">
        <v>30</v>
      </c>
      <c r="AX877" s="14" t="s">
        <v>73</v>
      </c>
      <c r="AY877" s="263" t="s">
        <v>129</v>
      </c>
    </row>
    <row r="878" spans="1:51" s="13" customFormat="1" ht="12">
      <c r="A878" s="13"/>
      <c r="B878" s="243"/>
      <c r="C878" s="244"/>
      <c r="D878" s="234" t="s">
        <v>188</v>
      </c>
      <c r="E878" s="245" t="s">
        <v>1</v>
      </c>
      <c r="F878" s="246" t="s">
        <v>711</v>
      </c>
      <c r="G878" s="244"/>
      <c r="H878" s="245" t="s">
        <v>1</v>
      </c>
      <c r="I878" s="247"/>
      <c r="J878" s="244"/>
      <c r="K878" s="244"/>
      <c r="L878" s="248"/>
      <c r="M878" s="249"/>
      <c r="N878" s="250"/>
      <c r="O878" s="250"/>
      <c r="P878" s="250"/>
      <c r="Q878" s="250"/>
      <c r="R878" s="250"/>
      <c r="S878" s="250"/>
      <c r="T878" s="251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52" t="s">
        <v>188</v>
      </c>
      <c r="AU878" s="252" t="s">
        <v>82</v>
      </c>
      <c r="AV878" s="13" t="s">
        <v>80</v>
      </c>
      <c r="AW878" s="13" t="s">
        <v>30</v>
      </c>
      <c r="AX878" s="13" t="s">
        <v>73</v>
      </c>
      <c r="AY878" s="252" t="s">
        <v>129</v>
      </c>
    </row>
    <row r="879" spans="1:51" s="14" customFormat="1" ht="12">
      <c r="A879" s="14"/>
      <c r="B879" s="253"/>
      <c r="C879" s="254"/>
      <c r="D879" s="234" t="s">
        <v>188</v>
      </c>
      <c r="E879" s="255" t="s">
        <v>1</v>
      </c>
      <c r="F879" s="256" t="s">
        <v>708</v>
      </c>
      <c r="G879" s="254"/>
      <c r="H879" s="257">
        <v>17.25</v>
      </c>
      <c r="I879" s="258"/>
      <c r="J879" s="254"/>
      <c r="K879" s="254"/>
      <c r="L879" s="259"/>
      <c r="M879" s="260"/>
      <c r="N879" s="261"/>
      <c r="O879" s="261"/>
      <c r="P879" s="261"/>
      <c r="Q879" s="261"/>
      <c r="R879" s="261"/>
      <c r="S879" s="261"/>
      <c r="T879" s="262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63" t="s">
        <v>188</v>
      </c>
      <c r="AU879" s="263" t="s">
        <v>82</v>
      </c>
      <c r="AV879" s="14" t="s">
        <v>82</v>
      </c>
      <c r="AW879" s="14" t="s">
        <v>30</v>
      </c>
      <c r="AX879" s="14" t="s">
        <v>73</v>
      </c>
      <c r="AY879" s="263" t="s">
        <v>129</v>
      </c>
    </row>
    <row r="880" spans="1:51" s="14" customFormat="1" ht="12">
      <c r="A880" s="14"/>
      <c r="B880" s="253"/>
      <c r="C880" s="254"/>
      <c r="D880" s="234" t="s">
        <v>188</v>
      </c>
      <c r="E880" s="255" t="s">
        <v>1</v>
      </c>
      <c r="F880" s="256" t="s">
        <v>709</v>
      </c>
      <c r="G880" s="254"/>
      <c r="H880" s="257">
        <v>0.81</v>
      </c>
      <c r="I880" s="258"/>
      <c r="J880" s="254"/>
      <c r="K880" s="254"/>
      <c r="L880" s="259"/>
      <c r="M880" s="260"/>
      <c r="N880" s="261"/>
      <c r="O880" s="261"/>
      <c r="P880" s="261"/>
      <c r="Q880" s="261"/>
      <c r="R880" s="261"/>
      <c r="S880" s="261"/>
      <c r="T880" s="262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63" t="s">
        <v>188</v>
      </c>
      <c r="AU880" s="263" t="s">
        <v>82</v>
      </c>
      <c r="AV880" s="14" t="s">
        <v>82</v>
      </c>
      <c r="AW880" s="14" t="s">
        <v>30</v>
      </c>
      <c r="AX880" s="14" t="s">
        <v>73</v>
      </c>
      <c r="AY880" s="263" t="s">
        <v>129</v>
      </c>
    </row>
    <row r="881" spans="1:51" s="14" customFormat="1" ht="12">
      <c r="A881" s="14"/>
      <c r="B881" s="253"/>
      <c r="C881" s="254"/>
      <c r="D881" s="234" t="s">
        <v>188</v>
      </c>
      <c r="E881" s="255" t="s">
        <v>1</v>
      </c>
      <c r="F881" s="256" t="s">
        <v>710</v>
      </c>
      <c r="G881" s="254"/>
      <c r="H881" s="257">
        <v>0.675</v>
      </c>
      <c r="I881" s="258"/>
      <c r="J881" s="254"/>
      <c r="K881" s="254"/>
      <c r="L881" s="259"/>
      <c r="M881" s="260"/>
      <c r="N881" s="261"/>
      <c r="O881" s="261"/>
      <c r="P881" s="261"/>
      <c r="Q881" s="261"/>
      <c r="R881" s="261"/>
      <c r="S881" s="261"/>
      <c r="T881" s="262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63" t="s">
        <v>188</v>
      </c>
      <c r="AU881" s="263" t="s">
        <v>82</v>
      </c>
      <c r="AV881" s="14" t="s">
        <v>82</v>
      </c>
      <c r="AW881" s="14" t="s">
        <v>30</v>
      </c>
      <c r="AX881" s="14" t="s">
        <v>73</v>
      </c>
      <c r="AY881" s="263" t="s">
        <v>129</v>
      </c>
    </row>
    <row r="882" spans="1:51" s="13" customFormat="1" ht="12">
      <c r="A882" s="13"/>
      <c r="B882" s="243"/>
      <c r="C882" s="244"/>
      <c r="D882" s="234" t="s">
        <v>188</v>
      </c>
      <c r="E882" s="245" t="s">
        <v>1</v>
      </c>
      <c r="F882" s="246" t="s">
        <v>712</v>
      </c>
      <c r="G882" s="244"/>
      <c r="H882" s="245" t="s">
        <v>1</v>
      </c>
      <c r="I882" s="247"/>
      <c r="J882" s="244"/>
      <c r="K882" s="244"/>
      <c r="L882" s="248"/>
      <c r="M882" s="249"/>
      <c r="N882" s="250"/>
      <c r="O882" s="250"/>
      <c r="P882" s="250"/>
      <c r="Q882" s="250"/>
      <c r="R882" s="250"/>
      <c r="S882" s="250"/>
      <c r="T882" s="251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52" t="s">
        <v>188</v>
      </c>
      <c r="AU882" s="252" t="s">
        <v>82</v>
      </c>
      <c r="AV882" s="13" t="s">
        <v>80</v>
      </c>
      <c r="AW882" s="13" t="s">
        <v>30</v>
      </c>
      <c r="AX882" s="13" t="s">
        <v>73</v>
      </c>
      <c r="AY882" s="252" t="s">
        <v>129</v>
      </c>
    </row>
    <row r="883" spans="1:51" s="14" customFormat="1" ht="12">
      <c r="A883" s="14"/>
      <c r="B883" s="253"/>
      <c r="C883" s="254"/>
      <c r="D883" s="234" t="s">
        <v>188</v>
      </c>
      <c r="E883" s="255" t="s">
        <v>1</v>
      </c>
      <c r="F883" s="256" t="s">
        <v>708</v>
      </c>
      <c r="G883" s="254"/>
      <c r="H883" s="257">
        <v>17.25</v>
      </c>
      <c r="I883" s="258"/>
      <c r="J883" s="254"/>
      <c r="K883" s="254"/>
      <c r="L883" s="259"/>
      <c r="M883" s="260"/>
      <c r="N883" s="261"/>
      <c r="O883" s="261"/>
      <c r="P883" s="261"/>
      <c r="Q883" s="261"/>
      <c r="R883" s="261"/>
      <c r="S883" s="261"/>
      <c r="T883" s="262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63" t="s">
        <v>188</v>
      </c>
      <c r="AU883" s="263" t="s">
        <v>82</v>
      </c>
      <c r="AV883" s="14" t="s">
        <v>82</v>
      </c>
      <c r="AW883" s="14" t="s">
        <v>30</v>
      </c>
      <c r="AX883" s="14" t="s">
        <v>73</v>
      </c>
      <c r="AY883" s="263" t="s">
        <v>129</v>
      </c>
    </row>
    <row r="884" spans="1:51" s="14" customFormat="1" ht="12">
      <c r="A884" s="14"/>
      <c r="B884" s="253"/>
      <c r="C884" s="254"/>
      <c r="D884" s="234" t="s">
        <v>188</v>
      </c>
      <c r="E884" s="255" t="s">
        <v>1</v>
      </c>
      <c r="F884" s="256" t="s">
        <v>713</v>
      </c>
      <c r="G884" s="254"/>
      <c r="H884" s="257">
        <v>0.788</v>
      </c>
      <c r="I884" s="258"/>
      <c r="J884" s="254"/>
      <c r="K884" s="254"/>
      <c r="L884" s="259"/>
      <c r="M884" s="260"/>
      <c r="N884" s="261"/>
      <c r="O884" s="261"/>
      <c r="P884" s="261"/>
      <c r="Q884" s="261"/>
      <c r="R884" s="261"/>
      <c r="S884" s="261"/>
      <c r="T884" s="262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63" t="s">
        <v>188</v>
      </c>
      <c r="AU884" s="263" t="s">
        <v>82</v>
      </c>
      <c r="AV884" s="14" t="s">
        <v>82</v>
      </c>
      <c r="AW884" s="14" t="s">
        <v>30</v>
      </c>
      <c r="AX884" s="14" t="s">
        <v>73</v>
      </c>
      <c r="AY884" s="263" t="s">
        <v>129</v>
      </c>
    </row>
    <row r="885" spans="1:51" s="14" customFormat="1" ht="12">
      <c r="A885" s="14"/>
      <c r="B885" s="253"/>
      <c r="C885" s="254"/>
      <c r="D885" s="234" t="s">
        <v>188</v>
      </c>
      <c r="E885" s="255" t="s">
        <v>1</v>
      </c>
      <c r="F885" s="256" t="s">
        <v>710</v>
      </c>
      <c r="G885" s="254"/>
      <c r="H885" s="257">
        <v>0.675</v>
      </c>
      <c r="I885" s="258"/>
      <c r="J885" s="254"/>
      <c r="K885" s="254"/>
      <c r="L885" s="259"/>
      <c r="M885" s="260"/>
      <c r="N885" s="261"/>
      <c r="O885" s="261"/>
      <c r="P885" s="261"/>
      <c r="Q885" s="261"/>
      <c r="R885" s="261"/>
      <c r="S885" s="261"/>
      <c r="T885" s="262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63" t="s">
        <v>188</v>
      </c>
      <c r="AU885" s="263" t="s">
        <v>82</v>
      </c>
      <c r="AV885" s="14" t="s">
        <v>82</v>
      </c>
      <c r="AW885" s="14" t="s">
        <v>30</v>
      </c>
      <c r="AX885" s="14" t="s">
        <v>73</v>
      </c>
      <c r="AY885" s="263" t="s">
        <v>129</v>
      </c>
    </row>
    <row r="886" spans="1:51" s="13" customFormat="1" ht="12">
      <c r="A886" s="13"/>
      <c r="B886" s="243"/>
      <c r="C886" s="244"/>
      <c r="D886" s="234" t="s">
        <v>188</v>
      </c>
      <c r="E886" s="245" t="s">
        <v>1</v>
      </c>
      <c r="F886" s="246" t="s">
        <v>714</v>
      </c>
      <c r="G886" s="244"/>
      <c r="H886" s="245" t="s">
        <v>1</v>
      </c>
      <c r="I886" s="247"/>
      <c r="J886" s="244"/>
      <c r="K886" s="244"/>
      <c r="L886" s="248"/>
      <c r="M886" s="249"/>
      <c r="N886" s="250"/>
      <c r="O886" s="250"/>
      <c r="P886" s="250"/>
      <c r="Q886" s="250"/>
      <c r="R886" s="250"/>
      <c r="S886" s="250"/>
      <c r="T886" s="251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52" t="s">
        <v>188</v>
      </c>
      <c r="AU886" s="252" t="s">
        <v>82</v>
      </c>
      <c r="AV886" s="13" t="s">
        <v>80</v>
      </c>
      <c r="AW886" s="13" t="s">
        <v>30</v>
      </c>
      <c r="AX886" s="13" t="s">
        <v>73</v>
      </c>
      <c r="AY886" s="252" t="s">
        <v>129</v>
      </c>
    </row>
    <row r="887" spans="1:51" s="14" customFormat="1" ht="12">
      <c r="A887" s="14"/>
      <c r="B887" s="253"/>
      <c r="C887" s="254"/>
      <c r="D887" s="234" t="s">
        <v>188</v>
      </c>
      <c r="E887" s="255" t="s">
        <v>1</v>
      </c>
      <c r="F887" s="256" t="s">
        <v>715</v>
      </c>
      <c r="G887" s="254"/>
      <c r="H887" s="257">
        <v>16.875</v>
      </c>
      <c r="I887" s="258"/>
      <c r="J887" s="254"/>
      <c r="K887" s="254"/>
      <c r="L887" s="259"/>
      <c r="M887" s="260"/>
      <c r="N887" s="261"/>
      <c r="O887" s="261"/>
      <c r="P887" s="261"/>
      <c r="Q887" s="261"/>
      <c r="R887" s="261"/>
      <c r="S887" s="261"/>
      <c r="T887" s="262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63" t="s">
        <v>188</v>
      </c>
      <c r="AU887" s="263" t="s">
        <v>82</v>
      </c>
      <c r="AV887" s="14" t="s">
        <v>82</v>
      </c>
      <c r="AW887" s="14" t="s">
        <v>30</v>
      </c>
      <c r="AX887" s="14" t="s">
        <v>73</v>
      </c>
      <c r="AY887" s="263" t="s">
        <v>129</v>
      </c>
    </row>
    <row r="888" spans="1:51" s="14" customFormat="1" ht="12">
      <c r="A888" s="14"/>
      <c r="B888" s="253"/>
      <c r="C888" s="254"/>
      <c r="D888" s="234" t="s">
        <v>188</v>
      </c>
      <c r="E888" s="255" t="s">
        <v>1</v>
      </c>
      <c r="F888" s="256" t="s">
        <v>716</v>
      </c>
      <c r="G888" s="254"/>
      <c r="H888" s="257">
        <v>0.3</v>
      </c>
      <c r="I888" s="258"/>
      <c r="J888" s="254"/>
      <c r="K888" s="254"/>
      <c r="L888" s="259"/>
      <c r="M888" s="260"/>
      <c r="N888" s="261"/>
      <c r="O888" s="261"/>
      <c r="P888" s="261"/>
      <c r="Q888" s="261"/>
      <c r="R888" s="261"/>
      <c r="S888" s="261"/>
      <c r="T888" s="262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63" t="s">
        <v>188</v>
      </c>
      <c r="AU888" s="263" t="s">
        <v>82</v>
      </c>
      <c r="AV888" s="14" t="s">
        <v>82</v>
      </c>
      <c r="AW888" s="14" t="s">
        <v>30</v>
      </c>
      <c r="AX888" s="14" t="s">
        <v>73</v>
      </c>
      <c r="AY888" s="263" t="s">
        <v>129</v>
      </c>
    </row>
    <row r="889" spans="1:51" s="14" customFormat="1" ht="12">
      <c r="A889" s="14"/>
      <c r="B889" s="253"/>
      <c r="C889" s="254"/>
      <c r="D889" s="234" t="s">
        <v>188</v>
      </c>
      <c r="E889" s="255" t="s">
        <v>1</v>
      </c>
      <c r="F889" s="256" t="s">
        <v>691</v>
      </c>
      <c r="G889" s="254"/>
      <c r="H889" s="257">
        <v>0.338</v>
      </c>
      <c r="I889" s="258"/>
      <c r="J889" s="254"/>
      <c r="K889" s="254"/>
      <c r="L889" s="259"/>
      <c r="M889" s="260"/>
      <c r="N889" s="261"/>
      <c r="O889" s="261"/>
      <c r="P889" s="261"/>
      <c r="Q889" s="261"/>
      <c r="R889" s="261"/>
      <c r="S889" s="261"/>
      <c r="T889" s="262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63" t="s">
        <v>188</v>
      </c>
      <c r="AU889" s="263" t="s">
        <v>82</v>
      </c>
      <c r="AV889" s="14" t="s">
        <v>82</v>
      </c>
      <c r="AW889" s="14" t="s">
        <v>30</v>
      </c>
      <c r="AX889" s="14" t="s">
        <v>73</v>
      </c>
      <c r="AY889" s="263" t="s">
        <v>129</v>
      </c>
    </row>
    <row r="890" spans="1:51" s="15" customFormat="1" ht="12">
      <c r="A890" s="15"/>
      <c r="B890" s="264"/>
      <c r="C890" s="265"/>
      <c r="D890" s="234" t="s">
        <v>188</v>
      </c>
      <c r="E890" s="266" t="s">
        <v>1</v>
      </c>
      <c r="F890" s="267" t="s">
        <v>197</v>
      </c>
      <c r="G890" s="265"/>
      <c r="H890" s="268">
        <v>232.10500000000008</v>
      </c>
      <c r="I890" s="269"/>
      <c r="J890" s="265"/>
      <c r="K890" s="265"/>
      <c r="L890" s="270"/>
      <c r="M890" s="271"/>
      <c r="N890" s="272"/>
      <c r="O890" s="272"/>
      <c r="P890" s="272"/>
      <c r="Q890" s="272"/>
      <c r="R890" s="272"/>
      <c r="S890" s="272"/>
      <c r="T890" s="273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T890" s="274" t="s">
        <v>188</v>
      </c>
      <c r="AU890" s="274" t="s">
        <v>82</v>
      </c>
      <c r="AV890" s="15" t="s">
        <v>136</v>
      </c>
      <c r="AW890" s="15" t="s">
        <v>30</v>
      </c>
      <c r="AX890" s="15" t="s">
        <v>80</v>
      </c>
      <c r="AY890" s="274" t="s">
        <v>129</v>
      </c>
    </row>
    <row r="891" spans="1:65" s="2" customFormat="1" ht="24.15" customHeight="1">
      <c r="A891" s="39"/>
      <c r="B891" s="40"/>
      <c r="C891" s="220" t="s">
        <v>717</v>
      </c>
      <c r="D891" s="220" t="s">
        <v>132</v>
      </c>
      <c r="E891" s="221" t="s">
        <v>718</v>
      </c>
      <c r="F891" s="222" t="s">
        <v>719</v>
      </c>
      <c r="G891" s="223" t="s">
        <v>187</v>
      </c>
      <c r="H891" s="224">
        <v>524.687</v>
      </c>
      <c r="I891" s="225"/>
      <c r="J891" s="226">
        <f>ROUND(I891*H891,2)</f>
        <v>0</v>
      </c>
      <c r="K891" s="227"/>
      <c r="L891" s="45"/>
      <c r="M891" s="228" t="s">
        <v>1</v>
      </c>
      <c r="N891" s="229" t="s">
        <v>38</v>
      </c>
      <c r="O891" s="92"/>
      <c r="P891" s="230">
        <f>O891*H891</f>
        <v>0</v>
      </c>
      <c r="Q891" s="230">
        <v>0</v>
      </c>
      <c r="R891" s="230">
        <f>Q891*H891</f>
        <v>0</v>
      </c>
      <c r="S891" s="230">
        <v>0</v>
      </c>
      <c r="T891" s="231">
        <f>S891*H891</f>
        <v>0</v>
      </c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R891" s="232" t="s">
        <v>136</v>
      </c>
      <c r="AT891" s="232" t="s">
        <v>132</v>
      </c>
      <c r="AU891" s="232" t="s">
        <v>82</v>
      </c>
      <c r="AY891" s="18" t="s">
        <v>129</v>
      </c>
      <c r="BE891" s="233">
        <f>IF(N891="základní",J891,0)</f>
        <v>0</v>
      </c>
      <c r="BF891" s="233">
        <f>IF(N891="snížená",J891,0)</f>
        <v>0</v>
      </c>
      <c r="BG891" s="233">
        <f>IF(N891="zákl. přenesená",J891,0)</f>
        <v>0</v>
      </c>
      <c r="BH891" s="233">
        <f>IF(N891="sníž. přenesená",J891,0)</f>
        <v>0</v>
      </c>
      <c r="BI891" s="233">
        <f>IF(N891="nulová",J891,0)</f>
        <v>0</v>
      </c>
      <c r="BJ891" s="18" t="s">
        <v>80</v>
      </c>
      <c r="BK891" s="233">
        <f>ROUND(I891*H891,2)</f>
        <v>0</v>
      </c>
      <c r="BL891" s="18" t="s">
        <v>136</v>
      </c>
      <c r="BM891" s="232" t="s">
        <v>720</v>
      </c>
    </row>
    <row r="892" spans="1:47" s="2" customFormat="1" ht="12">
      <c r="A892" s="39"/>
      <c r="B892" s="40"/>
      <c r="C892" s="41"/>
      <c r="D892" s="234" t="s">
        <v>137</v>
      </c>
      <c r="E892" s="41"/>
      <c r="F892" s="235" t="s">
        <v>719</v>
      </c>
      <c r="G892" s="41"/>
      <c r="H892" s="41"/>
      <c r="I892" s="236"/>
      <c r="J892" s="41"/>
      <c r="K892" s="41"/>
      <c r="L892" s="45"/>
      <c r="M892" s="237"/>
      <c r="N892" s="238"/>
      <c r="O892" s="92"/>
      <c r="P892" s="92"/>
      <c r="Q892" s="92"/>
      <c r="R892" s="92"/>
      <c r="S892" s="92"/>
      <c r="T892" s="93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T892" s="18" t="s">
        <v>137</v>
      </c>
      <c r="AU892" s="18" t="s">
        <v>82</v>
      </c>
    </row>
    <row r="893" spans="1:51" s="13" customFormat="1" ht="12">
      <c r="A893" s="13"/>
      <c r="B893" s="243"/>
      <c r="C893" s="244"/>
      <c r="D893" s="234" t="s">
        <v>188</v>
      </c>
      <c r="E893" s="245" t="s">
        <v>1</v>
      </c>
      <c r="F893" s="246" t="s">
        <v>721</v>
      </c>
      <c r="G893" s="244"/>
      <c r="H893" s="245" t="s">
        <v>1</v>
      </c>
      <c r="I893" s="247"/>
      <c r="J893" s="244"/>
      <c r="K893" s="244"/>
      <c r="L893" s="248"/>
      <c r="M893" s="249"/>
      <c r="N893" s="250"/>
      <c r="O893" s="250"/>
      <c r="P893" s="250"/>
      <c r="Q893" s="250"/>
      <c r="R893" s="250"/>
      <c r="S893" s="250"/>
      <c r="T893" s="251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52" t="s">
        <v>188</v>
      </c>
      <c r="AU893" s="252" t="s">
        <v>82</v>
      </c>
      <c r="AV893" s="13" t="s">
        <v>80</v>
      </c>
      <c r="AW893" s="13" t="s">
        <v>30</v>
      </c>
      <c r="AX893" s="13" t="s">
        <v>73</v>
      </c>
      <c r="AY893" s="252" t="s">
        <v>129</v>
      </c>
    </row>
    <row r="894" spans="1:51" s="13" customFormat="1" ht="12">
      <c r="A894" s="13"/>
      <c r="B894" s="243"/>
      <c r="C894" s="244"/>
      <c r="D894" s="234" t="s">
        <v>188</v>
      </c>
      <c r="E894" s="245" t="s">
        <v>1</v>
      </c>
      <c r="F894" s="246" t="s">
        <v>375</v>
      </c>
      <c r="G894" s="244"/>
      <c r="H894" s="245" t="s">
        <v>1</v>
      </c>
      <c r="I894" s="247"/>
      <c r="J894" s="244"/>
      <c r="K894" s="244"/>
      <c r="L894" s="248"/>
      <c r="M894" s="249"/>
      <c r="N894" s="250"/>
      <c r="O894" s="250"/>
      <c r="P894" s="250"/>
      <c r="Q894" s="250"/>
      <c r="R894" s="250"/>
      <c r="S894" s="250"/>
      <c r="T894" s="251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52" t="s">
        <v>188</v>
      </c>
      <c r="AU894" s="252" t="s">
        <v>82</v>
      </c>
      <c r="AV894" s="13" t="s">
        <v>80</v>
      </c>
      <c r="AW894" s="13" t="s">
        <v>30</v>
      </c>
      <c r="AX894" s="13" t="s">
        <v>73</v>
      </c>
      <c r="AY894" s="252" t="s">
        <v>129</v>
      </c>
    </row>
    <row r="895" spans="1:51" s="14" customFormat="1" ht="12">
      <c r="A895" s="14"/>
      <c r="B895" s="253"/>
      <c r="C895" s="254"/>
      <c r="D895" s="234" t="s">
        <v>188</v>
      </c>
      <c r="E895" s="255" t="s">
        <v>1</v>
      </c>
      <c r="F895" s="256" t="s">
        <v>439</v>
      </c>
      <c r="G895" s="254"/>
      <c r="H895" s="257">
        <v>13.86</v>
      </c>
      <c r="I895" s="258"/>
      <c r="J895" s="254"/>
      <c r="K895" s="254"/>
      <c r="L895" s="259"/>
      <c r="M895" s="260"/>
      <c r="N895" s="261"/>
      <c r="O895" s="261"/>
      <c r="P895" s="261"/>
      <c r="Q895" s="261"/>
      <c r="R895" s="261"/>
      <c r="S895" s="261"/>
      <c r="T895" s="262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63" t="s">
        <v>188</v>
      </c>
      <c r="AU895" s="263" t="s">
        <v>82</v>
      </c>
      <c r="AV895" s="14" t="s">
        <v>82</v>
      </c>
      <c r="AW895" s="14" t="s">
        <v>30</v>
      </c>
      <c r="AX895" s="14" t="s">
        <v>73</v>
      </c>
      <c r="AY895" s="263" t="s">
        <v>129</v>
      </c>
    </row>
    <row r="896" spans="1:51" s="14" customFormat="1" ht="12">
      <c r="A896" s="14"/>
      <c r="B896" s="253"/>
      <c r="C896" s="254"/>
      <c r="D896" s="234" t="s">
        <v>188</v>
      </c>
      <c r="E896" s="255" t="s">
        <v>1</v>
      </c>
      <c r="F896" s="256" t="s">
        <v>685</v>
      </c>
      <c r="G896" s="254"/>
      <c r="H896" s="257">
        <v>3.6</v>
      </c>
      <c r="I896" s="258"/>
      <c r="J896" s="254"/>
      <c r="K896" s="254"/>
      <c r="L896" s="259"/>
      <c r="M896" s="260"/>
      <c r="N896" s="261"/>
      <c r="O896" s="261"/>
      <c r="P896" s="261"/>
      <c r="Q896" s="261"/>
      <c r="R896" s="261"/>
      <c r="S896" s="261"/>
      <c r="T896" s="262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63" t="s">
        <v>188</v>
      </c>
      <c r="AU896" s="263" t="s">
        <v>82</v>
      </c>
      <c r="AV896" s="14" t="s">
        <v>82</v>
      </c>
      <c r="AW896" s="14" t="s">
        <v>30</v>
      </c>
      <c r="AX896" s="14" t="s">
        <v>73</v>
      </c>
      <c r="AY896" s="263" t="s">
        <v>129</v>
      </c>
    </row>
    <row r="897" spans="1:51" s="14" customFormat="1" ht="12">
      <c r="A897" s="14"/>
      <c r="B897" s="253"/>
      <c r="C897" s="254"/>
      <c r="D897" s="234" t="s">
        <v>188</v>
      </c>
      <c r="E897" s="255" t="s">
        <v>1</v>
      </c>
      <c r="F897" s="256" t="s">
        <v>722</v>
      </c>
      <c r="G897" s="254"/>
      <c r="H897" s="257">
        <v>0.23</v>
      </c>
      <c r="I897" s="258"/>
      <c r="J897" s="254"/>
      <c r="K897" s="254"/>
      <c r="L897" s="259"/>
      <c r="M897" s="260"/>
      <c r="N897" s="261"/>
      <c r="O897" s="261"/>
      <c r="P897" s="261"/>
      <c r="Q897" s="261"/>
      <c r="R897" s="261"/>
      <c r="S897" s="261"/>
      <c r="T897" s="262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63" t="s">
        <v>188</v>
      </c>
      <c r="AU897" s="263" t="s">
        <v>82</v>
      </c>
      <c r="AV897" s="14" t="s">
        <v>82</v>
      </c>
      <c r="AW897" s="14" t="s">
        <v>30</v>
      </c>
      <c r="AX897" s="14" t="s">
        <v>73</v>
      </c>
      <c r="AY897" s="263" t="s">
        <v>129</v>
      </c>
    </row>
    <row r="898" spans="1:51" s="14" customFormat="1" ht="12">
      <c r="A898" s="14"/>
      <c r="B898" s="253"/>
      <c r="C898" s="254"/>
      <c r="D898" s="234" t="s">
        <v>188</v>
      </c>
      <c r="E898" s="255" t="s">
        <v>1</v>
      </c>
      <c r="F898" s="256" t="s">
        <v>723</v>
      </c>
      <c r="G898" s="254"/>
      <c r="H898" s="257">
        <v>0.413</v>
      </c>
      <c r="I898" s="258"/>
      <c r="J898" s="254"/>
      <c r="K898" s="254"/>
      <c r="L898" s="259"/>
      <c r="M898" s="260"/>
      <c r="N898" s="261"/>
      <c r="O898" s="261"/>
      <c r="P898" s="261"/>
      <c r="Q898" s="261"/>
      <c r="R898" s="261"/>
      <c r="S898" s="261"/>
      <c r="T898" s="262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63" t="s">
        <v>188</v>
      </c>
      <c r="AU898" s="263" t="s">
        <v>82</v>
      </c>
      <c r="AV898" s="14" t="s">
        <v>82</v>
      </c>
      <c r="AW898" s="14" t="s">
        <v>30</v>
      </c>
      <c r="AX898" s="14" t="s">
        <v>73</v>
      </c>
      <c r="AY898" s="263" t="s">
        <v>129</v>
      </c>
    </row>
    <row r="899" spans="1:51" s="13" customFormat="1" ht="12">
      <c r="A899" s="13"/>
      <c r="B899" s="243"/>
      <c r="C899" s="244"/>
      <c r="D899" s="234" t="s">
        <v>188</v>
      </c>
      <c r="E899" s="245" t="s">
        <v>1</v>
      </c>
      <c r="F899" s="246" t="s">
        <v>440</v>
      </c>
      <c r="G899" s="244"/>
      <c r="H899" s="245" t="s">
        <v>1</v>
      </c>
      <c r="I899" s="247"/>
      <c r="J899" s="244"/>
      <c r="K899" s="244"/>
      <c r="L899" s="248"/>
      <c r="M899" s="249"/>
      <c r="N899" s="250"/>
      <c r="O899" s="250"/>
      <c r="P899" s="250"/>
      <c r="Q899" s="250"/>
      <c r="R899" s="250"/>
      <c r="S899" s="250"/>
      <c r="T899" s="251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52" t="s">
        <v>188</v>
      </c>
      <c r="AU899" s="252" t="s">
        <v>82</v>
      </c>
      <c r="AV899" s="13" t="s">
        <v>80</v>
      </c>
      <c r="AW899" s="13" t="s">
        <v>30</v>
      </c>
      <c r="AX899" s="13" t="s">
        <v>73</v>
      </c>
      <c r="AY899" s="252" t="s">
        <v>129</v>
      </c>
    </row>
    <row r="900" spans="1:51" s="14" customFormat="1" ht="12">
      <c r="A900" s="14"/>
      <c r="B900" s="253"/>
      <c r="C900" s="254"/>
      <c r="D900" s="234" t="s">
        <v>188</v>
      </c>
      <c r="E900" s="255" t="s">
        <v>1</v>
      </c>
      <c r="F900" s="256" t="s">
        <v>696</v>
      </c>
      <c r="G900" s="254"/>
      <c r="H900" s="257">
        <v>26.55</v>
      </c>
      <c r="I900" s="258"/>
      <c r="J900" s="254"/>
      <c r="K900" s="254"/>
      <c r="L900" s="259"/>
      <c r="M900" s="260"/>
      <c r="N900" s="261"/>
      <c r="O900" s="261"/>
      <c r="P900" s="261"/>
      <c r="Q900" s="261"/>
      <c r="R900" s="261"/>
      <c r="S900" s="261"/>
      <c r="T900" s="262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63" t="s">
        <v>188</v>
      </c>
      <c r="AU900" s="263" t="s">
        <v>82</v>
      </c>
      <c r="AV900" s="14" t="s">
        <v>82</v>
      </c>
      <c r="AW900" s="14" t="s">
        <v>30</v>
      </c>
      <c r="AX900" s="14" t="s">
        <v>73</v>
      </c>
      <c r="AY900" s="263" t="s">
        <v>129</v>
      </c>
    </row>
    <row r="901" spans="1:51" s="14" customFormat="1" ht="12">
      <c r="A901" s="14"/>
      <c r="B901" s="253"/>
      <c r="C901" s="254"/>
      <c r="D901" s="234" t="s">
        <v>188</v>
      </c>
      <c r="E901" s="255" t="s">
        <v>1</v>
      </c>
      <c r="F901" s="256" t="s">
        <v>698</v>
      </c>
      <c r="G901" s="254"/>
      <c r="H901" s="257">
        <v>0.63</v>
      </c>
      <c r="I901" s="258"/>
      <c r="J901" s="254"/>
      <c r="K901" s="254"/>
      <c r="L901" s="259"/>
      <c r="M901" s="260"/>
      <c r="N901" s="261"/>
      <c r="O901" s="261"/>
      <c r="P901" s="261"/>
      <c r="Q901" s="261"/>
      <c r="R901" s="261"/>
      <c r="S901" s="261"/>
      <c r="T901" s="262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63" t="s">
        <v>188</v>
      </c>
      <c r="AU901" s="263" t="s">
        <v>82</v>
      </c>
      <c r="AV901" s="14" t="s">
        <v>82</v>
      </c>
      <c r="AW901" s="14" t="s">
        <v>30</v>
      </c>
      <c r="AX901" s="14" t="s">
        <v>73</v>
      </c>
      <c r="AY901" s="263" t="s">
        <v>129</v>
      </c>
    </row>
    <row r="902" spans="1:51" s="14" customFormat="1" ht="12">
      <c r="A902" s="14"/>
      <c r="B902" s="253"/>
      <c r="C902" s="254"/>
      <c r="D902" s="234" t="s">
        <v>188</v>
      </c>
      <c r="E902" s="255" t="s">
        <v>1</v>
      </c>
      <c r="F902" s="256" t="s">
        <v>724</v>
      </c>
      <c r="G902" s="254"/>
      <c r="H902" s="257">
        <v>1.2</v>
      </c>
      <c r="I902" s="258"/>
      <c r="J902" s="254"/>
      <c r="K902" s="254"/>
      <c r="L902" s="259"/>
      <c r="M902" s="260"/>
      <c r="N902" s="261"/>
      <c r="O902" s="261"/>
      <c r="P902" s="261"/>
      <c r="Q902" s="261"/>
      <c r="R902" s="261"/>
      <c r="S902" s="261"/>
      <c r="T902" s="262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63" t="s">
        <v>188</v>
      </c>
      <c r="AU902" s="263" t="s">
        <v>82</v>
      </c>
      <c r="AV902" s="14" t="s">
        <v>82</v>
      </c>
      <c r="AW902" s="14" t="s">
        <v>30</v>
      </c>
      <c r="AX902" s="14" t="s">
        <v>73</v>
      </c>
      <c r="AY902" s="263" t="s">
        <v>129</v>
      </c>
    </row>
    <row r="903" spans="1:51" s="14" customFormat="1" ht="12">
      <c r="A903" s="14"/>
      <c r="B903" s="253"/>
      <c r="C903" s="254"/>
      <c r="D903" s="234" t="s">
        <v>188</v>
      </c>
      <c r="E903" s="255" t="s">
        <v>1</v>
      </c>
      <c r="F903" s="256" t="s">
        <v>722</v>
      </c>
      <c r="G903" s="254"/>
      <c r="H903" s="257">
        <v>0.23</v>
      </c>
      <c r="I903" s="258"/>
      <c r="J903" s="254"/>
      <c r="K903" s="254"/>
      <c r="L903" s="259"/>
      <c r="M903" s="260"/>
      <c r="N903" s="261"/>
      <c r="O903" s="261"/>
      <c r="P903" s="261"/>
      <c r="Q903" s="261"/>
      <c r="R903" s="261"/>
      <c r="S903" s="261"/>
      <c r="T903" s="262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63" t="s">
        <v>188</v>
      </c>
      <c r="AU903" s="263" t="s">
        <v>82</v>
      </c>
      <c r="AV903" s="14" t="s">
        <v>82</v>
      </c>
      <c r="AW903" s="14" t="s">
        <v>30</v>
      </c>
      <c r="AX903" s="14" t="s">
        <v>73</v>
      </c>
      <c r="AY903" s="263" t="s">
        <v>129</v>
      </c>
    </row>
    <row r="904" spans="1:51" s="13" customFormat="1" ht="12">
      <c r="A904" s="13"/>
      <c r="B904" s="243"/>
      <c r="C904" s="244"/>
      <c r="D904" s="234" t="s">
        <v>188</v>
      </c>
      <c r="E904" s="245" t="s">
        <v>1</v>
      </c>
      <c r="F904" s="246" t="s">
        <v>382</v>
      </c>
      <c r="G904" s="244"/>
      <c r="H904" s="245" t="s">
        <v>1</v>
      </c>
      <c r="I904" s="247"/>
      <c r="J904" s="244"/>
      <c r="K904" s="244"/>
      <c r="L904" s="248"/>
      <c r="M904" s="249"/>
      <c r="N904" s="250"/>
      <c r="O904" s="250"/>
      <c r="P904" s="250"/>
      <c r="Q904" s="250"/>
      <c r="R904" s="250"/>
      <c r="S904" s="250"/>
      <c r="T904" s="251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52" t="s">
        <v>188</v>
      </c>
      <c r="AU904" s="252" t="s">
        <v>82</v>
      </c>
      <c r="AV904" s="13" t="s">
        <v>80</v>
      </c>
      <c r="AW904" s="13" t="s">
        <v>30</v>
      </c>
      <c r="AX904" s="13" t="s">
        <v>73</v>
      </c>
      <c r="AY904" s="252" t="s">
        <v>129</v>
      </c>
    </row>
    <row r="905" spans="1:51" s="14" customFormat="1" ht="12">
      <c r="A905" s="14"/>
      <c r="B905" s="253"/>
      <c r="C905" s="254"/>
      <c r="D905" s="234" t="s">
        <v>188</v>
      </c>
      <c r="E905" s="255" t="s">
        <v>1</v>
      </c>
      <c r="F905" s="256" t="s">
        <v>449</v>
      </c>
      <c r="G905" s="254"/>
      <c r="H905" s="257">
        <v>35.25</v>
      </c>
      <c r="I905" s="258"/>
      <c r="J905" s="254"/>
      <c r="K905" s="254"/>
      <c r="L905" s="259"/>
      <c r="M905" s="260"/>
      <c r="N905" s="261"/>
      <c r="O905" s="261"/>
      <c r="P905" s="261"/>
      <c r="Q905" s="261"/>
      <c r="R905" s="261"/>
      <c r="S905" s="261"/>
      <c r="T905" s="262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63" t="s">
        <v>188</v>
      </c>
      <c r="AU905" s="263" t="s">
        <v>82</v>
      </c>
      <c r="AV905" s="14" t="s">
        <v>82</v>
      </c>
      <c r="AW905" s="14" t="s">
        <v>30</v>
      </c>
      <c r="AX905" s="14" t="s">
        <v>73</v>
      </c>
      <c r="AY905" s="263" t="s">
        <v>129</v>
      </c>
    </row>
    <row r="906" spans="1:51" s="14" customFormat="1" ht="12">
      <c r="A906" s="14"/>
      <c r="B906" s="253"/>
      <c r="C906" s="254"/>
      <c r="D906" s="234" t="s">
        <v>188</v>
      </c>
      <c r="E906" s="255" t="s">
        <v>1</v>
      </c>
      <c r="F906" s="256" t="s">
        <v>701</v>
      </c>
      <c r="G906" s="254"/>
      <c r="H906" s="257">
        <v>1.35</v>
      </c>
      <c r="I906" s="258"/>
      <c r="J906" s="254"/>
      <c r="K906" s="254"/>
      <c r="L906" s="259"/>
      <c r="M906" s="260"/>
      <c r="N906" s="261"/>
      <c r="O906" s="261"/>
      <c r="P906" s="261"/>
      <c r="Q906" s="261"/>
      <c r="R906" s="261"/>
      <c r="S906" s="261"/>
      <c r="T906" s="262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63" t="s">
        <v>188</v>
      </c>
      <c r="AU906" s="263" t="s">
        <v>82</v>
      </c>
      <c r="AV906" s="14" t="s">
        <v>82</v>
      </c>
      <c r="AW906" s="14" t="s">
        <v>30</v>
      </c>
      <c r="AX906" s="14" t="s">
        <v>73</v>
      </c>
      <c r="AY906" s="263" t="s">
        <v>129</v>
      </c>
    </row>
    <row r="907" spans="1:51" s="14" customFormat="1" ht="12">
      <c r="A907" s="14"/>
      <c r="B907" s="253"/>
      <c r="C907" s="254"/>
      <c r="D907" s="234" t="s">
        <v>188</v>
      </c>
      <c r="E907" s="255" t="s">
        <v>1</v>
      </c>
      <c r="F907" s="256" t="s">
        <v>702</v>
      </c>
      <c r="G907" s="254"/>
      <c r="H907" s="257">
        <v>1.62</v>
      </c>
      <c r="I907" s="258"/>
      <c r="J907" s="254"/>
      <c r="K907" s="254"/>
      <c r="L907" s="259"/>
      <c r="M907" s="260"/>
      <c r="N907" s="261"/>
      <c r="O907" s="261"/>
      <c r="P907" s="261"/>
      <c r="Q907" s="261"/>
      <c r="R907" s="261"/>
      <c r="S907" s="261"/>
      <c r="T907" s="262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63" t="s">
        <v>188</v>
      </c>
      <c r="AU907" s="263" t="s">
        <v>82</v>
      </c>
      <c r="AV907" s="14" t="s">
        <v>82</v>
      </c>
      <c r="AW907" s="14" t="s">
        <v>30</v>
      </c>
      <c r="AX907" s="14" t="s">
        <v>73</v>
      </c>
      <c r="AY907" s="263" t="s">
        <v>129</v>
      </c>
    </row>
    <row r="908" spans="1:51" s="13" customFormat="1" ht="12">
      <c r="A908" s="13"/>
      <c r="B908" s="243"/>
      <c r="C908" s="244"/>
      <c r="D908" s="234" t="s">
        <v>188</v>
      </c>
      <c r="E908" s="245" t="s">
        <v>1</v>
      </c>
      <c r="F908" s="246" t="s">
        <v>384</v>
      </c>
      <c r="G908" s="244"/>
      <c r="H908" s="245" t="s">
        <v>1</v>
      </c>
      <c r="I908" s="247"/>
      <c r="J908" s="244"/>
      <c r="K908" s="244"/>
      <c r="L908" s="248"/>
      <c r="M908" s="249"/>
      <c r="N908" s="250"/>
      <c r="O908" s="250"/>
      <c r="P908" s="250"/>
      <c r="Q908" s="250"/>
      <c r="R908" s="250"/>
      <c r="S908" s="250"/>
      <c r="T908" s="251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52" t="s">
        <v>188</v>
      </c>
      <c r="AU908" s="252" t="s">
        <v>82</v>
      </c>
      <c r="AV908" s="13" t="s">
        <v>80</v>
      </c>
      <c r="AW908" s="13" t="s">
        <v>30</v>
      </c>
      <c r="AX908" s="13" t="s">
        <v>73</v>
      </c>
      <c r="AY908" s="252" t="s">
        <v>129</v>
      </c>
    </row>
    <row r="909" spans="1:51" s="14" customFormat="1" ht="12">
      <c r="A909" s="14"/>
      <c r="B909" s="253"/>
      <c r="C909" s="254"/>
      <c r="D909" s="234" t="s">
        <v>188</v>
      </c>
      <c r="E909" s="255" t="s">
        <v>1</v>
      </c>
      <c r="F909" s="256" t="s">
        <v>450</v>
      </c>
      <c r="G909" s="254"/>
      <c r="H909" s="257">
        <v>34.875</v>
      </c>
      <c r="I909" s="258"/>
      <c r="J909" s="254"/>
      <c r="K909" s="254"/>
      <c r="L909" s="259"/>
      <c r="M909" s="260"/>
      <c r="N909" s="261"/>
      <c r="O909" s="261"/>
      <c r="P909" s="261"/>
      <c r="Q909" s="261"/>
      <c r="R909" s="261"/>
      <c r="S909" s="261"/>
      <c r="T909" s="262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63" t="s">
        <v>188</v>
      </c>
      <c r="AU909" s="263" t="s">
        <v>82</v>
      </c>
      <c r="AV909" s="14" t="s">
        <v>82</v>
      </c>
      <c r="AW909" s="14" t="s">
        <v>30</v>
      </c>
      <c r="AX909" s="14" t="s">
        <v>73</v>
      </c>
      <c r="AY909" s="263" t="s">
        <v>129</v>
      </c>
    </row>
    <row r="910" spans="1:51" s="14" customFormat="1" ht="12">
      <c r="A910" s="14"/>
      <c r="B910" s="253"/>
      <c r="C910" s="254"/>
      <c r="D910" s="234" t="s">
        <v>188</v>
      </c>
      <c r="E910" s="255" t="s">
        <v>1</v>
      </c>
      <c r="F910" s="256" t="s">
        <v>705</v>
      </c>
      <c r="G910" s="254"/>
      <c r="H910" s="257">
        <v>1.013</v>
      </c>
      <c r="I910" s="258"/>
      <c r="J910" s="254"/>
      <c r="K910" s="254"/>
      <c r="L910" s="259"/>
      <c r="M910" s="260"/>
      <c r="N910" s="261"/>
      <c r="O910" s="261"/>
      <c r="P910" s="261"/>
      <c r="Q910" s="261"/>
      <c r="R910" s="261"/>
      <c r="S910" s="261"/>
      <c r="T910" s="262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63" t="s">
        <v>188</v>
      </c>
      <c r="AU910" s="263" t="s">
        <v>82</v>
      </c>
      <c r="AV910" s="14" t="s">
        <v>82</v>
      </c>
      <c r="AW910" s="14" t="s">
        <v>30</v>
      </c>
      <c r="AX910" s="14" t="s">
        <v>73</v>
      </c>
      <c r="AY910" s="263" t="s">
        <v>129</v>
      </c>
    </row>
    <row r="911" spans="1:51" s="14" customFormat="1" ht="12">
      <c r="A911" s="14"/>
      <c r="B911" s="253"/>
      <c r="C911" s="254"/>
      <c r="D911" s="234" t="s">
        <v>188</v>
      </c>
      <c r="E911" s="255" t="s">
        <v>1</v>
      </c>
      <c r="F911" s="256" t="s">
        <v>706</v>
      </c>
      <c r="G911" s="254"/>
      <c r="H911" s="257">
        <v>1.088</v>
      </c>
      <c r="I911" s="258"/>
      <c r="J911" s="254"/>
      <c r="K911" s="254"/>
      <c r="L911" s="259"/>
      <c r="M911" s="260"/>
      <c r="N911" s="261"/>
      <c r="O911" s="261"/>
      <c r="P911" s="261"/>
      <c r="Q911" s="261"/>
      <c r="R911" s="261"/>
      <c r="S911" s="261"/>
      <c r="T911" s="262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63" t="s">
        <v>188</v>
      </c>
      <c r="AU911" s="263" t="s">
        <v>82</v>
      </c>
      <c r="AV911" s="14" t="s">
        <v>82</v>
      </c>
      <c r="AW911" s="14" t="s">
        <v>30</v>
      </c>
      <c r="AX911" s="14" t="s">
        <v>73</v>
      </c>
      <c r="AY911" s="263" t="s">
        <v>129</v>
      </c>
    </row>
    <row r="912" spans="1:51" s="13" customFormat="1" ht="12">
      <c r="A912" s="13"/>
      <c r="B912" s="243"/>
      <c r="C912" s="244"/>
      <c r="D912" s="234" t="s">
        <v>188</v>
      </c>
      <c r="E912" s="245" t="s">
        <v>1</v>
      </c>
      <c r="F912" s="246" t="s">
        <v>386</v>
      </c>
      <c r="G912" s="244"/>
      <c r="H912" s="245" t="s">
        <v>1</v>
      </c>
      <c r="I912" s="247"/>
      <c r="J912" s="244"/>
      <c r="K912" s="244"/>
      <c r="L912" s="248"/>
      <c r="M912" s="249"/>
      <c r="N912" s="250"/>
      <c r="O912" s="250"/>
      <c r="P912" s="250"/>
      <c r="Q912" s="250"/>
      <c r="R912" s="250"/>
      <c r="S912" s="250"/>
      <c r="T912" s="251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52" t="s">
        <v>188</v>
      </c>
      <c r="AU912" s="252" t="s">
        <v>82</v>
      </c>
      <c r="AV912" s="13" t="s">
        <v>80</v>
      </c>
      <c r="AW912" s="13" t="s">
        <v>30</v>
      </c>
      <c r="AX912" s="13" t="s">
        <v>73</v>
      </c>
      <c r="AY912" s="252" t="s">
        <v>129</v>
      </c>
    </row>
    <row r="913" spans="1:51" s="14" customFormat="1" ht="12">
      <c r="A913" s="14"/>
      <c r="B913" s="253"/>
      <c r="C913" s="254"/>
      <c r="D913" s="234" t="s">
        <v>188</v>
      </c>
      <c r="E913" s="255" t="s">
        <v>1</v>
      </c>
      <c r="F913" s="256" t="s">
        <v>708</v>
      </c>
      <c r="G913" s="254"/>
      <c r="H913" s="257">
        <v>17.25</v>
      </c>
      <c r="I913" s="258"/>
      <c r="J913" s="254"/>
      <c r="K913" s="254"/>
      <c r="L913" s="259"/>
      <c r="M913" s="260"/>
      <c r="N913" s="261"/>
      <c r="O913" s="261"/>
      <c r="P913" s="261"/>
      <c r="Q913" s="261"/>
      <c r="R913" s="261"/>
      <c r="S913" s="261"/>
      <c r="T913" s="262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63" t="s">
        <v>188</v>
      </c>
      <c r="AU913" s="263" t="s">
        <v>82</v>
      </c>
      <c r="AV913" s="14" t="s">
        <v>82</v>
      </c>
      <c r="AW913" s="14" t="s">
        <v>30</v>
      </c>
      <c r="AX913" s="14" t="s">
        <v>73</v>
      </c>
      <c r="AY913" s="263" t="s">
        <v>129</v>
      </c>
    </row>
    <row r="914" spans="1:51" s="14" customFormat="1" ht="12">
      <c r="A914" s="14"/>
      <c r="B914" s="253"/>
      <c r="C914" s="254"/>
      <c r="D914" s="234" t="s">
        <v>188</v>
      </c>
      <c r="E914" s="255" t="s">
        <v>1</v>
      </c>
      <c r="F914" s="256" t="s">
        <v>710</v>
      </c>
      <c r="G914" s="254"/>
      <c r="H914" s="257">
        <v>0.675</v>
      </c>
      <c r="I914" s="258"/>
      <c r="J914" s="254"/>
      <c r="K914" s="254"/>
      <c r="L914" s="259"/>
      <c r="M914" s="260"/>
      <c r="N914" s="261"/>
      <c r="O914" s="261"/>
      <c r="P914" s="261"/>
      <c r="Q914" s="261"/>
      <c r="R914" s="261"/>
      <c r="S914" s="261"/>
      <c r="T914" s="262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63" t="s">
        <v>188</v>
      </c>
      <c r="AU914" s="263" t="s">
        <v>82</v>
      </c>
      <c r="AV914" s="14" t="s">
        <v>82</v>
      </c>
      <c r="AW914" s="14" t="s">
        <v>30</v>
      </c>
      <c r="AX914" s="14" t="s">
        <v>73</v>
      </c>
      <c r="AY914" s="263" t="s">
        <v>129</v>
      </c>
    </row>
    <row r="915" spans="1:51" s="14" customFormat="1" ht="12">
      <c r="A915" s="14"/>
      <c r="B915" s="253"/>
      <c r="C915" s="254"/>
      <c r="D915" s="234" t="s">
        <v>188</v>
      </c>
      <c r="E915" s="255" t="s">
        <v>1</v>
      </c>
      <c r="F915" s="256" t="s">
        <v>709</v>
      </c>
      <c r="G915" s="254"/>
      <c r="H915" s="257">
        <v>0.81</v>
      </c>
      <c r="I915" s="258"/>
      <c r="J915" s="254"/>
      <c r="K915" s="254"/>
      <c r="L915" s="259"/>
      <c r="M915" s="260"/>
      <c r="N915" s="261"/>
      <c r="O915" s="261"/>
      <c r="P915" s="261"/>
      <c r="Q915" s="261"/>
      <c r="R915" s="261"/>
      <c r="S915" s="261"/>
      <c r="T915" s="262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63" t="s">
        <v>188</v>
      </c>
      <c r="AU915" s="263" t="s">
        <v>82</v>
      </c>
      <c r="AV915" s="14" t="s">
        <v>82</v>
      </c>
      <c r="AW915" s="14" t="s">
        <v>30</v>
      </c>
      <c r="AX915" s="14" t="s">
        <v>73</v>
      </c>
      <c r="AY915" s="263" t="s">
        <v>129</v>
      </c>
    </row>
    <row r="916" spans="1:51" s="13" customFormat="1" ht="12">
      <c r="A916" s="13"/>
      <c r="B916" s="243"/>
      <c r="C916" s="244"/>
      <c r="D916" s="234" t="s">
        <v>188</v>
      </c>
      <c r="E916" s="245" t="s">
        <v>1</v>
      </c>
      <c r="F916" s="246" t="s">
        <v>387</v>
      </c>
      <c r="G916" s="244"/>
      <c r="H916" s="245" t="s">
        <v>1</v>
      </c>
      <c r="I916" s="247"/>
      <c r="J916" s="244"/>
      <c r="K916" s="244"/>
      <c r="L916" s="248"/>
      <c r="M916" s="249"/>
      <c r="N916" s="250"/>
      <c r="O916" s="250"/>
      <c r="P916" s="250"/>
      <c r="Q916" s="250"/>
      <c r="R916" s="250"/>
      <c r="S916" s="250"/>
      <c r="T916" s="251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52" t="s">
        <v>188</v>
      </c>
      <c r="AU916" s="252" t="s">
        <v>82</v>
      </c>
      <c r="AV916" s="13" t="s">
        <v>80</v>
      </c>
      <c r="AW916" s="13" t="s">
        <v>30</v>
      </c>
      <c r="AX916" s="13" t="s">
        <v>73</v>
      </c>
      <c r="AY916" s="252" t="s">
        <v>129</v>
      </c>
    </row>
    <row r="917" spans="1:51" s="14" customFormat="1" ht="12">
      <c r="A917" s="14"/>
      <c r="B917" s="253"/>
      <c r="C917" s="254"/>
      <c r="D917" s="234" t="s">
        <v>188</v>
      </c>
      <c r="E917" s="255" t="s">
        <v>1</v>
      </c>
      <c r="F917" s="256" t="s">
        <v>708</v>
      </c>
      <c r="G917" s="254"/>
      <c r="H917" s="257">
        <v>17.25</v>
      </c>
      <c r="I917" s="258"/>
      <c r="J917" s="254"/>
      <c r="K917" s="254"/>
      <c r="L917" s="259"/>
      <c r="M917" s="260"/>
      <c r="N917" s="261"/>
      <c r="O917" s="261"/>
      <c r="P917" s="261"/>
      <c r="Q917" s="261"/>
      <c r="R917" s="261"/>
      <c r="S917" s="261"/>
      <c r="T917" s="262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63" t="s">
        <v>188</v>
      </c>
      <c r="AU917" s="263" t="s">
        <v>82</v>
      </c>
      <c r="AV917" s="14" t="s">
        <v>82</v>
      </c>
      <c r="AW917" s="14" t="s">
        <v>30</v>
      </c>
      <c r="AX917" s="14" t="s">
        <v>73</v>
      </c>
      <c r="AY917" s="263" t="s">
        <v>129</v>
      </c>
    </row>
    <row r="918" spans="1:51" s="14" customFormat="1" ht="12">
      <c r="A918" s="14"/>
      <c r="B918" s="253"/>
      <c r="C918" s="254"/>
      <c r="D918" s="234" t="s">
        <v>188</v>
      </c>
      <c r="E918" s="255" t="s">
        <v>1</v>
      </c>
      <c r="F918" s="256" t="s">
        <v>710</v>
      </c>
      <c r="G918" s="254"/>
      <c r="H918" s="257">
        <v>0.675</v>
      </c>
      <c r="I918" s="258"/>
      <c r="J918" s="254"/>
      <c r="K918" s="254"/>
      <c r="L918" s="259"/>
      <c r="M918" s="260"/>
      <c r="N918" s="261"/>
      <c r="O918" s="261"/>
      <c r="P918" s="261"/>
      <c r="Q918" s="261"/>
      <c r="R918" s="261"/>
      <c r="S918" s="261"/>
      <c r="T918" s="262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63" t="s">
        <v>188</v>
      </c>
      <c r="AU918" s="263" t="s">
        <v>82</v>
      </c>
      <c r="AV918" s="14" t="s">
        <v>82</v>
      </c>
      <c r="AW918" s="14" t="s">
        <v>30</v>
      </c>
      <c r="AX918" s="14" t="s">
        <v>73</v>
      </c>
      <c r="AY918" s="263" t="s">
        <v>129</v>
      </c>
    </row>
    <row r="919" spans="1:51" s="14" customFormat="1" ht="12">
      <c r="A919" s="14"/>
      <c r="B919" s="253"/>
      <c r="C919" s="254"/>
      <c r="D919" s="234" t="s">
        <v>188</v>
      </c>
      <c r="E919" s="255" t="s">
        <v>1</v>
      </c>
      <c r="F919" s="256" t="s">
        <v>713</v>
      </c>
      <c r="G919" s="254"/>
      <c r="H919" s="257">
        <v>0.788</v>
      </c>
      <c r="I919" s="258"/>
      <c r="J919" s="254"/>
      <c r="K919" s="254"/>
      <c r="L919" s="259"/>
      <c r="M919" s="260"/>
      <c r="N919" s="261"/>
      <c r="O919" s="261"/>
      <c r="P919" s="261"/>
      <c r="Q919" s="261"/>
      <c r="R919" s="261"/>
      <c r="S919" s="261"/>
      <c r="T919" s="262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63" t="s">
        <v>188</v>
      </c>
      <c r="AU919" s="263" t="s">
        <v>82</v>
      </c>
      <c r="AV919" s="14" t="s">
        <v>82</v>
      </c>
      <c r="AW919" s="14" t="s">
        <v>30</v>
      </c>
      <c r="AX919" s="14" t="s">
        <v>73</v>
      </c>
      <c r="AY919" s="263" t="s">
        <v>129</v>
      </c>
    </row>
    <row r="920" spans="1:51" s="16" customFormat="1" ht="12">
      <c r="A920" s="16"/>
      <c r="B920" s="286"/>
      <c r="C920" s="287"/>
      <c r="D920" s="234" t="s">
        <v>188</v>
      </c>
      <c r="E920" s="288" t="s">
        <v>1</v>
      </c>
      <c r="F920" s="289" t="s">
        <v>451</v>
      </c>
      <c r="G920" s="287"/>
      <c r="H920" s="290">
        <v>159.35700000000003</v>
      </c>
      <c r="I920" s="291"/>
      <c r="J920" s="287"/>
      <c r="K920" s="287"/>
      <c r="L920" s="292"/>
      <c r="M920" s="293"/>
      <c r="N920" s="294"/>
      <c r="O920" s="294"/>
      <c r="P920" s="294"/>
      <c r="Q920" s="294"/>
      <c r="R920" s="294"/>
      <c r="S920" s="294"/>
      <c r="T920" s="295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T920" s="296" t="s">
        <v>188</v>
      </c>
      <c r="AU920" s="296" t="s">
        <v>82</v>
      </c>
      <c r="AV920" s="16" t="s">
        <v>141</v>
      </c>
      <c r="AW920" s="16" t="s">
        <v>30</v>
      </c>
      <c r="AX920" s="16" t="s">
        <v>73</v>
      </c>
      <c r="AY920" s="296" t="s">
        <v>129</v>
      </c>
    </row>
    <row r="921" spans="1:51" s="13" customFormat="1" ht="12">
      <c r="A921" s="13"/>
      <c r="B921" s="243"/>
      <c r="C921" s="244"/>
      <c r="D921" s="234" t="s">
        <v>188</v>
      </c>
      <c r="E921" s="245" t="s">
        <v>1</v>
      </c>
      <c r="F921" s="246" t="s">
        <v>725</v>
      </c>
      <c r="G921" s="244"/>
      <c r="H921" s="245" t="s">
        <v>1</v>
      </c>
      <c r="I921" s="247"/>
      <c r="J921" s="244"/>
      <c r="K921" s="244"/>
      <c r="L921" s="248"/>
      <c r="M921" s="249"/>
      <c r="N921" s="250"/>
      <c r="O921" s="250"/>
      <c r="P921" s="250"/>
      <c r="Q921" s="250"/>
      <c r="R921" s="250"/>
      <c r="S921" s="250"/>
      <c r="T921" s="251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52" t="s">
        <v>188</v>
      </c>
      <c r="AU921" s="252" t="s">
        <v>82</v>
      </c>
      <c r="AV921" s="13" t="s">
        <v>80</v>
      </c>
      <c r="AW921" s="13" t="s">
        <v>30</v>
      </c>
      <c r="AX921" s="13" t="s">
        <v>73</v>
      </c>
      <c r="AY921" s="252" t="s">
        <v>129</v>
      </c>
    </row>
    <row r="922" spans="1:51" s="13" customFormat="1" ht="12">
      <c r="A922" s="13"/>
      <c r="B922" s="243"/>
      <c r="C922" s="244"/>
      <c r="D922" s="234" t="s">
        <v>188</v>
      </c>
      <c r="E922" s="245" t="s">
        <v>1</v>
      </c>
      <c r="F922" s="246" t="s">
        <v>406</v>
      </c>
      <c r="G922" s="244"/>
      <c r="H922" s="245" t="s">
        <v>1</v>
      </c>
      <c r="I922" s="247"/>
      <c r="J922" s="244"/>
      <c r="K922" s="244"/>
      <c r="L922" s="248"/>
      <c r="M922" s="249"/>
      <c r="N922" s="250"/>
      <c r="O922" s="250"/>
      <c r="P922" s="250"/>
      <c r="Q922" s="250"/>
      <c r="R922" s="250"/>
      <c r="S922" s="250"/>
      <c r="T922" s="251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52" t="s">
        <v>188</v>
      </c>
      <c r="AU922" s="252" t="s">
        <v>82</v>
      </c>
      <c r="AV922" s="13" t="s">
        <v>80</v>
      </c>
      <c r="AW922" s="13" t="s">
        <v>30</v>
      </c>
      <c r="AX922" s="13" t="s">
        <v>73</v>
      </c>
      <c r="AY922" s="252" t="s">
        <v>129</v>
      </c>
    </row>
    <row r="923" spans="1:51" s="14" customFormat="1" ht="12">
      <c r="A923" s="14"/>
      <c r="B923" s="253"/>
      <c r="C923" s="254"/>
      <c r="D923" s="234" t="s">
        <v>188</v>
      </c>
      <c r="E923" s="255" t="s">
        <v>1</v>
      </c>
      <c r="F923" s="256" t="s">
        <v>459</v>
      </c>
      <c r="G923" s="254"/>
      <c r="H923" s="257">
        <v>16.875</v>
      </c>
      <c r="I923" s="258"/>
      <c r="J923" s="254"/>
      <c r="K923" s="254"/>
      <c r="L923" s="259"/>
      <c r="M923" s="260"/>
      <c r="N923" s="261"/>
      <c r="O923" s="261"/>
      <c r="P923" s="261"/>
      <c r="Q923" s="261"/>
      <c r="R923" s="261"/>
      <c r="S923" s="261"/>
      <c r="T923" s="262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63" t="s">
        <v>188</v>
      </c>
      <c r="AU923" s="263" t="s">
        <v>82</v>
      </c>
      <c r="AV923" s="14" t="s">
        <v>82</v>
      </c>
      <c r="AW923" s="14" t="s">
        <v>30</v>
      </c>
      <c r="AX923" s="14" t="s">
        <v>73</v>
      </c>
      <c r="AY923" s="263" t="s">
        <v>129</v>
      </c>
    </row>
    <row r="924" spans="1:51" s="14" customFormat="1" ht="12">
      <c r="A924" s="14"/>
      <c r="B924" s="253"/>
      <c r="C924" s="254"/>
      <c r="D924" s="234" t="s">
        <v>188</v>
      </c>
      <c r="E924" s="255" t="s">
        <v>1</v>
      </c>
      <c r="F924" s="256" t="s">
        <v>691</v>
      </c>
      <c r="G924" s="254"/>
      <c r="H924" s="257">
        <v>0.338</v>
      </c>
      <c r="I924" s="258"/>
      <c r="J924" s="254"/>
      <c r="K924" s="254"/>
      <c r="L924" s="259"/>
      <c r="M924" s="260"/>
      <c r="N924" s="261"/>
      <c r="O924" s="261"/>
      <c r="P924" s="261"/>
      <c r="Q924" s="261"/>
      <c r="R924" s="261"/>
      <c r="S924" s="261"/>
      <c r="T924" s="262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63" t="s">
        <v>188</v>
      </c>
      <c r="AU924" s="263" t="s">
        <v>82</v>
      </c>
      <c r="AV924" s="14" t="s">
        <v>82</v>
      </c>
      <c r="AW924" s="14" t="s">
        <v>30</v>
      </c>
      <c r="AX924" s="14" t="s">
        <v>73</v>
      </c>
      <c r="AY924" s="263" t="s">
        <v>129</v>
      </c>
    </row>
    <row r="925" spans="1:51" s="14" customFormat="1" ht="12">
      <c r="A925" s="14"/>
      <c r="B925" s="253"/>
      <c r="C925" s="254"/>
      <c r="D925" s="234" t="s">
        <v>188</v>
      </c>
      <c r="E925" s="255" t="s">
        <v>1</v>
      </c>
      <c r="F925" s="256" t="s">
        <v>709</v>
      </c>
      <c r="G925" s="254"/>
      <c r="H925" s="257">
        <v>0.81</v>
      </c>
      <c r="I925" s="258"/>
      <c r="J925" s="254"/>
      <c r="K925" s="254"/>
      <c r="L925" s="259"/>
      <c r="M925" s="260"/>
      <c r="N925" s="261"/>
      <c r="O925" s="261"/>
      <c r="P925" s="261"/>
      <c r="Q925" s="261"/>
      <c r="R925" s="261"/>
      <c r="S925" s="261"/>
      <c r="T925" s="262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63" t="s">
        <v>188</v>
      </c>
      <c r="AU925" s="263" t="s">
        <v>82</v>
      </c>
      <c r="AV925" s="14" t="s">
        <v>82</v>
      </c>
      <c r="AW925" s="14" t="s">
        <v>30</v>
      </c>
      <c r="AX925" s="14" t="s">
        <v>73</v>
      </c>
      <c r="AY925" s="263" t="s">
        <v>129</v>
      </c>
    </row>
    <row r="926" spans="1:51" s="16" customFormat="1" ht="12">
      <c r="A926" s="16"/>
      <c r="B926" s="286"/>
      <c r="C926" s="287"/>
      <c r="D926" s="234" t="s">
        <v>188</v>
      </c>
      <c r="E926" s="288" t="s">
        <v>1</v>
      </c>
      <c r="F926" s="289" t="s">
        <v>451</v>
      </c>
      <c r="G926" s="287"/>
      <c r="H926" s="290">
        <v>18.023</v>
      </c>
      <c r="I926" s="291"/>
      <c r="J926" s="287"/>
      <c r="K926" s="287"/>
      <c r="L926" s="292"/>
      <c r="M926" s="293"/>
      <c r="N926" s="294"/>
      <c r="O926" s="294"/>
      <c r="P926" s="294"/>
      <c r="Q926" s="294"/>
      <c r="R926" s="294"/>
      <c r="S926" s="294"/>
      <c r="T926" s="295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T926" s="296" t="s">
        <v>188</v>
      </c>
      <c r="AU926" s="296" t="s">
        <v>82</v>
      </c>
      <c r="AV926" s="16" t="s">
        <v>141</v>
      </c>
      <c r="AW926" s="16" t="s">
        <v>30</v>
      </c>
      <c r="AX926" s="16" t="s">
        <v>73</v>
      </c>
      <c r="AY926" s="296" t="s">
        <v>129</v>
      </c>
    </row>
    <row r="927" spans="1:51" s="13" customFormat="1" ht="12">
      <c r="A927" s="13"/>
      <c r="B927" s="243"/>
      <c r="C927" s="244"/>
      <c r="D927" s="234" t="s">
        <v>188</v>
      </c>
      <c r="E927" s="245" t="s">
        <v>1</v>
      </c>
      <c r="F927" s="246" t="s">
        <v>726</v>
      </c>
      <c r="G927" s="244"/>
      <c r="H927" s="245" t="s">
        <v>1</v>
      </c>
      <c r="I927" s="247"/>
      <c r="J927" s="244"/>
      <c r="K927" s="244"/>
      <c r="L927" s="248"/>
      <c r="M927" s="249"/>
      <c r="N927" s="250"/>
      <c r="O927" s="250"/>
      <c r="P927" s="250"/>
      <c r="Q927" s="250"/>
      <c r="R927" s="250"/>
      <c r="S927" s="250"/>
      <c r="T927" s="251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52" t="s">
        <v>188</v>
      </c>
      <c r="AU927" s="252" t="s">
        <v>82</v>
      </c>
      <c r="AV927" s="13" t="s">
        <v>80</v>
      </c>
      <c r="AW927" s="13" t="s">
        <v>30</v>
      </c>
      <c r="AX927" s="13" t="s">
        <v>73</v>
      </c>
      <c r="AY927" s="252" t="s">
        <v>129</v>
      </c>
    </row>
    <row r="928" spans="1:51" s="13" customFormat="1" ht="12">
      <c r="A928" s="13"/>
      <c r="B928" s="243"/>
      <c r="C928" s="244"/>
      <c r="D928" s="234" t="s">
        <v>188</v>
      </c>
      <c r="E928" s="245" t="s">
        <v>1</v>
      </c>
      <c r="F928" s="246" t="s">
        <v>378</v>
      </c>
      <c r="G928" s="244"/>
      <c r="H928" s="245" t="s">
        <v>1</v>
      </c>
      <c r="I928" s="247"/>
      <c r="J928" s="244"/>
      <c r="K928" s="244"/>
      <c r="L928" s="248"/>
      <c r="M928" s="249"/>
      <c r="N928" s="250"/>
      <c r="O928" s="250"/>
      <c r="P928" s="250"/>
      <c r="Q928" s="250"/>
      <c r="R928" s="250"/>
      <c r="S928" s="250"/>
      <c r="T928" s="251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52" t="s">
        <v>188</v>
      </c>
      <c r="AU928" s="252" t="s">
        <v>82</v>
      </c>
      <c r="AV928" s="13" t="s">
        <v>80</v>
      </c>
      <c r="AW928" s="13" t="s">
        <v>30</v>
      </c>
      <c r="AX928" s="13" t="s">
        <v>73</v>
      </c>
      <c r="AY928" s="252" t="s">
        <v>129</v>
      </c>
    </row>
    <row r="929" spans="1:51" s="14" customFormat="1" ht="12">
      <c r="A929" s="14"/>
      <c r="B929" s="253"/>
      <c r="C929" s="254"/>
      <c r="D929" s="234" t="s">
        <v>188</v>
      </c>
      <c r="E929" s="255" t="s">
        <v>1</v>
      </c>
      <c r="F929" s="256" t="s">
        <v>442</v>
      </c>
      <c r="G929" s="254"/>
      <c r="H929" s="257">
        <v>10.8</v>
      </c>
      <c r="I929" s="258"/>
      <c r="J929" s="254"/>
      <c r="K929" s="254"/>
      <c r="L929" s="259"/>
      <c r="M929" s="260"/>
      <c r="N929" s="261"/>
      <c r="O929" s="261"/>
      <c r="P929" s="261"/>
      <c r="Q929" s="261"/>
      <c r="R929" s="261"/>
      <c r="S929" s="261"/>
      <c r="T929" s="262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T929" s="263" t="s">
        <v>188</v>
      </c>
      <c r="AU929" s="263" t="s">
        <v>82</v>
      </c>
      <c r="AV929" s="14" t="s">
        <v>82</v>
      </c>
      <c r="AW929" s="14" t="s">
        <v>30</v>
      </c>
      <c r="AX929" s="14" t="s">
        <v>73</v>
      </c>
      <c r="AY929" s="263" t="s">
        <v>129</v>
      </c>
    </row>
    <row r="930" spans="1:51" s="14" customFormat="1" ht="12">
      <c r="A930" s="14"/>
      <c r="B930" s="253"/>
      <c r="C930" s="254"/>
      <c r="D930" s="234" t="s">
        <v>188</v>
      </c>
      <c r="E930" s="255" t="s">
        <v>1</v>
      </c>
      <c r="F930" s="256" t="s">
        <v>691</v>
      </c>
      <c r="G930" s="254"/>
      <c r="H930" s="257">
        <v>0.338</v>
      </c>
      <c r="I930" s="258"/>
      <c r="J930" s="254"/>
      <c r="K930" s="254"/>
      <c r="L930" s="259"/>
      <c r="M930" s="260"/>
      <c r="N930" s="261"/>
      <c r="O930" s="261"/>
      <c r="P930" s="261"/>
      <c r="Q930" s="261"/>
      <c r="R930" s="261"/>
      <c r="S930" s="261"/>
      <c r="T930" s="262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63" t="s">
        <v>188</v>
      </c>
      <c r="AU930" s="263" t="s">
        <v>82</v>
      </c>
      <c r="AV930" s="14" t="s">
        <v>82</v>
      </c>
      <c r="AW930" s="14" t="s">
        <v>30</v>
      </c>
      <c r="AX930" s="14" t="s">
        <v>73</v>
      </c>
      <c r="AY930" s="263" t="s">
        <v>129</v>
      </c>
    </row>
    <row r="931" spans="1:51" s="13" customFormat="1" ht="12">
      <c r="A931" s="13"/>
      <c r="B931" s="243"/>
      <c r="C931" s="244"/>
      <c r="D931" s="234" t="s">
        <v>188</v>
      </c>
      <c r="E931" s="245" t="s">
        <v>1</v>
      </c>
      <c r="F931" s="246" t="s">
        <v>443</v>
      </c>
      <c r="G931" s="244"/>
      <c r="H931" s="245" t="s">
        <v>1</v>
      </c>
      <c r="I931" s="247"/>
      <c r="J931" s="244"/>
      <c r="K931" s="244"/>
      <c r="L931" s="248"/>
      <c r="M931" s="249"/>
      <c r="N931" s="250"/>
      <c r="O931" s="250"/>
      <c r="P931" s="250"/>
      <c r="Q931" s="250"/>
      <c r="R931" s="250"/>
      <c r="S931" s="250"/>
      <c r="T931" s="251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52" t="s">
        <v>188</v>
      </c>
      <c r="AU931" s="252" t="s">
        <v>82</v>
      </c>
      <c r="AV931" s="13" t="s">
        <v>80</v>
      </c>
      <c r="AW931" s="13" t="s">
        <v>30</v>
      </c>
      <c r="AX931" s="13" t="s">
        <v>73</v>
      </c>
      <c r="AY931" s="252" t="s">
        <v>129</v>
      </c>
    </row>
    <row r="932" spans="1:51" s="14" customFormat="1" ht="12">
      <c r="A932" s="14"/>
      <c r="B932" s="253"/>
      <c r="C932" s="254"/>
      <c r="D932" s="234" t="s">
        <v>188</v>
      </c>
      <c r="E932" s="255" t="s">
        <v>1</v>
      </c>
      <c r="F932" s="256" t="s">
        <v>727</v>
      </c>
      <c r="G932" s="254"/>
      <c r="H932" s="257">
        <v>2.338</v>
      </c>
      <c r="I932" s="258"/>
      <c r="J932" s="254"/>
      <c r="K932" s="254"/>
      <c r="L932" s="259"/>
      <c r="M932" s="260"/>
      <c r="N932" s="261"/>
      <c r="O932" s="261"/>
      <c r="P932" s="261"/>
      <c r="Q932" s="261"/>
      <c r="R932" s="261"/>
      <c r="S932" s="261"/>
      <c r="T932" s="262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63" t="s">
        <v>188</v>
      </c>
      <c r="AU932" s="263" t="s">
        <v>82</v>
      </c>
      <c r="AV932" s="14" t="s">
        <v>82</v>
      </c>
      <c r="AW932" s="14" t="s">
        <v>30</v>
      </c>
      <c r="AX932" s="14" t="s">
        <v>73</v>
      </c>
      <c r="AY932" s="263" t="s">
        <v>129</v>
      </c>
    </row>
    <row r="933" spans="1:51" s="14" customFormat="1" ht="12">
      <c r="A933" s="14"/>
      <c r="B933" s="253"/>
      <c r="C933" s="254"/>
      <c r="D933" s="234" t="s">
        <v>188</v>
      </c>
      <c r="E933" s="255" t="s">
        <v>1</v>
      </c>
      <c r="F933" s="256" t="s">
        <v>716</v>
      </c>
      <c r="G933" s="254"/>
      <c r="H933" s="257">
        <v>0.3</v>
      </c>
      <c r="I933" s="258"/>
      <c r="J933" s="254"/>
      <c r="K933" s="254"/>
      <c r="L933" s="259"/>
      <c r="M933" s="260"/>
      <c r="N933" s="261"/>
      <c r="O933" s="261"/>
      <c r="P933" s="261"/>
      <c r="Q933" s="261"/>
      <c r="R933" s="261"/>
      <c r="S933" s="261"/>
      <c r="T933" s="262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63" t="s">
        <v>188</v>
      </c>
      <c r="AU933" s="263" t="s">
        <v>82</v>
      </c>
      <c r="AV933" s="14" t="s">
        <v>82</v>
      </c>
      <c r="AW933" s="14" t="s">
        <v>30</v>
      </c>
      <c r="AX933" s="14" t="s">
        <v>73</v>
      </c>
      <c r="AY933" s="263" t="s">
        <v>129</v>
      </c>
    </row>
    <row r="934" spans="1:51" s="14" customFormat="1" ht="12">
      <c r="A934" s="14"/>
      <c r="B934" s="253"/>
      <c r="C934" s="254"/>
      <c r="D934" s="234" t="s">
        <v>188</v>
      </c>
      <c r="E934" s="255" t="s">
        <v>1</v>
      </c>
      <c r="F934" s="256" t="s">
        <v>728</v>
      </c>
      <c r="G934" s="254"/>
      <c r="H934" s="257">
        <v>0.09</v>
      </c>
      <c r="I934" s="258"/>
      <c r="J934" s="254"/>
      <c r="K934" s="254"/>
      <c r="L934" s="259"/>
      <c r="M934" s="260"/>
      <c r="N934" s="261"/>
      <c r="O934" s="261"/>
      <c r="P934" s="261"/>
      <c r="Q934" s="261"/>
      <c r="R934" s="261"/>
      <c r="S934" s="261"/>
      <c r="T934" s="262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63" t="s">
        <v>188</v>
      </c>
      <c r="AU934" s="263" t="s">
        <v>82</v>
      </c>
      <c r="AV934" s="14" t="s">
        <v>82</v>
      </c>
      <c r="AW934" s="14" t="s">
        <v>30</v>
      </c>
      <c r="AX934" s="14" t="s">
        <v>73</v>
      </c>
      <c r="AY934" s="263" t="s">
        <v>129</v>
      </c>
    </row>
    <row r="935" spans="1:51" s="14" customFormat="1" ht="12">
      <c r="A935" s="14"/>
      <c r="B935" s="253"/>
      <c r="C935" s="254"/>
      <c r="D935" s="234" t="s">
        <v>188</v>
      </c>
      <c r="E935" s="255" t="s">
        <v>1</v>
      </c>
      <c r="F935" s="256" t="s">
        <v>729</v>
      </c>
      <c r="G935" s="254"/>
      <c r="H935" s="257">
        <v>0.08</v>
      </c>
      <c r="I935" s="258"/>
      <c r="J935" s="254"/>
      <c r="K935" s="254"/>
      <c r="L935" s="259"/>
      <c r="M935" s="260"/>
      <c r="N935" s="261"/>
      <c r="O935" s="261"/>
      <c r="P935" s="261"/>
      <c r="Q935" s="261"/>
      <c r="R935" s="261"/>
      <c r="S935" s="261"/>
      <c r="T935" s="262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63" t="s">
        <v>188</v>
      </c>
      <c r="AU935" s="263" t="s">
        <v>82</v>
      </c>
      <c r="AV935" s="14" t="s">
        <v>82</v>
      </c>
      <c r="AW935" s="14" t="s">
        <v>30</v>
      </c>
      <c r="AX935" s="14" t="s">
        <v>73</v>
      </c>
      <c r="AY935" s="263" t="s">
        <v>129</v>
      </c>
    </row>
    <row r="936" spans="1:51" s="16" customFormat="1" ht="12">
      <c r="A936" s="16"/>
      <c r="B936" s="286"/>
      <c r="C936" s="287"/>
      <c r="D936" s="234" t="s">
        <v>188</v>
      </c>
      <c r="E936" s="288" t="s">
        <v>1</v>
      </c>
      <c r="F936" s="289" t="s">
        <v>451</v>
      </c>
      <c r="G936" s="287"/>
      <c r="H936" s="290">
        <v>13.946</v>
      </c>
      <c r="I936" s="291"/>
      <c r="J936" s="287"/>
      <c r="K936" s="287"/>
      <c r="L936" s="292"/>
      <c r="M936" s="293"/>
      <c r="N936" s="294"/>
      <c r="O936" s="294"/>
      <c r="P936" s="294"/>
      <c r="Q936" s="294"/>
      <c r="R936" s="294"/>
      <c r="S936" s="294"/>
      <c r="T936" s="295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T936" s="296" t="s">
        <v>188</v>
      </c>
      <c r="AU936" s="296" t="s">
        <v>82</v>
      </c>
      <c r="AV936" s="16" t="s">
        <v>141</v>
      </c>
      <c r="AW936" s="16" t="s">
        <v>30</v>
      </c>
      <c r="AX936" s="16" t="s">
        <v>73</v>
      </c>
      <c r="AY936" s="296" t="s">
        <v>129</v>
      </c>
    </row>
    <row r="937" spans="1:51" s="13" customFormat="1" ht="12">
      <c r="A937" s="13"/>
      <c r="B937" s="243"/>
      <c r="C937" s="244"/>
      <c r="D937" s="234" t="s">
        <v>188</v>
      </c>
      <c r="E937" s="245" t="s">
        <v>1</v>
      </c>
      <c r="F937" s="246" t="s">
        <v>730</v>
      </c>
      <c r="G937" s="244"/>
      <c r="H937" s="245" t="s">
        <v>1</v>
      </c>
      <c r="I937" s="247"/>
      <c r="J937" s="244"/>
      <c r="K937" s="244"/>
      <c r="L937" s="248"/>
      <c r="M937" s="249"/>
      <c r="N937" s="250"/>
      <c r="O937" s="250"/>
      <c r="P937" s="250"/>
      <c r="Q937" s="250"/>
      <c r="R937" s="250"/>
      <c r="S937" s="250"/>
      <c r="T937" s="251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52" t="s">
        <v>188</v>
      </c>
      <c r="AU937" s="252" t="s">
        <v>82</v>
      </c>
      <c r="AV937" s="13" t="s">
        <v>80</v>
      </c>
      <c r="AW937" s="13" t="s">
        <v>30</v>
      </c>
      <c r="AX937" s="13" t="s">
        <v>73</v>
      </c>
      <c r="AY937" s="252" t="s">
        <v>129</v>
      </c>
    </row>
    <row r="938" spans="1:51" s="13" customFormat="1" ht="12">
      <c r="A938" s="13"/>
      <c r="B938" s="243"/>
      <c r="C938" s="244"/>
      <c r="D938" s="234" t="s">
        <v>188</v>
      </c>
      <c r="E938" s="245" t="s">
        <v>1</v>
      </c>
      <c r="F938" s="246" t="s">
        <v>731</v>
      </c>
      <c r="G938" s="244"/>
      <c r="H938" s="245" t="s">
        <v>1</v>
      </c>
      <c r="I938" s="247"/>
      <c r="J938" s="244"/>
      <c r="K938" s="244"/>
      <c r="L938" s="248"/>
      <c r="M938" s="249"/>
      <c r="N938" s="250"/>
      <c r="O938" s="250"/>
      <c r="P938" s="250"/>
      <c r="Q938" s="250"/>
      <c r="R938" s="250"/>
      <c r="S938" s="250"/>
      <c r="T938" s="251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52" t="s">
        <v>188</v>
      </c>
      <c r="AU938" s="252" t="s">
        <v>82</v>
      </c>
      <c r="AV938" s="13" t="s">
        <v>80</v>
      </c>
      <c r="AW938" s="13" t="s">
        <v>30</v>
      </c>
      <c r="AX938" s="13" t="s">
        <v>73</v>
      </c>
      <c r="AY938" s="252" t="s">
        <v>129</v>
      </c>
    </row>
    <row r="939" spans="1:51" s="14" customFormat="1" ht="12">
      <c r="A939" s="14"/>
      <c r="B939" s="253"/>
      <c r="C939" s="254"/>
      <c r="D939" s="234" t="s">
        <v>188</v>
      </c>
      <c r="E939" s="255" t="s">
        <v>1</v>
      </c>
      <c r="F939" s="256" t="s">
        <v>439</v>
      </c>
      <c r="G939" s="254"/>
      <c r="H939" s="257">
        <v>13.86</v>
      </c>
      <c r="I939" s="258"/>
      <c r="J939" s="254"/>
      <c r="K939" s="254"/>
      <c r="L939" s="259"/>
      <c r="M939" s="260"/>
      <c r="N939" s="261"/>
      <c r="O939" s="261"/>
      <c r="P939" s="261"/>
      <c r="Q939" s="261"/>
      <c r="R939" s="261"/>
      <c r="S939" s="261"/>
      <c r="T939" s="262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63" t="s">
        <v>188</v>
      </c>
      <c r="AU939" s="263" t="s">
        <v>82</v>
      </c>
      <c r="AV939" s="14" t="s">
        <v>82</v>
      </c>
      <c r="AW939" s="14" t="s">
        <v>30</v>
      </c>
      <c r="AX939" s="14" t="s">
        <v>73</v>
      </c>
      <c r="AY939" s="263" t="s">
        <v>129</v>
      </c>
    </row>
    <row r="940" spans="1:51" s="14" customFormat="1" ht="12">
      <c r="A940" s="14"/>
      <c r="B940" s="253"/>
      <c r="C940" s="254"/>
      <c r="D940" s="234" t="s">
        <v>188</v>
      </c>
      <c r="E940" s="255" t="s">
        <v>1</v>
      </c>
      <c r="F940" s="256" t="s">
        <v>732</v>
      </c>
      <c r="G940" s="254"/>
      <c r="H940" s="257">
        <v>0.54</v>
      </c>
      <c r="I940" s="258"/>
      <c r="J940" s="254"/>
      <c r="K940" s="254"/>
      <c r="L940" s="259"/>
      <c r="M940" s="260"/>
      <c r="N940" s="261"/>
      <c r="O940" s="261"/>
      <c r="P940" s="261"/>
      <c r="Q940" s="261"/>
      <c r="R940" s="261"/>
      <c r="S940" s="261"/>
      <c r="T940" s="262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63" t="s">
        <v>188</v>
      </c>
      <c r="AU940" s="263" t="s">
        <v>82</v>
      </c>
      <c r="AV940" s="14" t="s">
        <v>82</v>
      </c>
      <c r="AW940" s="14" t="s">
        <v>30</v>
      </c>
      <c r="AX940" s="14" t="s">
        <v>73</v>
      </c>
      <c r="AY940" s="263" t="s">
        <v>129</v>
      </c>
    </row>
    <row r="941" spans="1:51" s="13" customFormat="1" ht="12">
      <c r="A941" s="13"/>
      <c r="B941" s="243"/>
      <c r="C941" s="244"/>
      <c r="D941" s="234" t="s">
        <v>188</v>
      </c>
      <c r="E941" s="245" t="s">
        <v>1</v>
      </c>
      <c r="F941" s="246" t="s">
        <v>392</v>
      </c>
      <c r="G941" s="244"/>
      <c r="H941" s="245" t="s">
        <v>1</v>
      </c>
      <c r="I941" s="247"/>
      <c r="J941" s="244"/>
      <c r="K941" s="244"/>
      <c r="L941" s="248"/>
      <c r="M941" s="249"/>
      <c r="N941" s="250"/>
      <c r="O941" s="250"/>
      <c r="P941" s="250"/>
      <c r="Q941" s="250"/>
      <c r="R941" s="250"/>
      <c r="S941" s="250"/>
      <c r="T941" s="251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52" t="s">
        <v>188</v>
      </c>
      <c r="AU941" s="252" t="s">
        <v>82</v>
      </c>
      <c r="AV941" s="13" t="s">
        <v>80</v>
      </c>
      <c r="AW941" s="13" t="s">
        <v>30</v>
      </c>
      <c r="AX941" s="13" t="s">
        <v>73</v>
      </c>
      <c r="AY941" s="252" t="s">
        <v>129</v>
      </c>
    </row>
    <row r="942" spans="1:51" s="14" customFormat="1" ht="12">
      <c r="A942" s="14"/>
      <c r="B942" s="253"/>
      <c r="C942" s="254"/>
      <c r="D942" s="234" t="s">
        <v>188</v>
      </c>
      <c r="E942" s="255" t="s">
        <v>1</v>
      </c>
      <c r="F942" s="256" t="s">
        <v>453</v>
      </c>
      <c r="G942" s="254"/>
      <c r="H942" s="257">
        <v>28.849</v>
      </c>
      <c r="I942" s="258"/>
      <c r="J942" s="254"/>
      <c r="K942" s="254"/>
      <c r="L942" s="259"/>
      <c r="M942" s="260"/>
      <c r="N942" s="261"/>
      <c r="O942" s="261"/>
      <c r="P942" s="261"/>
      <c r="Q942" s="261"/>
      <c r="R942" s="261"/>
      <c r="S942" s="261"/>
      <c r="T942" s="262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63" t="s">
        <v>188</v>
      </c>
      <c r="AU942" s="263" t="s">
        <v>82</v>
      </c>
      <c r="AV942" s="14" t="s">
        <v>82</v>
      </c>
      <c r="AW942" s="14" t="s">
        <v>30</v>
      </c>
      <c r="AX942" s="14" t="s">
        <v>73</v>
      </c>
      <c r="AY942" s="263" t="s">
        <v>129</v>
      </c>
    </row>
    <row r="943" spans="1:51" s="13" customFormat="1" ht="12">
      <c r="A943" s="13"/>
      <c r="B943" s="243"/>
      <c r="C943" s="244"/>
      <c r="D943" s="234" t="s">
        <v>188</v>
      </c>
      <c r="E943" s="245" t="s">
        <v>1</v>
      </c>
      <c r="F943" s="246" t="s">
        <v>394</v>
      </c>
      <c r="G943" s="244"/>
      <c r="H943" s="245" t="s">
        <v>1</v>
      </c>
      <c r="I943" s="247"/>
      <c r="J943" s="244"/>
      <c r="K943" s="244"/>
      <c r="L943" s="248"/>
      <c r="M943" s="249"/>
      <c r="N943" s="250"/>
      <c r="O943" s="250"/>
      <c r="P943" s="250"/>
      <c r="Q943" s="250"/>
      <c r="R943" s="250"/>
      <c r="S943" s="250"/>
      <c r="T943" s="251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52" t="s">
        <v>188</v>
      </c>
      <c r="AU943" s="252" t="s">
        <v>82</v>
      </c>
      <c r="AV943" s="13" t="s">
        <v>80</v>
      </c>
      <c r="AW943" s="13" t="s">
        <v>30</v>
      </c>
      <c r="AX943" s="13" t="s">
        <v>73</v>
      </c>
      <c r="AY943" s="252" t="s">
        <v>129</v>
      </c>
    </row>
    <row r="944" spans="1:51" s="14" customFormat="1" ht="12">
      <c r="A944" s="14"/>
      <c r="B944" s="253"/>
      <c r="C944" s="254"/>
      <c r="D944" s="234" t="s">
        <v>188</v>
      </c>
      <c r="E944" s="255" t="s">
        <v>1</v>
      </c>
      <c r="F944" s="256" t="s">
        <v>733</v>
      </c>
      <c r="G944" s="254"/>
      <c r="H944" s="257">
        <v>20.7</v>
      </c>
      <c r="I944" s="258"/>
      <c r="J944" s="254"/>
      <c r="K944" s="254"/>
      <c r="L944" s="259"/>
      <c r="M944" s="260"/>
      <c r="N944" s="261"/>
      <c r="O944" s="261"/>
      <c r="P944" s="261"/>
      <c r="Q944" s="261"/>
      <c r="R944" s="261"/>
      <c r="S944" s="261"/>
      <c r="T944" s="262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63" t="s">
        <v>188</v>
      </c>
      <c r="AU944" s="263" t="s">
        <v>82</v>
      </c>
      <c r="AV944" s="14" t="s">
        <v>82</v>
      </c>
      <c r="AW944" s="14" t="s">
        <v>30</v>
      </c>
      <c r="AX944" s="14" t="s">
        <v>73</v>
      </c>
      <c r="AY944" s="263" t="s">
        <v>129</v>
      </c>
    </row>
    <row r="945" spans="1:51" s="14" customFormat="1" ht="12">
      <c r="A945" s="14"/>
      <c r="B945" s="253"/>
      <c r="C945" s="254"/>
      <c r="D945" s="234" t="s">
        <v>188</v>
      </c>
      <c r="E945" s="255" t="s">
        <v>1</v>
      </c>
      <c r="F945" s="256" t="s">
        <v>728</v>
      </c>
      <c r="G945" s="254"/>
      <c r="H945" s="257">
        <v>0.09</v>
      </c>
      <c r="I945" s="258"/>
      <c r="J945" s="254"/>
      <c r="K945" s="254"/>
      <c r="L945" s="259"/>
      <c r="M945" s="260"/>
      <c r="N945" s="261"/>
      <c r="O945" s="261"/>
      <c r="P945" s="261"/>
      <c r="Q945" s="261"/>
      <c r="R945" s="261"/>
      <c r="S945" s="261"/>
      <c r="T945" s="262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63" t="s">
        <v>188</v>
      </c>
      <c r="AU945" s="263" t="s">
        <v>82</v>
      </c>
      <c r="AV945" s="14" t="s">
        <v>82</v>
      </c>
      <c r="AW945" s="14" t="s">
        <v>30</v>
      </c>
      <c r="AX945" s="14" t="s">
        <v>73</v>
      </c>
      <c r="AY945" s="263" t="s">
        <v>129</v>
      </c>
    </row>
    <row r="946" spans="1:51" s="13" customFormat="1" ht="12">
      <c r="A946" s="13"/>
      <c r="B946" s="243"/>
      <c r="C946" s="244"/>
      <c r="D946" s="234" t="s">
        <v>188</v>
      </c>
      <c r="E946" s="245" t="s">
        <v>1</v>
      </c>
      <c r="F946" s="246" t="s">
        <v>396</v>
      </c>
      <c r="G946" s="244"/>
      <c r="H946" s="245" t="s">
        <v>1</v>
      </c>
      <c r="I946" s="247"/>
      <c r="J946" s="244"/>
      <c r="K946" s="244"/>
      <c r="L946" s="248"/>
      <c r="M946" s="249"/>
      <c r="N946" s="250"/>
      <c r="O946" s="250"/>
      <c r="P946" s="250"/>
      <c r="Q946" s="250"/>
      <c r="R946" s="250"/>
      <c r="S946" s="250"/>
      <c r="T946" s="251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52" t="s">
        <v>188</v>
      </c>
      <c r="AU946" s="252" t="s">
        <v>82</v>
      </c>
      <c r="AV946" s="13" t="s">
        <v>80</v>
      </c>
      <c r="AW946" s="13" t="s">
        <v>30</v>
      </c>
      <c r="AX946" s="13" t="s">
        <v>73</v>
      </c>
      <c r="AY946" s="252" t="s">
        <v>129</v>
      </c>
    </row>
    <row r="947" spans="1:51" s="14" customFormat="1" ht="12">
      <c r="A947" s="14"/>
      <c r="B947" s="253"/>
      <c r="C947" s="254"/>
      <c r="D947" s="234" t="s">
        <v>188</v>
      </c>
      <c r="E947" s="255" t="s">
        <v>1</v>
      </c>
      <c r="F947" s="256" t="s">
        <v>734</v>
      </c>
      <c r="G947" s="254"/>
      <c r="H947" s="257">
        <v>16.494</v>
      </c>
      <c r="I947" s="258"/>
      <c r="J947" s="254"/>
      <c r="K947" s="254"/>
      <c r="L947" s="259"/>
      <c r="M947" s="260"/>
      <c r="N947" s="261"/>
      <c r="O947" s="261"/>
      <c r="P947" s="261"/>
      <c r="Q947" s="261"/>
      <c r="R947" s="261"/>
      <c r="S947" s="261"/>
      <c r="T947" s="262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63" t="s">
        <v>188</v>
      </c>
      <c r="AU947" s="263" t="s">
        <v>82</v>
      </c>
      <c r="AV947" s="14" t="s">
        <v>82</v>
      </c>
      <c r="AW947" s="14" t="s">
        <v>30</v>
      </c>
      <c r="AX947" s="14" t="s">
        <v>73</v>
      </c>
      <c r="AY947" s="263" t="s">
        <v>129</v>
      </c>
    </row>
    <row r="948" spans="1:51" s="14" customFormat="1" ht="12">
      <c r="A948" s="14"/>
      <c r="B948" s="253"/>
      <c r="C948" s="254"/>
      <c r="D948" s="234" t="s">
        <v>188</v>
      </c>
      <c r="E948" s="255" t="s">
        <v>1</v>
      </c>
      <c r="F948" s="256" t="s">
        <v>735</v>
      </c>
      <c r="G948" s="254"/>
      <c r="H948" s="257">
        <v>0.205</v>
      </c>
      <c r="I948" s="258"/>
      <c r="J948" s="254"/>
      <c r="K948" s="254"/>
      <c r="L948" s="259"/>
      <c r="M948" s="260"/>
      <c r="N948" s="261"/>
      <c r="O948" s="261"/>
      <c r="P948" s="261"/>
      <c r="Q948" s="261"/>
      <c r="R948" s="261"/>
      <c r="S948" s="261"/>
      <c r="T948" s="262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63" t="s">
        <v>188</v>
      </c>
      <c r="AU948" s="263" t="s">
        <v>82</v>
      </c>
      <c r="AV948" s="14" t="s">
        <v>82</v>
      </c>
      <c r="AW948" s="14" t="s">
        <v>30</v>
      </c>
      <c r="AX948" s="14" t="s">
        <v>73</v>
      </c>
      <c r="AY948" s="263" t="s">
        <v>129</v>
      </c>
    </row>
    <row r="949" spans="1:51" s="14" customFormat="1" ht="12">
      <c r="A949" s="14"/>
      <c r="B949" s="253"/>
      <c r="C949" s="254"/>
      <c r="D949" s="234" t="s">
        <v>188</v>
      </c>
      <c r="E949" s="255" t="s">
        <v>1</v>
      </c>
      <c r="F949" s="256" t="s">
        <v>728</v>
      </c>
      <c r="G949" s="254"/>
      <c r="H949" s="257">
        <v>0.09</v>
      </c>
      <c r="I949" s="258"/>
      <c r="J949" s="254"/>
      <c r="K949" s="254"/>
      <c r="L949" s="259"/>
      <c r="M949" s="260"/>
      <c r="N949" s="261"/>
      <c r="O949" s="261"/>
      <c r="P949" s="261"/>
      <c r="Q949" s="261"/>
      <c r="R949" s="261"/>
      <c r="S949" s="261"/>
      <c r="T949" s="262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63" t="s">
        <v>188</v>
      </c>
      <c r="AU949" s="263" t="s">
        <v>82</v>
      </c>
      <c r="AV949" s="14" t="s">
        <v>82</v>
      </c>
      <c r="AW949" s="14" t="s">
        <v>30</v>
      </c>
      <c r="AX949" s="14" t="s">
        <v>73</v>
      </c>
      <c r="AY949" s="263" t="s">
        <v>129</v>
      </c>
    </row>
    <row r="950" spans="1:51" s="13" customFormat="1" ht="12">
      <c r="A950" s="13"/>
      <c r="B950" s="243"/>
      <c r="C950" s="244"/>
      <c r="D950" s="234" t="s">
        <v>188</v>
      </c>
      <c r="E950" s="245" t="s">
        <v>1</v>
      </c>
      <c r="F950" s="246" t="s">
        <v>456</v>
      </c>
      <c r="G950" s="244"/>
      <c r="H950" s="245" t="s">
        <v>1</v>
      </c>
      <c r="I950" s="247"/>
      <c r="J950" s="244"/>
      <c r="K950" s="244"/>
      <c r="L950" s="248"/>
      <c r="M950" s="249"/>
      <c r="N950" s="250"/>
      <c r="O950" s="250"/>
      <c r="P950" s="250"/>
      <c r="Q950" s="250"/>
      <c r="R950" s="250"/>
      <c r="S950" s="250"/>
      <c r="T950" s="251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52" t="s">
        <v>188</v>
      </c>
      <c r="AU950" s="252" t="s">
        <v>82</v>
      </c>
      <c r="AV950" s="13" t="s">
        <v>80</v>
      </c>
      <c r="AW950" s="13" t="s">
        <v>30</v>
      </c>
      <c r="AX950" s="13" t="s">
        <v>73</v>
      </c>
      <c r="AY950" s="252" t="s">
        <v>129</v>
      </c>
    </row>
    <row r="951" spans="1:51" s="14" customFormat="1" ht="12">
      <c r="A951" s="14"/>
      <c r="B951" s="253"/>
      <c r="C951" s="254"/>
      <c r="D951" s="234" t="s">
        <v>188</v>
      </c>
      <c r="E951" s="255" t="s">
        <v>1</v>
      </c>
      <c r="F951" s="256" t="s">
        <v>457</v>
      </c>
      <c r="G951" s="254"/>
      <c r="H951" s="257">
        <v>27.225</v>
      </c>
      <c r="I951" s="258"/>
      <c r="J951" s="254"/>
      <c r="K951" s="254"/>
      <c r="L951" s="259"/>
      <c r="M951" s="260"/>
      <c r="N951" s="261"/>
      <c r="O951" s="261"/>
      <c r="P951" s="261"/>
      <c r="Q951" s="261"/>
      <c r="R951" s="261"/>
      <c r="S951" s="261"/>
      <c r="T951" s="262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63" t="s">
        <v>188</v>
      </c>
      <c r="AU951" s="263" t="s">
        <v>82</v>
      </c>
      <c r="AV951" s="14" t="s">
        <v>82</v>
      </c>
      <c r="AW951" s="14" t="s">
        <v>30</v>
      </c>
      <c r="AX951" s="14" t="s">
        <v>73</v>
      </c>
      <c r="AY951" s="263" t="s">
        <v>129</v>
      </c>
    </row>
    <row r="952" spans="1:51" s="14" customFormat="1" ht="12">
      <c r="A952" s="14"/>
      <c r="B952" s="253"/>
      <c r="C952" s="254"/>
      <c r="D952" s="234" t="s">
        <v>188</v>
      </c>
      <c r="E952" s="255" t="s">
        <v>1</v>
      </c>
      <c r="F952" s="256" t="s">
        <v>736</v>
      </c>
      <c r="G952" s="254"/>
      <c r="H952" s="257">
        <v>1.215</v>
      </c>
      <c r="I952" s="258"/>
      <c r="J952" s="254"/>
      <c r="K952" s="254"/>
      <c r="L952" s="259"/>
      <c r="M952" s="260"/>
      <c r="N952" s="261"/>
      <c r="O952" s="261"/>
      <c r="P952" s="261"/>
      <c r="Q952" s="261"/>
      <c r="R952" s="261"/>
      <c r="S952" s="261"/>
      <c r="T952" s="262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63" t="s">
        <v>188</v>
      </c>
      <c r="AU952" s="263" t="s">
        <v>82</v>
      </c>
      <c r="AV952" s="14" t="s">
        <v>82</v>
      </c>
      <c r="AW952" s="14" t="s">
        <v>30</v>
      </c>
      <c r="AX952" s="14" t="s">
        <v>73</v>
      </c>
      <c r="AY952" s="263" t="s">
        <v>129</v>
      </c>
    </row>
    <row r="953" spans="1:51" s="14" customFormat="1" ht="12">
      <c r="A953" s="14"/>
      <c r="B953" s="253"/>
      <c r="C953" s="254"/>
      <c r="D953" s="234" t="s">
        <v>188</v>
      </c>
      <c r="E953" s="255" t="s">
        <v>1</v>
      </c>
      <c r="F953" s="256" t="s">
        <v>737</v>
      </c>
      <c r="G953" s="254"/>
      <c r="H953" s="257">
        <v>1.35</v>
      </c>
      <c r="I953" s="258"/>
      <c r="J953" s="254"/>
      <c r="K953" s="254"/>
      <c r="L953" s="259"/>
      <c r="M953" s="260"/>
      <c r="N953" s="261"/>
      <c r="O953" s="261"/>
      <c r="P953" s="261"/>
      <c r="Q953" s="261"/>
      <c r="R953" s="261"/>
      <c r="S953" s="261"/>
      <c r="T953" s="262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63" t="s">
        <v>188</v>
      </c>
      <c r="AU953" s="263" t="s">
        <v>82</v>
      </c>
      <c r="AV953" s="14" t="s">
        <v>82</v>
      </c>
      <c r="AW953" s="14" t="s">
        <v>30</v>
      </c>
      <c r="AX953" s="14" t="s">
        <v>73</v>
      </c>
      <c r="AY953" s="263" t="s">
        <v>129</v>
      </c>
    </row>
    <row r="954" spans="1:51" s="14" customFormat="1" ht="12">
      <c r="A954" s="14"/>
      <c r="B954" s="253"/>
      <c r="C954" s="254"/>
      <c r="D954" s="234" t="s">
        <v>188</v>
      </c>
      <c r="E954" s="255" t="s">
        <v>1</v>
      </c>
      <c r="F954" s="256" t="s">
        <v>738</v>
      </c>
      <c r="G954" s="254"/>
      <c r="H954" s="257">
        <v>-0.12</v>
      </c>
      <c r="I954" s="258"/>
      <c r="J954" s="254"/>
      <c r="K954" s="254"/>
      <c r="L954" s="259"/>
      <c r="M954" s="260"/>
      <c r="N954" s="261"/>
      <c r="O954" s="261"/>
      <c r="P954" s="261"/>
      <c r="Q954" s="261"/>
      <c r="R954" s="261"/>
      <c r="S954" s="261"/>
      <c r="T954" s="262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63" t="s">
        <v>188</v>
      </c>
      <c r="AU954" s="263" t="s">
        <v>82</v>
      </c>
      <c r="AV954" s="14" t="s">
        <v>82</v>
      </c>
      <c r="AW954" s="14" t="s">
        <v>30</v>
      </c>
      <c r="AX954" s="14" t="s">
        <v>73</v>
      </c>
      <c r="AY954" s="263" t="s">
        <v>129</v>
      </c>
    </row>
    <row r="955" spans="1:51" s="14" customFormat="1" ht="12">
      <c r="A955" s="14"/>
      <c r="B955" s="253"/>
      <c r="C955" s="254"/>
      <c r="D955" s="234" t="s">
        <v>188</v>
      </c>
      <c r="E955" s="255" t="s">
        <v>1</v>
      </c>
      <c r="F955" s="256" t="s">
        <v>458</v>
      </c>
      <c r="G955" s="254"/>
      <c r="H955" s="257">
        <v>3.233</v>
      </c>
      <c r="I955" s="258"/>
      <c r="J955" s="254"/>
      <c r="K955" s="254"/>
      <c r="L955" s="259"/>
      <c r="M955" s="260"/>
      <c r="N955" s="261"/>
      <c r="O955" s="261"/>
      <c r="P955" s="261"/>
      <c r="Q955" s="261"/>
      <c r="R955" s="261"/>
      <c r="S955" s="261"/>
      <c r="T955" s="262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63" t="s">
        <v>188</v>
      </c>
      <c r="AU955" s="263" t="s">
        <v>82</v>
      </c>
      <c r="AV955" s="14" t="s">
        <v>82</v>
      </c>
      <c r="AW955" s="14" t="s">
        <v>30</v>
      </c>
      <c r="AX955" s="14" t="s">
        <v>73</v>
      </c>
      <c r="AY955" s="263" t="s">
        <v>129</v>
      </c>
    </row>
    <row r="956" spans="1:51" s="13" customFormat="1" ht="12">
      <c r="A956" s="13"/>
      <c r="B956" s="243"/>
      <c r="C956" s="244"/>
      <c r="D956" s="234" t="s">
        <v>188</v>
      </c>
      <c r="E956" s="245" t="s">
        <v>1</v>
      </c>
      <c r="F956" s="246" t="s">
        <v>397</v>
      </c>
      <c r="G956" s="244"/>
      <c r="H956" s="245" t="s">
        <v>1</v>
      </c>
      <c r="I956" s="247"/>
      <c r="J956" s="244"/>
      <c r="K956" s="244"/>
      <c r="L956" s="248"/>
      <c r="M956" s="249"/>
      <c r="N956" s="250"/>
      <c r="O956" s="250"/>
      <c r="P956" s="250"/>
      <c r="Q956" s="250"/>
      <c r="R956" s="250"/>
      <c r="S956" s="250"/>
      <c r="T956" s="251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52" t="s">
        <v>188</v>
      </c>
      <c r="AU956" s="252" t="s">
        <v>82</v>
      </c>
      <c r="AV956" s="13" t="s">
        <v>80</v>
      </c>
      <c r="AW956" s="13" t="s">
        <v>30</v>
      </c>
      <c r="AX956" s="13" t="s">
        <v>73</v>
      </c>
      <c r="AY956" s="252" t="s">
        <v>129</v>
      </c>
    </row>
    <row r="957" spans="1:51" s="14" customFormat="1" ht="12">
      <c r="A957" s="14"/>
      <c r="B957" s="253"/>
      <c r="C957" s="254"/>
      <c r="D957" s="234" t="s">
        <v>188</v>
      </c>
      <c r="E957" s="255" t="s">
        <v>1</v>
      </c>
      <c r="F957" s="256" t="s">
        <v>459</v>
      </c>
      <c r="G957" s="254"/>
      <c r="H957" s="257">
        <v>16.875</v>
      </c>
      <c r="I957" s="258"/>
      <c r="J957" s="254"/>
      <c r="K957" s="254"/>
      <c r="L957" s="259"/>
      <c r="M957" s="260"/>
      <c r="N957" s="261"/>
      <c r="O957" s="261"/>
      <c r="P957" s="261"/>
      <c r="Q957" s="261"/>
      <c r="R957" s="261"/>
      <c r="S957" s="261"/>
      <c r="T957" s="262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63" t="s">
        <v>188</v>
      </c>
      <c r="AU957" s="263" t="s">
        <v>82</v>
      </c>
      <c r="AV957" s="14" t="s">
        <v>82</v>
      </c>
      <c r="AW957" s="14" t="s">
        <v>30</v>
      </c>
      <c r="AX957" s="14" t="s">
        <v>73</v>
      </c>
      <c r="AY957" s="263" t="s">
        <v>129</v>
      </c>
    </row>
    <row r="958" spans="1:51" s="14" customFormat="1" ht="12">
      <c r="A958" s="14"/>
      <c r="B958" s="253"/>
      <c r="C958" s="254"/>
      <c r="D958" s="234" t="s">
        <v>188</v>
      </c>
      <c r="E958" s="255" t="s">
        <v>1</v>
      </c>
      <c r="F958" s="256" t="s">
        <v>691</v>
      </c>
      <c r="G958" s="254"/>
      <c r="H958" s="257">
        <v>0.338</v>
      </c>
      <c r="I958" s="258"/>
      <c r="J958" s="254"/>
      <c r="K958" s="254"/>
      <c r="L958" s="259"/>
      <c r="M958" s="260"/>
      <c r="N958" s="261"/>
      <c r="O958" s="261"/>
      <c r="P958" s="261"/>
      <c r="Q958" s="261"/>
      <c r="R958" s="261"/>
      <c r="S958" s="261"/>
      <c r="T958" s="262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63" t="s">
        <v>188</v>
      </c>
      <c r="AU958" s="263" t="s">
        <v>82</v>
      </c>
      <c r="AV958" s="14" t="s">
        <v>82</v>
      </c>
      <c r="AW958" s="14" t="s">
        <v>30</v>
      </c>
      <c r="AX958" s="14" t="s">
        <v>73</v>
      </c>
      <c r="AY958" s="263" t="s">
        <v>129</v>
      </c>
    </row>
    <row r="959" spans="1:51" s="14" customFormat="1" ht="12">
      <c r="A959" s="14"/>
      <c r="B959" s="253"/>
      <c r="C959" s="254"/>
      <c r="D959" s="234" t="s">
        <v>188</v>
      </c>
      <c r="E959" s="255" t="s">
        <v>1</v>
      </c>
      <c r="F959" s="256" t="s">
        <v>709</v>
      </c>
      <c r="G959" s="254"/>
      <c r="H959" s="257">
        <v>0.81</v>
      </c>
      <c r="I959" s="258"/>
      <c r="J959" s="254"/>
      <c r="K959" s="254"/>
      <c r="L959" s="259"/>
      <c r="M959" s="260"/>
      <c r="N959" s="261"/>
      <c r="O959" s="261"/>
      <c r="P959" s="261"/>
      <c r="Q959" s="261"/>
      <c r="R959" s="261"/>
      <c r="S959" s="261"/>
      <c r="T959" s="262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63" t="s">
        <v>188</v>
      </c>
      <c r="AU959" s="263" t="s">
        <v>82</v>
      </c>
      <c r="AV959" s="14" t="s">
        <v>82</v>
      </c>
      <c r="AW959" s="14" t="s">
        <v>30</v>
      </c>
      <c r="AX959" s="14" t="s">
        <v>73</v>
      </c>
      <c r="AY959" s="263" t="s">
        <v>129</v>
      </c>
    </row>
    <row r="960" spans="1:51" s="13" customFormat="1" ht="12">
      <c r="A960" s="13"/>
      <c r="B960" s="243"/>
      <c r="C960" s="244"/>
      <c r="D960" s="234" t="s">
        <v>188</v>
      </c>
      <c r="E960" s="245" t="s">
        <v>1</v>
      </c>
      <c r="F960" s="246" t="s">
        <v>398</v>
      </c>
      <c r="G960" s="244"/>
      <c r="H960" s="245" t="s">
        <v>1</v>
      </c>
      <c r="I960" s="247"/>
      <c r="J960" s="244"/>
      <c r="K960" s="244"/>
      <c r="L960" s="248"/>
      <c r="M960" s="249"/>
      <c r="N960" s="250"/>
      <c r="O960" s="250"/>
      <c r="P960" s="250"/>
      <c r="Q960" s="250"/>
      <c r="R960" s="250"/>
      <c r="S960" s="250"/>
      <c r="T960" s="251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52" t="s">
        <v>188</v>
      </c>
      <c r="AU960" s="252" t="s">
        <v>82</v>
      </c>
      <c r="AV960" s="13" t="s">
        <v>80</v>
      </c>
      <c r="AW960" s="13" t="s">
        <v>30</v>
      </c>
      <c r="AX960" s="13" t="s">
        <v>73</v>
      </c>
      <c r="AY960" s="252" t="s">
        <v>129</v>
      </c>
    </row>
    <row r="961" spans="1:51" s="14" customFormat="1" ht="12">
      <c r="A961" s="14"/>
      <c r="B961" s="253"/>
      <c r="C961" s="254"/>
      <c r="D961" s="234" t="s">
        <v>188</v>
      </c>
      <c r="E961" s="255" t="s">
        <v>1</v>
      </c>
      <c r="F961" s="256" t="s">
        <v>448</v>
      </c>
      <c r="G961" s="254"/>
      <c r="H961" s="257">
        <v>17.25</v>
      </c>
      <c r="I961" s="258"/>
      <c r="J961" s="254"/>
      <c r="K961" s="254"/>
      <c r="L961" s="259"/>
      <c r="M961" s="260"/>
      <c r="N961" s="261"/>
      <c r="O961" s="261"/>
      <c r="P961" s="261"/>
      <c r="Q961" s="261"/>
      <c r="R961" s="261"/>
      <c r="S961" s="261"/>
      <c r="T961" s="262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63" t="s">
        <v>188</v>
      </c>
      <c r="AU961" s="263" t="s">
        <v>82</v>
      </c>
      <c r="AV961" s="14" t="s">
        <v>82</v>
      </c>
      <c r="AW961" s="14" t="s">
        <v>30</v>
      </c>
      <c r="AX961" s="14" t="s">
        <v>73</v>
      </c>
      <c r="AY961" s="263" t="s">
        <v>129</v>
      </c>
    </row>
    <row r="962" spans="1:51" s="14" customFormat="1" ht="12">
      <c r="A962" s="14"/>
      <c r="B962" s="253"/>
      <c r="C962" s="254"/>
      <c r="D962" s="234" t="s">
        <v>188</v>
      </c>
      <c r="E962" s="255" t="s">
        <v>1</v>
      </c>
      <c r="F962" s="256" t="s">
        <v>710</v>
      </c>
      <c r="G962" s="254"/>
      <c r="H962" s="257">
        <v>0.675</v>
      </c>
      <c r="I962" s="258"/>
      <c r="J962" s="254"/>
      <c r="K962" s="254"/>
      <c r="L962" s="259"/>
      <c r="M962" s="260"/>
      <c r="N962" s="261"/>
      <c r="O962" s="261"/>
      <c r="P962" s="261"/>
      <c r="Q962" s="261"/>
      <c r="R962" s="261"/>
      <c r="S962" s="261"/>
      <c r="T962" s="262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63" t="s">
        <v>188</v>
      </c>
      <c r="AU962" s="263" t="s">
        <v>82</v>
      </c>
      <c r="AV962" s="14" t="s">
        <v>82</v>
      </c>
      <c r="AW962" s="14" t="s">
        <v>30</v>
      </c>
      <c r="AX962" s="14" t="s">
        <v>73</v>
      </c>
      <c r="AY962" s="263" t="s">
        <v>129</v>
      </c>
    </row>
    <row r="963" spans="1:51" s="14" customFormat="1" ht="12">
      <c r="A963" s="14"/>
      <c r="B963" s="253"/>
      <c r="C963" s="254"/>
      <c r="D963" s="234" t="s">
        <v>188</v>
      </c>
      <c r="E963" s="255" t="s">
        <v>1</v>
      </c>
      <c r="F963" s="256" t="s">
        <v>739</v>
      </c>
      <c r="G963" s="254"/>
      <c r="H963" s="257">
        <v>0.9</v>
      </c>
      <c r="I963" s="258"/>
      <c r="J963" s="254"/>
      <c r="K963" s="254"/>
      <c r="L963" s="259"/>
      <c r="M963" s="260"/>
      <c r="N963" s="261"/>
      <c r="O963" s="261"/>
      <c r="P963" s="261"/>
      <c r="Q963" s="261"/>
      <c r="R963" s="261"/>
      <c r="S963" s="261"/>
      <c r="T963" s="262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63" t="s">
        <v>188</v>
      </c>
      <c r="AU963" s="263" t="s">
        <v>82</v>
      </c>
      <c r="AV963" s="14" t="s">
        <v>82</v>
      </c>
      <c r="AW963" s="14" t="s">
        <v>30</v>
      </c>
      <c r="AX963" s="14" t="s">
        <v>73</v>
      </c>
      <c r="AY963" s="263" t="s">
        <v>129</v>
      </c>
    </row>
    <row r="964" spans="1:51" s="13" customFormat="1" ht="12">
      <c r="A964" s="13"/>
      <c r="B964" s="243"/>
      <c r="C964" s="244"/>
      <c r="D964" s="234" t="s">
        <v>188</v>
      </c>
      <c r="E964" s="245" t="s">
        <v>1</v>
      </c>
      <c r="F964" s="246" t="s">
        <v>399</v>
      </c>
      <c r="G964" s="244"/>
      <c r="H964" s="245" t="s">
        <v>1</v>
      </c>
      <c r="I964" s="247"/>
      <c r="J964" s="244"/>
      <c r="K964" s="244"/>
      <c r="L964" s="248"/>
      <c r="M964" s="249"/>
      <c r="N964" s="250"/>
      <c r="O964" s="250"/>
      <c r="P964" s="250"/>
      <c r="Q964" s="250"/>
      <c r="R964" s="250"/>
      <c r="S964" s="250"/>
      <c r="T964" s="251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52" t="s">
        <v>188</v>
      </c>
      <c r="AU964" s="252" t="s">
        <v>82</v>
      </c>
      <c r="AV964" s="13" t="s">
        <v>80</v>
      </c>
      <c r="AW964" s="13" t="s">
        <v>30</v>
      </c>
      <c r="AX964" s="13" t="s">
        <v>73</v>
      </c>
      <c r="AY964" s="252" t="s">
        <v>129</v>
      </c>
    </row>
    <row r="965" spans="1:51" s="14" customFormat="1" ht="12">
      <c r="A965" s="14"/>
      <c r="B965" s="253"/>
      <c r="C965" s="254"/>
      <c r="D965" s="234" t="s">
        <v>188</v>
      </c>
      <c r="E965" s="255" t="s">
        <v>1</v>
      </c>
      <c r="F965" s="256" t="s">
        <v>448</v>
      </c>
      <c r="G965" s="254"/>
      <c r="H965" s="257">
        <v>17.25</v>
      </c>
      <c r="I965" s="258"/>
      <c r="J965" s="254"/>
      <c r="K965" s="254"/>
      <c r="L965" s="259"/>
      <c r="M965" s="260"/>
      <c r="N965" s="261"/>
      <c r="O965" s="261"/>
      <c r="P965" s="261"/>
      <c r="Q965" s="261"/>
      <c r="R965" s="261"/>
      <c r="S965" s="261"/>
      <c r="T965" s="262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63" t="s">
        <v>188</v>
      </c>
      <c r="AU965" s="263" t="s">
        <v>82</v>
      </c>
      <c r="AV965" s="14" t="s">
        <v>82</v>
      </c>
      <c r="AW965" s="14" t="s">
        <v>30</v>
      </c>
      <c r="AX965" s="14" t="s">
        <v>73</v>
      </c>
      <c r="AY965" s="263" t="s">
        <v>129</v>
      </c>
    </row>
    <row r="966" spans="1:51" s="14" customFormat="1" ht="12">
      <c r="A966" s="14"/>
      <c r="B966" s="253"/>
      <c r="C966" s="254"/>
      <c r="D966" s="234" t="s">
        <v>188</v>
      </c>
      <c r="E966" s="255" t="s">
        <v>1</v>
      </c>
      <c r="F966" s="256" t="s">
        <v>710</v>
      </c>
      <c r="G966" s="254"/>
      <c r="H966" s="257">
        <v>0.675</v>
      </c>
      <c r="I966" s="258"/>
      <c r="J966" s="254"/>
      <c r="K966" s="254"/>
      <c r="L966" s="259"/>
      <c r="M966" s="260"/>
      <c r="N966" s="261"/>
      <c r="O966" s="261"/>
      <c r="P966" s="261"/>
      <c r="Q966" s="261"/>
      <c r="R966" s="261"/>
      <c r="S966" s="261"/>
      <c r="T966" s="262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63" t="s">
        <v>188</v>
      </c>
      <c r="AU966" s="263" t="s">
        <v>82</v>
      </c>
      <c r="AV966" s="14" t="s">
        <v>82</v>
      </c>
      <c r="AW966" s="14" t="s">
        <v>30</v>
      </c>
      <c r="AX966" s="14" t="s">
        <v>73</v>
      </c>
      <c r="AY966" s="263" t="s">
        <v>129</v>
      </c>
    </row>
    <row r="967" spans="1:51" s="14" customFormat="1" ht="12">
      <c r="A967" s="14"/>
      <c r="B967" s="253"/>
      <c r="C967" s="254"/>
      <c r="D967" s="234" t="s">
        <v>188</v>
      </c>
      <c r="E967" s="255" t="s">
        <v>1</v>
      </c>
      <c r="F967" s="256" t="s">
        <v>739</v>
      </c>
      <c r="G967" s="254"/>
      <c r="H967" s="257">
        <v>0.9</v>
      </c>
      <c r="I967" s="258"/>
      <c r="J967" s="254"/>
      <c r="K967" s="254"/>
      <c r="L967" s="259"/>
      <c r="M967" s="260"/>
      <c r="N967" s="261"/>
      <c r="O967" s="261"/>
      <c r="P967" s="261"/>
      <c r="Q967" s="261"/>
      <c r="R967" s="261"/>
      <c r="S967" s="261"/>
      <c r="T967" s="262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63" t="s">
        <v>188</v>
      </c>
      <c r="AU967" s="263" t="s">
        <v>82</v>
      </c>
      <c r="AV967" s="14" t="s">
        <v>82</v>
      </c>
      <c r="AW967" s="14" t="s">
        <v>30</v>
      </c>
      <c r="AX967" s="14" t="s">
        <v>73</v>
      </c>
      <c r="AY967" s="263" t="s">
        <v>129</v>
      </c>
    </row>
    <row r="968" spans="1:51" s="13" customFormat="1" ht="12">
      <c r="A968" s="13"/>
      <c r="B968" s="243"/>
      <c r="C968" s="244"/>
      <c r="D968" s="234" t="s">
        <v>188</v>
      </c>
      <c r="E968" s="245" t="s">
        <v>1</v>
      </c>
      <c r="F968" s="246" t="s">
        <v>400</v>
      </c>
      <c r="G968" s="244"/>
      <c r="H968" s="245" t="s">
        <v>1</v>
      </c>
      <c r="I968" s="247"/>
      <c r="J968" s="244"/>
      <c r="K968" s="244"/>
      <c r="L968" s="248"/>
      <c r="M968" s="249"/>
      <c r="N968" s="250"/>
      <c r="O968" s="250"/>
      <c r="P968" s="250"/>
      <c r="Q968" s="250"/>
      <c r="R968" s="250"/>
      <c r="S968" s="250"/>
      <c r="T968" s="251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52" t="s">
        <v>188</v>
      </c>
      <c r="AU968" s="252" t="s">
        <v>82</v>
      </c>
      <c r="AV968" s="13" t="s">
        <v>80</v>
      </c>
      <c r="AW968" s="13" t="s">
        <v>30</v>
      </c>
      <c r="AX968" s="13" t="s">
        <v>73</v>
      </c>
      <c r="AY968" s="252" t="s">
        <v>129</v>
      </c>
    </row>
    <row r="969" spans="1:51" s="14" customFormat="1" ht="12">
      <c r="A969" s="14"/>
      <c r="B969" s="253"/>
      <c r="C969" s="254"/>
      <c r="D969" s="234" t="s">
        <v>188</v>
      </c>
      <c r="E969" s="255" t="s">
        <v>1</v>
      </c>
      <c r="F969" s="256" t="s">
        <v>459</v>
      </c>
      <c r="G969" s="254"/>
      <c r="H969" s="257">
        <v>16.875</v>
      </c>
      <c r="I969" s="258"/>
      <c r="J969" s="254"/>
      <c r="K969" s="254"/>
      <c r="L969" s="259"/>
      <c r="M969" s="260"/>
      <c r="N969" s="261"/>
      <c r="O969" s="261"/>
      <c r="P969" s="261"/>
      <c r="Q969" s="261"/>
      <c r="R969" s="261"/>
      <c r="S969" s="261"/>
      <c r="T969" s="262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63" t="s">
        <v>188</v>
      </c>
      <c r="AU969" s="263" t="s">
        <v>82</v>
      </c>
      <c r="AV969" s="14" t="s">
        <v>82</v>
      </c>
      <c r="AW969" s="14" t="s">
        <v>30</v>
      </c>
      <c r="AX969" s="14" t="s">
        <v>73</v>
      </c>
      <c r="AY969" s="263" t="s">
        <v>129</v>
      </c>
    </row>
    <row r="970" spans="1:51" s="14" customFormat="1" ht="12">
      <c r="A970" s="14"/>
      <c r="B970" s="253"/>
      <c r="C970" s="254"/>
      <c r="D970" s="234" t="s">
        <v>188</v>
      </c>
      <c r="E970" s="255" t="s">
        <v>1</v>
      </c>
      <c r="F970" s="256" t="s">
        <v>691</v>
      </c>
      <c r="G970" s="254"/>
      <c r="H970" s="257">
        <v>0.338</v>
      </c>
      <c r="I970" s="258"/>
      <c r="J970" s="254"/>
      <c r="K970" s="254"/>
      <c r="L970" s="259"/>
      <c r="M970" s="260"/>
      <c r="N970" s="261"/>
      <c r="O970" s="261"/>
      <c r="P970" s="261"/>
      <c r="Q970" s="261"/>
      <c r="R970" s="261"/>
      <c r="S970" s="261"/>
      <c r="T970" s="262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63" t="s">
        <v>188</v>
      </c>
      <c r="AU970" s="263" t="s">
        <v>82</v>
      </c>
      <c r="AV970" s="14" t="s">
        <v>82</v>
      </c>
      <c r="AW970" s="14" t="s">
        <v>30</v>
      </c>
      <c r="AX970" s="14" t="s">
        <v>73</v>
      </c>
      <c r="AY970" s="263" t="s">
        <v>129</v>
      </c>
    </row>
    <row r="971" spans="1:51" s="14" customFormat="1" ht="12">
      <c r="A971" s="14"/>
      <c r="B971" s="253"/>
      <c r="C971" s="254"/>
      <c r="D971" s="234" t="s">
        <v>188</v>
      </c>
      <c r="E971" s="255" t="s">
        <v>1</v>
      </c>
      <c r="F971" s="256" t="s">
        <v>709</v>
      </c>
      <c r="G971" s="254"/>
      <c r="H971" s="257">
        <v>0.81</v>
      </c>
      <c r="I971" s="258"/>
      <c r="J971" s="254"/>
      <c r="K971" s="254"/>
      <c r="L971" s="259"/>
      <c r="M971" s="260"/>
      <c r="N971" s="261"/>
      <c r="O971" s="261"/>
      <c r="P971" s="261"/>
      <c r="Q971" s="261"/>
      <c r="R971" s="261"/>
      <c r="S971" s="261"/>
      <c r="T971" s="262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63" t="s">
        <v>188</v>
      </c>
      <c r="AU971" s="263" t="s">
        <v>82</v>
      </c>
      <c r="AV971" s="14" t="s">
        <v>82</v>
      </c>
      <c r="AW971" s="14" t="s">
        <v>30</v>
      </c>
      <c r="AX971" s="14" t="s">
        <v>73</v>
      </c>
      <c r="AY971" s="263" t="s">
        <v>129</v>
      </c>
    </row>
    <row r="972" spans="1:51" s="13" customFormat="1" ht="12">
      <c r="A972" s="13"/>
      <c r="B972" s="243"/>
      <c r="C972" s="244"/>
      <c r="D972" s="234" t="s">
        <v>188</v>
      </c>
      <c r="E972" s="245" t="s">
        <v>1</v>
      </c>
      <c r="F972" s="246" t="s">
        <v>401</v>
      </c>
      <c r="G972" s="244"/>
      <c r="H972" s="245" t="s">
        <v>1</v>
      </c>
      <c r="I972" s="247"/>
      <c r="J972" s="244"/>
      <c r="K972" s="244"/>
      <c r="L972" s="248"/>
      <c r="M972" s="249"/>
      <c r="N972" s="250"/>
      <c r="O972" s="250"/>
      <c r="P972" s="250"/>
      <c r="Q972" s="250"/>
      <c r="R972" s="250"/>
      <c r="S972" s="250"/>
      <c r="T972" s="251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52" t="s">
        <v>188</v>
      </c>
      <c r="AU972" s="252" t="s">
        <v>82</v>
      </c>
      <c r="AV972" s="13" t="s">
        <v>80</v>
      </c>
      <c r="AW972" s="13" t="s">
        <v>30</v>
      </c>
      <c r="AX972" s="13" t="s">
        <v>73</v>
      </c>
      <c r="AY972" s="252" t="s">
        <v>129</v>
      </c>
    </row>
    <row r="973" spans="1:51" s="14" customFormat="1" ht="12">
      <c r="A973" s="14"/>
      <c r="B973" s="253"/>
      <c r="C973" s="254"/>
      <c r="D973" s="234" t="s">
        <v>188</v>
      </c>
      <c r="E973" s="255" t="s">
        <v>1</v>
      </c>
      <c r="F973" s="256" t="s">
        <v>448</v>
      </c>
      <c r="G973" s="254"/>
      <c r="H973" s="257">
        <v>17.25</v>
      </c>
      <c r="I973" s="258"/>
      <c r="J973" s="254"/>
      <c r="K973" s="254"/>
      <c r="L973" s="259"/>
      <c r="M973" s="260"/>
      <c r="N973" s="261"/>
      <c r="O973" s="261"/>
      <c r="P973" s="261"/>
      <c r="Q973" s="261"/>
      <c r="R973" s="261"/>
      <c r="S973" s="261"/>
      <c r="T973" s="262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63" t="s">
        <v>188</v>
      </c>
      <c r="AU973" s="263" t="s">
        <v>82</v>
      </c>
      <c r="AV973" s="14" t="s">
        <v>82</v>
      </c>
      <c r="AW973" s="14" t="s">
        <v>30</v>
      </c>
      <c r="AX973" s="14" t="s">
        <v>73</v>
      </c>
      <c r="AY973" s="263" t="s">
        <v>129</v>
      </c>
    </row>
    <row r="974" spans="1:51" s="14" customFormat="1" ht="12">
      <c r="A974" s="14"/>
      <c r="B974" s="253"/>
      <c r="C974" s="254"/>
      <c r="D974" s="234" t="s">
        <v>188</v>
      </c>
      <c r="E974" s="255" t="s">
        <v>1</v>
      </c>
      <c r="F974" s="256" t="s">
        <v>710</v>
      </c>
      <c r="G974" s="254"/>
      <c r="H974" s="257">
        <v>0.675</v>
      </c>
      <c r="I974" s="258"/>
      <c r="J974" s="254"/>
      <c r="K974" s="254"/>
      <c r="L974" s="259"/>
      <c r="M974" s="260"/>
      <c r="N974" s="261"/>
      <c r="O974" s="261"/>
      <c r="P974" s="261"/>
      <c r="Q974" s="261"/>
      <c r="R974" s="261"/>
      <c r="S974" s="261"/>
      <c r="T974" s="262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63" t="s">
        <v>188</v>
      </c>
      <c r="AU974" s="263" t="s">
        <v>82</v>
      </c>
      <c r="AV974" s="14" t="s">
        <v>82</v>
      </c>
      <c r="AW974" s="14" t="s">
        <v>30</v>
      </c>
      <c r="AX974" s="14" t="s">
        <v>73</v>
      </c>
      <c r="AY974" s="263" t="s">
        <v>129</v>
      </c>
    </row>
    <row r="975" spans="1:51" s="14" customFormat="1" ht="12">
      <c r="A975" s="14"/>
      <c r="B975" s="253"/>
      <c r="C975" s="254"/>
      <c r="D975" s="234" t="s">
        <v>188</v>
      </c>
      <c r="E975" s="255" t="s">
        <v>1</v>
      </c>
      <c r="F975" s="256" t="s">
        <v>739</v>
      </c>
      <c r="G975" s="254"/>
      <c r="H975" s="257">
        <v>0.9</v>
      </c>
      <c r="I975" s="258"/>
      <c r="J975" s="254"/>
      <c r="K975" s="254"/>
      <c r="L975" s="259"/>
      <c r="M975" s="260"/>
      <c r="N975" s="261"/>
      <c r="O975" s="261"/>
      <c r="P975" s="261"/>
      <c r="Q975" s="261"/>
      <c r="R975" s="261"/>
      <c r="S975" s="261"/>
      <c r="T975" s="262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63" t="s">
        <v>188</v>
      </c>
      <c r="AU975" s="263" t="s">
        <v>82</v>
      </c>
      <c r="AV975" s="14" t="s">
        <v>82</v>
      </c>
      <c r="AW975" s="14" t="s">
        <v>30</v>
      </c>
      <c r="AX975" s="14" t="s">
        <v>73</v>
      </c>
      <c r="AY975" s="263" t="s">
        <v>129</v>
      </c>
    </row>
    <row r="976" spans="1:51" s="13" customFormat="1" ht="12">
      <c r="A976" s="13"/>
      <c r="B976" s="243"/>
      <c r="C976" s="244"/>
      <c r="D976" s="234" t="s">
        <v>188</v>
      </c>
      <c r="E976" s="245" t="s">
        <v>1</v>
      </c>
      <c r="F976" s="246" t="s">
        <v>402</v>
      </c>
      <c r="G976" s="244"/>
      <c r="H976" s="245" t="s">
        <v>1</v>
      </c>
      <c r="I976" s="247"/>
      <c r="J976" s="244"/>
      <c r="K976" s="244"/>
      <c r="L976" s="248"/>
      <c r="M976" s="249"/>
      <c r="N976" s="250"/>
      <c r="O976" s="250"/>
      <c r="P976" s="250"/>
      <c r="Q976" s="250"/>
      <c r="R976" s="250"/>
      <c r="S976" s="250"/>
      <c r="T976" s="251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52" t="s">
        <v>188</v>
      </c>
      <c r="AU976" s="252" t="s">
        <v>82</v>
      </c>
      <c r="AV976" s="13" t="s">
        <v>80</v>
      </c>
      <c r="AW976" s="13" t="s">
        <v>30</v>
      </c>
      <c r="AX976" s="13" t="s">
        <v>73</v>
      </c>
      <c r="AY976" s="252" t="s">
        <v>129</v>
      </c>
    </row>
    <row r="977" spans="1:51" s="14" customFormat="1" ht="12">
      <c r="A977" s="14"/>
      <c r="B977" s="253"/>
      <c r="C977" s="254"/>
      <c r="D977" s="234" t="s">
        <v>188</v>
      </c>
      <c r="E977" s="255" t="s">
        <v>1</v>
      </c>
      <c r="F977" s="256" t="s">
        <v>448</v>
      </c>
      <c r="G977" s="254"/>
      <c r="H977" s="257">
        <v>17.25</v>
      </c>
      <c r="I977" s="258"/>
      <c r="J977" s="254"/>
      <c r="K977" s="254"/>
      <c r="L977" s="259"/>
      <c r="M977" s="260"/>
      <c r="N977" s="261"/>
      <c r="O977" s="261"/>
      <c r="P977" s="261"/>
      <c r="Q977" s="261"/>
      <c r="R977" s="261"/>
      <c r="S977" s="261"/>
      <c r="T977" s="262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63" t="s">
        <v>188</v>
      </c>
      <c r="AU977" s="263" t="s">
        <v>82</v>
      </c>
      <c r="AV977" s="14" t="s">
        <v>82</v>
      </c>
      <c r="AW977" s="14" t="s">
        <v>30</v>
      </c>
      <c r="AX977" s="14" t="s">
        <v>73</v>
      </c>
      <c r="AY977" s="263" t="s">
        <v>129</v>
      </c>
    </row>
    <row r="978" spans="1:51" s="14" customFormat="1" ht="12">
      <c r="A978" s="14"/>
      <c r="B978" s="253"/>
      <c r="C978" s="254"/>
      <c r="D978" s="234" t="s">
        <v>188</v>
      </c>
      <c r="E978" s="255" t="s">
        <v>1</v>
      </c>
      <c r="F978" s="256" t="s">
        <v>710</v>
      </c>
      <c r="G978" s="254"/>
      <c r="H978" s="257">
        <v>0.675</v>
      </c>
      <c r="I978" s="258"/>
      <c r="J978" s="254"/>
      <c r="K978" s="254"/>
      <c r="L978" s="259"/>
      <c r="M978" s="260"/>
      <c r="N978" s="261"/>
      <c r="O978" s="261"/>
      <c r="P978" s="261"/>
      <c r="Q978" s="261"/>
      <c r="R978" s="261"/>
      <c r="S978" s="261"/>
      <c r="T978" s="262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63" t="s">
        <v>188</v>
      </c>
      <c r="AU978" s="263" t="s">
        <v>82</v>
      </c>
      <c r="AV978" s="14" t="s">
        <v>82</v>
      </c>
      <c r="AW978" s="14" t="s">
        <v>30</v>
      </c>
      <c r="AX978" s="14" t="s">
        <v>73</v>
      </c>
      <c r="AY978" s="263" t="s">
        <v>129</v>
      </c>
    </row>
    <row r="979" spans="1:51" s="14" customFormat="1" ht="12">
      <c r="A979" s="14"/>
      <c r="B979" s="253"/>
      <c r="C979" s="254"/>
      <c r="D979" s="234" t="s">
        <v>188</v>
      </c>
      <c r="E979" s="255" t="s">
        <v>1</v>
      </c>
      <c r="F979" s="256" t="s">
        <v>739</v>
      </c>
      <c r="G979" s="254"/>
      <c r="H979" s="257">
        <v>0.9</v>
      </c>
      <c r="I979" s="258"/>
      <c r="J979" s="254"/>
      <c r="K979" s="254"/>
      <c r="L979" s="259"/>
      <c r="M979" s="260"/>
      <c r="N979" s="261"/>
      <c r="O979" s="261"/>
      <c r="P979" s="261"/>
      <c r="Q979" s="261"/>
      <c r="R979" s="261"/>
      <c r="S979" s="261"/>
      <c r="T979" s="262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63" t="s">
        <v>188</v>
      </c>
      <c r="AU979" s="263" t="s">
        <v>82</v>
      </c>
      <c r="AV979" s="14" t="s">
        <v>82</v>
      </c>
      <c r="AW979" s="14" t="s">
        <v>30</v>
      </c>
      <c r="AX979" s="14" t="s">
        <v>73</v>
      </c>
      <c r="AY979" s="263" t="s">
        <v>129</v>
      </c>
    </row>
    <row r="980" spans="1:51" s="13" customFormat="1" ht="12">
      <c r="A980" s="13"/>
      <c r="B980" s="243"/>
      <c r="C980" s="244"/>
      <c r="D980" s="234" t="s">
        <v>188</v>
      </c>
      <c r="E980" s="245" t="s">
        <v>1</v>
      </c>
      <c r="F980" s="246" t="s">
        <v>405</v>
      </c>
      <c r="G980" s="244"/>
      <c r="H980" s="245" t="s">
        <v>1</v>
      </c>
      <c r="I980" s="247"/>
      <c r="J980" s="244"/>
      <c r="K980" s="244"/>
      <c r="L980" s="248"/>
      <c r="M980" s="249"/>
      <c r="N980" s="250"/>
      <c r="O980" s="250"/>
      <c r="P980" s="250"/>
      <c r="Q980" s="250"/>
      <c r="R980" s="250"/>
      <c r="S980" s="250"/>
      <c r="T980" s="251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52" t="s">
        <v>188</v>
      </c>
      <c r="AU980" s="252" t="s">
        <v>82</v>
      </c>
      <c r="AV980" s="13" t="s">
        <v>80</v>
      </c>
      <c r="AW980" s="13" t="s">
        <v>30</v>
      </c>
      <c r="AX980" s="13" t="s">
        <v>73</v>
      </c>
      <c r="AY980" s="252" t="s">
        <v>129</v>
      </c>
    </row>
    <row r="981" spans="1:51" s="14" customFormat="1" ht="12">
      <c r="A981" s="14"/>
      <c r="B981" s="253"/>
      <c r="C981" s="254"/>
      <c r="D981" s="234" t="s">
        <v>188</v>
      </c>
      <c r="E981" s="255" t="s">
        <v>1</v>
      </c>
      <c r="F981" s="256" t="s">
        <v>448</v>
      </c>
      <c r="G981" s="254"/>
      <c r="H981" s="257">
        <v>17.25</v>
      </c>
      <c r="I981" s="258"/>
      <c r="J981" s="254"/>
      <c r="K981" s="254"/>
      <c r="L981" s="259"/>
      <c r="M981" s="260"/>
      <c r="N981" s="261"/>
      <c r="O981" s="261"/>
      <c r="P981" s="261"/>
      <c r="Q981" s="261"/>
      <c r="R981" s="261"/>
      <c r="S981" s="261"/>
      <c r="T981" s="262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63" t="s">
        <v>188</v>
      </c>
      <c r="AU981" s="263" t="s">
        <v>82</v>
      </c>
      <c r="AV981" s="14" t="s">
        <v>82</v>
      </c>
      <c r="AW981" s="14" t="s">
        <v>30</v>
      </c>
      <c r="AX981" s="14" t="s">
        <v>73</v>
      </c>
      <c r="AY981" s="263" t="s">
        <v>129</v>
      </c>
    </row>
    <row r="982" spans="1:51" s="14" customFormat="1" ht="12">
      <c r="A982" s="14"/>
      <c r="B982" s="253"/>
      <c r="C982" s="254"/>
      <c r="D982" s="234" t="s">
        <v>188</v>
      </c>
      <c r="E982" s="255" t="s">
        <v>1</v>
      </c>
      <c r="F982" s="256" t="s">
        <v>710</v>
      </c>
      <c r="G982" s="254"/>
      <c r="H982" s="257">
        <v>0.675</v>
      </c>
      <c r="I982" s="258"/>
      <c r="J982" s="254"/>
      <c r="K982" s="254"/>
      <c r="L982" s="259"/>
      <c r="M982" s="260"/>
      <c r="N982" s="261"/>
      <c r="O982" s="261"/>
      <c r="P982" s="261"/>
      <c r="Q982" s="261"/>
      <c r="R982" s="261"/>
      <c r="S982" s="261"/>
      <c r="T982" s="262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63" t="s">
        <v>188</v>
      </c>
      <c r="AU982" s="263" t="s">
        <v>82</v>
      </c>
      <c r="AV982" s="14" t="s">
        <v>82</v>
      </c>
      <c r="AW982" s="14" t="s">
        <v>30</v>
      </c>
      <c r="AX982" s="14" t="s">
        <v>73</v>
      </c>
      <c r="AY982" s="263" t="s">
        <v>129</v>
      </c>
    </row>
    <row r="983" spans="1:51" s="14" customFormat="1" ht="12">
      <c r="A983" s="14"/>
      <c r="B983" s="253"/>
      <c r="C983" s="254"/>
      <c r="D983" s="234" t="s">
        <v>188</v>
      </c>
      <c r="E983" s="255" t="s">
        <v>1</v>
      </c>
      <c r="F983" s="256" t="s">
        <v>703</v>
      </c>
      <c r="G983" s="254"/>
      <c r="H983" s="257">
        <v>0.135</v>
      </c>
      <c r="I983" s="258"/>
      <c r="J983" s="254"/>
      <c r="K983" s="254"/>
      <c r="L983" s="259"/>
      <c r="M983" s="260"/>
      <c r="N983" s="261"/>
      <c r="O983" s="261"/>
      <c r="P983" s="261"/>
      <c r="Q983" s="261"/>
      <c r="R983" s="261"/>
      <c r="S983" s="261"/>
      <c r="T983" s="262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63" t="s">
        <v>188</v>
      </c>
      <c r="AU983" s="263" t="s">
        <v>82</v>
      </c>
      <c r="AV983" s="14" t="s">
        <v>82</v>
      </c>
      <c r="AW983" s="14" t="s">
        <v>30</v>
      </c>
      <c r="AX983" s="14" t="s">
        <v>73</v>
      </c>
      <c r="AY983" s="263" t="s">
        <v>129</v>
      </c>
    </row>
    <row r="984" spans="1:51" s="14" customFormat="1" ht="12">
      <c r="A984" s="14"/>
      <c r="B984" s="253"/>
      <c r="C984" s="254"/>
      <c r="D984" s="234" t="s">
        <v>188</v>
      </c>
      <c r="E984" s="255" t="s">
        <v>1</v>
      </c>
      <c r="F984" s="256" t="s">
        <v>739</v>
      </c>
      <c r="G984" s="254"/>
      <c r="H984" s="257">
        <v>0.9</v>
      </c>
      <c r="I984" s="258"/>
      <c r="J984" s="254"/>
      <c r="K984" s="254"/>
      <c r="L984" s="259"/>
      <c r="M984" s="260"/>
      <c r="N984" s="261"/>
      <c r="O984" s="261"/>
      <c r="P984" s="261"/>
      <c r="Q984" s="261"/>
      <c r="R984" s="261"/>
      <c r="S984" s="261"/>
      <c r="T984" s="262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63" t="s">
        <v>188</v>
      </c>
      <c r="AU984" s="263" t="s">
        <v>82</v>
      </c>
      <c r="AV984" s="14" t="s">
        <v>82</v>
      </c>
      <c r="AW984" s="14" t="s">
        <v>30</v>
      </c>
      <c r="AX984" s="14" t="s">
        <v>73</v>
      </c>
      <c r="AY984" s="263" t="s">
        <v>129</v>
      </c>
    </row>
    <row r="985" spans="1:51" s="16" customFormat="1" ht="12">
      <c r="A985" s="16"/>
      <c r="B985" s="286"/>
      <c r="C985" s="287"/>
      <c r="D985" s="234" t="s">
        <v>188</v>
      </c>
      <c r="E985" s="288" t="s">
        <v>1</v>
      </c>
      <c r="F985" s="289" t="s">
        <v>451</v>
      </c>
      <c r="G985" s="287"/>
      <c r="H985" s="290">
        <v>244.03700000000006</v>
      </c>
      <c r="I985" s="291"/>
      <c r="J985" s="287"/>
      <c r="K985" s="287"/>
      <c r="L985" s="292"/>
      <c r="M985" s="293"/>
      <c r="N985" s="294"/>
      <c r="O985" s="294"/>
      <c r="P985" s="294"/>
      <c r="Q985" s="294"/>
      <c r="R985" s="294"/>
      <c r="S985" s="294"/>
      <c r="T985" s="295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T985" s="296" t="s">
        <v>188</v>
      </c>
      <c r="AU985" s="296" t="s">
        <v>82</v>
      </c>
      <c r="AV985" s="16" t="s">
        <v>141</v>
      </c>
      <c r="AW985" s="16" t="s">
        <v>30</v>
      </c>
      <c r="AX985" s="16" t="s">
        <v>73</v>
      </c>
      <c r="AY985" s="296" t="s">
        <v>129</v>
      </c>
    </row>
    <row r="986" spans="1:51" s="13" customFormat="1" ht="12">
      <c r="A986" s="13"/>
      <c r="B986" s="243"/>
      <c r="C986" s="244"/>
      <c r="D986" s="234" t="s">
        <v>188</v>
      </c>
      <c r="E986" s="245" t="s">
        <v>1</v>
      </c>
      <c r="F986" s="246" t="s">
        <v>740</v>
      </c>
      <c r="G986" s="244"/>
      <c r="H986" s="245" t="s">
        <v>1</v>
      </c>
      <c r="I986" s="247"/>
      <c r="J986" s="244"/>
      <c r="K986" s="244"/>
      <c r="L986" s="248"/>
      <c r="M986" s="249"/>
      <c r="N986" s="250"/>
      <c r="O986" s="250"/>
      <c r="P986" s="250"/>
      <c r="Q986" s="250"/>
      <c r="R986" s="250"/>
      <c r="S986" s="250"/>
      <c r="T986" s="251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52" t="s">
        <v>188</v>
      </c>
      <c r="AU986" s="252" t="s">
        <v>82</v>
      </c>
      <c r="AV986" s="13" t="s">
        <v>80</v>
      </c>
      <c r="AW986" s="13" t="s">
        <v>30</v>
      </c>
      <c r="AX986" s="13" t="s">
        <v>73</v>
      </c>
      <c r="AY986" s="252" t="s">
        <v>129</v>
      </c>
    </row>
    <row r="987" spans="1:51" s="13" customFormat="1" ht="12">
      <c r="A987" s="13"/>
      <c r="B987" s="243"/>
      <c r="C987" s="244"/>
      <c r="D987" s="234" t="s">
        <v>188</v>
      </c>
      <c r="E987" s="245" t="s">
        <v>1</v>
      </c>
      <c r="F987" s="246" t="s">
        <v>205</v>
      </c>
      <c r="G987" s="244"/>
      <c r="H987" s="245" t="s">
        <v>1</v>
      </c>
      <c r="I987" s="247"/>
      <c r="J987" s="244"/>
      <c r="K987" s="244"/>
      <c r="L987" s="248"/>
      <c r="M987" s="249"/>
      <c r="N987" s="250"/>
      <c r="O987" s="250"/>
      <c r="P987" s="250"/>
      <c r="Q987" s="250"/>
      <c r="R987" s="250"/>
      <c r="S987" s="250"/>
      <c r="T987" s="251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52" t="s">
        <v>188</v>
      </c>
      <c r="AU987" s="252" t="s">
        <v>82</v>
      </c>
      <c r="AV987" s="13" t="s">
        <v>80</v>
      </c>
      <c r="AW987" s="13" t="s">
        <v>30</v>
      </c>
      <c r="AX987" s="13" t="s">
        <v>73</v>
      </c>
      <c r="AY987" s="252" t="s">
        <v>129</v>
      </c>
    </row>
    <row r="988" spans="1:51" s="14" customFormat="1" ht="12">
      <c r="A988" s="14"/>
      <c r="B988" s="253"/>
      <c r="C988" s="254"/>
      <c r="D988" s="234" t="s">
        <v>188</v>
      </c>
      <c r="E988" s="255" t="s">
        <v>1</v>
      </c>
      <c r="F988" s="256" t="s">
        <v>447</v>
      </c>
      <c r="G988" s="254"/>
      <c r="H988" s="257">
        <v>8.606</v>
      </c>
      <c r="I988" s="258"/>
      <c r="J988" s="254"/>
      <c r="K988" s="254"/>
      <c r="L988" s="259"/>
      <c r="M988" s="260"/>
      <c r="N988" s="261"/>
      <c r="O988" s="261"/>
      <c r="P988" s="261"/>
      <c r="Q988" s="261"/>
      <c r="R988" s="261"/>
      <c r="S988" s="261"/>
      <c r="T988" s="262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63" t="s">
        <v>188</v>
      </c>
      <c r="AU988" s="263" t="s">
        <v>82</v>
      </c>
      <c r="AV988" s="14" t="s">
        <v>82</v>
      </c>
      <c r="AW988" s="14" t="s">
        <v>30</v>
      </c>
      <c r="AX988" s="14" t="s">
        <v>73</v>
      </c>
      <c r="AY988" s="263" t="s">
        <v>129</v>
      </c>
    </row>
    <row r="989" spans="1:51" s="14" customFormat="1" ht="12">
      <c r="A989" s="14"/>
      <c r="B989" s="253"/>
      <c r="C989" s="254"/>
      <c r="D989" s="234" t="s">
        <v>188</v>
      </c>
      <c r="E989" s="255" t="s">
        <v>1</v>
      </c>
      <c r="F989" s="256" t="s">
        <v>741</v>
      </c>
      <c r="G989" s="254"/>
      <c r="H989" s="257">
        <v>8.1</v>
      </c>
      <c r="I989" s="258"/>
      <c r="J989" s="254"/>
      <c r="K989" s="254"/>
      <c r="L989" s="259"/>
      <c r="M989" s="260"/>
      <c r="N989" s="261"/>
      <c r="O989" s="261"/>
      <c r="P989" s="261"/>
      <c r="Q989" s="261"/>
      <c r="R989" s="261"/>
      <c r="S989" s="261"/>
      <c r="T989" s="262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63" t="s">
        <v>188</v>
      </c>
      <c r="AU989" s="263" t="s">
        <v>82</v>
      </c>
      <c r="AV989" s="14" t="s">
        <v>82</v>
      </c>
      <c r="AW989" s="14" t="s">
        <v>30</v>
      </c>
      <c r="AX989" s="14" t="s">
        <v>73</v>
      </c>
      <c r="AY989" s="263" t="s">
        <v>129</v>
      </c>
    </row>
    <row r="990" spans="1:51" s="14" customFormat="1" ht="12">
      <c r="A990" s="14"/>
      <c r="B990" s="253"/>
      <c r="C990" s="254"/>
      <c r="D990" s="234" t="s">
        <v>188</v>
      </c>
      <c r="E990" s="255" t="s">
        <v>1</v>
      </c>
      <c r="F990" s="256" t="s">
        <v>446</v>
      </c>
      <c r="G990" s="254"/>
      <c r="H990" s="257">
        <v>0.168</v>
      </c>
      <c r="I990" s="258"/>
      <c r="J990" s="254"/>
      <c r="K990" s="254"/>
      <c r="L990" s="259"/>
      <c r="M990" s="260"/>
      <c r="N990" s="261"/>
      <c r="O990" s="261"/>
      <c r="P990" s="261"/>
      <c r="Q990" s="261"/>
      <c r="R990" s="261"/>
      <c r="S990" s="261"/>
      <c r="T990" s="262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63" t="s">
        <v>188</v>
      </c>
      <c r="AU990" s="263" t="s">
        <v>82</v>
      </c>
      <c r="AV990" s="14" t="s">
        <v>82</v>
      </c>
      <c r="AW990" s="14" t="s">
        <v>30</v>
      </c>
      <c r="AX990" s="14" t="s">
        <v>73</v>
      </c>
      <c r="AY990" s="263" t="s">
        <v>129</v>
      </c>
    </row>
    <row r="991" spans="1:51" s="14" customFormat="1" ht="12">
      <c r="A991" s="14"/>
      <c r="B991" s="253"/>
      <c r="C991" s="254"/>
      <c r="D991" s="234" t="s">
        <v>188</v>
      </c>
      <c r="E991" s="255" t="s">
        <v>1</v>
      </c>
      <c r="F991" s="256" t="s">
        <v>691</v>
      </c>
      <c r="G991" s="254"/>
      <c r="H991" s="257">
        <v>0.338</v>
      </c>
      <c r="I991" s="258"/>
      <c r="J991" s="254"/>
      <c r="K991" s="254"/>
      <c r="L991" s="259"/>
      <c r="M991" s="260"/>
      <c r="N991" s="261"/>
      <c r="O991" s="261"/>
      <c r="P991" s="261"/>
      <c r="Q991" s="261"/>
      <c r="R991" s="261"/>
      <c r="S991" s="261"/>
      <c r="T991" s="262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63" t="s">
        <v>188</v>
      </c>
      <c r="AU991" s="263" t="s">
        <v>82</v>
      </c>
      <c r="AV991" s="14" t="s">
        <v>82</v>
      </c>
      <c r="AW991" s="14" t="s">
        <v>30</v>
      </c>
      <c r="AX991" s="14" t="s">
        <v>73</v>
      </c>
      <c r="AY991" s="263" t="s">
        <v>129</v>
      </c>
    </row>
    <row r="992" spans="1:51" s="14" customFormat="1" ht="12">
      <c r="A992" s="14"/>
      <c r="B992" s="253"/>
      <c r="C992" s="254"/>
      <c r="D992" s="234" t="s">
        <v>188</v>
      </c>
      <c r="E992" s="255" t="s">
        <v>1</v>
      </c>
      <c r="F992" s="256" t="s">
        <v>703</v>
      </c>
      <c r="G992" s="254"/>
      <c r="H992" s="257">
        <v>0.135</v>
      </c>
      <c r="I992" s="258"/>
      <c r="J992" s="254"/>
      <c r="K992" s="254"/>
      <c r="L992" s="259"/>
      <c r="M992" s="260"/>
      <c r="N992" s="261"/>
      <c r="O992" s="261"/>
      <c r="P992" s="261"/>
      <c r="Q992" s="261"/>
      <c r="R992" s="261"/>
      <c r="S992" s="261"/>
      <c r="T992" s="262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63" t="s">
        <v>188</v>
      </c>
      <c r="AU992" s="263" t="s">
        <v>82</v>
      </c>
      <c r="AV992" s="14" t="s">
        <v>82</v>
      </c>
      <c r="AW992" s="14" t="s">
        <v>30</v>
      </c>
      <c r="AX992" s="14" t="s">
        <v>73</v>
      </c>
      <c r="AY992" s="263" t="s">
        <v>129</v>
      </c>
    </row>
    <row r="993" spans="1:51" s="14" customFormat="1" ht="12">
      <c r="A993" s="14"/>
      <c r="B993" s="253"/>
      <c r="C993" s="254"/>
      <c r="D993" s="234" t="s">
        <v>188</v>
      </c>
      <c r="E993" s="255" t="s">
        <v>1</v>
      </c>
      <c r="F993" s="256" t="s">
        <v>692</v>
      </c>
      <c r="G993" s="254"/>
      <c r="H993" s="257">
        <v>0.765</v>
      </c>
      <c r="I993" s="258"/>
      <c r="J993" s="254"/>
      <c r="K993" s="254"/>
      <c r="L993" s="259"/>
      <c r="M993" s="260"/>
      <c r="N993" s="261"/>
      <c r="O993" s="261"/>
      <c r="P993" s="261"/>
      <c r="Q993" s="261"/>
      <c r="R993" s="261"/>
      <c r="S993" s="261"/>
      <c r="T993" s="262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63" t="s">
        <v>188</v>
      </c>
      <c r="AU993" s="263" t="s">
        <v>82</v>
      </c>
      <c r="AV993" s="14" t="s">
        <v>82</v>
      </c>
      <c r="AW993" s="14" t="s">
        <v>30</v>
      </c>
      <c r="AX993" s="14" t="s">
        <v>73</v>
      </c>
      <c r="AY993" s="263" t="s">
        <v>129</v>
      </c>
    </row>
    <row r="994" spans="1:51" s="13" customFormat="1" ht="12">
      <c r="A994" s="13"/>
      <c r="B994" s="243"/>
      <c r="C994" s="244"/>
      <c r="D994" s="234" t="s">
        <v>188</v>
      </c>
      <c r="E994" s="245" t="s">
        <v>1</v>
      </c>
      <c r="F994" s="246" t="s">
        <v>380</v>
      </c>
      <c r="G994" s="244"/>
      <c r="H994" s="245" t="s">
        <v>1</v>
      </c>
      <c r="I994" s="247"/>
      <c r="J994" s="244"/>
      <c r="K994" s="244"/>
      <c r="L994" s="248"/>
      <c r="M994" s="249"/>
      <c r="N994" s="250"/>
      <c r="O994" s="250"/>
      <c r="P994" s="250"/>
      <c r="Q994" s="250"/>
      <c r="R994" s="250"/>
      <c r="S994" s="250"/>
      <c r="T994" s="251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52" t="s">
        <v>188</v>
      </c>
      <c r="AU994" s="252" t="s">
        <v>82</v>
      </c>
      <c r="AV994" s="13" t="s">
        <v>80</v>
      </c>
      <c r="AW994" s="13" t="s">
        <v>30</v>
      </c>
      <c r="AX994" s="13" t="s">
        <v>73</v>
      </c>
      <c r="AY994" s="252" t="s">
        <v>129</v>
      </c>
    </row>
    <row r="995" spans="1:51" s="14" customFormat="1" ht="12">
      <c r="A995" s="14"/>
      <c r="B995" s="253"/>
      <c r="C995" s="254"/>
      <c r="D995" s="234" t="s">
        <v>188</v>
      </c>
      <c r="E995" s="255" t="s">
        <v>1</v>
      </c>
      <c r="F995" s="256" t="s">
        <v>448</v>
      </c>
      <c r="G995" s="254"/>
      <c r="H995" s="257">
        <v>17.25</v>
      </c>
      <c r="I995" s="258"/>
      <c r="J995" s="254"/>
      <c r="K995" s="254"/>
      <c r="L995" s="259"/>
      <c r="M995" s="260"/>
      <c r="N995" s="261"/>
      <c r="O995" s="261"/>
      <c r="P995" s="261"/>
      <c r="Q995" s="261"/>
      <c r="R995" s="261"/>
      <c r="S995" s="261"/>
      <c r="T995" s="262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T995" s="263" t="s">
        <v>188</v>
      </c>
      <c r="AU995" s="263" t="s">
        <v>82</v>
      </c>
      <c r="AV995" s="14" t="s">
        <v>82</v>
      </c>
      <c r="AW995" s="14" t="s">
        <v>30</v>
      </c>
      <c r="AX995" s="14" t="s">
        <v>73</v>
      </c>
      <c r="AY995" s="263" t="s">
        <v>129</v>
      </c>
    </row>
    <row r="996" spans="1:51" s="14" customFormat="1" ht="12">
      <c r="A996" s="14"/>
      <c r="B996" s="253"/>
      <c r="C996" s="254"/>
      <c r="D996" s="234" t="s">
        <v>188</v>
      </c>
      <c r="E996" s="255" t="s">
        <v>1</v>
      </c>
      <c r="F996" s="256" t="s">
        <v>710</v>
      </c>
      <c r="G996" s="254"/>
      <c r="H996" s="257">
        <v>0.675</v>
      </c>
      <c r="I996" s="258"/>
      <c r="J996" s="254"/>
      <c r="K996" s="254"/>
      <c r="L996" s="259"/>
      <c r="M996" s="260"/>
      <c r="N996" s="261"/>
      <c r="O996" s="261"/>
      <c r="P996" s="261"/>
      <c r="Q996" s="261"/>
      <c r="R996" s="261"/>
      <c r="S996" s="261"/>
      <c r="T996" s="262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63" t="s">
        <v>188</v>
      </c>
      <c r="AU996" s="263" t="s">
        <v>82</v>
      </c>
      <c r="AV996" s="14" t="s">
        <v>82</v>
      </c>
      <c r="AW996" s="14" t="s">
        <v>30</v>
      </c>
      <c r="AX996" s="14" t="s">
        <v>73</v>
      </c>
      <c r="AY996" s="263" t="s">
        <v>129</v>
      </c>
    </row>
    <row r="997" spans="1:51" s="14" customFormat="1" ht="12">
      <c r="A997" s="14"/>
      <c r="B997" s="253"/>
      <c r="C997" s="254"/>
      <c r="D997" s="234" t="s">
        <v>188</v>
      </c>
      <c r="E997" s="255" t="s">
        <v>1</v>
      </c>
      <c r="F997" s="256" t="s">
        <v>709</v>
      </c>
      <c r="G997" s="254"/>
      <c r="H997" s="257">
        <v>0.81</v>
      </c>
      <c r="I997" s="258"/>
      <c r="J997" s="254"/>
      <c r="K997" s="254"/>
      <c r="L997" s="259"/>
      <c r="M997" s="260"/>
      <c r="N997" s="261"/>
      <c r="O997" s="261"/>
      <c r="P997" s="261"/>
      <c r="Q997" s="261"/>
      <c r="R997" s="261"/>
      <c r="S997" s="261"/>
      <c r="T997" s="262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63" t="s">
        <v>188</v>
      </c>
      <c r="AU997" s="263" t="s">
        <v>82</v>
      </c>
      <c r="AV997" s="14" t="s">
        <v>82</v>
      </c>
      <c r="AW997" s="14" t="s">
        <v>30</v>
      </c>
      <c r="AX997" s="14" t="s">
        <v>73</v>
      </c>
      <c r="AY997" s="263" t="s">
        <v>129</v>
      </c>
    </row>
    <row r="998" spans="1:51" s="16" customFormat="1" ht="12">
      <c r="A998" s="16"/>
      <c r="B998" s="286"/>
      <c r="C998" s="287"/>
      <c r="D998" s="234" t="s">
        <v>188</v>
      </c>
      <c r="E998" s="288" t="s">
        <v>1</v>
      </c>
      <c r="F998" s="289" t="s">
        <v>451</v>
      </c>
      <c r="G998" s="287"/>
      <c r="H998" s="290">
        <v>36.847</v>
      </c>
      <c r="I998" s="291"/>
      <c r="J998" s="287"/>
      <c r="K998" s="287"/>
      <c r="L998" s="292"/>
      <c r="M998" s="293"/>
      <c r="N998" s="294"/>
      <c r="O998" s="294"/>
      <c r="P998" s="294"/>
      <c r="Q998" s="294"/>
      <c r="R998" s="294"/>
      <c r="S998" s="294"/>
      <c r="T998" s="295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T998" s="296" t="s">
        <v>188</v>
      </c>
      <c r="AU998" s="296" t="s">
        <v>82</v>
      </c>
      <c r="AV998" s="16" t="s">
        <v>141</v>
      </c>
      <c r="AW998" s="16" t="s">
        <v>30</v>
      </c>
      <c r="AX998" s="16" t="s">
        <v>73</v>
      </c>
      <c r="AY998" s="296" t="s">
        <v>129</v>
      </c>
    </row>
    <row r="999" spans="1:51" s="13" customFormat="1" ht="12">
      <c r="A999" s="13"/>
      <c r="B999" s="243"/>
      <c r="C999" s="244"/>
      <c r="D999" s="234" t="s">
        <v>188</v>
      </c>
      <c r="E999" s="245" t="s">
        <v>1</v>
      </c>
      <c r="F999" s="246" t="s">
        <v>742</v>
      </c>
      <c r="G999" s="244"/>
      <c r="H999" s="245" t="s">
        <v>1</v>
      </c>
      <c r="I999" s="247"/>
      <c r="J999" s="244"/>
      <c r="K999" s="244"/>
      <c r="L999" s="248"/>
      <c r="M999" s="249"/>
      <c r="N999" s="250"/>
      <c r="O999" s="250"/>
      <c r="P999" s="250"/>
      <c r="Q999" s="250"/>
      <c r="R999" s="250"/>
      <c r="S999" s="250"/>
      <c r="T999" s="251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52" t="s">
        <v>188</v>
      </c>
      <c r="AU999" s="252" t="s">
        <v>82</v>
      </c>
      <c r="AV999" s="13" t="s">
        <v>80</v>
      </c>
      <c r="AW999" s="13" t="s">
        <v>30</v>
      </c>
      <c r="AX999" s="13" t="s">
        <v>73</v>
      </c>
      <c r="AY999" s="252" t="s">
        <v>129</v>
      </c>
    </row>
    <row r="1000" spans="1:51" s="13" customFormat="1" ht="12">
      <c r="A1000" s="13"/>
      <c r="B1000" s="243"/>
      <c r="C1000" s="244"/>
      <c r="D1000" s="234" t="s">
        <v>188</v>
      </c>
      <c r="E1000" s="245" t="s">
        <v>1</v>
      </c>
      <c r="F1000" s="246" t="s">
        <v>550</v>
      </c>
      <c r="G1000" s="244"/>
      <c r="H1000" s="245" t="s">
        <v>1</v>
      </c>
      <c r="I1000" s="247"/>
      <c r="J1000" s="244"/>
      <c r="K1000" s="244"/>
      <c r="L1000" s="248"/>
      <c r="M1000" s="249"/>
      <c r="N1000" s="250"/>
      <c r="O1000" s="250"/>
      <c r="P1000" s="250"/>
      <c r="Q1000" s="250"/>
      <c r="R1000" s="250"/>
      <c r="S1000" s="250"/>
      <c r="T1000" s="251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52" t="s">
        <v>188</v>
      </c>
      <c r="AU1000" s="252" t="s">
        <v>82</v>
      </c>
      <c r="AV1000" s="13" t="s">
        <v>80</v>
      </c>
      <c r="AW1000" s="13" t="s">
        <v>30</v>
      </c>
      <c r="AX1000" s="13" t="s">
        <v>73</v>
      </c>
      <c r="AY1000" s="252" t="s">
        <v>129</v>
      </c>
    </row>
    <row r="1001" spans="1:51" s="14" customFormat="1" ht="12">
      <c r="A1001" s="14"/>
      <c r="B1001" s="253"/>
      <c r="C1001" s="254"/>
      <c r="D1001" s="234" t="s">
        <v>188</v>
      </c>
      <c r="E1001" s="255" t="s">
        <v>1</v>
      </c>
      <c r="F1001" s="256" t="s">
        <v>743</v>
      </c>
      <c r="G1001" s="254"/>
      <c r="H1001" s="257">
        <v>3.23</v>
      </c>
      <c r="I1001" s="258"/>
      <c r="J1001" s="254"/>
      <c r="K1001" s="254"/>
      <c r="L1001" s="259"/>
      <c r="M1001" s="260"/>
      <c r="N1001" s="261"/>
      <c r="O1001" s="261"/>
      <c r="P1001" s="261"/>
      <c r="Q1001" s="261"/>
      <c r="R1001" s="261"/>
      <c r="S1001" s="261"/>
      <c r="T1001" s="262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63" t="s">
        <v>188</v>
      </c>
      <c r="AU1001" s="263" t="s">
        <v>82</v>
      </c>
      <c r="AV1001" s="14" t="s">
        <v>82</v>
      </c>
      <c r="AW1001" s="14" t="s">
        <v>30</v>
      </c>
      <c r="AX1001" s="14" t="s">
        <v>73</v>
      </c>
      <c r="AY1001" s="263" t="s">
        <v>129</v>
      </c>
    </row>
    <row r="1002" spans="1:51" s="14" customFormat="1" ht="12">
      <c r="A1002" s="14"/>
      <c r="B1002" s="253"/>
      <c r="C1002" s="254"/>
      <c r="D1002" s="234" t="s">
        <v>188</v>
      </c>
      <c r="E1002" s="255" t="s">
        <v>1</v>
      </c>
      <c r="F1002" s="256" t="s">
        <v>744</v>
      </c>
      <c r="G1002" s="254"/>
      <c r="H1002" s="257">
        <v>0.26</v>
      </c>
      <c r="I1002" s="258"/>
      <c r="J1002" s="254"/>
      <c r="K1002" s="254"/>
      <c r="L1002" s="259"/>
      <c r="M1002" s="260"/>
      <c r="N1002" s="261"/>
      <c r="O1002" s="261"/>
      <c r="P1002" s="261"/>
      <c r="Q1002" s="261"/>
      <c r="R1002" s="261"/>
      <c r="S1002" s="261"/>
      <c r="T1002" s="262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63" t="s">
        <v>188</v>
      </c>
      <c r="AU1002" s="263" t="s">
        <v>82</v>
      </c>
      <c r="AV1002" s="14" t="s">
        <v>82</v>
      </c>
      <c r="AW1002" s="14" t="s">
        <v>30</v>
      </c>
      <c r="AX1002" s="14" t="s">
        <v>73</v>
      </c>
      <c r="AY1002" s="263" t="s">
        <v>129</v>
      </c>
    </row>
    <row r="1003" spans="1:51" s="13" customFormat="1" ht="12">
      <c r="A1003" s="13"/>
      <c r="B1003" s="243"/>
      <c r="C1003" s="244"/>
      <c r="D1003" s="234" t="s">
        <v>188</v>
      </c>
      <c r="E1003" s="245" t="s">
        <v>1</v>
      </c>
      <c r="F1003" s="246" t="s">
        <v>602</v>
      </c>
      <c r="G1003" s="244"/>
      <c r="H1003" s="245" t="s">
        <v>1</v>
      </c>
      <c r="I1003" s="247"/>
      <c r="J1003" s="244"/>
      <c r="K1003" s="244"/>
      <c r="L1003" s="248"/>
      <c r="M1003" s="249"/>
      <c r="N1003" s="250"/>
      <c r="O1003" s="250"/>
      <c r="P1003" s="250"/>
      <c r="Q1003" s="250"/>
      <c r="R1003" s="250"/>
      <c r="S1003" s="250"/>
      <c r="T1003" s="251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52" t="s">
        <v>188</v>
      </c>
      <c r="AU1003" s="252" t="s">
        <v>82</v>
      </c>
      <c r="AV1003" s="13" t="s">
        <v>80</v>
      </c>
      <c r="AW1003" s="13" t="s">
        <v>30</v>
      </c>
      <c r="AX1003" s="13" t="s">
        <v>73</v>
      </c>
      <c r="AY1003" s="252" t="s">
        <v>129</v>
      </c>
    </row>
    <row r="1004" spans="1:51" s="14" customFormat="1" ht="12">
      <c r="A1004" s="14"/>
      <c r="B1004" s="253"/>
      <c r="C1004" s="254"/>
      <c r="D1004" s="234" t="s">
        <v>188</v>
      </c>
      <c r="E1004" s="255" t="s">
        <v>1</v>
      </c>
      <c r="F1004" s="256" t="s">
        <v>745</v>
      </c>
      <c r="G1004" s="254"/>
      <c r="H1004" s="257">
        <v>3.355</v>
      </c>
      <c r="I1004" s="258"/>
      <c r="J1004" s="254"/>
      <c r="K1004" s="254"/>
      <c r="L1004" s="259"/>
      <c r="M1004" s="260"/>
      <c r="N1004" s="261"/>
      <c r="O1004" s="261"/>
      <c r="P1004" s="261"/>
      <c r="Q1004" s="261"/>
      <c r="R1004" s="261"/>
      <c r="S1004" s="261"/>
      <c r="T1004" s="262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63" t="s">
        <v>188</v>
      </c>
      <c r="AU1004" s="263" t="s">
        <v>82</v>
      </c>
      <c r="AV1004" s="14" t="s">
        <v>82</v>
      </c>
      <c r="AW1004" s="14" t="s">
        <v>30</v>
      </c>
      <c r="AX1004" s="14" t="s">
        <v>73</v>
      </c>
      <c r="AY1004" s="263" t="s">
        <v>129</v>
      </c>
    </row>
    <row r="1005" spans="1:51" s="14" customFormat="1" ht="12">
      <c r="A1005" s="14"/>
      <c r="B1005" s="253"/>
      <c r="C1005" s="254"/>
      <c r="D1005" s="234" t="s">
        <v>188</v>
      </c>
      <c r="E1005" s="255" t="s">
        <v>1</v>
      </c>
      <c r="F1005" s="256" t="s">
        <v>746</v>
      </c>
      <c r="G1005" s="254"/>
      <c r="H1005" s="257">
        <v>0.1</v>
      </c>
      <c r="I1005" s="258"/>
      <c r="J1005" s="254"/>
      <c r="K1005" s="254"/>
      <c r="L1005" s="259"/>
      <c r="M1005" s="260"/>
      <c r="N1005" s="261"/>
      <c r="O1005" s="261"/>
      <c r="P1005" s="261"/>
      <c r="Q1005" s="261"/>
      <c r="R1005" s="261"/>
      <c r="S1005" s="261"/>
      <c r="T1005" s="262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63" t="s">
        <v>188</v>
      </c>
      <c r="AU1005" s="263" t="s">
        <v>82</v>
      </c>
      <c r="AV1005" s="14" t="s">
        <v>82</v>
      </c>
      <c r="AW1005" s="14" t="s">
        <v>30</v>
      </c>
      <c r="AX1005" s="14" t="s">
        <v>73</v>
      </c>
      <c r="AY1005" s="263" t="s">
        <v>129</v>
      </c>
    </row>
    <row r="1006" spans="1:51" s="14" customFormat="1" ht="12">
      <c r="A1006" s="14"/>
      <c r="B1006" s="253"/>
      <c r="C1006" s="254"/>
      <c r="D1006" s="234" t="s">
        <v>188</v>
      </c>
      <c r="E1006" s="255" t="s">
        <v>1</v>
      </c>
      <c r="F1006" s="256" t="s">
        <v>729</v>
      </c>
      <c r="G1006" s="254"/>
      <c r="H1006" s="257">
        <v>0.08</v>
      </c>
      <c r="I1006" s="258"/>
      <c r="J1006" s="254"/>
      <c r="K1006" s="254"/>
      <c r="L1006" s="259"/>
      <c r="M1006" s="260"/>
      <c r="N1006" s="261"/>
      <c r="O1006" s="261"/>
      <c r="P1006" s="261"/>
      <c r="Q1006" s="261"/>
      <c r="R1006" s="261"/>
      <c r="S1006" s="261"/>
      <c r="T1006" s="262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63" t="s">
        <v>188</v>
      </c>
      <c r="AU1006" s="263" t="s">
        <v>82</v>
      </c>
      <c r="AV1006" s="14" t="s">
        <v>82</v>
      </c>
      <c r="AW1006" s="14" t="s">
        <v>30</v>
      </c>
      <c r="AX1006" s="14" t="s">
        <v>73</v>
      </c>
      <c r="AY1006" s="263" t="s">
        <v>129</v>
      </c>
    </row>
    <row r="1007" spans="1:51" s="14" customFormat="1" ht="12">
      <c r="A1007" s="14"/>
      <c r="B1007" s="253"/>
      <c r="C1007" s="254"/>
      <c r="D1007" s="234" t="s">
        <v>188</v>
      </c>
      <c r="E1007" s="255" t="s">
        <v>1</v>
      </c>
      <c r="F1007" s="256" t="s">
        <v>716</v>
      </c>
      <c r="G1007" s="254"/>
      <c r="H1007" s="257">
        <v>0.3</v>
      </c>
      <c r="I1007" s="258"/>
      <c r="J1007" s="254"/>
      <c r="K1007" s="254"/>
      <c r="L1007" s="259"/>
      <c r="M1007" s="260"/>
      <c r="N1007" s="261"/>
      <c r="O1007" s="261"/>
      <c r="P1007" s="261"/>
      <c r="Q1007" s="261"/>
      <c r="R1007" s="261"/>
      <c r="S1007" s="261"/>
      <c r="T1007" s="262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63" t="s">
        <v>188</v>
      </c>
      <c r="AU1007" s="263" t="s">
        <v>82</v>
      </c>
      <c r="AV1007" s="14" t="s">
        <v>82</v>
      </c>
      <c r="AW1007" s="14" t="s">
        <v>30</v>
      </c>
      <c r="AX1007" s="14" t="s">
        <v>73</v>
      </c>
      <c r="AY1007" s="263" t="s">
        <v>129</v>
      </c>
    </row>
    <row r="1008" spans="1:51" s="13" customFormat="1" ht="12">
      <c r="A1008" s="13"/>
      <c r="B1008" s="243"/>
      <c r="C1008" s="244"/>
      <c r="D1008" s="234" t="s">
        <v>188</v>
      </c>
      <c r="E1008" s="245" t="s">
        <v>1</v>
      </c>
      <c r="F1008" s="246" t="s">
        <v>388</v>
      </c>
      <c r="G1008" s="244"/>
      <c r="H1008" s="245" t="s">
        <v>1</v>
      </c>
      <c r="I1008" s="247"/>
      <c r="J1008" s="244"/>
      <c r="K1008" s="244"/>
      <c r="L1008" s="248"/>
      <c r="M1008" s="249"/>
      <c r="N1008" s="250"/>
      <c r="O1008" s="250"/>
      <c r="P1008" s="250"/>
      <c r="Q1008" s="250"/>
      <c r="R1008" s="250"/>
      <c r="S1008" s="250"/>
      <c r="T1008" s="251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52" t="s">
        <v>188</v>
      </c>
      <c r="AU1008" s="252" t="s">
        <v>82</v>
      </c>
      <c r="AV1008" s="13" t="s">
        <v>80</v>
      </c>
      <c r="AW1008" s="13" t="s">
        <v>30</v>
      </c>
      <c r="AX1008" s="13" t="s">
        <v>73</v>
      </c>
      <c r="AY1008" s="252" t="s">
        <v>129</v>
      </c>
    </row>
    <row r="1009" spans="1:51" s="14" customFormat="1" ht="12">
      <c r="A1009" s="14"/>
      <c r="B1009" s="253"/>
      <c r="C1009" s="254"/>
      <c r="D1009" s="234" t="s">
        <v>188</v>
      </c>
      <c r="E1009" s="255" t="s">
        <v>1</v>
      </c>
      <c r="F1009" s="256" t="s">
        <v>747</v>
      </c>
      <c r="G1009" s="254"/>
      <c r="H1009" s="257">
        <v>4.575</v>
      </c>
      <c r="I1009" s="258"/>
      <c r="J1009" s="254"/>
      <c r="K1009" s="254"/>
      <c r="L1009" s="259"/>
      <c r="M1009" s="260"/>
      <c r="N1009" s="261"/>
      <c r="O1009" s="261"/>
      <c r="P1009" s="261"/>
      <c r="Q1009" s="261"/>
      <c r="R1009" s="261"/>
      <c r="S1009" s="261"/>
      <c r="T1009" s="262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63" t="s">
        <v>188</v>
      </c>
      <c r="AU1009" s="263" t="s">
        <v>82</v>
      </c>
      <c r="AV1009" s="14" t="s">
        <v>82</v>
      </c>
      <c r="AW1009" s="14" t="s">
        <v>30</v>
      </c>
      <c r="AX1009" s="14" t="s">
        <v>73</v>
      </c>
      <c r="AY1009" s="263" t="s">
        <v>129</v>
      </c>
    </row>
    <row r="1010" spans="1:51" s="14" customFormat="1" ht="12">
      <c r="A1010" s="14"/>
      <c r="B1010" s="253"/>
      <c r="C1010" s="254"/>
      <c r="D1010" s="234" t="s">
        <v>188</v>
      </c>
      <c r="E1010" s="255" t="s">
        <v>1</v>
      </c>
      <c r="F1010" s="256" t="s">
        <v>748</v>
      </c>
      <c r="G1010" s="254"/>
      <c r="H1010" s="257">
        <v>3.294</v>
      </c>
      <c r="I1010" s="258"/>
      <c r="J1010" s="254"/>
      <c r="K1010" s="254"/>
      <c r="L1010" s="259"/>
      <c r="M1010" s="260"/>
      <c r="N1010" s="261"/>
      <c r="O1010" s="261"/>
      <c r="P1010" s="261"/>
      <c r="Q1010" s="261"/>
      <c r="R1010" s="261"/>
      <c r="S1010" s="261"/>
      <c r="T1010" s="262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T1010" s="263" t="s">
        <v>188</v>
      </c>
      <c r="AU1010" s="263" t="s">
        <v>82</v>
      </c>
      <c r="AV1010" s="14" t="s">
        <v>82</v>
      </c>
      <c r="AW1010" s="14" t="s">
        <v>30</v>
      </c>
      <c r="AX1010" s="14" t="s">
        <v>73</v>
      </c>
      <c r="AY1010" s="263" t="s">
        <v>129</v>
      </c>
    </row>
    <row r="1011" spans="1:51" s="14" customFormat="1" ht="12">
      <c r="A1011" s="14"/>
      <c r="B1011" s="253"/>
      <c r="C1011" s="254"/>
      <c r="D1011" s="234" t="s">
        <v>188</v>
      </c>
      <c r="E1011" s="255" t="s">
        <v>1</v>
      </c>
      <c r="F1011" s="256" t="s">
        <v>691</v>
      </c>
      <c r="G1011" s="254"/>
      <c r="H1011" s="257">
        <v>0.338</v>
      </c>
      <c r="I1011" s="258"/>
      <c r="J1011" s="254"/>
      <c r="K1011" s="254"/>
      <c r="L1011" s="259"/>
      <c r="M1011" s="260"/>
      <c r="N1011" s="261"/>
      <c r="O1011" s="261"/>
      <c r="P1011" s="261"/>
      <c r="Q1011" s="261"/>
      <c r="R1011" s="261"/>
      <c r="S1011" s="261"/>
      <c r="T1011" s="262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63" t="s">
        <v>188</v>
      </c>
      <c r="AU1011" s="263" t="s">
        <v>82</v>
      </c>
      <c r="AV1011" s="14" t="s">
        <v>82</v>
      </c>
      <c r="AW1011" s="14" t="s">
        <v>30</v>
      </c>
      <c r="AX1011" s="14" t="s">
        <v>73</v>
      </c>
      <c r="AY1011" s="263" t="s">
        <v>129</v>
      </c>
    </row>
    <row r="1012" spans="1:51" s="13" customFormat="1" ht="12">
      <c r="A1012" s="13"/>
      <c r="B1012" s="243"/>
      <c r="C1012" s="244"/>
      <c r="D1012" s="234" t="s">
        <v>188</v>
      </c>
      <c r="E1012" s="245" t="s">
        <v>1</v>
      </c>
      <c r="F1012" s="246" t="s">
        <v>605</v>
      </c>
      <c r="G1012" s="244"/>
      <c r="H1012" s="245" t="s">
        <v>1</v>
      </c>
      <c r="I1012" s="247"/>
      <c r="J1012" s="244"/>
      <c r="K1012" s="244"/>
      <c r="L1012" s="248"/>
      <c r="M1012" s="249"/>
      <c r="N1012" s="250"/>
      <c r="O1012" s="250"/>
      <c r="P1012" s="250"/>
      <c r="Q1012" s="250"/>
      <c r="R1012" s="250"/>
      <c r="S1012" s="250"/>
      <c r="T1012" s="251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52" t="s">
        <v>188</v>
      </c>
      <c r="AU1012" s="252" t="s">
        <v>82</v>
      </c>
      <c r="AV1012" s="13" t="s">
        <v>80</v>
      </c>
      <c r="AW1012" s="13" t="s">
        <v>30</v>
      </c>
      <c r="AX1012" s="13" t="s">
        <v>73</v>
      </c>
      <c r="AY1012" s="252" t="s">
        <v>129</v>
      </c>
    </row>
    <row r="1013" spans="1:51" s="14" customFormat="1" ht="12">
      <c r="A1013" s="14"/>
      <c r="B1013" s="253"/>
      <c r="C1013" s="254"/>
      <c r="D1013" s="234" t="s">
        <v>188</v>
      </c>
      <c r="E1013" s="255" t="s">
        <v>1</v>
      </c>
      <c r="F1013" s="256" t="s">
        <v>749</v>
      </c>
      <c r="G1013" s="254"/>
      <c r="H1013" s="257">
        <v>5.517</v>
      </c>
      <c r="I1013" s="258"/>
      <c r="J1013" s="254"/>
      <c r="K1013" s="254"/>
      <c r="L1013" s="259"/>
      <c r="M1013" s="260"/>
      <c r="N1013" s="261"/>
      <c r="O1013" s="261"/>
      <c r="P1013" s="261"/>
      <c r="Q1013" s="261"/>
      <c r="R1013" s="261"/>
      <c r="S1013" s="261"/>
      <c r="T1013" s="262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63" t="s">
        <v>188</v>
      </c>
      <c r="AU1013" s="263" t="s">
        <v>82</v>
      </c>
      <c r="AV1013" s="14" t="s">
        <v>82</v>
      </c>
      <c r="AW1013" s="14" t="s">
        <v>30</v>
      </c>
      <c r="AX1013" s="14" t="s">
        <v>73</v>
      </c>
      <c r="AY1013" s="263" t="s">
        <v>129</v>
      </c>
    </row>
    <row r="1014" spans="1:51" s="16" customFormat="1" ht="12">
      <c r="A1014" s="16"/>
      <c r="B1014" s="286"/>
      <c r="C1014" s="287"/>
      <c r="D1014" s="234" t="s">
        <v>188</v>
      </c>
      <c r="E1014" s="288" t="s">
        <v>1</v>
      </c>
      <c r="F1014" s="289" t="s">
        <v>451</v>
      </c>
      <c r="G1014" s="287"/>
      <c r="H1014" s="290">
        <v>21.049</v>
      </c>
      <c r="I1014" s="291"/>
      <c r="J1014" s="287"/>
      <c r="K1014" s="287"/>
      <c r="L1014" s="292"/>
      <c r="M1014" s="293"/>
      <c r="N1014" s="294"/>
      <c r="O1014" s="294"/>
      <c r="P1014" s="294"/>
      <c r="Q1014" s="294"/>
      <c r="R1014" s="294"/>
      <c r="S1014" s="294"/>
      <c r="T1014" s="295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T1014" s="296" t="s">
        <v>188</v>
      </c>
      <c r="AU1014" s="296" t="s">
        <v>82</v>
      </c>
      <c r="AV1014" s="16" t="s">
        <v>141</v>
      </c>
      <c r="AW1014" s="16" t="s">
        <v>30</v>
      </c>
      <c r="AX1014" s="16" t="s">
        <v>73</v>
      </c>
      <c r="AY1014" s="296" t="s">
        <v>129</v>
      </c>
    </row>
    <row r="1015" spans="1:51" s="13" customFormat="1" ht="12">
      <c r="A1015" s="13"/>
      <c r="B1015" s="243"/>
      <c r="C1015" s="244"/>
      <c r="D1015" s="234" t="s">
        <v>188</v>
      </c>
      <c r="E1015" s="245" t="s">
        <v>1</v>
      </c>
      <c r="F1015" s="246" t="s">
        <v>750</v>
      </c>
      <c r="G1015" s="244"/>
      <c r="H1015" s="245" t="s">
        <v>1</v>
      </c>
      <c r="I1015" s="247"/>
      <c r="J1015" s="244"/>
      <c r="K1015" s="244"/>
      <c r="L1015" s="248"/>
      <c r="M1015" s="249"/>
      <c r="N1015" s="250"/>
      <c r="O1015" s="250"/>
      <c r="P1015" s="250"/>
      <c r="Q1015" s="250"/>
      <c r="R1015" s="250"/>
      <c r="S1015" s="250"/>
      <c r="T1015" s="251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T1015" s="252" t="s">
        <v>188</v>
      </c>
      <c r="AU1015" s="252" t="s">
        <v>82</v>
      </c>
      <c r="AV1015" s="13" t="s">
        <v>80</v>
      </c>
      <c r="AW1015" s="13" t="s">
        <v>30</v>
      </c>
      <c r="AX1015" s="13" t="s">
        <v>73</v>
      </c>
      <c r="AY1015" s="252" t="s">
        <v>129</v>
      </c>
    </row>
    <row r="1016" spans="1:51" s="13" customFormat="1" ht="12">
      <c r="A1016" s="13"/>
      <c r="B1016" s="243"/>
      <c r="C1016" s="244"/>
      <c r="D1016" s="234" t="s">
        <v>188</v>
      </c>
      <c r="E1016" s="245" t="s">
        <v>1</v>
      </c>
      <c r="F1016" s="246" t="s">
        <v>646</v>
      </c>
      <c r="G1016" s="244"/>
      <c r="H1016" s="245" t="s">
        <v>1</v>
      </c>
      <c r="I1016" s="247"/>
      <c r="J1016" s="244"/>
      <c r="K1016" s="244"/>
      <c r="L1016" s="248"/>
      <c r="M1016" s="249"/>
      <c r="N1016" s="250"/>
      <c r="O1016" s="250"/>
      <c r="P1016" s="250"/>
      <c r="Q1016" s="250"/>
      <c r="R1016" s="250"/>
      <c r="S1016" s="250"/>
      <c r="T1016" s="251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52" t="s">
        <v>188</v>
      </c>
      <c r="AU1016" s="252" t="s">
        <v>82</v>
      </c>
      <c r="AV1016" s="13" t="s">
        <v>80</v>
      </c>
      <c r="AW1016" s="13" t="s">
        <v>30</v>
      </c>
      <c r="AX1016" s="13" t="s">
        <v>73</v>
      </c>
      <c r="AY1016" s="252" t="s">
        <v>129</v>
      </c>
    </row>
    <row r="1017" spans="1:51" s="14" customFormat="1" ht="12">
      <c r="A1017" s="14"/>
      <c r="B1017" s="253"/>
      <c r="C1017" s="254"/>
      <c r="D1017" s="234" t="s">
        <v>188</v>
      </c>
      <c r="E1017" s="255" t="s">
        <v>1</v>
      </c>
      <c r="F1017" s="256" t="s">
        <v>751</v>
      </c>
      <c r="G1017" s="254"/>
      <c r="H1017" s="257">
        <v>1.675</v>
      </c>
      <c r="I1017" s="258"/>
      <c r="J1017" s="254"/>
      <c r="K1017" s="254"/>
      <c r="L1017" s="259"/>
      <c r="M1017" s="260"/>
      <c r="N1017" s="261"/>
      <c r="O1017" s="261"/>
      <c r="P1017" s="261"/>
      <c r="Q1017" s="261"/>
      <c r="R1017" s="261"/>
      <c r="S1017" s="261"/>
      <c r="T1017" s="262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63" t="s">
        <v>188</v>
      </c>
      <c r="AU1017" s="263" t="s">
        <v>82</v>
      </c>
      <c r="AV1017" s="14" t="s">
        <v>82</v>
      </c>
      <c r="AW1017" s="14" t="s">
        <v>30</v>
      </c>
      <c r="AX1017" s="14" t="s">
        <v>73</v>
      </c>
      <c r="AY1017" s="263" t="s">
        <v>129</v>
      </c>
    </row>
    <row r="1018" spans="1:51" s="14" customFormat="1" ht="12">
      <c r="A1018" s="14"/>
      <c r="B1018" s="253"/>
      <c r="C1018" s="254"/>
      <c r="D1018" s="234" t="s">
        <v>188</v>
      </c>
      <c r="E1018" s="255" t="s">
        <v>1</v>
      </c>
      <c r="F1018" s="256" t="s">
        <v>729</v>
      </c>
      <c r="G1018" s="254"/>
      <c r="H1018" s="257">
        <v>0.08</v>
      </c>
      <c r="I1018" s="258"/>
      <c r="J1018" s="254"/>
      <c r="K1018" s="254"/>
      <c r="L1018" s="259"/>
      <c r="M1018" s="260"/>
      <c r="N1018" s="261"/>
      <c r="O1018" s="261"/>
      <c r="P1018" s="261"/>
      <c r="Q1018" s="261"/>
      <c r="R1018" s="261"/>
      <c r="S1018" s="261"/>
      <c r="T1018" s="262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63" t="s">
        <v>188</v>
      </c>
      <c r="AU1018" s="263" t="s">
        <v>82</v>
      </c>
      <c r="AV1018" s="14" t="s">
        <v>82</v>
      </c>
      <c r="AW1018" s="14" t="s">
        <v>30</v>
      </c>
      <c r="AX1018" s="14" t="s">
        <v>73</v>
      </c>
      <c r="AY1018" s="263" t="s">
        <v>129</v>
      </c>
    </row>
    <row r="1019" spans="1:51" s="13" customFormat="1" ht="12">
      <c r="A1019" s="13"/>
      <c r="B1019" s="243"/>
      <c r="C1019" s="244"/>
      <c r="D1019" s="234" t="s">
        <v>188</v>
      </c>
      <c r="E1019" s="245" t="s">
        <v>1</v>
      </c>
      <c r="F1019" s="246" t="s">
        <v>649</v>
      </c>
      <c r="G1019" s="244"/>
      <c r="H1019" s="245" t="s">
        <v>1</v>
      </c>
      <c r="I1019" s="247"/>
      <c r="J1019" s="244"/>
      <c r="K1019" s="244"/>
      <c r="L1019" s="248"/>
      <c r="M1019" s="249"/>
      <c r="N1019" s="250"/>
      <c r="O1019" s="250"/>
      <c r="P1019" s="250"/>
      <c r="Q1019" s="250"/>
      <c r="R1019" s="250"/>
      <c r="S1019" s="250"/>
      <c r="T1019" s="251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52" t="s">
        <v>188</v>
      </c>
      <c r="AU1019" s="252" t="s">
        <v>82</v>
      </c>
      <c r="AV1019" s="13" t="s">
        <v>80</v>
      </c>
      <c r="AW1019" s="13" t="s">
        <v>30</v>
      </c>
      <c r="AX1019" s="13" t="s">
        <v>73</v>
      </c>
      <c r="AY1019" s="252" t="s">
        <v>129</v>
      </c>
    </row>
    <row r="1020" spans="1:51" s="14" customFormat="1" ht="12">
      <c r="A1020" s="14"/>
      <c r="B1020" s="253"/>
      <c r="C1020" s="254"/>
      <c r="D1020" s="234" t="s">
        <v>188</v>
      </c>
      <c r="E1020" s="255" t="s">
        <v>1</v>
      </c>
      <c r="F1020" s="256" t="s">
        <v>752</v>
      </c>
      <c r="G1020" s="254"/>
      <c r="H1020" s="257">
        <v>2.127</v>
      </c>
      <c r="I1020" s="258"/>
      <c r="J1020" s="254"/>
      <c r="K1020" s="254"/>
      <c r="L1020" s="259"/>
      <c r="M1020" s="260"/>
      <c r="N1020" s="261"/>
      <c r="O1020" s="261"/>
      <c r="P1020" s="261"/>
      <c r="Q1020" s="261"/>
      <c r="R1020" s="261"/>
      <c r="S1020" s="261"/>
      <c r="T1020" s="262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63" t="s">
        <v>188</v>
      </c>
      <c r="AU1020" s="263" t="s">
        <v>82</v>
      </c>
      <c r="AV1020" s="14" t="s">
        <v>82</v>
      </c>
      <c r="AW1020" s="14" t="s">
        <v>30</v>
      </c>
      <c r="AX1020" s="14" t="s">
        <v>73</v>
      </c>
      <c r="AY1020" s="263" t="s">
        <v>129</v>
      </c>
    </row>
    <row r="1021" spans="1:51" s="14" customFormat="1" ht="12">
      <c r="A1021" s="14"/>
      <c r="B1021" s="253"/>
      <c r="C1021" s="254"/>
      <c r="D1021" s="234" t="s">
        <v>188</v>
      </c>
      <c r="E1021" s="255" t="s">
        <v>1</v>
      </c>
      <c r="F1021" s="256" t="s">
        <v>753</v>
      </c>
      <c r="G1021" s="254"/>
      <c r="H1021" s="257">
        <v>0.07</v>
      </c>
      <c r="I1021" s="258"/>
      <c r="J1021" s="254"/>
      <c r="K1021" s="254"/>
      <c r="L1021" s="259"/>
      <c r="M1021" s="260"/>
      <c r="N1021" s="261"/>
      <c r="O1021" s="261"/>
      <c r="P1021" s="261"/>
      <c r="Q1021" s="261"/>
      <c r="R1021" s="261"/>
      <c r="S1021" s="261"/>
      <c r="T1021" s="262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63" t="s">
        <v>188</v>
      </c>
      <c r="AU1021" s="263" t="s">
        <v>82</v>
      </c>
      <c r="AV1021" s="14" t="s">
        <v>82</v>
      </c>
      <c r="AW1021" s="14" t="s">
        <v>30</v>
      </c>
      <c r="AX1021" s="14" t="s">
        <v>73</v>
      </c>
      <c r="AY1021" s="263" t="s">
        <v>129</v>
      </c>
    </row>
    <row r="1022" spans="1:51" s="14" customFormat="1" ht="12">
      <c r="A1022" s="14"/>
      <c r="B1022" s="253"/>
      <c r="C1022" s="254"/>
      <c r="D1022" s="234" t="s">
        <v>188</v>
      </c>
      <c r="E1022" s="255" t="s">
        <v>1</v>
      </c>
      <c r="F1022" s="256" t="s">
        <v>729</v>
      </c>
      <c r="G1022" s="254"/>
      <c r="H1022" s="257">
        <v>0.08</v>
      </c>
      <c r="I1022" s="258"/>
      <c r="J1022" s="254"/>
      <c r="K1022" s="254"/>
      <c r="L1022" s="259"/>
      <c r="M1022" s="260"/>
      <c r="N1022" s="261"/>
      <c r="O1022" s="261"/>
      <c r="P1022" s="261"/>
      <c r="Q1022" s="261"/>
      <c r="R1022" s="261"/>
      <c r="S1022" s="261"/>
      <c r="T1022" s="262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63" t="s">
        <v>188</v>
      </c>
      <c r="AU1022" s="263" t="s">
        <v>82</v>
      </c>
      <c r="AV1022" s="14" t="s">
        <v>82</v>
      </c>
      <c r="AW1022" s="14" t="s">
        <v>30</v>
      </c>
      <c r="AX1022" s="14" t="s">
        <v>73</v>
      </c>
      <c r="AY1022" s="263" t="s">
        <v>129</v>
      </c>
    </row>
    <row r="1023" spans="1:51" s="13" customFormat="1" ht="12">
      <c r="A1023" s="13"/>
      <c r="B1023" s="243"/>
      <c r="C1023" s="244"/>
      <c r="D1023" s="234" t="s">
        <v>188</v>
      </c>
      <c r="E1023" s="245" t="s">
        <v>1</v>
      </c>
      <c r="F1023" s="246" t="s">
        <v>403</v>
      </c>
      <c r="G1023" s="244"/>
      <c r="H1023" s="245" t="s">
        <v>1</v>
      </c>
      <c r="I1023" s="247"/>
      <c r="J1023" s="244"/>
      <c r="K1023" s="244"/>
      <c r="L1023" s="248"/>
      <c r="M1023" s="249"/>
      <c r="N1023" s="250"/>
      <c r="O1023" s="250"/>
      <c r="P1023" s="250"/>
      <c r="Q1023" s="250"/>
      <c r="R1023" s="250"/>
      <c r="S1023" s="250"/>
      <c r="T1023" s="251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T1023" s="252" t="s">
        <v>188</v>
      </c>
      <c r="AU1023" s="252" t="s">
        <v>82</v>
      </c>
      <c r="AV1023" s="13" t="s">
        <v>80</v>
      </c>
      <c r="AW1023" s="13" t="s">
        <v>30</v>
      </c>
      <c r="AX1023" s="13" t="s">
        <v>73</v>
      </c>
      <c r="AY1023" s="252" t="s">
        <v>129</v>
      </c>
    </row>
    <row r="1024" spans="1:51" s="14" customFormat="1" ht="12">
      <c r="A1024" s="14"/>
      <c r="B1024" s="253"/>
      <c r="C1024" s="254"/>
      <c r="D1024" s="234" t="s">
        <v>188</v>
      </c>
      <c r="E1024" s="255" t="s">
        <v>1</v>
      </c>
      <c r="F1024" s="256" t="s">
        <v>754</v>
      </c>
      <c r="G1024" s="254"/>
      <c r="H1024" s="257">
        <v>2.68</v>
      </c>
      <c r="I1024" s="258"/>
      <c r="J1024" s="254"/>
      <c r="K1024" s="254"/>
      <c r="L1024" s="259"/>
      <c r="M1024" s="260"/>
      <c r="N1024" s="261"/>
      <c r="O1024" s="261"/>
      <c r="P1024" s="261"/>
      <c r="Q1024" s="261"/>
      <c r="R1024" s="261"/>
      <c r="S1024" s="261"/>
      <c r="T1024" s="262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63" t="s">
        <v>188</v>
      </c>
      <c r="AU1024" s="263" t="s">
        <v>82</v>
      </c>
      <c r="AV1024" s="14" t="s">
        <v>82</v>
      </c>
      <c r="AW1024" s="14" t="s">
        <v>30</v>
      </c>
      <c r="AX1024" s="14" t="s">
        <v>73</v>
      </c>
      <c r="AY1024" s="263" t="s">
        <v>129</v>
      </c>
    </row>
    <row r="1025" spans="1:51" s="14" customFormat="1" ht="12">
      <c r="A1025" s="14"/>
      <c r="B1025" s="253"/>
      <c r="C1025" s="254"/>
      <c r="D1025" s="234" t="s">
        <v>188</v>
      </c>
      <c r="E1025" s="255" t="s">
        <v>1</v>
      </c>
      <c r="F1025" s="256" t="s">
        <v>691</v>
      </c>
      <c r="G1025" s="254"/>
      <c r="H1025" s="257">
        <v>0.338</v>
      </c>
      <c r="I1025" s="258"/>
      <c r="J1025" s="254"/>
      <c r="K1025" s="254"/>
      <c r="L1025" s="259"/>
      <c r="M1025" s="260"/>
      <c r="N1025" s="261"/>
      <c r="O1025" s="261"/>
      <c r="P1025" s="261"/>
      <c r="Q1025" s="261"/>
      <c r="R1025" s="261"/>
      <c r="S1025" s="261"/>
      <c r="T1025" s="262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63" t="s">
        <v>188</v>
      </c>
      <c r="AU1025" s="263" t="s">
        <v>82</v>
      </c>
      <c r="AV1025" s="14" t="s">
        <v>82</v>
      </c>
      <c r="AW1025" s="14" t="s">
        <v>30</v>
      </c>
      <c r="AX1025" s="14" t="s">
        <v>73</v>
      </c>
      <c r="AY1025" s="263" t="s">
        <v>129</v>
      </c>
    </row>
    <row r="1026" spans="1:51" s="13" customFormat="1" ht="12">
      <c r="A1026" s="13"/>
      <c r="B1026" s="243"/>
      <c r="C1026" s="244"/>
      <c r="D1026" s="234" t="s">
        <v>188</v>
      </c>
      <c r="E1026" s="245" t="s">
        <v>1</v>
      </c>
      <c r="F1026" s="246" t="s">
        <v>656</v>
      </c>
      <c r="G1026" s="244"/>
      <c r="H1026" s="245" t="s">
        <v>1</v>
      </c>
      <c r="I1026" s="247"/>
      <c r="J1026" s="244"/>
      <c r="K1026" s="244"/>
      <c r="L1026" s="248"/>
      <c r="M1026" s="249"/>
      <c r="N1026" s="250"/>
      <c r="O1026" s="250"/>
      <c r="P1026" s="250"/>
      <c r="Q1026" s="250"/>
      <c r="R1026" s="250"/>
      <c r="S1026" s="250"/>
      <c r="T1026" s="251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52" t="s">
        <v>188</v>
      </c>
      <c r="AU1026" s="252" t="s">
        <v>82</v>
      </c>
      <c r="AV1026" s="13" t="s">
        <v>80</v>
      </c>
      <c r="AW1026" s="13" t="s">
        <v>30</v>
      </c>
      <c r="AX1026" s="13" t="s">
        <v>73</v>
      </c>
      <c r="AY1026" s="252" t="s">
        <v>129</v>
      </c>
    </row>
    <row r="1027" spans="1:51" s="14" customFormat="1" ht="12">
      <c r="A1027" s="14"/>
      <c r="B1027" s="253"/>
      <c r="C1027" s="254"/>
      <c r="D1027" s="234" t="s">
        <v>188</v>
      </c>
      <c r="E1027" s="255" t="s">
        <v>1</v>
      </c>
      <c r="F1027" s="256" t="s">
        <v>755</v>
      </c>
      <c r="G1027" s="254"/>
      <c r="H1027" s="257">
        <v>2.68</v>
      </c>
      <c r="I1027" s="258"/>
      <c r="J1027" s="254"/>
      <c r="K1027" s="254"/>
      <c r="L1027" s="259"/>
      <c r="M1027" s="260"/>
      <c r="N1027" s="261"/>
      <c r="O1027" s="261"/>
      <c r="P1027" s="261"/>
      <c r="Q1027" s="261"/>
      <c r="R1027" s="261"/>
      <c r="S1027" s="261"/>
      <c r="T1027" s="262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63" t="s">
        <v>188</v>
      </c>
      <c r="AU1027" s="263" t="s">
        <v>82</v>
      </c>
      <c r="AV1027" s="14" t="s">
        <v>82</v>
      </c>
      <c r="AW1027" s="14" t="s">
        <v>30</v>
      </c>
      <c r="AX1027" s="14" t="s">
        <v>73</v>
      </c>
      <c r="AY1027" s="263" t="s">
        <v>129</v>
      </c>
    </row>
    <row r="1028" spans="1:51" s="14" customFormat="1" ht="12">
      <c r="A1028" s="14"/>
      <c r="B1028" s="253"/>
      <c r="C1028" s="254"/>
      <c r="D1028" s="234" t="s">
        <v>188</v>
      </c>
      <c r="E1028" s="255" t="s">
        <v>1</v>
      </c>
      <c r="F1028" s="256" t="s">
        <v>729</v>
      </c>
      <c r="G1028" s="254"/>
      <c r="H1028" s="257">
        <v>0.08</v>
      </c>
      <c r="I1028" s="258"/>
      <c r="J1028" s="254"/>
      <c r="K1028" s="254"/>
      <c r="L1028" s="259"/>
      <c r="M1028" s="260"/>
      <c r="N1028" s="261"/>
      <c r="O1028" s="261"/>
      <c r="P1028" s="261"/>
      <c r="Q1028" s="261"/>
      <c r="R1028" s="261"/>
      <c r="S1028" s="261"/>
      <c r="T1028" s="262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63" t="s">
        <v>188</v>
      </c>
      <c r="AU1028" s="263" t="s">
        <v>82</v>
      </c>
      <c r="AV1028" s="14" t="s">
        <v>82</v>
      </c>
      <c r="AW1028" s="14" t="s">
        <v>30</v>
      </c>
      <c r="AX1028" s="14" t="s">
        <v>73</v>
      </c>
      <c r="AY1028" s="263" t="s">
        <v>129</v>
      </c>
    </row>
    <row r="1029" spans="1:51" s="13" customFormat="1" ht="12">
      <c r="A1029" s="13"/>
      <c r="B1029" s="243"/>
      <c r="C1029" s="244"/>
      <c r="D1029" s="234" t="s">
        <v>188</v>
      </c>
      <c r="E1029" s="245" t="s">
        <v>1</v>
      </c>
      <c r="F1029" s="246" t="s">
        <v>659</v>
      </c>
      <c r="G1029" s="244"/>
      <c r="H1029" s="245" t="s">
        <v>1</v>
      </c>
      <c r="I1029" s="247"/>
      <c r="J1029" s="244"/>
      <c r="K1029" s="244"/>
      <c r="L1029" s="248"/>
      <c r="M1029" s="249"/>
      <c r="N1029" s="250"/>
      <c r="O1029" s="250"/>
      <c r="P1029" s="250"/>
      <c r="Q1029" s="250"/>
      <c r="R1029" s="250"/>
      <c r="S1029" s="250"/>
      <c r="T1029" s="251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52" t="s">
        <v>188</v>
      </c>
      <c r="AU1029" s="252" t="s">
        <v>82</v>
      </c>
      <c r="AV1029" s="13" t="s">
        <v>80</v>
      </c>
      <c r="AW1029" s="13" t="s">
        <v>30</v>
      </c>
      <c r="AX1029" s="13" t="s">
        <v>73</v>
      </c>
      <c r="AY1029" s="252" t="s">
        <v>129</v>
      </c>
    </row>
    <row r="1030" spans="1:51" s="14" customFormat="1" ht="12">
      <c r="A1030" s="14"/>
      <c r="B1030" s="253"/>
      <c r="C1030" s="254"/>
      <c r="D1030" s="234" t="s">
        <v>188</v>
      </c>
      <c r="E1030" s="255" t="s">
        <v>1</v>
      </c>
      <c r="F1030" s="256" t="s">
        <v>756</v>
      </c>
      <c r="G1030" s="254"/>
      <c r="H1030" s="257">
        <v>2.01</v>
      </c>
      <c r="I1030" s="258"/>
      <c r="J1030" s="254"/>
      <c r="K1030" s="254"/>
      <c r="L1030" s="259"/>
      <c r="M1030" s="260"/>
      <c r="N1030" s="261"/>
      <c r="O1030" s="261"/>
      <c r="P1030" s="261"/>
      <c r="Q1030" s="261"/>
      <c r="R1030" s="261"/>
      <c r="S1030" s="261"/>
      <c r="T1030" s="262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63" t="s">
        <v>188</v>
      </c>
      <c r="AU1030" s="263" t="s">
        <v>82</v>
      </c>
      <c r="AV1030" s="14" t="s">
        <v>82</v>
      </c>
      <c r="AW1030" s="14" t="s">
        <v>30</v>
      </c>
      <c r="AX1030" s="14" t="s">
        <v>73</v>
      </c>
      <c r="AY1030" s="263" t="s">
        <v>129</v>
      </c>
    </row>
    <row r="1031" spans="1:51" s="14" customFormat="1" ht="12">
      <c r="A1031" s="14"/>
      <c r="B1031" s="253"/>
      <c r="C1031" s="254"/>
      <c r="D1031" s="234" t="s">
        <v>188</v>
      </c>
      <c r="E1031" s="255" t="s">
        <v>1</v>
      </c>
      <c r="F1031" s="256" t="s">
        <v>729</v>
      </c>
      <c r="G1031" s="254"/>
      <c r="H1031" s="257">
        <v>0.08</v>
      </c>
      <c r="I1031" s="258"/>
      <c r="J1031" s="254"/>
      <c r="K1031" s="254"/>
      <c r="L1031" s="259"/>
      <c r="M1031" s="260"/>
      <c r="N1031" s="261"/>
      <c r="O1031" s="261"/>
      <c r="P1031" s="261"/>
      <c r="Q1031" s="261"/>
      <c r="R1031" s="261"/>
      <c r="S1031" s="261"/>
      <c r="T1031" s="262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63" t="s">
        <v>188</v>
      </c>
      <c r="AU1031" s="263" t="s">
        <v>82</v>
      </c>
      <c r="AV1031" s="14" t="s">
        <v>82</v>
      </c>
      <c r="AW1031" s="14" t="s">
        <v>30</v>
      </c>
      <c r="AX1031" s="14" t="s">
        <v>73</v>
      </c>
      <c r="AY1031" s="263" t="s">
        <v>129</v>
      </c>
    </row>
    <row r="1032" spans="1:51" s="14" customFormat="1" ht="12">
      <c r="A1032" s="14"/>
      <c r="B1032" s="253"/>
      <c r="C1032" s="254"/>
      <c r="D1032" s="234" t="s">
        <v>188</v>
      </c>
      <c r="E1032" s="255" t="s">
        <v>1</v>
      </c>
      <c r="F1032" s="256" t="s">
        <v>753</v>
      </c>
      <c r="G1032" s="254"/>
      <c r="H1032" s="257">
        <v>0.07</v>
      </c>
      <c r="I1032" s="258"/>
      <c r="J1032" s="254"/>
      <c r="K1032" s="254"/>
      <c r="L1032" s="259"/>
      <c r="M1032" s="260"/>
      <c r="N1032" s="261"/>
      <c r="O1032" s="261"/>
      <c r="P1032" s="261"/>
      <c r="Q1032" s="261"/>
      <c r="R1032" s="261"/>
      <c r="S1032" s="261"/>
      <c r="T1032" s="262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63" t="s">
        <v>188</v>
      </c>
      <c r="AU1032" s="263" t="s">
        <v>82</v>
      </c>
      <c r="AV1032" s="14" t="s">
        <v>82</v>
      </c>
      <c r="AW1032" s="14" t="s">
        <v>30</v>
      </c>
      <c r="AX1032" s="14" t="s">
        <v>73</v>
      </c>
      <c r="AY1032" s="263" t="s">
        <v>129</v>
      </c>
    </row>
    <row r="1033" spans="1:51" s="13" customFormat="1" ht="12">
      <c r="A1033" s="13"/>
      <c r="B1033" s="243"/>
      <c r="C1033" s="244"/>
      <c r="D1033" s="234" t="s">
        <v>188</v>
      </c>
      <c r="E1033" s="245" t="s">
        <v>1</v>
      </c>
      <c r="F1033" s="246" t="s">
        <v>404</v>
      </c>
      <c r="G1033" s="244"/>
      <c r="H1033" s="245" t="s">
        <v>1</v>
      </c>
      <c r="I1033" s="247"/>
      <c r="J1033" s="244"/>
      <c r="K1033" s="244"/>
      <c r="L1033" s="248"/>
      <c r="M1033" s="249"/>
      <c r="N1033" s="250"/>
      <c r="O1033" s="250"/>
      <c r="P1033" s="250"/>
      <c r="Q1033" s="250"/>
      <c r="R1033" s="250"/>
      <c r="S1033" s="250"/>
      <c r="T1033" s="251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52" t="s">
        <v>188</v>
      </c>
      <c r="AU1033" s="252" t="s">
        <v>82</v>
      </c>
      <c r="AV1033" s="13" t="s">
        <v>80</v>
      </c>
      <c r="AW1033" s="13" t="s">
        <v>30</v>
      </c>
      <c r="AX1033" s="13" t="s">
        <v>73</v>
      </c>
      <c r="AY1033" s="252" t="s">
        <v>129</v>
      </c>
    </row>
    <row r="1034" spans="1:51" s="14" customFormat="1" ht="12">
      <c r="A1034" s="14"/>
      <c r="B1034" s="253"/>
      <c r="C1034" s="254"/>
      <c r="D1034" s="234" t="s">
        <v>188</v>
      </c>
      <c r="E1034" s="255" t="s">
        <v>1</v>
      </c>
      <c r="F1034" s="256" t="s">
        <v>757</v>
      </c>
      <c r="G1034" s="254"/>
      <c r="H1034" s="257">
        <v>1.508</v>
      </c>
      <c r="I1034" s="258"/>
      <c r="J1034" s="254"/>
      <c r="K1034" s="254"/>
      <c r="L1034" s="259"/>
      <c r="M1034" s="260"/>
      <c r="N1034" s="261"/>
      <c r="O1034" s="261"/>
      <c r="P1034" s="261"/>
      <c r="Q1034" s="261"/>
      <c r="R1034" s="261"/>
      <c r="S1034" s="261"/>
      <c r="T1034" s="262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63" t="s">
        <v>188</v>
      </c>
      <c r="AU1034" s="263" t="s">
        <v>82</v>
      </c>
      <c r="AV1034" s="14" t="s">
        <v>82</v>
      </c>
      <c r="AW1034" s="14" t="s">
        <v>30</v>
      </c>
      <c r="AX1034" s="14" t="s">
        <v>73</v>
      </c>
      <c r="AY1034" s="263" t="s">
        <v>129</v>
      </c>
    </row>
    <row r="1035" spans="1:51" s="14" customFormat="1" ht="12">
      <c r="A1035" s="14"/>
      <c r="B1035" s="253"/>
      <c r="C1035" s="254"/>
      <c r="D1035" s="234" t="s">
        <v>188</v>
      </c>
      <c r="E1035" s="255" t="s">
        <v>1</v>
      </c>
      <c r="F1035" s="256" t="s">
        <v>691</v>
      </c>
      <c r="G1035" s="254"/>
      <c r="H1035" s="257">
        <v>0.338</v>
      </c>
      <c r="I1035" s="258"/>
      <c r="J1035" s="254"/>
      <c r="K1035" s="254"/>
      <c r="L1035" s="259"/>
      <c r="M1035" s="260"/>
      <c r="N1035" s="261"/>
      <c r="O1035" s="261"/>
      <c r="P1035" s="261"/>
      <c r="Q1035" s="261"/>
      <c r="R1035" s="261"/>
      <c r="S1035" s="261"/>
      <c r="T1035" s="262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63" t="s">
        <v>188</v>
      </c>
      <c r="AU1035" s="263" t="s">
        <v>82</v>
      </c>
      <c r="AV1035" s="14" t="s">
        <v>82</v>
      </c>
      <c r="AW1035" s="14" t="s">
        <v>30</v>
      </c>
      <c r="AX1035" s="14" t="s">
        <v>73</v>
      </c>
      <c r="AY1035" s="263" t="s">
        <v>129</v>
      </c>
    </row>
    <row r="1036" spans="1:51" s="13" customFormat="1" ht="12">
      <c r="A1036" s="13"/>
      <c r="B1036" s="243"/>
      <c r="C1036" s="244"/>
      <c r="D1036" s="234" t="s">
        <v>188</v>
      </c>
      <c r="E1036" s="245" t="s">
        <v>1</v>
      </c>
      <c r="F1036" s="246" t="s">
        <v>664</v>
      </c>
      <c r="G1036" s="244"/>
      <c r="H1036" s="245" t="s">
        <v>1</v>
      </c>
      <c r="I1036" s="247"/>
      <c r="J1036" s="244"/>
      <c r="K1036" s="244"/>
      <c r="L1036" s="248"/>
      <c r="M1036" s="249"/>
      <c r="N1036" s="250"/>
      <c r="O1036" s="250"/>
      <c r="P1036" s="250"/>
      <c r="Q1036" s="250"/>
      <c r="R1036" s="250"/>
      <c r="S1036" s="250"/>
      <c r="T1036" s="251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52" t="s">
        <v>188</v>
      </c>
      <c r="AU1036" s="252" t="s">
        <v>82</v>
      </c>
      <c r="AV1036" s="13" t="s">
        <v>80</v>
      </c>
      <c r="AW1036" s="13" t="s">
        <v>30</v>
      </c>
      <c r="AX1036" s="13" t="s">
        <v>73</v>
      </c>
      <c r="AY1036" s="252" t="s">
        <v>129</v>
      </c>
    </row>
    <row r="1037" spans="1:51" s="14" customFormat="1" ht="12">
      <c r="A1037" s="14"/>
      <c r="B1037" s="253"/>
      <c r="C1037" s="254"/>
      <c r="D1037" s="234" t="s">
        <v>188</v>
      </c>
      <c r="E1037" s="255" t="s">
        <v>1</v>
      </c>
      <c r="F1037" s="256" t="s">
        <v>758</v>
      </c>
      <c r="G1037" s="254"/>
      <c r="H1037" s="257">
        <v>2.898</v>
      </c>
      <c r="I1037" s="258"/>
      <c r="J1037" s="254"/>
      <c r="K1037" s="254"/>
      <c r="L1037" s="259"/>
      <c r="M1037" s="260"/>
      <c r="N1037" s="261"/>
      <c r="O1037" s="261"/>
      <c r="P1037" s="261"/>
      <c r="Q1037" s="261"/>
      <c r="R1037" s="261"/>
      <c r="S1037" s="261"/>
      <c r="T1037" s="262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63" t="s">
        <v>188</v>
      </c>
      <c r="AU1037" s="263" t="s">
        <v>82</v>
      </c>
      <c r="AV1037" s="14" t="s">
        <v>82</v>
      </c>
      <c r="AW1037" s="14" t="s">
        <v>30</v>
      </c>
      <c r="AX1037" s="14" t="s">
        <v>73</v>
      </c>
      <c r="AY1037" s="263" t="s">
        <v>129</v>
      </c>
    </row>
    <row r="1038" spans="1:51" s="14" customFormat="1" ht="12">
      <c r="A1038" s="14"/>
      <c r="B1038" s="253"/>
      <c r="C1038" s="254"/>
      <c r="D1038" s="234" t="s">
        <v>188</v>
      </c>
      <c r="E1038" s="255" t="s">
        <v>1</v>
      </c>
      <c r="F1038" s="256" t="s">
        <v>759</v>
      </c>
      <c r="G1038" s="254"/>
      <c r="H1038" s="257">
        <v>0.33</v>
      </c>
      <c r="I1038" s="258"/>
      <c r="J1038" s="254"/>
      <c r="K1038" s="254"/>
      <c r="L1038" s="259"/>
      <c r="M1038" s="260"/>
      <c r="N1038" s="261"/>
      <c r="O1038" s="261"/>
      <c r="P1038" s="261"/>
      <c r="Q1038" s="261"/>
      <c r="R1038" s="261"/>
      <c r="S1038" s="261"/>
      <c r="T1038" s="262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63" t="s">
        <v>188</v>
      </c>
      <c r="AU1038" s="263" t="s">
        <v>82</v>
      </c>
      <c r="AV1038" s="14" t="s">
        <v>82</v>
      </c>
      <c r="AW1038" s="14" t="s">
        <v>30</v>
      </c>
      <c r="AX1038" s="14" t="s">
        <v>73</v>
      </c>
      <c r="AY1038" s="263" t="s">
        <v>129</v>
      </c>
    </row>
    <row r="1039" spans="1:51" s="14" customFormat="1" ht="12">
      <c r="A1039" s="14"/>
      <c r="B1039" s="253"/>
      <c r="C1039" s="254"/>
      <c r="D1039" s="234" t="s">
        <v>188</v>
      </c>
      <c r="E1039" s="255" t="s">
        <v>1</v>
      </c>
      <c r="F1039" s="256" t="s">
        <v>746</v>
      </c>
      <c r="G1039" s="254"/>
      <c r="H1039" s="257">
        <v>0.1</v>
      </c>
      <c r="I1039" s="258"/>
      <c r="J1039" s="254"/>
      <c r="K1039" s="254"/>
      <c r="L1039" s="259"/>
      <c r="M1039" s="260"/>
      <c r="N1039" s="261"/>
      <c r="O1039" s="261"/>
      <c r="P1039" s="261"/>
      <c r="Q1039" s="261"/>
      <c r="R1039" s="261"/>
      <c r="S1039" s="261"/>
      <c r="T1039" s="262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63" t="s">
        <v>188</v>
      </c>
      <c r="AU1039" s="263" t="s">
        <v>82</v>
      </c>
      <c r="AV1039" s="14" t="s">
        <v>82</v>
      </c>
      <c r="AW1039" s="14" t="s">
        <v>30</v>
      </c>
      <c r="AX1039" s="14" t="s">
        <v>73</v>
      </c>
      <c r="AY1039" s="263" t="s">
        <v>129</v>
      </c>
    </row>
    <row r="1040" spans="1:51" s="14" customFormat="1" ht="12">
      <c r="A1040" s="14"/>
      <c r="B1040" s="253"/>
      <c r="C1040" s="254"/>
      <c r="D1040" s="234" t="s">
        <v>188</v>
      </c>
      <c r="E1040" s="255" t="s">
        <v>1</v>
      </c>
      <c r="F1040" s="256" t="s">
        <v>729</v>
      </c>
      <c r="G1040" s="254"/>
      <c r="H1040" s="257">
        <v>0.08</v>
      </c>
      <c r="I1040" s="258"/>
      <c r="J1040" s="254"/>
      <c r="K1040" s="254"/>
      <c r="L1040" s="259"/>
      <c r="M1040" s="260"/>
      <c r="N1040" s="261"/>
      <c r="O1040" s="261"/>
      <c r="P1040" s="261"/>
      <c r="Q1040" s="261"/>
      <c r="R1040" s="261"/>
      <c r="S1040" s="261"/>
      <c r="T1040" s="262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63" t="s">
        <v>188</v>
      </c>
      <c r="AU1040" s="263" t="s">
        <v>82</v>
      </c>
      <c r="AV1040" s="14" t="s">
        <v>82</v>
      </c>
      <c r="AW1040" s="14" t="s">
        <v>30</v>
      </c>
      <c r="AX1040" s="14" t="s">
        <v>73</v>
      </c>
      <c r="AY1040" s="263" t="s">
        <v>129</v>
      </c>
    </row>
    <row r="1041" spans="1:51" s="13" customFormat="1" ht="12">
      <c r="A1041" s="13"/>
      <c r="B1041" s="243"/>
      <c r="C1041" s="244"/>
      <c r="D1041" s="234" t="s">
        <v>188</v>
      </c>
      <c r="E1041" s="245" t="s">
        <v>1</v>
      </c>
      <c r="F1041" s="246" t="s">
        <v>407</v>
      </c>
      <c r="G1041" s="244"/>
      <c r="H1041" s="245" t="s">
        <v>1</v>
      </c>
      <c r="I1041" s="247"/>
      <c r="J1041" s="244"/>
      <c r="K1041" s="244"/>
      <c r="L1041" s="248"/>
      <c r="M1041" s="249"/>
      <c r="N1041" s="250"/>
      <c r="O1041" s="250"/>
      <c r="P1041" s="250"/>
      <c r="Q1041" s="250"/>
      <c r="R1041" s="250"/>
      <c r="S1041" s="250"/>
      <c r="T1041" s="251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52" t="s">
        <v>188</v>
      </c>
      <c r="AU1041" s="252" t="s">
        <v>82</v>
      </c>
      <c r="AV1041" s="13" t="s">
        <v>80</v>
      </c>
      <c r="AW1041" s="13" t="s">
        <v>30</v>
      </c>
      <c r="AX1041" s="13" t="s">
        <v>73</v>
      </c>
      <c r="AY1041" s="252" t="s">
        <v>129</v>
      </c>
    </row>
    <row r="1042" spans="1:51" s="14" customFormat="1" ht="12">
      <c r="A1042" s="14"/>
      <c r="B1042" s="253"/>
      <c r="C1042" s="254"/>
      <c r="D1042" s="234" t="s">
        <v>188</v>
      </c>
      <c r="E1042" s="255" t="s">
        <v>1</v>
      </c>
      <c r="F1042" s="256" t="s">
        <v>747</v>
      </c>
      <c r="G1042" s="254"/>
      <c r="H1042" s="257">
        <v>4.575</v>
      </c>
      <c r="I1042" s="258"/>
      <c r="J1042" s="254"/>
      <c r="K1042" s="254"/>
      <c r="L1042" s="259"/>
      <c r="M1042" s="260"/>
      <c r="N1042" s="261"/>
      <c r="O1042" s="261"/>
      <c r="P1042" s="261"/>
      <c r="Q1042" s="261"/>
      <c r="R1042" s="261"/>
      <c r="S1042" s="261"/>
      <c r="T1042" s="262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T1042" s="263" t="s">
        <v>188</v>
      </c>
      <c r="AU1042" s="263" t="s">
        <v>82</v>
      </c>
      <c r="AV1042" s="14" t="s">
        <v>82</v>
      </c>
      <c r="AW1042" s="14" t="s">
        <v>30</v>
      </c>
      <c r="AX1042" s="14" t="s">
        <v>73</v>
      </c>
      <c r="AY1042" s="263" t="s">
        <v>129</v>
      </c>
    </row>
    <row r="1043" spans="1:51" s="14" customFormat="1" ht="12">
      <c r="A1043" s="14"/>
      <c r="B1043" s="253"/>
      <c r="C1043" s="254"/>
      <c r="D1043" s="234" t="s">
        <v>188</v>
      </c>
      <c r="E1043" s="255" t="s">
        <v>1</v>
      </c>
      <c r="F1043" s="256" t="s">
        <v>760</v>
      </c>
      <c r="G1043" s="254"/>
      <c r="H1043" s="257">
        <v>3.294</v>
      </c>
      <c r="I1043" s="258"/>
      <c r="J1043" s="254"/>
      <c r="K1043" s="254"/>
      <c r="L1043" s="259"/>
      <c r="M1043" s="260"/>
      <c r="N1043" s="261"/>
      <c r="O1043" s="261"/>
      <c r="P1043" s="261"/>
      <c r="Q1043" s="261"/>
      <c r="R1043" s="261"/>
      <c r="S1043" s="261"/>
      <c r="T1043" s="262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63" t="s">
        <v>188</v>
      </c>
      <c r="AU1043" s="263" t="s">
        <v>82</v>
      </c>
      <c r="AV1043" s="14" t="s">
        <v>82</v>
      </c>
      <c r="AW1043" s="14" t="s">
        <v>30</v>
      </c>
      <c r="AX1043" s="14" t="s">
        <v>73</v>
      </c>
      <c r="AY1043" s="263" t="s">
        <v>129</v>
      </c>
    </row>
    <row r="1044" spans="1:51" s="14" customFormat="1" ht="12">
      <c r="A1044" s="14"/>
      <c r="B1044" s="253"/>
      <c r="C1044" s="254"/>
      <c r="D1044" s="234" t="s">
        <v>188</v>
      </c>
      <c r="E1044" s="255" t="s">
        <v>1</v>
      </c>
      <c r="F1044" s="256" t="s">
        <v>691</v>
      </c>
      <c r="G1044" s="254"/>
      <c r="H1044" s="257">
        <v>0.338</v>
      </c>
      <c r="I1044" s="258"/>
      <c r="J1044" s="254"/>
      <c r="K1044" s="254"/>
      <c r="L1044" s="259"/>
      <c r="M1044" s="260"/>
      <c r="N1044" s="261"/>
      <c r="O1044" s="261"/>
      <c r="P1044" s="261"/>
      <c r="Q1044" s="261"/>
      <c r="R1044" s="261"/>
      <c r="S1044" s="261"/>
      <c r="T1044" s="262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63" t="s">
        <v>188</v>
      </c>
      <c r="AU1044" s="263" t="s">
        <v>82</v>
      </c>
      <c r="AV1044" s="14" t="s">
        <v>82</v>
      </c>
      <c r="AW1044" s="14" t="s">
        <v>30</v>
      </c>
      <c r="AX1044" s="14" t="s">
        <v>73</v>
      </c>
      <c r="AY1044" s="263" t="s">
        <v>129</v>
      </c>
    </row>
    <row r="1045" spans="1:51" s="13" customFormat="1" ht="12">
      <c r="A1045" s="13"/>
      <c r="B1045" s="243"/>
      <c r="C1045" s="244"/>
      <c r="D1045" s="234" t="s">
        <v>188</v>
      </c>
      <c r="E1045" s="245" t="s">
        <v>1</v>
      </c>
      <c r="F1045" s="246" t="s">
        <v>671</v>
      </c>
      <c r="G1045" s="244"/>
      <c r="H1045" s="245" t="s">
        <v>1</v>
      </c>
      <c r="I1045" s="247"/>
      <c r="J1045" s="244"/>
      <c r="K1045" s="244"/>
      <c r="L1045" s="248"/>
      <c r="M1045" s="249"/>
      <c r="N1045" s="250"/>
      <c r="O1045" s="250"/>
      <c r="P1045" s="250"/>
      <c r="Q1045" s="250"/>
      <c r="R1045" s="250"/>
      <c r="S1045" s="250"/>
      <c r="T1045" s="251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52" t="s">
        <v>188</v>
      </c>
      <c r="AU1045" s="252" t="s">
        <v>82</v>
      </c>
      <c r="AV1045" s="13" t="s">
        <v>80</v>
      </c>
      <c r="AW1045" s="13" t="s">
        <v>30</v>
      </c>
      <c r="AX1045" s="13" t="s">
        <v>73</v>
      </c>
      <c r="AY1045" s="252" t="s">
        <v>129</v>
      </c>
    </row>
    <row r="1046" spans="1:51" s="14" customFormat="1" ht="12">
      <c r="A1046" s="14"/>
      <c r="B1046" s="253"/>
      <c r="C1046" s="254"/>
      <c r="D1046" s="234" t="s">
        <v>188</v>
      </c>
      <c r="E1046" s="255" t="s">
        <v>1</v>
      </c>
      <c r="F1046" s="256" t="s">
        <v>761</v>
      </c>
      <c r="G1046" s="254"/>
      <c r="H1046" s="257">
        <v>5.517</v>
      </c>
      <c r="I1046" s="258"/>
      <c r="J1046" s="254"/>
      <c r="K1046" s="254"/>
      <c r="L1046" s="259"/>
      <c r="M1046" s="260"/>
      <c r="N1046" s="261"/>
      <c r="O1046" s="261"/>
      <c r="P1046" s="261"/>
      <c r="Q1046" s="261"/>
      <c r="R1046" s="261"/>
      <c r="S1046" s="261"/>
      <c r="T1046" s="262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63" t="s">
        <v>188</v>
      </c>
      <c r="AU1046" s="263" t="s">
        <v>82</v>
      </c>
      <c r="AV1046" s="14" t="s">
        <v>82</v>
      </c>
      <c r="AW1046" s="14" t="s">
        <v>30</v>
      </c>
      <c r="AX1046" s="14" t="s">
        <v>73</v>
      </c>
      <c r="AY1046" s="263" t="s">
        <v>129</v>
      </c>
    </row>
    <row r="1047" spans="1:51" s="14" customFormat="1" ht="12">
      <c r="A1047" s="14"/>
      <c r="B1047" s="253"/>
      <c r="C1047" s="254"/>
      <c r="D1047" s="234" t="s">
        <v>188</v>
      </c>
      <c r="E1047" s="255" t="s">
        <v>1</v>
      </c>
      <c r="F1047" s="256" t="s">
        <v>762</v>
      </c>
      <c r="G1047" s="254"/>
      <c r="H1047" s="257">
        <v>0.48</v>
      </c>
      <c r="I1047" s="258"/>
      <c r="J1047" s="254"/>
      <c r="K1047" s="254"/>
      <c r="L1047" s="259"/>
      <c r="M1047" s="260"/>
      <c r="N1047" s="261"/>
      <c r="O1047" s="261"/>
      <c r="P1047" s="261"/>
      <c r="Q1047" s="261"/>
      <c r="R1047" s="261"/>
      <c r="S1047" s="261"/>
      <c r="T1047" s="262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63" t="s">
        <v>188</v>
      </c>
      <c r="AU1047" s="263" t="s">
        <v>82</v>
      </c>
      <c r="AV1047" s="14" t="s">
        <v>82</v>
      </c>
      <c r="AW1047" s="14" t="s">
        <v>30</v>
      </c>
      <c r="AX1047" s="14" t="s">
        <v>73</v>
      </c>
      <c r="AY1047" s="263" t="s">
        <v>129</v>
      </c>
    </row>
    <row r="1048" spans="1:51" s="16" customFormat="1" ht="12">
      <c r="A1048" s="16"/>
      <c r="B1048" s="286"/>
      <c r="C1048" s="287"/>
      <c r="D1048" s="234" t="s">
        <v>188</v>
      </c>
      <c r="E1048" s="288" t="s">
        <v>1</v>
      </c>
      <c r="F1048" s="289" t="s">
        <v>451</v>
      </c>
      <c r="G1048" s="287"/>
      <c r="H1048" s="290">
        <v>31.428</v>
      </c>
      <c r="I1048" s="291"/>
      <c r="J1048" s="287"/>
      <c r="K1048" s="287"/>
      <c r="L1048" s="292"/>
      <c r="M1048" s="293"/>
      <c r="N1048" s="294"/>
      <c r="O1048" s="294"/>
      <c r="P1048" s="294"/>
      <c r="Q1048" s="294"/>
      <c r="R1048" s="294"/>
      <c r="S1048" s="294"/>
      <c r="T1048" s="295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T1048" s="296" t="s">
        <v>188</v>
      </c>
      <c r="AU1048" s="296" t="s">
        <v>82</v>
      </c>
      <c r="AV1048" s="16" t="s">
        <v>141</v>
      </c>
      <c r="AW1048" s="16" t="s">
        <v>30</v>
      </c>
      <c r="AX1048" s="16" t="s">
        <v>73</v>
      </c>
      <c r="AY1048" s="296" t="s">
        <v>129</v>
      </c>
    </row>
    <row r="1049" spans="1:51" s="15" customFormat="1" ht="12">
      <c r="A1049" s="15"/>
      <c r="B1049" s="264"/>
      <c r="C1049" s="265"/>
      <c r="D1049" s="234" t="s">
        <v>188</v>
      </c>
      <c r="E1049" s="266" t="s">
        <v>1</v>
      </c>
      <c r="F1049" s="267" t="s">
        <v>197</v>
      </c>
      <c r="G1049" s="265"/>
      <c r="H1049" s="268">
        <v>524.6870000000001</v>
      </c>
      <c r="I1049" s="269"/>
      <c r="J1049" s="265"/>
      <c r="K1049" s="265"/>
      <c r="L1049" s="270"/>
      <c r="M1049" s="271"/>
      <c r="N1049" s="272"/>
      <c r="O1049" s="272"/>
      <c r="P1049" s="272"/>
      <c r="Q1049" s="272"/>
      <c r="R1049" s="272"/>
      <c r="S1049" s="272"/>
      <c r="T1049" s="273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T1049" s="274" t="s">
        <v>188</v>
      </c>
      <c r="AU1049" s="274" t="s">
        <v>82</v>
      </c>
      <c r="AV1049" s="15" t="s">
        <v>136</v>
      </c>
      <c r="AW1049" s="15" t="s">
        <v>30</v>
      </c>
      <c r="AX1049" s="15" t="s">
        <v>80</v>
      </c>
      <c r="AY1049" s="274" t="s">
        <v>129</v>
      </c>
    </row>
    <row r="1050" spans="1:65" s="2" customFormat="1" ht="37.8" customHeight="1">
      <c r="A1050" s="39"/>
      <c r="B1050" s="40"/>
      <c r="C1050" s="220" t="s">
        <v>288</v>
      </c>
      <c r="D1050" s="220" t="s">
        <v>132</v>
      </c>
      <c r="E1050" s="221" t="s">
        <v>763</v>
      </c>
      <c r="F1050" s="222" t="s">
        <v>764</v>
      </c>
      <c r="G1050" s="223" t="s">
        <v>187</v>
      </c>
      <c r="H1050" s="224">
        <v>1683.576</v>
      </c>
      <c r="I1050" s="225"/>
      <c r="J1050" s="226">
        <f>ROUND(I1050*H1050,2)</f>
        <v>0</v>
      </c>
      <c r="K1050" s="227"/>
      <c r="L1050" s="45"/>
      <c r="M1050" s="228" t="s">
        <v>1</v>
      </c>
      <c r="N1050" s="229" t="s">
        <v>38</v>
      </c>
      <c r="O1050" s="92"/>
      <c r="P1050" s="230">
        <f>O1050*H1050</f>
        <v>0</v>
      </c>
      <c r="Q1050" s="230">
        <v>0</v>
      </c>
      <c r="R1050" s="230">
        <f>Q1050*H1050</f>
        <v>0</v>
      </c>
      <c r="S1050" s="230">
        <v>0</v>
      </c>
      <c r="T1050" s="231">
        <f>S1050*H1050</f>
        <v>0</v>
      </c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R1050" s="232" t="s">
        <v>136</v>
      </c>
      <c r="AT1050" s="232" t="s">
        <v>132</v>
      </c>
      <c r="AU1050" s="232" t="s">
        <v>82</v>
      </c>
      <c r="AY1050" s="18" t="s">
        <v>129</v>
      </c>
      <c r="BE1050" s="233">
        <f>IF(N1050="základní",J1050,0)</f>
        <v>0</v>
      </c>
      <c r="BF1050" s="233">
        <f>IF(N1050="snížená",J1050,0)</f>
        <v>0</v>
      </c>
      <c r="BG1050" s="233">
        <f>IF(N1050="zákl. přenesená",J1050,0)</f>
        <v>0</v>
      </c>
      <c r="BH1050" s="233">
        <f>IF(N1050="sníž. přenesená",J1050,0)</f>
        <v>0</v>
      </c>
      <c r="BI1050" s="233">
        <f>IF(N1050="nulová",J1050,0)</f>
        <v>0</v>
      </c>
      <c r="BJ1050" s="18" t="s">
        <v>80</v>
      </c>
      <c r="BK1050" s="233">
        <f>ROUND(I1050*H1050,2)</f>
        <v>0</v>
      </c>
      <c r="BL1050" s="18" t="s">
        <v>136</v>
      </c>
      <c r="BM1050" s="232" t="s">
        <v>765</v>
      </c>
    </row>
    <row r="1051" spans="1:47" s="2" customFormat="1" ht="12">
      <c r="A1051" s="39"/>
      <c r="B1051" s="40"/>
      <c r="C1051" s="41"/>
      <c r="D1051" s="234" t="s">
        <v>137</v>
      </c>
      <c r="E1051" s="41"/>
      <c r="F1051" s="235" t="s">
        <v>764</v>
      </c>
      <c r="G1051" s="41"/>
      <c r="H1051" s="41"/>
      <c r="I1051" s="236"/>
      <c r="J1051" s="41"/>
      <c r="K1051" s="41"/>
      <c r="L1051" s="45"/>
      <c r="M1051" s="237"/>
      <c r="N1051" s="238"/>
      <c r="O1051" s="92"/>
      <c r="P1051" s="92"/>
      <c r="Q1051" s="92"/>
      <c r="R1051" s="92"/>
      <c r="S1051" s="92"/>
      <c r="T1051" s="93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T1051" s="18" t="s">
        <v>137</v>
      </c>
      <c r="AU1051" s="18" t="s">
        <v>82</v>
      </c>
    </row>
    <row r="1052" spans="1:51" s="14" customFormat="1" ht="12">
      <c r="A1052" s="14"/>
      <c r="B1052" s="253"/>
      <c r="C1052" s="254"/>
      <c r="D1052" s="234" t="s">
        <v>188</v>
      </c>
      <c r="E1052" s="255" t="s">
        <v>1</v>
      </c>
      <c r="F1052" s="256" t="s">
        <v>766</v>
      </c>
      <c r="G1052" s="254"/>
      <c r="H1052" s="257">
        <v>318.714</v>
      </c>
      <c r="I1052" s="258"/>
      <c r="J1052" s="254"/>
      <c r="K1052" s="254"/>
      <c r="L1052" s="259"/>
      <c r="M1052" s="260"/>
      <c r="N1052" s="261"/>
      <c r="O1052" s="261"/>
      <c r="P1052" s="261"/>
      <c r="Q1052" s="261"/>
      <c r="R1052" s="261"/>
      <c r="S1052" s="261"/>
      <c r="T1052" s="262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63" t="s">
        <v>188</v>
      </c>
      <c r="AU1052" s="263" t="s">
        <v>82</v>
      </c>
      <c r="AV1052" s="14" t="s">
        <v>82</v>
      </c>
      <c r="AW1052" s="14" t="s">
        <v>30</v>
      </c>
      <c r="AX1052" s="14" t="s">
        <v>73</v>
      </c>
      <c r="AY1052" s="263" t="s">
        <v>129</v>
      </c>
    </row>
    <row r="1053" spans="1:51" s="14" customFormat="1" ht="12">
      <c r="A1053" s="14"/>
      <c r="B1053" s="253"/>
      <c r="C1053" s="254"/>
      <c r="D1053" s="234" t="s">
        <v>188</v>
      </c>
      <c r="E1053" s="255" t="s">
        <v>1</v>
      </c>
      <c r="F1053" s="256" t="s">
        <v>767</v>
      </c>
      <c r="G1053" s="254"/>
      <c r="H1053" s="257">
        <v>72.092</v>
      </c>
      <c r="I1053" s="258"/>
      <c r="J1053" s="254"/>
      <c r="K1053" s="254"/>
      <c r="L1053" s="259"/>
      <c r="M1053" s="260"/>
      <c r="N1053" s="261"/>
      <c r="O1053" s="261"/>
      <c r="P1053" s="261"/>
      <c r="Q1053" s="261"/>
      <c r="R1053" s="261"/>
      <c r="S1053" s="261"/>
      <c r="T1053" s="262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63" t="s">
        <v>188</v>
      </c>
      <c r="AU1053" s="263" t="s">
        <v>82</v>
      </c>
      <c r="AV1053" s="14" t="s">
        <v>82</v>
      </c>
      <c r="AW1053" s="14" t="s">
        <v>30</v>
      </c>
      <c r="AX1053" s="14" t="s">
        <v>73</v>
      </c>
      <c r="AY1053" s="263" t="s">
        <v>129</v>
      </c>
    </row>
    <row r="1054" spans="1:51" s="14" customFormat="1" ht="12">
      <c r="A1054" s="14"/>
      <c r="B1054" s="253"/>
      <c r="C1054" s="254"/>
      <c r="D1054" s="234" t="s">
        <v>188</v>
      </c>
      <c r="E1054" s="255" t="s">
        <v>1</v>
      </c>
      <c r="F1054" s="256" t="s">
        <v>768</v>
      </c>
      <c r="G1054" s="254"/>
      <c r="H1054" s="257">
        <v>27.892</v>
      </c>
      <c r="I1054" s="258"/>
      <c r="J1054" s="254"/>
      <c r="K1054" s="254"/>
      <c r="L1054" s="259"/>
      <c r="M1054" s="260"/>
      <c r="N1054" s="261"/>
      <c r="O1054" s="261"/>
      <c r="P1054" s="261"/>
      <c r="Q1054" s="261"/>
      <c r="R1054" s="261"/>
      <c r="S1054" s="261"/>
      <c r="T1054" s="262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63" t="s">
        <v>188</v>
      </c>
      <c r="AU1054" s="263" t="s">
        <v>82</v>
      </c>
      <c r="AV1054" s="14" t="s">
        <v>82</v>
      </c>
      <c r="AW1054" s="14" t="s">
        <v>30</v>
      </c>
      <c r="AX1054" s="14" t="s">
        <v>73</v>
      </c>
      <c r="AY1054" s="263" t="s">
        <v>129</v>
      </c>
    </row>
    <row r="1055" spans="1:51" s="14" customFormat="1" ht="12">
      <c r="A1055" s="14"/>
      <c r="B1055" s="253"/>
      <c r="C1055" s="254"/>
      <c r="D1055" s="234" t="s">
        <v>188</v>
      </c>
      <c r="E1055" s="255" t="s">
        <v>1</v>
      </c>
      <c r="F1055" s="256" t="s">
        <v>769</v>
      </c>
      <c r="G1055" s="254"/>
      <c r="H1055" s="257">
        <v>976.148</v>
      </c>
      <c r="I1055" s="258"/>
      <c r="J1055" s="254"/>
      <c r="K1055" s="254"/>
      <c r="L1055" s="259"/>
      <c r="M1055" s="260"/>
      <c r="N1055" s="261"/>
      <c r="O1055" s="261"/>
      <c r="P1055" s="261"/>
      <c r="Q1055" s="261"/>
      <c r="R1055" s="261"/>
      <c r="S1055" s="261"/>
      <c r="T1055" s="262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63" t="s">
        <v>188</v>
      </c>
      <c r="AU1055" s="263" t="s">
        <v>82</v>
      </c>
      <c r="AV1055" s="14" t="s">
        <v>82</v>
      </c>
      <c r="AW1055" s="14" t="s">
        <v>30</v>
      </c>
      <c r="AX1055" s="14" t="s">
        <v>73</v>
      </c>
      <c r="AY1055" s="263" t="s">
        <v>129</v>
      </c>
    </row>
    <row r="1056" spans="1:51" s="14" customFormat="1" ht="12">
      <c r="A1056" s="14"/>
      <c r="B1056" s="253"/>
      <c r="C1056" s="254"/>
      <c r="D1056" s="234" t="s">
        <v>188</v>
      </c>
      <c r="E1056" s="255" t="s">
        <v>1</v>
      </c>
      <c r="F1056" s="256" t="s">
        <v>770</v>
      </c>
      <c r="G1056" s="254"/>
      <c r="H1056" s="257">
        <v>110.541</v>
      </c>
      <c r="I1056" s="258"/>
      <c r="J1056" s="254"/>
      <c r="K1056" s="254"/>
      <c r="L1056" s="259"/>
      <c r="M1056" s="260"/>
      <c r="N1056" s="261"/>
      <c r="O1056" s="261"/>
      <c r="P1056" s="261"/>
      <c r="Q1056" s="261"/>
      <c r="R1056" s="261"/>
      <c r="S1056" s="261"/>
      <c r="T1056" s="262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63" t="s">
        <v>188</v>
      </c>
      <c r="AU1056" s="263" t="s">
        <v>82</v>
      </c>
      <c r="AV1056" s="14" t="s">
        <v>82</v>
      </c>
      <c r="AW1056" s="14" t="s">
        <v>30</v>
      </c>
      <c r="AX1056" s="14" t="s">
        <v>73</v>
      </c>
      <c r="AY1056" s="263" t="s">
        <v>129</v>
      </c>
    </row>
    <row r="1057" spans="1:51" s="14" customFormat="1" ht="12">
      <c r="A1057" s="14"/>
      <c r="B1057" s="253"/>
      <c r="C1057" s="254"/>
      <c r="D1057" s="234" t="s">
        <v>188</v>
      </c>
      <c r="E1057" s="255" t="s">
        <v>1</v>
      </c>
      <c r="F1057" s="256" t="s">
        <v>771</v>
      </c>
      <c r="G1057" s="254"/>
      <c r="H1057" s="257">
        <v>21.049</v>
      </c>
      <c r="I1057" s="258"/>
      <c r="J1057" s="254"/>
      <c r="K1057" s="254"/>
      <c r="L1057" s="259"/>
      <c r="M1057" s="260"/>
      <c r="N1057" s="261"/>
      <c r="O1057" s="261"/>
      <c r="P1057" s="261"/>
      <c r="Q1057" s="261"/>
      <c r="R1057" s="261"/>
      <c r="S1057" s="261"/>
      <c r="T1057" s="262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63" t="s">
        <v>188</v>
      </c>
      <c r="AU1057" s="263" t="s">
        <v>82</v>
      </c>
      <c r="AV1057" s="14" t="s">
        <v>82</v>
      </c>
      <c r="AW1057" s="14" t="s">
        <v>30</v>
      </c>
      <c r="AX1057" s="14" t="s">
        <v>73</v>
      </c>
      <c r="AY1057" s="263" t="s">
        <v>129</v>
      </c>
    </row>
    <row r="1058" spans="1:51" s="14" customFormat="1" ht="12">
      <c r="A1058" s="14"/>
      <c r="B1058" s="253"/>
      <c r="C1058" s="254"/>
      <c r="D1058" s="234" t="s">
        <v>188</v>
      </c>
      <c r="E1058" s="255" t="s">
        <v>1</v>
      </c>
      <c r="F1058" s="256" t="s">
        <v>772</v>
      </c>
      <c r="G1058" s="254"/>
      <c r="H1058" s="257">
        <v>157.14</v>
      </c>
      <c r="I1058" s="258"/>
      <c r="J1058" s="254"/>
      <c r="K1058" s="254"/>
      <c r="L1058" s="259"/>
      <c r="M1058" s="260"/>
      <c r="N1058" s="261"/>
      <c r="O1058" s="261"/>
      <c r="P1058" s="261"/>
      <c r="Q1058" s="261"/>
      <c r="R1058" s="261"/>
      <c r="S1058" s="261"/>
      <c r="T1058" s="262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T1058" s="263" t="s">
        <v>188</v>
      </c>
      <c r="AU1058" s="263" t="s">
        <v>82</v>
      </c>
      <c r="AV1058" s="14" t="s">
        <v>82</v>
      </c>
      <c r="AW1058" s="14" t="s">
        <v>30</v>
      </c>
      <c r="AX1058" s="14" t="s">
        <v>73</v>
      </c>
      <c r="AY1058" s="263" t="s">
        <v>129</v>
      </c>
    </row>
    <row r="1059" spans="1:51" s="15" customFormat="1" ht="12">
      <c r="A1059" s="15"/>
      <c r="B1059" s="264"/>
      <c r="C1059" s="265"/>
      <c r="D1059" s="234" t="s">
        <v>188</v>
      </c>
      <c r="E1059" s="266" t="s">
        <v>1</v>
      </c>
      <c r="F1059" s="267" t="s">
        <v>197</v>
      </c>
      <c r="G1059" s="265"/>
      <c r="H1059" s="268">
        <v>1683.576</v>
      </c>
      <c r="I1059" s="269"/>
      <c r="J1059" s="265"/>
      <c r="K1059" s="265"/>
      <c r="L1059" s="270"/>
      <c r="M1059" s="271"/>
      <c r="N1059" s="272"/>
      <c r="O1059" s="272"/>
      <c r="P1059" s="272"/>
      <c r="Q1059" s="272"/>
      <c r="R1059" s="272"/>
      <c r="S1059" s="272"/>
      <c r="T1059" s="273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T1059" s="274" t="s">
        <v>188</v>
      </c>
      <c r="AU1059" s="274" t="s">
        <v>82</v>
      </c>
      <c r="AV1059" s="15" t="s">
        <v>136</v>
      </c>
      <c r="AW1059" s="15" t="s">
        <v>30</v>
      </c>
      <c r="AX1059" s="15" t="s">
        <v>80</v>
      </c>
      <c r="AY1059" s="274" t="s">
        <v>129</v>
      </c>
    </row>
    <row r="1060" spans="1:65" s="2" customFormat="1" ht="24.15" customHeight="1">
      <c r="A1060" s="39"/>
      <c r="B1060" s="40"/>
      <c r="C1060" s="220" t="s">
        <v>773</v>
      </c>
      <c r="D1060" s="220" t="s">
        <v>132</v>
      </c>
      <c r="E1060" s="221" t="s">
        <v>774</v>
      </c>
      <c r="F1060" s="222" t="s">
        <v>775</v>
      </c>
      <c r="G1060" s="223" t="s">
        <v>187</v>
      </c>
      <c r="H1060" s="224">
        <v>524.687</v>
      </c>
      <c r="I1060" s="225"/>
      <c r="J1060" s="226">
        <f>ROUND(I1060*H1060,2)</f>
        <v>0</v>
      </c>
      <c r="K1060" s="227"/>
      <c r="L1060" s="45"/>
      <c r="M1060" s="228" t="s">
        <v>1</v>
      </c>
      <c r="N1060" s="229" t="s">
        <v>38</v>
      </c>
      <c r="O1060" s="92"/>
      <c r="P1060" s="230">
        <f>O1060*H1060</f>
        <v>0</v>
      </c>
      <c r="Q1060" s="230">
        <v>0</v>
      </c>
      <c r="R1060" s="230">
        <f>Q1060*H1060</f>
        <v>0</v>
      </c>
      <c r="S1060" s="230">
        <v>0</v>
      </c>
      <c r="T1060" s="231">
        <f>S1060*H1060</f>
        <v>0</v>
      </c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R1060" s="232" t="s">
        <v>136</v>
      </c>
      <c r="AT1060" s="232" t="s">
        <v>132</v>
      </c>
      <c r="AU1060" s="232" t="s">
        <v>82</v>
      </c>
      <c r="AY1060" s="18" t="s">
        <v>129</v>
      </c>
      <c r="BE1060" s="233">
        <f>IF(N1060="základní",J1060,0)</f>
        <v>0</v>
      </c>
      <c r="BF1060" s="233">
        <f>IF(N1060="snížená",J1060,0)</f>
        <v>0</v>
      </c>
      <c r="BG1060" s="233">
        <f>IF(N1060="zákl. přenesená",J1060,0)</f>
        <v>0</v>
      </c>
      <c r="BH1060" s="233">
        <f>IF(N1060="sníž. přenesená",J1060,0)</f>
        <v>0</v>
      </c>
      <c r="BI1060" s="233">
        <f>IF(N1060="nulová",J1060,0)</f>
        <v>0</v>
      </c>
      <c r="BJ1060" s="18" t="s">
        <v>80</v>
      </c>
      <c r="BK1060" s="233">
        <f>ROUND(I1060*H1060,2)</f>
        <v>0</v>
      </c>
      <c r="BL1060" s="18" t="s">
        <v>136</v>
      </c>
      <c r="BM1060" s="232" t="s">
        <v>776</v>
      </c>
    </row>
    <row r="1061" spans="1:47" s="2" customFormat="1" ht="12">
      <c r="A1061" s="39"/>
      <c r="B1061" s="40"/>
      <c r="C1061" s="41"/>
      <c r="D1061" s="234" t="s">
        <v>137</v>
      </c>
      <c r="E1061" s="41"/>
      <c r="F1061" s="235" t="s">
        <v>775</v>
      </c>
      <c r="G1061" s="41"/>
      <c r="H1061" s="41"/>
      <c r="I1061" s="236"/>
      <c r="J1061" s="41"/>
      <c r="K1061" s="41"/>
      <c r="L1061" s="45"/>
      <c r="M1061" s="237"/>
      <c r="N1061" s="238"/>
      <c r="O1061" s="92"/>
      <c r="P1061" s="92"/>
      <c r="Q1061" s="92"/>
      <c r="R1061" s="92"/>
      <c r="S1061" s="92"/>
      <c r="T1061" s="93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T1061" s="18" t="s">
        <v>137</v>
      </c>
      <c r="AU1061" s="18" t="s">
        <v>82</v>
      </c>
    </row>
    <row r="1062" spans="1:65" s="2" customFormat="1" ht="24.15" customHeight="1">
      <c r="A1062" s="39"/>
      <c r="B1062" s="40"/>
      <c r="C1062" s="220" t="s">
        <v>291</v>
      </c>
      <c r="D1062" s="220" t="s">
        <v>132</v>
      </c>
      <c r="E1062" s="221" t="s">
        <v>777</v>
      </c>
      <c r="F1062" s="222" t="s">
        <v>778</v>
      </c>
      <c r="G1062" s="223" t="s">
        <v>243</v>
      </c>
      <c r="H1062" s="224">
        <v>1</v>
      </c>
      <c r="I1062" s="225"/>
      <c r="J1062" s="226">
        <f>ROUND(I1062*H1062,2)</f>
        <v>0</v>
      </c>
      <c r="K1062" s="227"/>
      <c r="L1062" s="45"/>
      <c r="M1062" s="228" t="s">
        <v>1</v>
      </c>
      <c r="N1062" s="229" t="s">
        <v>38</v>
      </c>
      <c r="O1062" s="92"/>
      <c r="P1062" s="230">
        <f>O1062*H1062</f>
        <v>0</v>
      </c>
      <c r="Q1062" s="230">
        <v>0</v>
      </c>
      <c r="R1062" s="230">
        <f>Q1062*H1062</f>
        <v>0</v>
      </c>
      <c r="S1062" s="230">
        <v>0</v>
      </c>
      <c r="T1062" s="231">
        <f>S1062*H1062</f>
        <v>0</v>
      </c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R1062" s="232" t="s">
        <v>136</v>
      </c>
      <c r="AT1062" s="232" t="s">
        <v>132</v>
      </c>
      <c r="AU1062" s="232" t="s">
        <v>82</v>
      </c>
      <c r="AY1062" s="18" t="s">
        <v>129</v>
      </c>
      <c r="BE1062" s="233">
        <f>IF(N1062="základní",J1062,0)</f>
        <v>0</v>
      </c>
      <c r="BF1062" s="233">
        <f>IF(N1062="snížená",J1062,0)</f>
        <v>0</v>
      </c>
      <c r="BG1062" s="233">
        <f>IF(N1062="zákl. přenesená",J1062,0)</f>
        <v>0</v>
      </c>
      <c r="BH1062" s="233">
        <f>IF(N1062="sníž. přenesená",J1062,0)</f>
        <v>0</v>
      </c>
      <c r="BI1062" s="233">
        <f>IF(N1062="nulová",J1062,0)</f>
        <v>0</v>
      </c>
      <c r="BJ1062" s="18" t="s">
        <v>80</v>
      </c>
      <c r="BK1062" s="233">
        <f>ROUND(I1062*H1062,2)</f>
        <v>0</v>
      </c>
      <c r="BL1062" s="18" t="s">
        <v>136</v>
      </c>
      <c r="BM1062" s="232" t="s">
        <v>779</v>
      </c>
    </row>
    <row r="1063" spans="1:47" s="2" customFormat="1" ht="12">
      <c r="A1063" s="39"/>
      <c r="B1063" s="40"/>
      <c r="C1063" s="41"/>
      <c r="D1063" s="234" t="s">
        <v>137</v>
      </c>
      <c r="E1063" s="41"/>
      <c r="F1063" s="235" t="s">
        <v>778</v>
      </c>
      <c r="G1063" s="41"/>
      <c r="H1063" s="41"/>
      <c r="I1063" s="236"/>
      <c r="J1063" s="41"/>
      <c r="K1063" s="41"/>
      <c r="L1063" s="45"/>
      <c r="M1063" s="237"/>
      <c r="N1063" s="238"/>
      <c r="O1063" s="92"/>
      <c r="P1063" s="92"/>
      <c r="Q1063" s="92"/>
      <c r="R1063" s="92"/>
      <c r="S1063" s="92"/>
      <c r="T1063" s="93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T1063" s="18" t="s">
        <v>137</v>
      </c>
      <c r="AU1063" s="18" t="s">
        <v>82</v>
      </c>
    </row>
    <row r="1064" spans="1:65" s="2" customFormat="1" ht="24.15" customHeight="1">
      <c r="A1064" s="39"/>
      <c r="B1064" s="40"/>
      <c r="C1064" s="220" t="s">
        <v>780</v>
      </c>
      <c r="D1064" s="220" t="s">
        <v>132</v>
      </c>
      <c r="E1064" s="221" t="s">
        <v>781</v>
      </c>
      <c r="F1064" s="222" t="s">
        <v>782</v>
      </c>
      <c r="G1064" s="223" t="s">
        <v>187</v>
      </c>
      <c r="H1064" s="224">
        <v>11.514</v>
      </c>
      <c r="I1064" s="225"/>
      <c r="J1064" s="226">
        <f>ROUND(I1064*H1064,2)</f>
        <v>0</v>
      </c>
      <c r="K1064" s="227"/>
      <c r="L1064" s="45"/>
      <c r="M1064" s="228" t="s">
        <v>1</v>
      </c>
      <c r="N1064" s="229" t="s">
        <v>38</v>
      </c>
      <c r="O1064" s="92"/>
      <c r="P1064" s="230">
        <f>O1064*H1064</f>
        <v>0</v>
      </c>
      <c r="Q1064" s="230">
        <v>0</v>
      </c>
      <c r="R1064" s="230">
        <f>Q1064*H1064</f>
        <v>0</v>
      </c>
      <c r="S1064" s="230">
        <v>0</v>
      </c>
      <c r="T1064" s="231">
        <f>S1064*H1064</f>
        <v>0</v>
      </c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R1064" s="232" t="s">
        <v>136</v>
      </c>
      <c r="AT1064" s="232" t="s">
        <v>132</v>
      </c>
      <c r="AU1064" s="232" t="s">
        <v>82</v>
      </c>
      <c r="AY1064" s="18" t="s">
        <v>129</v>
      </c>
      <c r="BE1064" s="233">
        <f>IF(N1064="základní",J1064,0)</f>
        <v>0</v>
      </c>
      <c r="BF1064" s="233">
        <f>IF(N1064="snížená",J1064,0)</f>
        <v>0</v>
      </c>
      <c r="BG1064" s="233">
        <f>IF(N1064="zákl. přenesená",J1064,0)</f>
        <v>0</v>
      </c>
      <c r="BH1064" s="233">
        <f>IF(N1064="sníž. přenesená",J1064,0)</f>
        <v>0</v>
      </c>
      <c r="BI1064" s="233">
        <f>IF(N1064="nulová",J1064,0)</f>
        <v>0</v>
      </c>
      <c r="BJ1064" s="18" t="s">
        <v>80</v>
      </c>
      <c r="BK1064" s="233">
        <f>ROUND(I1064*H1064,2)</f>
        <v>0</v>
      </c>
      <c r="BL1064" s="18" t="s">
        <v>136</v>
      </c>
      <c r="BM1064" s="232" t="s">
        <v>783</v>
      </c>
    </row>
    <row r="1065" spans="1:47" s="2" customFormat="1" ht="12">
      <c r="A1065" s="39"/>
      <c r="B1065" s="40"/>
      <c r="C1065" s="41"/>
      <c r="D1065" s="234" t="s">
        <v>137</v>
      </c>
      <c r="E1065" s="41"/>
      <c r="F1065" s="235" t="s">
        <v>782</v>
      </c>
      <c r="G1065" s="41"/>
      <c r="H1065" s="41"/>
      <c r="I1065" s="236"/>
      <c r="J1065" s="41"/>
      <c r="K1065" s="41"/>
      <c r="L1065" s="45"/>
      <c r="M1065" s="237"/>
      <c r="N1065" s="238"/>
      <c r="O1065" s="92"/>
      <c r="P1065" s="92"/>
      <c r="Q1065" s="92"/>
      <c r="R1065" s="92"/>
      <c r="S1065" s="92"/>
      <c r="T1065" s="93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T1065" s="18" t="s">
        <v>137</v>
      </c>
      <c r="AU1065" s="18" t="s">
        <v>82</v>
      </c>
    </row>
    <row r="1066" spans="1:51" s="13" customFormat="1" ht="12">
      <c r="A1066" s="13"/>
      <c r="B1066" s="243"/>
      <c r="C1066" s="244"/>
      <c r="D1066" s="234" t="s">
        <v>188</v>
      </c>
      <c r="E1066" s="245" t="s">
        <v>1</v>
      </c>
      <c r="F1066" s="246" t="s">
        <v>605</v>
      </c>
      <c r="G1066" s="244"/>
      <c r="H1066" s="245" t="s">
        <v>1</v>
      </c>
      <c r="I1066" s="247"/>
      <c r="J1066" s="244"/>
      <c r="K1066" s="244"/>
      <c r="L1066" s="248"/>
      <c r="M1066" s="249"/>
      <c r="N1066" s="250"/>
      <c r="O1066" s="250"/>
      <c r="P1066" s="250"/>
      <c r="Q1066" s="250"/>
      <c r="R1066" s="250"/>
      <c r="S1066" s="250"/>
      <c r="T1066" s="251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52" t="s">
        <v>188</v>
      </c>
      <c r="AU1066" s="252" t="s">
        <v>82</v>
      </c>
      <c r="AV1066" s="13" t="s">
        <v>80</v>
      </c>
      <c r="AW1066" s="13" t="s">
        <v>30</v>
      </c>
      <c r="AX1066" s="13" t="s">
        <v>73</v>
      </c>
      <c r="AY1066" s="252" t="s">
        <v>129</v>
      </c>
    </row>
    <row r="1067" spans="1:51" s="14" customFormat="1" ht="12">
      <c r="A1067" s="14"/>
      <c r="B1067" s="253"/>
      <c r="C1067" s="254"/>
      <c r="D1067" s="234" t="s">
        <v>188</v>
      </c>
      <c r="E1067" s="255" t="s">
        <v>1</v>
      </c>
      <c r="F1067" s="256" t="s">
        <v>749</v>
      </c>
      <c r="G1067" s="254"/>
      <c r="H1067" s="257">
        <v>5.517</v>
      </c>
      <c r="I1067" s="258"/>
      <c r="J1067" s="254"/>
      <c r="K1067" s="254"/>
      <c r="L1067" s="259"/>
      <c r="M1067" s="260"/>
      <c r="N1067" s="261"/>
      <c r="O1067" s="261"/>
      <c r="P1067" s="261"/>
      <c r="Q1067" s="261"/>
      <c r="R1067" s="261"/>
      <c r="S1067" s="261"/>
      <c r="T1067" s="262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63" t="s">
        <v>188</v>
      </c>
      <c r="AU1067" s="263" t="s">
        <v>82</v>
      </c>
      <c r="AV1067" s="14" t="s">
        <v>82</v>
      </c>
      <c r="AW1067" s="14" t="s">
        <v>30</v>
      </c>
      <c r="AX1067" s="14" t="s">
        <v>73</v>
      </c>
      <c r="AY1067" s="263" t="s">
        <v>129</v>
      </c>
    </row>
    <row r="1068" spans="1:51" s="13" customFormat="1" ht="12">
      <c r="A1068" s="13"/>
      <c r="B1068" s="243"/>
      <c r="C1068" s="244"/>
      <c r="D1068" s="234" t="s">
        <v>188</v>
      </c>
      <c r="E1068" s="245" t="s">
        <v>1</v>
      </c>
      <c r="F1068" s="246" t="s">
        <v>784</v>
      </c>
      <c r="G1068" s="244"/>
      <c r="H1068" s="245" t="s">
        <v>1</v>
      </c>
      <c r="I1068" s="247"/>
      <c r="J1068" s="244"/>
      <c r="K1068" s="244"/>
      <c r="L1068" s="248"/>
      <c r="M1068" s="249"/>
      <c r="N1068" s="250"/>
      <c r="O1068" s="250"/>
      <c r="P1068" s="250"/>
      <c r="Q1068" s="250"/>
      <c r="R1068" s="250"/>
      <c r="S1068" s="250"/>
      <c r="T1068" s="251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52" t="s">
        <v>188</v>
      </c>
      <c r="AU1068" s="252" t="s">
        <v>82</v>
      </c>
      <c r="AV1068" s="13" t="s">
        <v>80</v>
      </c>
      <c r="AW1068" s="13" t="s">
        <v>30</v>
      </c>
      <c r="AX1068" s="13" t="s">
        <v>73</v>
      </c>
      <c r="AY1068" s="252" t="s">
        <v>129</v>
      </c>
    </row>
    <row r="1069" spans="1:51" s="14" customFormat="1" ht="12">
      <c r="A1069" s="14"/>
      <c r="B1069" s="253"/>
      <c r="C1069" s="254"/>
      <c r="D1069" s="234" t="s">
        <v>188</v>
      </c>
      <c r="E1069" s="255" t="s">
        <v>1</v>
      </c>
      <c r="F1069" s="256" t="s">
        <v>761</v>
      </c>
      <c r="G1069" s="254"/>
      <c r="H1069" s="257">
        <v>5.517</v>
      </c>
      <c r="I1069" s="258"/>
      <c r="J1069" s="254"/>
      <c r="K1069" s="254"/>
      <c r="L1069" s="259"/>
      <c r="M1069" s="260"/>
      <c r="N1069" s="261"/>
      <c r="O1069" s="261"/>
      <c r="P1069" s="261"/>
      <c r="Q1069" s="261"/>
      <c r="R1069" s="261"/>
      <c r="S1069" s="261"/>
      <c r="T1069" s="262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63" t="s">
        <v>188</v>
      </c>
      <c r="AU1069" s="263" t="s">
        <v>82</v>
      </c>
      <c r="AV1069" s="14" t="s">
        <v>82</v>
      </c>
      <c r="AW1069" s="14" t="s">
        <v>30</v>
      </c>
      <c r="AX1069" s="14" t="s">
        <v>73</v>
      </c>
      <c r="AY1069" s="263" t="s">
        <v>129</v>
      </c>
    </row>
    <row r="1070" spans="1:51" s="14" customFormat="1" ht="12">
      <c r="A1070" s="14"/>
      <c r="B1070" s="253"/>
      <c r="C1070" s="254"/>
      <c r="D1070" s="234" t="s">
        <v>188</v>
      </c>
      <c r="E1070" s="255" t="s">
        <v>1</v>
      </c>
      <c r="F1070" s="256" t="s">
        <v>762</v>
      </c>
      <c r="G1070" s="254"/>
      <c r="H1070" s="257">
        <v>0.48</v>
      </c>
      <c r="I1070" s="258"/>
      <c r="J1070" s="254"/>
      <c r="K1070" s="254"/>
      <c r="L1070" s="259"/>
      <c r="M1070" s="260"/>
      <c r="N1070" s="261"/>
      <c r="O1070" s="261"/>
      <c r="P1070" s="261"/>
      <c r="Q1070" s="261"/>
      <c r="R1070" s="261"/>
      <c r="S1070" s="261"/>
      <c r="T1070" s="262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63" t="s">
        <v>188</v>
      </c>
      <c r="AU1070" s="263" t="s">
        <v>82</v>
      </c>
      <c r="AV1070" s="14" t="s">
        <v>82</v>
      </c>
      <c r="AW1070" s="14" t="s">
        <v>30</v>
      </c>
      <c r="AX1070" s="14" t="s">
        <v>73</v>
      </c>
      <c r="AY1070" s="263" t="s">
        <v>129</v>
      </c>
    </row>
    <row r="1071" spans="1:51" s="15" customFormat="1" ht="12">
      <c r="A1071" s="15"/>
      <c r="B1071" s="264"/>
      <c r="C1071" s="265"/>
      <c r="D1071" s="234" t="s">
        <v>188</v>
      </c>
      <c r="E1071" s="266" t="s">
        <v>1</v>
      </c>
      <c r="F1071" s="267" t="s">
        <v>197</v>
      </c>
      <c r="G1071" s="265"/>
      <c r="H1071" s="268">
        <v>11.514000000000001</v>
      </c>
      <c r="I1071" s="269"/>
      <c r="J1071" s="265"/>
      <c r="K1071" s="265"/>
      <c r="L1071" s="270"/>
      <c r="M1071" s="271"/>
      <c r="N1071" s="272"/>
      <c r="O1071" s="272"/>
      <c r="P1071" s="272"/>
      <c r="Q1071" s="272"/>
      <c r="R1071" s="272"/>
      <c r="S1071" s="272"/>
      <c r="T1071" s="273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T1071" s="274" t="s">
        <v>188</v>
      </c>
      <c r="AU1071" s="274" t="s">
        <v>82</v>
      </c>
      <c r="AV1071" s="15" t="s">
        <v>136</v>
      </c>
      <c r="AW1071" s="15" t="s">
        <v>30</v>
      </c>
      <c r="AX1071" s="15" t="s">
        <v>80</v>
      </c>
      <c r="AY1071" s="274" t="s">
        <v>129</v>
      </c>
    </row>
    <row r="1072" spans="1:65" s="2" customFormat="1" ht="37.8" customHeight="1">
      <c r="A1072" s="39"/>
      <c r="B1072" s="40"/>
      <c r="C1072" s="220" t="s">
        <v>297</v>
      </c>
      <c r="D1072" s="220" t="s">
        <v>132</v>
      </c>
      <c r="E1072" s="221" t="s">
        <v>785</v>
      </c>
      <c r="F1072" s="222" t="s">
        <v>786</v>
      </c>
      <c r="G1072" s="223" t="s">
        <v>187</v>
      </c>
      <c r="H1072" s="224">
        <v>95.952</v>
      </c>
      <c r="I1072" s="225"/>
      <c r="J1072" s="226">
        <f>ROUND(I1072*H1072,2)</f>
        <v>0</v>
      </c>
      <c r="K1072" s="227"/>
      <c r="L1072" s="45"/>
      <c r="M1072" s="228" t="s">
        <v>1</v>
      </c>
      <c r="N1072" s="229" t="s">
        <v>38</v>
      </c>
      <c r="O1072" s="92"/>
      <c r="P1072" s="230">
        <f>O1072*H1072</f>
        <v>0</v>
      </c>
      <c r="Q1072" s="230">
        <v>0</v>
      </c>
      <c r="R1072" s="230">
        <f>Q1072*H1072</f>
        <v>0</v>
      </c>
      <c r="S1072" s="230">
        <v>0</v>
      </c>
      <c r="T1072" s="231">
        <f>S1072*H1072</f>
        <v>0</v>
      </c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R1072" s="232" t="s">
        <v>136</v>
      </c>
      <c r="AT1072" s="232" t="s">
        <v>132</v>
      </c>
      <c r="AU1072" s="232" t="s">
        <v>82</v>
      </c>
      <c r="AY1072" s="18" t="s">
        <v>129</v>
      </c>
      <c r="BE1072" s="233">
        <f>IF(N1072="základní",J1072,0)</f>
        <v>0</v>
      </c>
      <c r="BF1072" s="233">
        <f>IF(N1072="snížená",J1072,0)</f>
        <v>0</v>
      </c>
      <c r="BG1072" s="233">
        <f>IF(N1072="zákl. přenesená",J1072,0)</f>
        <v>0</v>
      </c>
      <c r="BH1072" s="233">
        <f>IF(N1072="sníž. přenesená",J1072,0)</f>
        <v>0</v>
      </c>
      <c r="BI1072" s="233">
        <f>IF(N1072="nulová",J1072,0)</f>
        <v>0</v>
      </c>
      <c r="BJ1072" s="18" t="s">
        <v>80</v>
      </c>
      <c r="BK1072" s="233">
        <f>ROUND(I1072*H1072,2)</f>
        <v>0</v>
      </c>
      <c r="BL1072" s="18" t="s">
        <v>136</v>
      </c>
      <c r="BM1072" s="232" t="s">
        <v>787</v>
      </c>
    </row>
    <row r="1073" spans="1:47" s="2" customFormat="1" ht="12">
      <c r="A1073" s="39"/>
      <c r="B1073" s="40"/>
      <c r="C1073" s="41"/>
      <c r="D1073" s="234" t="s">
        <v>137</v>
      </c>
      <c r="E1073" s="41"/>
      <c r="F1073" s="235" t="s">
        <v>786</v>
      </c>
      <c r="G1073" s="41"/>
      <c r="H1073" s="41"/>
      <c r="I1073" s="236"/>
      <c r="J1073" s="41"/>
      <c r="K1073" s="41"/>
      <c r="L1073" s="45"/>
      <c r="M1073" s="237"/>
      <c r="N1073" s="238"/>
      <c r="O1073" s="92"/>
      <c r="P1073" s="92"/>
      <c r="Q1073" s="92"/>
      <c r="R1073" s="92"/>
      <c r="S1073" s="92"/>
      <c r="T1073" s="93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T1073" s="18" t="s">
        <v>137</v>
      </c>
      <c r="AU1073" s="18" t="s">
        <v>82</v>
      </c>
    </row>
    <row r="1074" spans="1:51" s="14" customFormat="1" ht="12">
      <c r="A1074" s="14"/>
      <c r="B1074" s="253"/>
      <c r="C1074" s="254"/>
      <c r="D1074" s="234" t="s">
        <v>188</v>
      </c>
      <c r="E1074" s="255" t="s">
        <v>1</v>
      </c>
      <c r="F1074" s="256" t="s">
        <v>788</v>
      </c>
      <c r="G1074" s="254"/>
      <c r="H1074" s="257">
        <v>95.952</v>
      </c>
      <c r="I1074" s="258"/>
      <c r="J1074" s="254"/>
      <c r="K1074" s="254"/>
      <c r="L1074" s="259"/>
      <c r="M1074" s="260"/>
      <c r="N1074" s="261"/>
      <c r="O1074" s="261"/>
      <c r="P1074" s="261"/>
      <c r="Q1074" s="261"/>
      <c r="R1074" s="261"/>
      <c r="S1074" s="261"/>
      <c r="T1074" s="262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63" t="s">
        <v>188</v>
      </c>
      <c r="AU1074" s="263" t="s">
        <v>82</v>
      </c>
      <c r="AV1074" s="14" t="s">
        <v>82</v>
      </c>
      <c r="AW1074" s="14" t="s">
        <v>30</v>
      </c>
      <c r="AX1074" s="14" t="s">
        <v>73</v>
      </c>
      <c r="AY1074" s="263" t="s">
        <v>129</v>
      </c>
    </row>
    <row r="1075" spans="1:51" s="15" customFormat="1" ht="12">
      <c r="A1075" s="15"/>
      <c r="B1075" s="264"/>
      <c r="C1075" s="265"/>
      <c r="D1075" s="234" t="s">
        <v>188</v>
      </c>
      <c r="E1075" s="266" t="s">
        <v>1</v>
      </c>
      <c r="F1075" s="267" t="s">
        <v>197</v>
      </c>
      <c r="G1075" s="265"/>
      <c r="H1075" s="268">
        <v>95.952</v>
      </c>
      <c r="I1075" s="269"/>
      <c r="J1075" s="265"/>
      <c r="K1075" s="265"/>
      <c r="L1075" s="270"/>
      <c r="M1075" s="271"/>
      <c r="N1075" s="272"/>
      <c r="O1075" s="272"/>
      <c r="P1075" s="272"/>
      <c r="Q1075" s="272"/>
      <c r="R1075" s="272"/>
      <c r="S1075" s="272"/>
      <c r="T1075" s="273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T1075" s="274" t="s">
        <v>188</v>
      </c>
      <c r="AU1075" s="274" t="s">
        <v>82</v>
      </c>
      <c r="AV1075" s="15" t="s">
        <v>136</v>
      </c>
      <c r="AW1075" s="15" t="s">
        <v>30</v>
      </c>
      <c r="AX1075" s="15" t="s">
        <v>80</v>
      </c>
      <c r="AY1075" s="274" t="s">
        <v>129</v>
      </c>
    </row>
    <row r="1076" spans="1:65" s="2" customFormat="1" ht="24.15" customHeight="1">
      <c r="A1076" s="39"/>
      <c r="B1076" s="40"/>
      <c r="C1076" s="220" t="s">
        <v>789</v>
      </c>
      <c r="D1076" s="220" t="s">
        <v>132</v>
      </c>
      <c r="E1076" s="221" t="s">
        <v>790</v>
      </c>
      <c r="F1076" s="222" t="s">
        <v>791</v>
      </c>
      <c r="G1076" s="223" t="s">
        <v>187</v>
      </c>
      <c r="H1076" s="224">
        <v>522.677</v>
      </c>
      <c r="I1076" s="225"/>
      <c r="J1076" s="226">
        <f>ROUND(I1076*H1076,2)</f>
        <v>0</v>
      </c>
      <c r="K1076" s="227"/>
      <c r="L1076" s="45"/>
      <c r="M1076" s="228" t="s">
        <v>1</v>
      </c>
      <c r="N1076" s="229" t="s">
        <v>38</v>
      </c>
      <c r="O1076" s="92"/>
      <c r="P1076" s="230">
        <f>O1076*H1076</f>
        <v>0</v>
      </c>
      <c r="Q1076" s="230">
        <v>0</v>
      </c>
      <c r="R1076" s="230">
        <f>Q1076*H1076</f>
        <v>0</v>
      </c>
      <c r="S1076" s="230">
        <v>0</v>
      </c>
      <c r="T1076" s="231">
        <f>S1076*H1076</f>
        <v>0</v>
      </c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R1076" s="232" t="s">
        <v>136</v>
      </c>
      <c r="AT1076" s="232" t="s">
        <v>132</v>
      </c>
      <c r="AU1076" s="232" t="s">
        <v>82</v>
      </c>
      <c r="AY1076" s="18" t="s">
        <v>129</v>
      </c>
      <c r="BE1076" s="233">
        <f>IF(N1076="základní",J1076,0)</f>
        <v>0</v>
      </c>
      <c r="BF1076" s="233">
        <f>IF(N1076="snížená",J1076,0)</f>
        <v>0</v>
      </c>
      <c r="BG1076" s="233">
        <f>IF(N1076="zákl. přenesená",J1076,0)</f>
        <v>0</v>
      </c>
      <c r="BH1076" s="233">
        <f>IF(N1076="sníž. přenesená",J1076,0)</f>
        <v>0</v>
      </c>
      <c r="BI1076" s="233">
        <f>IF(N1076="nulová",J1076,0)</f>
        <v>0</v>
      </c>
      <c r="BJ1076" s="18" t="s">
        <v>80</v>
      </c>
      <c r="BK1076" s="233">
        <f>ROUND(I1076*H1076,2)</f>
        <v>0</v>
      </c>
      <c r="BL1076" s="18" t="s">
        <v>136</v>
      </c>
      <c r="BM1076" s="232" t="s">
        <v>792</v>
      </c>
    </row>
    <row r="1077" spans="1:47" s="2" customFormat="1" ht="12">
      <c r="A1077" s="39"/>
      <c r="B1077" s="40"/>
      <c r="C1077" s="41"/>
      <c r="D1077" s="234" t="s">
        <v>137</v>
      </c>
      <c r="E1077" s="41"/>
      <c r="F1077" s="235" t="s">
        <v>791</v>
      </c>
      <c r="G1077" s="41"/>
      <c r="H1077" s="41"/>
      <c r="I1077" s="236"/>
      <c r="J1077" s="41"/>
      <c r="K1077" s="41"/>
      <c r="L1077" s="45"/>
      <c r="M1077" s="237"/>
      <c r="N1077" s="238"/>
      <c r="O1077" s="92"/>
      <c r="P1077" s="92"/>
      <c r="Q1077" s="92"/>
      <c r="R1077" s="92"/>
      <c r="S1077" s="92"/>
      <c r="T1077" s="93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T1077" s="18" t="s">
        <v>137</v>
      </c>
      <c r="AU1077" s="18" t="s">
        <v>82</v>
      </c>
    </row>
    <row r="1078" spans="1:65" s="2" customFormat="1" ht="24.15" customHeight="1">
      <c r="A1078" s="39"/>
      <c r="B1078" s="40"/>
      <c r="C1078" s="220" t="s">
        <v>301</v>
      </c>
      <c r="D1078" s="220" t="s">
        <v>132</v>
      </c>
      <c r="E1078" s="221" t="s">
        <v>793</v>
      </c>
      <c r="F1078" s="222" t="s">
        <v>794</v>
      </c>
      <c r="G1078" s="223" t="s">
        <v>187</v>
      </c>
      <c r="H1078" s="224">
        <v>227.744</v>
      </c>
      <c r="I1078" s="225"/>
      <c r="J1078" s="226">
        <f>ROUND(I1078*H1078,2)</f>
        <v>0</v>
      </c>
      <c r="K1078" s="227"/>
      <c r="L1078" s="45"/>
      <c r="M1078" s="228" t="s">
        <v>1</v>
      </c>
      <c r="N1078" s="229" t="s">
        <v>38</v>
      </c>
      <c r="O1078" s="92"/>
      <c r="P1078" s="230">
        <f>O1078*H1078</f>
        <v>0</v>
      </c>
      <c r="Q1078" s="230">
        <v>0</v>
      </c>
      <c r="R1078" s="230">
        <f>Q1078*H1078</f>
        <v>0</v>
      </c>
      <c r="S1078" s="230">
        <v>0</v>
      </c>
      <c r="T1078" s="231">
        <f>S1078*H1078</f>
        <v>0</v>
      </c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R1078" s="232" t="s">
        <v>136</v>
      </c>
      <c r="AT1078" s="232" t="s">
        <v>132</v>
      </c>
      <c r="AU1078" s="232" t="s">
        <v>82</v>
      </c>
      <c r="AY1078" s="18" t="s">
        <v>129</v>
      </c>
      <c r="BE1078" s="233">
        <f>IF(N1078="základní",J1078,0)</f>
        <v>0</v>
      </c>
      <c r="BF1078" s="233">
        <f>IF(N1078="snížená",J1078,0)</f>
        <v>0</v>
      </c>
      <c r="BG1078" s="233">
        <f>IF(N1078="zákl. přenesená",J1078,0)</f>
        <v>0</v>
      </c>
      <c r="BH1078" s="233">
        <f>IF(N1078="sníž. přenesená",J1078,0)</f>
        <v>0</v>
      </c>
      <c r="BI1078" s="233">
        <f>IF(N1078="nulová",J1078,0)</f>
        <v>0</v>
      </c>
      <c r="BJ1078" s="18" t="s">
        <v>80</v>
      </c>
      <c r="BK1078" s="233">
        <f>ROUND(I1078*H1078,2)</f>
        <v>0</v>
      </c>
      <c r="BL1078" s="18" t="s">
        <v>136</v>
      </c>
      <c r="BM1078" s="232" t="s">
        <v>795</v>
      </c>
    </row>
    <row r="1079" spans="1:47" s="2" customFormat="1" ht="12">
      <c r="A1079" s="39"/>
      <c r="B1079" s="40"/>
      <c r="C1079" s="41"/>
      <c r="D1079" s="234" t="s">
        <v>137</v>
      </c>
      <c r="E1079" s="41"/>
      <c r="F1079" s="235" t="s">
        <v>794</v>
      </c>
      <c r="G1079" s="41"/>
      <c r="H1079" s="41"/>
      <c r="I1079" s="236"/>
      <c r="J1079" s="41"/>
      <c r="K1079" s="41"/>
      <c r="L1079" s="45"/>
      <c r="M1079" s="237"/>
      <c r="N1079" s="238"/>
      <c r="O1079" s="92"/>
      <c r="P1079" s="92"/>
      <c r="Q1079" s="92"/>
      <c r="R1079" s="92"/>
      <c r="S1079" s="92"/>
      <c r="T1079" s="93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T1079" s="18" t="s">
        <v>137</v>
      </c>
      <c r="AU1079" s="18" t="s">
        <v>82</v>
      </c>
    </row>
    <row r="1080" spans="1:51" s="13" customFormat="1" ht="12">
      <c r="A1080" s="13"/>
      <c r="B1080" s="243"/>
      <c r="C1080" s="244"/>
      <c r="D1080" s="234" t="s">
        <v>188</v>
      </c>
      <c r="E1080" s="245" t="s">
        <v>1</v>
      </c>
      <c r="F1080" s="246" t="s">
        <v>796</v>
      </c>
      <c r="G1080" s="244"/>
      <c r="H1080" s="245" t="s">
        <v>1</v>
      </c>
      <c r="I1080" s="247"/>
      <c r="J1080" s="244"/>
      <c r="K1080" s="244"/>
      <c r="L1080" s="248"/>
      <c r="M1080" s="249"/>
      <c r="N1080" s="250"/>
      <c r="O1080" s="250"/>
      <c r="P1080" s="250"/>
      <c r="Q1080" s="250"/>
      <c r="R1080" s="250"/>
      <c r="S1080" s="250"/>
      <c r="T1080" s="251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52" t="s">
        <v>188</v>
      </c>
      <c r="AU1080" s="252" t="s">
        <v>82</v>
      </c>
      <c r="AV1080" s="13" t="s">
        <v>80</v>
      </c>
      <c r="AW1080" s="13" t="s">
        <v>30</v>
      </c>
      <c r="AX1080" s="13" t="s">
        <v>73</v>
      </c>
      <c r="AY1080" s="252" t="s">
        <v>129</v>
      </c>
    </row>
    <row r="1081" spans="1:51" s="13" customFormat="1" ht="12">
      <c r="A1081" s="13"/>
      <c r="B1081" s="243"/>
      <c r="C1081" s="244"/>
      <c r="D1081" s="234" t="s">
        <v>188</v>
      </c>
      <c r="E1081" s="245" t="s">
        <v>1</v>
      </c>
      <c r="F1081" s="246" t="s">
        <v>375</v>
      </c>
      <c r="G1081" s="244"/>
      <c r="H1081" s="245" t="s">
        <v>1</v>
      </c>
      <c r="I1081" s="247"/>
      <c r="J1081" s="244"/>
      <c r="K1081" s="244"/>
      <c r="L1081" s="248"/>
      <c r="M1081" s="249"/>
      <c r="N1081" s="250"/>
      <c r="O1081" s="250"/>
      <c r="P1081" s="250"/>
      <c r="Q1081" s="250"/>
      <c r="R1081" s="250"/>
      <c r="S1081" s="250"/>
      <c r="T1081" s="251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52" t="s">
        <v>188</v>
      </c>
      <c r="AU1081" s="252" t="s">
        <v>82</v>
      </c>
      <c r="AV1081" s="13" t="s">
        <v>80</v>
      </c>
      <c r="AW1081" s="13" t="s">
        <v>30</v>
      </c>
      <c r="AX1081" s="13" t="s">
        <v>73</v>
      </c>
      <c r="AY1081" s="252" t="s">
        <v>129</v>
      </c>
    </row>
    <row r="1082" spans="1:51" s="14" customFormat="1" ht="12">
      <c r="A1082" s="14"/>
      <c r="B1082" s="253"/>
      <c r="C1082" s="254"/>
      <c r="D1082" s="234" t="s">
        <v>188</v>
      </c>
      <c r="E1082" s="255" t="s">
        <v>1</v>
      </c>
      <c r="F1082" s="256" t="s">
        <v>439</v>
      </c>
      <c r="G1082" s="254"/>
      <c r="H1082" s="257">
        <v>13.86</v>
      </c>
      <c r="I1082" s="258"/>
      <c r="J1082" s="254"/>
      <c r="K1082" s="254"/>
      <c r="L1082" s="259"/>
      <c r="M1082" s="260"/>
      <c r="N1082" s="261"/>
      <c r="O1082" s="261"/>
      <c r="P1082" s="261"/>
      <c r="Q1082" s="261"/>
      <c r="R1082" s="261"/>
      <c r="S1082" s="261"/>
      <c r="T1082" s="262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63" t="s">
        <v>188</v>
      </c>
      <c r="AU1082" s="263" t="s">
        <v>82</v>
      </c>
      <c r="AV1082" s="14" t="s">
        <v>82</v>
      </c>
      <c r="AW1082" s="14" t="s">
        <v>30</v>
      </c>
      <c r="AX1082" s="14" t="s">
        <v>73</v>
      </c>
      <c r="AY1082" s="263" t="s">
        <v>129</v>
      </c>
    </row>
    <row r="1083" spans="1:51" s="14" customFormat="1" ht="12">
      <c r="A1083" s="14"/>
      <c r="B1083" s="253"/>
      <c r="C1083" s="254"/>
      <c r="D1083" s="234" t="s">
        <v>188</v>
      </c>
      <c r="E1083" s="255" t="s">
        <v>1</v>
      </c>
      <c r="F1083" s="256" t="s">
        <v>685</v>
      </c>
      <c r="G1083" s="254"/>
      <c r="H1083" s="257">
        <v>3.6</v>
      </c>
      <c r="I1083" s="258"/>
      <c r="J1083" s="254"/>
      <c r="K1083" s="254"/>
      <c r="L1083" s="259"/>
      <c r="M1083" s="260"/>
      <c r="N1083" s="261"/>
      <c r="O1083" s="261"/>
      <c r="P1083" s="261"/>
      <c r="Q1083" s="261"/>
      <c r="R1083" s="261"/>
      <c r="S1083" s="261"/>
      <c r="T1083" s="262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T1083" s="263" t="s">
        <v>188</v>
      </c>
      <c r="AU1083" s="263" t="s">
        <v>82</v>
      </c>
      <c r="AV1083" s="14" t="s">
        <v>82</v>
      </c>
      <c r="AW1083" s="14" t="s">
        <v>30</v>
      </c>
      <c r="AX1083" s="14" t="s">
        <v>73</v>
      </c>
      <c r="AY1083" s="263" t="s">
        <v>129</v>
      </c>
    </row>
    <row r="1084" spans="1:51" s="14" customFormat="1" ht="12">
      <c r="A1084" s="14"/>
      <c r="B1084" s="253"/>
      <c r="C1084" s="254"/>
      <c r="D1084" s="234" t="s">
        <v>188</v>
      </c>
      <c r="E1084" s="255" t="s">
        <v>1</v>
      </c>
      <c r="F1084" s="256" t="s">
        <v>722</v>
      </c>
      <c r="G1084" s="254"/>
      <c r="H1084" s="257">
        <v>0.23</v>
      </c>
      <c r="I1084" s="258"/>
      <c r="J1084" s="254"/>
      <c r="K1084" s="254"/>
      <c r="L1084" s="259"/>
      <c r="M1084" s="260"/>
      <c r="N1084" s="261"/>
      <c r="O1084" s="261"/>
      <c r="P1084" s="261"/>
      <c r="Q1084" s="261"/>
      <c r="R1084" s="261"/>
      <c r="S1084" s="261"/>
      <c r="T1084" s="262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63" t="s">
        <v>188</v>
      </c>
      <c r="AU1084" s="263" t="s">
        <v>82</v>
      </c>
      <c r="AV1084" s="14" t="s">
        <v>82</v>
      </c>
      <c r="AW1084" s="14" t="s">
        <v>30</v>
      </c>
      <c r="AX1084" s="14" t="s">
        <v>73</v>
      </c>
      <c r="AY1084" s="263" t="s">
        <v>129</v>
      </c>
    </row>
    <row r="1085" spans="1:51" s="14" customFormat="1" ht="12">
      <c r="A1085" s="14"/>
      <c r="B1085" s="253"/>
      <c r="C1085" s="254"/>
      <c r="D1085" s="234" t="s">
        <v>188</v>
      </c>
      <c r="E1085" s="255" t="s">
        <v>1</v>
      </c>
      <c r="F1085" s="256" t="s">
        <v>723</v>
      </c>
      <c r="G1085" s="254"/>
      <c r="H1085" s="257">
        <v>0.413</v>
      </c>
      <c r="I1085" s="258"/>
      <c r="J1085" s="254"/>
      <c r="K1085" s="254"/>
      <c r="L1085" s="259"/>
      <c r="M1085" s="260"/>
      <c r="N1085" s="261"/>
      <c r="O1085" s="261"/>
      <c r="P1085" s="261"/>
      <c r="Q1085" s="261"/>
      <c r="R1085" s="261"/>
      <c r="S1085" s="261"/>
      <c r="T1085" s="262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63" t="s">
        <v>188</v>
      </c>
      <c r="AU1085" s="263" t="s">
        <v>82</v>
      </c>
      <c r="AV1085" s="14" t="s">
        <v>82</v>
      </c>
      <c r="AW1085" s="14" t="s">
        <v>30</v>
      </c>
      <c r="AX1085" s="14" t="s">
        <v>73</v>
      </c>
      <c r="AY1085" s="263" t="s">
        <v>129</v>
      </c>
    </row>
    <row r="1086" spans="1:51" s="13" customFormat="1" ht="12">
      <c r="A1086" s="13"/>
      <c r="B1086" s="243"/>
      <c r="C1086" s="244"/>
      <c r="D1086" s="234" t="s">
        <v>188</v>
      </c>
      <c r="E1086" s="245" t="s">
        <v>1</v>
      </c>
      <c r="F1086" s="246" t="s">
        <v>440</v>
      </c>
      <c r="G1086" s="244"/>
      <c r="H1086" s="245" t="s">
        <v>1</v>
      </c>
      <c r="I1086" s="247"/>
      <c r="J1086" s="244"/>
      <c r="K1086" s="244"/>
      <c r="L1086" s="248"/>
      <c r="M1086" s="249"/>
      <c r="N1086" s="250"/>
      <c r="O1086" s="250"/>
      <c r="P1086" s="250"/>
      <c r="Q1086" s="250"/>
      <c r="R1086" s="250"/>
      <c r="S1086" s="250"/>
      <c r="T1086" s="251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52" t="s">
        <v>188</v>
      </c>
      <c r="AU1086" s="252" t="s">
        <v>82</v>
      </c>
      <c r="AV1086" s="13" t="s">
        <v>80</v>
      </c>
      <c r="AW1086" s="13" t="s">
        <v>30</v>
      </c>
      <c r="AX1086" s="13" t="s">
        <v>73</v>
      </c>
      <c r="AY1086" s="252" t="s">
        <v>129</v>
      </c>
    </row>
    <row r="1087" spans="1:51" s="14" customFormat="1" ht="12">
      <c r="A1087" s="14"/>
      <c r="B1087" s="253"/>
      <c r="C1087" s="254"/>
      <c r="D1087" s="234" t="s">
        <v>188</v>
      </c>
      <c r="E1087" s="255" t="s">
        <v>1</v>
      </c>
      <c r="F1087" s="256" t="s">
        <v>696</v>
      </c>
      <c r="G1087" s="254"/>
      <c r="H1087" s="257">
        <v>26.55</v>
      </c>
      <c r="I1087" s="258"/>
      <c r="J1087" s="254"/>
      <c r="K1087" s="254"/>
      <c r="L1087" s="259"/>
      <c r="M1087" s="260"/>
      <c r="N1087" s="261"/>
      <c r="O1087" s="261"/>
      <c r="P1087" s="261"/>
      <c r="Q1087" s="261"/>
      <c r="R1087" s="261"/>
      <c r="S1087" s="261"/>
      <c r="T1087" s="262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63" t="s">
        <v>188</v>
      </c>
      <c r="AU1087" s="263" t="s">
        <v>82</v>
      </c>
      <c r="AV1087" s="14" t="s">
        <v>82</v>
      </c>
      <c r="AW1087" s="14" t="s">
        <v>30</v>
      </c>
      <c r="AX1087" s="14" t="s">
        <v>73</v>
      </c>
      <c r="AY1087" s="263" t="s">
        <v>129</v>
      </c>
    </row>
    <row r="1088" spans="1:51" s="14" customFormat="1" ht="12">
      <c r="A1088" s="14"/>
      <c r="B1088" s="253"/>
      <c r="C1088" s="254"/>
      <c r="D1088" s="234" t="s">
        <v>188</v>
      </c>
      <c r="E1088" s="255" t="s">
        <v>1</v>
      </c>
      <c r="F1088" s="256" t="s">
        <v>698</v>
      </c>
      <c r="G1088" s="254"/>
      <c r="H1088" s="257">
        <v>0.63</v>
      </c>
      <c r="I1088" s="258"/>
      <c r="J1088" s="254"/>
      <c r="K1088" s="254"/>
      <c r="L1088" s="259"/>
      <c r="M1088" s="260"/>
      <c r="N1088" s="261"/>
      <c r="O1088" s="261"/>
      <c r="P1088" s="261"/>
      <c r="Q1088" s="261"/>
      <c r="R1088" s="261"/>
      <c r="S1088" s="261"/>
      <c r="T1088" s="262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63" t="s">
        <v>188</v>
      </c>
      <c r="AU1088" s="263" t="s">
        <v>82</v>
      </c>
      <c r="AV1088" s="14" t="s">
        <v>82</v>
      </c>
      <c r="AW1088" s="14" t="s">
        <v>30</v>
      </c>
      <c r="AX1088" s="14" t="s">
        <v>73</v>
      </c>
      <c r="AY1088" s="263" t="s">
        <v>129</v>
      </c>
    </row>
    <row r="1089" spans="1:51" s="14" customFormat="1" ht="12">
      <c r="A1089" s="14"/>
      <c r="B1089" s="253"/>
      <c r="C1089" s="254"/>
      <c r="D1089" s="234" t="s">
        <v>188</v>
      </c>
      <c r="E1089" s="255" t="s">
        <v>1</v>
      </c>
      <c r="F1089" s="256" t="s">
        <v>724</v>
      </c>
      <c r="G1089" s="254"/>
      <c r="H1089" s="257">
        <v>1.2</v>
      </c>
      <c r="I1089" s="258"/>
      <c r="J1089" s="254"/>
      <c r="K1089" s="254"/>
      <c r="L1089" s="259"/>
      <c r="M1089" s="260"/>
      <c r="N1089" s="261"/>
      <c r="O1089" s="261"/>
      <c r="P1089" s="261"/>
      <c r="Q1089" s="261"/>
      <c r="R1089" s="261"/>
      <c r="S1089" s="261"/>
      <c r="T1089" s="262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63" t="s">
        <v>188</v>
      </c>
      <c r="AU1089" s="263" t="s">
        <v>82</v>
      </c>
      <c r="AV1089" s="14" t="s">
        <v>82</v>
      </c>
      <c r="AW1089" s="14" t="s">
        <v>30</v>
      </c>
      <c r="AX1089" s="14" t="s">
        <v>73</v>
      </c>
      <c r="AY1089" s="263" t="s">
        <v>129</v>
      </c>
    </row>
    <row r="1090" spans="1:51" s="14" customFormat="1" ht="12">
      <c r="A1090" s="14"/>
      <c r="B1090" s="253"/>
      <c r="C1090" s="254"/>
      <c r="D1090" s="234" t="s">
        <v>188</v>
      </c>
      <c r="E1090" s="255" t="s">
        <v>1</v>
      </c>
      <c r="F1090" s="256" t="s">
        <v>722</v>
      </c>
      <c r="G1090" s="254"/>
      <c r="H1090" s="257">
        <v>0.23</v>
      </c>
      <c r="I1090" s="258"/>
      <c r="J1090" s="254"/>
      <c r="K1090" s="254"/>
      <c r="L1090" s="259"/>
      <c r="M1090" s="260"/>
      <c r="N1090" s="261"/>
      <c r="O1090" s="261"/>
      <c r="P1090" s="261"/>
      <c r="Q1090" s="261"/>
      <c r="R1090" s="261"/>
      <c r="S1090" s="261"/>
      <c r="T1090" s="262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63" t="s">
        <v>188</v>
      </c>
      <c r="AU1090" s="263" t="s">
        <v>82</v>
      </c>
      <c r="AV1090" s="14" t="s">
        <v>82</v>
      </c>
      <c r="AW1090" s="14" t="s">
        <v>30</v>
      </c>
      <c r="AX1090" s="14" t="s">
        <v>73</v>
      </c>
      <c r="AY1090" s="263" t="s">
        <v>129</v>
      </c>
    </row>
    <row r="1091" spans="1:51" s="13" customFormat="1" ht="12">
      <c r="A1091" s="13"/>
      <c r="B1091" s="243"/>
      <c r="C1091" s="244"/>
      <c r="D1091" s="234" t="s">
        <v>188</v>
      </c>
      <c r="E1091" s="245" t="s">
        <v>1</v>
      </c>
      <c r="F1091" s="246" t="s">
        <v>378</v>
      </c>
      <c r="G1091" s="244"/>
      <c r="H1091" s="245" t="s">
        <v>1</v>
      </c>
      <c r="I1091" s="247"/>
      <c r="J1091" s="244"/>
      <c r="K1091" s="244"/>
      <c r="L1091" s="248"/>
      <c r="M1091" s="249"/>
      <c r="N1091" s="250"/>
      <c r="O1091" s="250"/>
      <c r="P1091" s="250"/>
      <c r="Q1091" s="250"/>
      <c r="R1091" s="250"/>
      <c r="S1091" s="250"/>
      <c r="T1091" s="251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52" t="s">
        <v>188</v>
      </c>
      <c r="AU1091" s="252" t="s">
        <v>82</v>
      </c>
      <c r="AV1091" s="13" t="s">
        <v>80</v>
      </c>
      <c r="AW1091" s="13" t="s">
        <v>30</v>
      </c>
      <c r="AX1091" s="13" t="s">
        <v>73</v>
      </c>
      <c r="AY1091" s="252" t="s">
        <v>129</v>
      </c>
    </row>
    <row r="1092" spans="1:51" s="14" customFormat="1" ht="12">
      <c r="A1092" s="14"/>
      <c r="B1092" s="253"/>
      <c r="C1092" s="254"/>
      <c r="D1092" s="234" t="s">
        <v>188</v>
      </c>
      <c r="E1092" s="255" t="s">
        <v>1</v>
      </c>
      <c r="F1092" s="256" t="s">
        <v>442</v>
      </c>
      <c r="G1092" s="254"/>
      <c r="H1092" s="257">
        <v>10.8</v>
      </c>
      <c r="I1092" s="258"/>
      <c r="J1092" s="254"/>
      <c r="K1092" s="254"/>
      <c r="L1092" s="259"/>
      <c r="M1092" s="260"/>
      <c r="N1092" s="261"/>
      <c r="O1092" s="261"/>
      <c r="P1092" s="261"/>
      <c r="Q1092" s="261"/>
      <c r="R1092" s="261"/>
      <c r="S1092" s="261"/>
      <c r="T1092" s="262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63" t="s">
        <v>188</v>
      </c>
      <c r="AU1092" s="263" t="s">
        <v>82</v>
      </c>
      <c r="AV1092" s="14" t="s">
        <v>82</v>
      </c>
      <c r="AW1092" s="14" t="s">
        <v>30</v>
      </c>
      <c r="AX1092" s="14" t="s">
        <v>73</v>
      </c>
      <c r="AY1092" s="263" t="s">
        <v>129</v>
      </c>
    </row>
    <row r="1093" spans="1:51" s="14" customFormat="1" ht="12">
      <c r="A1093" s="14"/>
      <c r="B1093" s="253"/>
      <c r="C1093" s="254"/>
      <c r="D1093" s="234" t="s">
        <v>188</v>
      </c>
      <c r="E1093" s="255" t="s">
        <v>1</v>
      </c>
      <c r="F1093" s="256" t="s">
        <v>691</v>
      </c>
      <c r="G1093" s="254"/>
      <c r="H1093" s="257">
        <v>0.338</v>
      </c>
      <c r="I1093" s="258"/>
      <c r="J1093" s="254"/>
      <c r="K1093" s="254"/>
      <c r="L1093" s="259"/>
      <c r="M1093" s="260"/>
      <c r="N1093" s="261"/>
      <c r="O1093" s="261"/>
      <c r="P1093" s="261"/>
      <c r="Q1093" s="261"/>
      <c r="R1093" s="261"/>
      <c r="S1093" s="261"/>
      <c r="T1093" s="262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63" t="s">
        <v>188</v>
      </c>
      <c r="AU1093" s="263" t="s">
        <v>82</v>
      </c>
      <c r="AV1093" s="14" t="s">
        <v>82</v>
      </c>
      <c r="AW1093" s="14" t="s">
        <v>30</v>
      </c>
      <c r="AX1093" s="14" t="s">
        <v>73</v>
      </c>
      <c r="AY1093" s="263" t="s">
        <v>129</v>
      </c>
    </row>
    <row r="1094" spans="1:51" s="13" customFormat="1" ht="12">
      <c r="A1094" s="13"/>
      <c r="B1094" s="243"/>
      <c r="C1094" s="244"/>
      <c r="D1094" s="234" t="s">
        <v>188</v>
      </c>
      <c r="E1094" s="245" t="s">
        <v>1</v>
      </c>
      <c r="F1094" s="246" t="s">
        <v>443</v>
      </c>
      <c r="G1094" s="244"/>
      <c r="H1094" s="245" t="s">
        <v>1</v>
      </c>
      <c r="I1094" s="247"/>
      <c r="J1094" s="244"/>
      <c r="K1094" s="244"/>
      <c r="L1094" s="248"/>
      <c r="M1094" s="249"/>
      <c r="N1094" s="250"/>
      <c r="O1094" s="250"/>
      <c r="P1094" s="250"/>
      <c r="Q1094" s="250"/>
      <c r="R1094" s="250"/>
      <c r="S1094" s="250"/>
      <c r="T1094" s="251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52" t="s">
        <v>188</v>
      </c>
      <c r="AU1094" s="252" t="s">
        <v>82</v>
      </c>
      <c r="AV1094" s="13" t="s">
        <v>80</v>
      </c>
      <c r="AW1094" s="13" t="s">
        <v>30</v>
      </c>
      <c r="AX1094" s="13" t="s">
        <v>73</v>
      </c>
      <c r="AY1094" s="252" t="s">
        <v>129</v>
      </c>
    </row>
    <row r="1095" spans="1:51" s="14" customFormat="1" ht="12">
      <c r="A1095" s="14"/>
      <c r="B1095" s="253"/>
      <c r="C1095" s="254"/>
      <c r="D1095" s="234" t="s">
        <v>188</v>
      </c>
      <c r="E1095" s="255" t="s">
        <v>1</v>
      </c>
      <c r="F1095" s="256" t="s">
        <v>727</v>
      </c>
      <c r="G1095" s="254"/>
      <c r="H1095" s="257">
        <v>2.338</v>
      </c>
      <c r="I1095" s="258"/>
      <c r="J1095" s="254"/>
      <c r="K1095" s="254"/>
      <c r="L1095" s="259"/>
      <c r="M1095" s="260"/>
      <c r="N1095" s="261"/>
      <c r="O1095" s="261"/>
      <c r="P1095" s="261"/>
      <c r="Q1095" s="261"/>
      <c r="R1095" s="261"/>
      <c r="S1095" s="261"/>
      <c r="T1095" s="262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63" t="s">
        <v>188</v>
      </c>
      <c r="AU1095" s="263" t="s">
        <v>82</v>
      </c>
      <c r="AV1095" s="14" t="s">
        <v>82</v>
      </c>
      <c r="AW1095" s="14" t="s">
        <v>30</v>
      </c>
      <c r="AX1095" s="14" t="s">
        <v>73</v>
      </c>
      <c r="AY1095" s="263" t="s">
        <v>129</v>
      </c>
    </row>
    <row r="1096" spans="1:51" s="14" customFormat="1" ht="12">
      <c r="A1096" s="14"/>
      <c r="B1096" s="253"/>
      <c r="C1096" s="254"/>
      <c r="D1096" s="234" t="s">
        <v>188</v>
      </c>
      <c r="E1096" s="255" t="s">
        <v>1</v>
      </c>
      <c r="F1096" s="256" t="s">
        <v>716</v>
      </c>
      <c r="G1096" s="254"/>
      <c r="H1096" s="257">
        <v>0.3</v>
      </c>
      <c r="I1096" s="258"/>
      <c r="J1096" s="254"/>
      <c r="K1096" s="254"/>
      <c r="L1096" s="259"/>
      <c r="M1096" s="260"/>
      <c r="N1096" s="261"/>
      <c r="O1096" s="261"/>
      <c r="P1096" s="261"/>
      <c r="Q1096" s="261"/>
      <c r="R1096" s="261"/>
      <c r="S1096" s="261"/>
      <c r="T1096" s="262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63" t="s">
        <v>188</v>
      </c>
      <c r="AU1096" s="263" t="s">
        <v>82</v>
      </c>
      <c r="AV1096" s="14" t="s">
        <v>82</v>
      </c>
      <c r="AW1096" s="14" t="s">
        <v>30</v>
      </c>
      <c r="AX1096" s="14" t="s">
        <v>73</v>
      </c>
      <c r="AY1096" s="263" t="s">
        <v>129</v>
      </c>
    </row>
    <row r="1097" spans="1:51" s="14" customFormat="1" ht="12">
      <c r="A1097" s="14"/>
      <c r="B1097" s="253"/>
      <c r="C1097" s="254"/>
      <c r="D1097" s="234" t="s">
        <v>188</v>
      </c>
      <c r="E1097" s="255" t="s">
        <v>1</v>
      </c>
      <c r="F1097" s="256" t="s">
        <v>728</v>
      </c>
      <c r="G1097" s="254"/>
      <c r="H1097" s="257">
        <v>0.09</v>
      </c>
      <c r="I1097" s="258"/>
      <c r="J1097" s="254"/>
      <c r="K1097" s="254"/>
      <c r="L1097" s="259"/>
      <c r="M1097" s="260"/>
      <c r="N1097" s="261"/>
      <c r="O1097" s="261"/>
      <c r="P1097" s="261"/>
      <c r="Q1097" s="261"/>
      <c r="R1097" s="261"/>
      <c r="S1097" s="261"/>
      <c r="T1097" s="262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63" t="s">
        <v>188</v>
      </c>
      <c r="AU1097" s="263" t="s">
        <v>82</v>
      </c>
      <c r="AV1097" s="14" t="s">
        <v>82</v>
      </c>
      <c r="AW1097" s="14" t="s">
        <v>30</v>
      </c>
      <c r="AX1097" s="14" t="s">
        <v>73</v>
      </c>
      <c r="AY1097" s="263" t="s">
        <v>129</v>
      </c>
    </row>
    <row r="1098" spans="1:51" s="14" customFormat="1" ht="12">
      <c r="A1098" s="14"/>
      <c r="B1098" s="253"/>
      <c r="C1098" s="254"/>
      <c r="D1098" s="234" t="s">
        <v>188</v>
      </c>
      <c r="E1098" s="255" t="s">
        <v>1</v>
      </c>
      <c r="F1098" s="256" t="s">
        <v>729</v>
      </c>
      <c r="G1098" s="254"/>
      <c r="H1098" s="257">
        <v>0.08</v>
      </c>
      <c r="I1098" s="258"/>
      <c r="J1098" s="254"/>
      <c r="K1098" s="254"/>
      <c r="L1098" s="259"/>
      <c r="M1098" s="260"/>
      <c r="N1098" s="261"/>
      <c r="O1098" s="261"/>
      <c r="P1098" s="261"/>
      <c r="Q1098" s="261"/>
      <c r="R1098" s="261"/>
      <c r="S1098" s="261"/>
      <c r="T1098" s="262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63" t="s">
        <v>188</v>
      </c>
      <c r="AU1098" s="263" t="s">
        <v>82</v>
      </c>
      <c r="AV1098" s="14" t="s">
        <v>82</v>
      </c>
      <c r="AW1098" s="14" t="s">
        <v>30</v>
      </c>
      <c r="AX1098" s="14" t="s">
        <v>73</v>
      </c>
      <c r="AY1098" s="263" t="s">
        <v>129</v>
      </c>
    </row>
    <row r="1099" spans="1:51" s="13" customFormat="1" ht="12">
      <c r="A1099" s="13"/>
      <c r="B1099" s="243"/>
      <c r="C1099" s="244"/>
      <c r="D1099" s="234" t="s">
        <v>188</v>
      </c>
      <c r="E1099" s="245" t="s">
        <v>1</v>
      </c>
      <c r="F1099" s="246" t="s">
        <v>550</v>
      </c>
      <c r="G1099" s="244"/>
      <c r="H1099" s="245" t="s">
        <v>1</v>
      </c>
      <c r="I1099" s="247"/>
      <c r="J1099" s="244"/>
      <c r="K1099" s="244"/>
      <c r="L1099" s="248"/>
      <c r="M1099" s="249"/>
      <c r="N1099" s="250"/>
      <c r="O1099" s="250"/>
      <c r="P1099" s="250"/>
      <c r="Q1099" s="250"/>
      <c r="R1099" s="250"/>
      <c r="S1099" s="250"/>
      <c r="T1099" s="251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52" t="s">
        <v>188</v>
      </c>
      <c r="AU1099" s="252" t="s">
        <v>82</v>
      </c>
      <c r="AV1099" s="13" t="s">
        <v>80</v>
      </c>
      <c r="AW1099" s="13" t="s">
        <v>30</v>
      </c>
      <c r="AX1099" s="13" t="s">
        <v>73</v>
      </c>
      <c r="AY1099" s="252" t="s">
        <v>129</v>
      </c>
    </row>
    <row r="1100" spans="1:51" s="14" customFormat="1" ht="12">
      <c r="A1100" s="14"/>
      <c r="B1100" s="253"/>
      <c r="C1100" s="254"/>
      <c r="D1100" s="234" t="s">
        <v>188</v>
      </c>
      <c r="E1100" s="255" t="s">
        <v>1</v>
      </c>
      <c r="F1100" s="256" t="s">
        <v>743</v>
      </c>
      <c r="G1100" s="254"/>
      <c r="H1100" s="257">
        <v>3.23</v>
      </c>
      <c r="I1100" s="258"/>
      <c r="J1100" s="254"/>
      <c r="K1100" s="254"/>
      <c r="L1100" s="259"/>
      <c r="M1100" s="260"/>
      <c r="N1100" s="261"/>
      <c r="O1100" s="261"/>
      <c r="P1100" s="261"/>
      <c r="Q1100" s="261"/>
      <c r="R1100" s="261"/>
      <c r="S1100" s="261"/>
      <c r="T1100" s="262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63" t="s">
        <v>188</v>
      </c>
      <c r="AU1100" s="263" t="s">
        <v>82</v>
      </c>
      <c r="AV1100" s="14" t="s">
        <v>82</v>
      </c>
      <c r="AW1100" s="14" t="s">
        <v>30</v>
      </c>
      <c r="AX1100" s="14" t="s">
        <v>73</v>
      </c>
      <c r="AY1100" s="263" t="s">
        <v>129</v>
      </c>
    </row>
    <row r="1101" spans="1:51" s="14" customFormat="1" ht="12">
      <c r="A1101" s="14"/>
      <c r="B1101" s="253"/>
      <c r="C1101" s="254"/>
      <c r="D1101" s="234" t="s">
        <v>188</v>
      </c>
      <c r="E1101" s="255" t="s">
        <v>1</v>
      </c>
      <c r="F1101" s="256" t="s">
        <v>744</v>
      </c>
      <c r="G1101" s="254"/>
      <c r="H1101" s="257">
        <v>0.26</v>
      </c>
      <c r="I1101" s="258"/>
      <c r="J1101" s="254"/>
      <c r="K1101" s="254"/>
      <c r="L1101" s="259"/>
      <c r="M1101" s="260"/>
      <c r="N1101" s="261"/>
      <c r="O1101" s="261"/>
      <c r="P1101" s="261"/>
      <c r="Q1101" s="261"/>
      <c r="R1101" s="261"/>
      <c r="S1101" s="261"/>
      <c r="T1101" s="262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63" t="s">
        <v>188</v>
      </c>
      <c r="AU1101" s="263" t="s">
        <v>82</v>
      </c>
      <c r="AV1101" s="14" t="s">
        <v>82</v>
      </c>
      <c r="AW1101" s="14" t="s">
        <v>30</v>
      </c>
      <c r="AX1101" s="14" t="s">
        <v>73</v>
      </c>
      <c r="AY1101" s="263" t="s">
        <v>129</v>
      </c>
    </row>
    <row r="1102" spans="1:51" s="13" customFormat="1" ht="12">
      <c r="A1102" s="13"/>
      <c r="B1102" s="243"/>
      <c r="C1102" s="244"/>
      <c r="D1102" s="234" t="s">
        <v>188</v>
      </c>
      <c r="E1102" s="245" t="s">
        <v>1</v>
      </c>
      <c r="F1102" s="246" t="s">
        <v>205</v>
      </c>
      <c r="G1102" s="244"/>
      <c r="H1102" s="245" t="s">
        <v>1</v>
      </c>
      <c r="I1102" s="247"/>
      <c r="J1102" s="244"/>
      <c r="K1102" s="244"/>
      <c r="L1102" s="248"/>
      <c r="M1102" s="249"/>
      <c r="N1102" s="250"/>
      <c r="O1102" s="250"/>
      <c r="P1102" s="250"/>
      <c r="Q1102" s="250"/>
      <c r="R1102" s="250"/>
      <c r="S1102" s="250"/>
      <c r="T1102" s="251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52" t="s">
        <v>188</v>
      </c>
      <c r="AU1102" s="252" t="s">
        <v>82</v>
      </c>
      <c r="AV1102" s="13" t="s">
        <v>80</v>
      </c>
      <c r="AW1102" s="13" t="s">
        <v>30</v>
      </c>
      <c r="AX1102" s="13" t="s">
        <v>73</v>
      </c>
      <c r="AY1102" s="252" t="s">
        <v>129</v>
      </c>
    </row>
    <row r="1103" spans="1:51" s="14" customFormat="1" ht="12">
      <c r="A1103" s="14"/>
      <c r="B1103" s="253"/>
      <c r="C1103" s="254"/>
      <c r="D1103" s="234" t="s">
        <v>188</v>
      </c>
      <c r="E1103" s="255" t="s">
        <v>1</v>
      </c>
      <c r="F1103" s="256" t="s">
        <v>447</v>
      </c>
      <c r="G1103" s="254"/>
      <c r="H1103" s="257">
        <v>8.606</v>
      </c>
      <c r="I1103" s="258"/>
      <c r="J1103" s="254"/>
      <c r="K1103" s="254"/>
      <c r="L1103" s="259"/>
      <c r="M1103" s="260"/>
      <c r="N1103" s="261"/>
      <c r="O1103" s="261"/>
      <c r="P1103" s="261"/>
      <c r="Q1103" s="261"/>
      <c r="R1103" s="261"/>
      <c r="S1103" s="261"/>
      <c r="T1103" s="262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63" t="s">
        <v>188</v>
      </c>
      <c r="AU1103" s="263" t="s">
        <v>82</v>
      </c>
      <c r="AV1103" s="14" t="s">
        <v>82</v>
      </c>
      <c r="AW1103" s="14" t="s">
        <v>30</v>
      </c>
      <c r="AX1103" s="14" t="s">
        <v>73</v>
      </c>
      <c r="AY1103" s="263" t="s">
        <v>129</v>
      </c>
    </row>
    <row r="1104" spans="1:51" s="14" customFormat="1" ht="12">
      <c r="A1104" s="14"/>
      <c r="B1104" s="253"/>
      <c r="C1104" s="254"/>
      <c r="D1104" s="234" t="s">
        <v>188</v>
      </c>
      <c r="E1104" s="255" t="s">
        <v>1</v>
      </c>
      <c r="F1104" s="256" t="s">
        <v>741</v>
      </c>
      <c r="G1104" s="254"/>
      <c r="H1104" s="257">
        <v>8.1</v>
      </c>
      <c r="I1104" s="258"/>
      <c r="J1104" s="254"/>
      <c r="K1104" s="254"/>
      <c r="L1104" s="259"/>
      <c r="M1104" s="260"/>
      <c r="N1104" s="261"/>
      <c r="O1104" s="261"/>
      <c r="P1104" s="261"/>
      <c r="Q1104" s="261"/>
      <c r="R1104" s="261"/>
      <c r="S1104" s="261"/>
      <c r="T1104" s="262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63" t="s">
        <v>188</v>
      </c>
      <c r="AU1104" s="263" t="s">
        <v>82</v>
      </c>
      <c r="AV1104" s="14" t="s">
        <v>82</v>
      </c>
      <c r="AW1104" s="14" t="s">
        <v>30</v>
      </c>
      <c r="AX1104" s="14" t="s">
        <v>73</v>
      </c>
      <c r="AY1104" s="263" t="s">
        <v>129</v>
      </c>
    </row>
    <row r="1105" spans="1:51" s="14" customFormat="1" ht="12">
      <c r="A1105" s="14"/>
      <c r="B1105" s="253"/>
      <c r="C1105" s="254"/>
      <c r="D1105" s="234" t="s">
        <v>188</v>
      </c>
      <c r="E1105" s="255" t="s">
        <v>1</v>
      </c>
      <c r="F1105" s="256" t="s">
        <v>446</v>
      </c>
      <c r="G1105" s="254"/>
      <c r="H1105" s="257">
        <v>0.168</v>
      </c>
      <c r="I1105" s="258"/>
      <c r="J1105" s="254"/>
      <c r="K1105" s="254"/>
      <c r="L1105" s="259"/>
      <c r="M1105" s="260"/>
      <c r="N1105" s="261"/>
      <c r="O1105" s="261"/>
      <c r="P1105" s="261"/>
      <c r="Q1105" s="261"/>
      <c r="R1105" s="261"/>
      <c r="S1105" s="261"/>
      <c r="T1105" s="262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63" t="s">
        <v>188</v>
      </c>
      <c r="AU1105" s="263" t="s">
        <v>82</v>
      </c>
      <c r="AV1105" s="14" t="s">
        <v>82</v>
      </c>
      <c r="AW1105" s="14" t="s">
        <v>30</v>
      </c>
      <c r="AX1105" s="14" t="s">
        <v>73</v>
      </c>
      <c r="AY1105" s="263" t="s">
        <v>129</v>
      </c>
    </row>
    <row r="1106" spans="1:51" s="14" customFormat="1" ht="12">
      <c r="A1106" s="14"/>
      <c r="B1106" s="253"/>
      <c r="C1106" s="254"/>
      <c r="D1106" s="234" t="s">
        <v>188</v>
      </c>
      <c r="E1106" s="255" t="s">
        <v>1</v>
      </c>
      <c r="F1106" s="256" t="s">
        <v>691</v>
      </c>
      <c r="G1106" s="254"/>
      <c r="H1106" s="257">
        <v>0.338</v>
      </c>
      <c r="I1106" s="258"/>
      <c r="J1106" s="254"/>
      <c r="K1106" s="254"/>
      <c r="L1106" s="259"/>
      <c r="M1106" s="260"/>
      <c r="N1106" s="261"/>
      <c r="O1106" s="261"/>
      <c r="P1106" s="261"/>
      <c r="Q1106" s="261"/>
      <c r="R1106" s="261"/>
      <c r="S1106" s="261"/>
      <c r="T1106" s="262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63" t="s">
        <v>188</v>
      </c>
      <c r="AU1106" s="263" t="s">
        <v>82</v>
      </c>
      <c r="AV1106" s="14" t="s">
        <v>82</v>
      </c>
      <c r="AW1106" s="14" t="s">
        <v>30</v>
      </c>
      <c r="AX1106" s="14" t="s">
        <v>73</v>
      </c>
      <c r="AY1106" s="263" t="s">
        <v>129</v>
      </c>
    </row>
    <row r="1107" spans="1:51" s="14" customFormat="1" ht="12">
      <c r="A1107" s="14"/>
      <c r="B1107" s="253"/>
      <c r="C1107" s="254"/>
      <c r="D1107" s="234" t="s">
        <v>188</v>
      </c>
      <c r="E1107" s="255" t="s">
        <v>1</v>
      </c>
      <c r="F1107" s="256" t="s">
        <v>703</v>
      </c>
      <c r="G1107" s="254"/>
      <c r="H1107" s="257">
        <v>0.135</v>
      </c>
      <c r="I1107" s="258"/>
      <c r="J1107" s="254"/>
      <c r="K1107" s="254"/>
      <c r="L1107" s="259"/>
      <c r="M1107" s="260"/>
      <c r="N1107" s="261"/>
      <c r="O1107" s="261"/>
      <c r="P1107" s="261"/>
      <c r="Q1107" s="261"/>
      <c r="R1107" s="261"/>
      <c r="S1107" s="261"/>
      <c r="T1107" s="262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63" t="s">
        <v>188</v>
      </c>
      <c r="AU1107" s="263" t="s">
        <v>82</v>
      </c>
      <c r="AV1107" s="14" t="s">
        <v>82</v>
      </c>
      <c r="AW1107" s="14" t="s">
        <v>30</v>
      </c>
      <c r="AX1107" s="14" t="s">
        <v>73</v>
      </c>
      <c r="AY1107" s="263" t="s">
        <v>129</v>
      </c>
    </row>
    <row r="1108" spans="1:51" s="14" customFormat="1" ht="12">
      <c r="A1108" s="14"/>
      <c r="B1108" s="253"/>
      <c r="C1108" s="254"/>
      <c r="D1108" s="234" t="s">
        <v>188</v>
      </c>
      <c r="E1108" s="255" t="s">
        <v>1</v>
      </c>
      <c r="F1108" s="256" t="s">
        <v>692</v>
      </c>
      <c r="G1108" s="254"/>
      <c r="H1108" s="257">
        <v>0.765</v>
      </c>
      <c r="I1108" s="258"/>
      <c r="J1108" s="254"/>
      <c r="K1108" s="254"/>
      <c r="L1108" s="259"/>
      <c r="M1108" s="260"/>
      <c r="N1108" s="261"/>
      <c r="O1108" s="261"/>
      <c r="P1108" s="261"/>
      <c r="Q1108" s="261"/>
      <c r="R1108" s="261"/>
      <c r="S1108" s="261"/>
      <c r="T1108" s="262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63" t="s">
        <v>188</v>
      </c>
      <c r="AU1108" s="263" t="s">
        <v>82</v>
      </c>
      <c r="AV1108" s="14" t="s">
        <v>82</v>
      </c>
      <c r="AW1108" s="14" t="s">
        <v>30</v>
      </c>
      <c r="AX1108" s="14" t="s">
        <v>73</v>
      </c>
      <c r="AY1108" s="263" t="s">
        <v>129</v>
      </c>
    </row>
    <row r="1109" spans="1:51" s="13" customFormat="1" ht="12">
      <c r="A1109" s="13"/>
      <c r="B1109" s="243"/>
      <c r="C1109" s="244"/>
      <c r="D1109" s="234" t="s">
        <v>188</v>
      </c>
      <c r="E1109" s="245" t="s">
        <v>1</v>
      </c>
      <c r="F1109" s="246" t="s">
        <v>380</v>
      </c>
      <c r="G1109" s="244"/>
      <c r="H1109" s="245" t="s">
        <v>1</v>
      </c>
      <c r="I1109" s="247"/>
      <c r="J1109" s="244"/>
      <c r="K1109" s="244"/>
      <c r="L1109" s="248"/>
      <c r="M1109" s="249"/>
      <c r="N1109" s="250"/>
      <c r="O1109" s="250"/>
      <c r="P1109" s="250"/>
      <c r="Q1109" s="250"/>
      <c r="R1109" s="250"/>
      <c r="S1109" s="250"/>
      <c r="T1109" s="251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52" t="s">
        <v>188</v>
      </c>
      <c r="AU1109" s="252" t="s">
        <v>82</v>
      </c>
      <c r="AV1109" s="13" t="s">
        <v>80</v>
      </c>
      <c r="AW1109" s="13" t="s">
        <v>30</v>
      </c>
      <c r="AX1109" s="13" t="s">
        <v>73</v>
      </c>
      <c r="AY1109" s="252" t="s">
        <v>129</v>
      </c>
    </row>
    <row r="1110" spans="1:51" s="14" customFormat="1" ht="12">
      <c r="A1110" s="14"/>
      <c r="B1110" s="253"/>
      <c r="C1110" s="254"/>
      <c r="D1110" s="234" t="s">
        <v>188</v>
      </c>
      <c r="E1110" s="255" t="s">
        <v>1</v>
      </c>
      <c r="F1110" s="256" t="s">
        <v>448</v>
      </c>
      <c r="G1110" s="254"/>
      <c r="H1110" s="257">
        <v>17.25</v>
      </c>
      <c r="I1110" s="258"/>
      <c r="J1110" s="254"/>
      <c r="K1110" s="254"/>
      <c r="L1110" s="259"/>
      <c r="M1110" s="260"/>
      <c r="N1110" s="261"/>
      <c r="O1110" s="261"/>
      <c r="P1110" s="261"/>
      <c r="Q1110" s="261"/>
      <c r="R1110" s="261"/>
      <c r="S1110" s="261"/>
      <c r="T1110" s="262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63" t="s">
        <v>188</v>
      </c>
      <c r="AU1110" s="263" t="s">
        <v>82</v>
      </c>
      <c r="AV1110" s="14" t="s">
        <v>82</v>
      </c>
      <c r="AW1110" s="14" t="s">
        <v>30</v>
      </c>
      <c r="AX1110" s="14" t="s">
        <v>73</v>
      </c>
      <c r="AY1110" s="263" t="s">
        <v>129</v>
      </c>
    </row>
    <row r="1111" spans="1:51" s="14" customFormat="1" ht="12">
      <c r="A1111" s="14"/>
      <c r="B1111" s="253"/>
      <c r="C1111" s="254"/>
      <c r="D1111" s="234" t="s">
        <v>188</v>
      </c>
      <c r="E1111" s="255" t="s">
        <v>1</v>
      </c>
      <c r="F1111" s="256" t="s">
        <v>710</v>
      </c>
      <c r="G1111" s="254"/>
      <c r="H1111" s="257">
        <v>0.675</v>
      </c>
      <c r="I1111" s="258"/>
      <c r="J1111" s="254"/>
      <c r="K1111" s="254"/>
      <c r="L1111" s="259"/>
      <c r="M1111" s="260"/>
      <c r="N1111" s="261"/>
      <c r="O1111" s="261"/>
      <c r="P1111" s="261"/>
      <c r="Q1111" s="261"/>
      <c r="R1111" s="261"/>
      <c r="S1111" s="261"/>
      <c r="T1111" s="262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T1111" s="263" t="s">
        <v>188</v>
      </c>
      <c r="AU1111" s="263" t="s">
        <v>82</v>
      </c>
      <c r="AV1111" s="14" t="s">
        <v>82</v>
      </c>
      <c r="AW1111" s="14" t="s">
        <v>30</v>
      </c>
      <c r="AX1111" s="14" t="s">
        <v>73</v>
      </c>
      <c r="AY1111" s="263" t="s">
        <v>129</v>
      </c>
    </row>
    <row r="1112" spans="1:51" s="14" customFormat="1" ht="12">
      <c r="A1112" s="14"/>
      <c r="B1112" s="253"/>
      <c r="C1112" s="254"/>
      <c r="D1112" s="234" t="s">
        <v>188</v>
      </c>
      <c r="E1112" s="255" t="s">
        <v>1</v>
      </c>
      <c r="F1112" s="256" t="s">
        <v>709</v>
      </c>
      <c r="G1112" s="254"/>
      <c r="H1112" s="257">
        <v>0.81</v>
      </c>
      <c r="I1112" s="258"/>
      <c r="J1112" s="254"/>
      <c r="K1112" s="254"/>
      <c r="L1112" s="259"/>
      <c r="M1112" s="260"/>
      <c r="N1112" s="261"/>
      <c r="O1112" s="261"/>
      <c r="P1112" s="261"/>
      <c r="Q1112" s="261"/>
      <c r="R1112" s="261"/>
      <c r="S1112" s="261"/>
      <c r="T1112" s="262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63" t="s">
        <v>188</v>
      </c>
      <c r="AU1112" s="263" t="s">
        <v>82</v>
      </c>
      <c r="AV1112" s="14" t="s">
        <v>82</v>
      </c>
      <c r="AW1112" s="14" t="s">
        <v>30</v>
      </c>
      <c r="AX1112" s="14" t="s">
        <v>73</v>
      </c>
      <c r="AY1112" s="263" t="s">
        <v>129</v>
      </c>
    </row>
    <row r="1113" spans="1:51" s="13" customFormat="1" ht="12">
      <c r="A1113" s="13"/>
      <c r="B1113" s="243"/>
      <c r="C1113" s="244"/>
      <c r="D1113" s="234" t="s">
        <v>188</v>
      </c>
      <c r="E1113" s="245" t="s">
        <v>1</v>
      </c>
      <c r="F1113" s="246" t="s">
        <v>382</v>
      </c>
      <c r="G1113" s="244"/>
      <c r="H1113" s="245" t="s">
        <v>1</v>
      </c>
      <c r="I1113" s="247"/>
      <c r="J1113" s="244"/>
      <c r="K1113" s="244"/>
      <c r="L1113" s="248"/>
      <c r="M1113" s="249"/>
      <c r="N1113" s="250"/>
      <c r="O1113" s="250"/>
      <c r="P1113" s="250"/>
      <c r="Q1113" s="250"/>
      <c r="R1113" s="250"/>
      <c r="S1113" s="250"/>
      <c r="T1113" s="251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52" t="s">
        <v>188</v>
      </c>
      <c r="AU1113" s="252" t="s">
        <v>82</v>
      </c>
      <c r="AV1113" s="13" t="s">
        <v>80</v>
      </c>
      <c r="AW1113" s="13" t="s">
        <v>30</v>
      </c>
      <c r="AX1113" s="13" t="s">
        <v>73</v>
      </c>
      <c r="AY1113" s="252" t="s">
        <v>129</v>
      </c>
    </row>
    <row r="1114" spans="1:51" s="14" customFormat="1" ht="12">
      <c r="A1114" s="14"/>
      <c r="B1114" s="253"/>
      <c r="C1114" s="254"/>
      <c r="D1114" s="234" t="s">
        <v>188</v>
      </c>
      <c r="E1114" s="255" t="s">
        <v>1</v>
      </c>
      <c r="F1114" s="256" t="s">
        <v>449</v>
      </c>
      <c r="G1114" s="254"/>
      <c r="H1114" s="257">
        <v>35.25</v>
      </c>
      <c r="I1114" s="258"/>
      <c r="J1114" s="254"/>
      <c r="K1114" s="254"/>
      <c r="L1114" s="259"/>
      <c r="M1114" s="260"/>
      <c r="N1114" s="261"/>
      <c r="O1114" s="261"/>
      <c r="P1114" s="261"/>
      <c r="Q1114" s="261"/>
      <c r="R1114" s="261"/>
      <c r="S1114" s="261"/>
      <c r="T1114" s="262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63" t="s">
        <v>188</v>
      </c>
      <c r="AU1114" s="263" t="s">
        <v>82</v>
      </c>
      <c r="AV1114" s="14" t="s">
        <v>82</v>
      </c>
      <c r="AW1114" s="14" t="s">
        <v>30</v>
      </c>
      <c r="AX1114" s="14" t="s">
        <v>73</v>
      </c>
      <c r="AY1114" s="263" t="s">
        <v>129</v>
      </c>
    </row>
    <row r="1115" spans="1:51" s="14" customFormat="1" ht="12">
      <c r="A1115" s="14"/>
      <c r="B1115" s="253"/>
      <c r="C1115" s="254"/>
      <c r="D1115" s="234" t="s">
        <v>188</v>
      </c>
      <c r="E1115" s="255" t="s">
        <v>1</v>
      </c>
      <c r="F1115" s="256" t="s">
        <v>701</v>
      </c>
      <c r="G1115" s="254"/>
      <c r="H1115" s="257">
        <v>1.35</v>
      </c>
      <c r="I1115" s="258"/>
      <c r="J1115" s="254"/>
      <c r="K1115" s="254"/>
      <c r="L1115" s="259"/>
      <c r="M1115" s="260"/>
      <c r="N1115" s="261"/>
      <c r="O1115" s="261"/>
      <c r="P1115" s="261"/>
      <c r="Q1115" s="261"/>
      <c r="R1115" s="261"/>
      <c r="S1115" s="261"/>
      <c r="T1115" s="262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63" t="s">
        <v>188</v>
      </c>
      <c r="AU1115" s="263" t="s">
        <v>82</v>
      </c>
      <c r="AV1115" s="14" t="s">
        <v>82</v>
      </c>
      <c r="AW1115" s="14" t="s">
        <v>30</v>
      </c>
      <c r="AX1115" s="14" t="s">
        <v>73</v>
      </c>
      <c r="AY1115" s="263" t="s">
        <v>129</v>
      </c>
    </row>
    <row r="1116" spans="1:51" s="14" customFormat="1" ht="12">
      <c r="A1116" s="14"/>
      <c r="B1116" s="253"/>
      <c r="C1116" s="254"/>
      <c r="D1116" s="234" t="s">
        <v>188</v>
      </c>
      <c r="E1116" s="255" t="s">
        <v>1</v>
      </c>
      <c r="F1116" s="256" t="s">
        <v>702</v>
      </c>
      <c r="G1116" s="254"/>
      <c r="H1116" s="257">
        <v>1.62</v>
      </c>
      <c r="I1116" s="258"/>
      <c r="J1116" s="254"/>
      <c r="K1116" s="254"/>
      <c r="L1116" s="259"/>
      <c r="M1116" s="260"/>
      <c r="N1116" s="261"/>
      <c r="O1116" s="261"/>
      <c r="P1116" s="261"/>
      <c r="Q1116" s="261"/>
      <c r="R1116" s="261"/>
      <c r="S1116" s="261"/>
      <c r="T1116" s="262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63" t="s">
        <v>188</v>
      </c>
      <c r="AU1116" s="263" t="s">
        <v>82</v>
      </c>
      <c r="AV1116" s="14" t="s">
        <v>82</v>
      </c>
      <c r="AW1116" s="14" t="s">
        <v>30</v>
      </c>
      <c r="AX1116" s="14" t="s">
        <v>73</v>
      </c>
      <c r="AY1116" s="263" t="s">
        <v>129</v>
      </c>
    </row>
    <row r="1117" spans="1:51" s="13" customFormat="1" ht="12">
      <c r="A1117" s="13"/>
      <c r="B1117" s="243"/>
      <c r="C1117" s="244"/>
      <c r="D1117" s="234" t="s">
        <v>188</v>
      </c>
      <c r="E1117" s="245" t="s">
        <v>1</v>
      </c>
      <c r="F1117" s="246" t="s">
        <v>384</v>
      </c>
      <c r="G1117" s="244"/>
      <c r="H1117" s="245" t="s">
        <v>1</v>
      </c>
      <c r="I1117" s="247"/>
      <c r="J1117" s="244"/>
      <c r="K1117" s="244"/>
      <c r="L1117" s="248"/>
      <c r="M1117" s="249"/>
      <c r="N1117" s="250"/>
      <c r="O1117" s="250"/>
      <c r="P1117" s="250"/>
      <c r="Q1117" s="250"/>
      <c r="R1117" s="250"/>
      <c r="S1117" s="250"/>
      <c r="T1117" s="251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52" t="s">
        <v>188</v>
      </c>
      <c r="AU1117" s="252" t="s">
        <v>82</v>
      </c>
      <c r="AV1117" s="13" t="s">
        <v>80</v>
      </c>
      <c r="AW1117" s="13" t="s">
        <v>30</v>
      </c>
      <c r="AX1117" s="13" t="s">
        <v>73</v>
      </c>
      <c r="AY1117" s="252" t="s">
        <v>129</v>
      </c>
    </row>
    <row r="1118" spans="1:51" s="14" customFormat="1" ht="12">
      <c r="A1118" s="14"/>
      <c r="B1118" s="253"/>
      <c r="C1118" s="254"/>
      <c r="D1118" s="234" t="s">
        <v>188</v>
      </c>
      <c r="E1118" s="255" t="s">
        <v>1</v>
      </c>
      <c r="F1118" s="256" t="s">
        <v>450</v>
      </c>
      <c r="G1118" s="254"/>
      <c r="H1118" s="257">
        <v>34.875</v>
      </c>
      <c r="I1118" s="258"/>
      <c r="J1118" s="254"/>
      <c r="K1118" s="254"/>
      <c r="L1118" s="259"/>
      <c r="M1118" s="260"/>
      <c r="N1118" s="261"/>
      <c r="O1118" s="261"/>
      <c r="P1118" s="261"/>
      <c r="Q1118" s="261"/>
      <c r="R1118" s="261"/>
      <c r="S1118" s="261"/>
      <c r="T1118" s="262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63" t="s">
        <v>188</v>
      </c>
      <c r="AU1118" s="263" t="s">
        <v>82</v>
      </c>
      <c r="AV1118" s="14" t="s">
        <v>82</v>
      </c>
      <c r="AW1118" s="14" t="s">
        <v>30</v>
      </c>
      <c r="AX1118" s="14" t="s">
        <v>73</v>
      </c>
      <c r="AY1118" s="263" t="s">
        <v>129</v>
      </c>
    </row>
    <row r="1119" spans="1:51" s="14" customFormat="1" ht="12">
      <c r="A1119" s="14"/>
      <c r="B1119" s="253"/>
      <c r="C1119" s="254"/>
      <c r="D1119" s="234" t="s">
        <v>188</v>
      </c>
      <c r="E1119" s="255" t="s">
        <v>1</v>
      </c>
      <c r="F1119" s="256" t="s">
        <v>705</v>
      </c>
      <c r="G1119" s="254"/>
      <c r="H1119" s="257">
        <v>1.013</v>
      </c>
      <c r="I1119" s="258"/>
      <c r="J1119" s="254"/>
      <c r="K1119" s="254"/>
      <c r="L1119" s="259"/>
      <c r="M1119" s="260"/>
      <c r="N1119" s="261"/>
      <c r="O1119" s="261"/>
      <c r="P1119" s="261"/>
      <c r="Q1119" s="261"/>
      <c r="R1119" s="261"/>
      <c r="S1119" s="261"/>
      <c r="T1119" s="262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63" t="s">
        <v>188</v>
      </c>
      <c r="AU1119" s="263" t="s">
        <v>82</v>
      </c>
      <c r="AV1119" s="14" t="s">
        <v>82</v>
      </c>
      <c r="AW1119" s="14" t="s">
        <v>30</v>
      </c>
      <c r="AX1119" s="14" t="s">
        <v>73</v>
      </c>
      <c r="AY1119" s="263" t="s">
        <v>129</v>
      </c>
    </row>
    <row r="1120" spans="1:51" s="14" customFormat="1" ht="12">
      <c r="A1120" s="14"/>
      <c r="B1120" s="253"/>
      <c r="C1120" s="254"/>
      <c r="D1120" s="234" t="s">
        <v>188</v>
      </c>
      <c r="E1120" s="255" t="s">
        <v>1</v>
      </c>
      <c r="F1120" s="256" t="s">
        <v>706</v>
      </c>
      <c r="G1120" s="254"/>
      <c r="H1120" s="257">
        <v>1.088</v>
      </c>
      <c r="I1120" s="258"/>
      <c r="J1120" s="254"/>
      <c r="K1120" s="254"/>
      <c r="L1120" s="259"/>
      <c r="M1120" s="260"/>
      <c r="N1120" s="261"/>
      <c r="O1120" s="261"/>
      <c r="P1120" s="261"/>
      <c r="Q1120" s="261"/>
      <c r="R1120" s="261"/>
      <c r="S1120" s="261"/>
      <c r="T1120" s="262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63" t="s">
        <v>188</v>
      </c>
      <c r="AU1120" s="263" t="s">
        <v>82</v>
      </c>
      <c r="AV1120" s="14" t="s">
        <v>82</v>
      </c>
      <c r="AW1120" s="14" t="s">
        <v>30</v>
      </c>
      <c r="AX1120" s="14" t="s">
        <v>73</v>
      </c>
      <c r="AY1120" s="263" t="s">
        <v>129</v>
      </c>
    </row>
    <row r="1121" spans="1:51" s="13" customFormat="1" ht="12">
      <c r="A1121" s="13"/>
      <c r="B1121" s="243"/>
      <c r="C1121" s="244"/>
      <c r="D1121" s="234" t="s">
        <v>188</v>
      </c>
      <c r="E1121" s="245" t="s">
        <v>1</v>
      </c>
      <c r="F1121" s="246" t="s">
        <v>386</v>
      </c>
      <c r="G1121" s="244"/>
      <c r="H1121" s="245" t="s">
        <v>1</v>
      </c>
      <c r="I1121" s="247"/>
      <c r="J1121" s="244"/>
      <c r="K1121" s="244"/>
      <c r="L1121" s="248"/>
      <c r="M1121" s="249"/>
      <c r="N1121" s="250"/>
      <c r="O1121" s="250"/>
      <c r="P1121" s="250"/>
      <c r="Q1121" s="250"/>
      <c r="R1121" s="250"/>
      <c r="S1121" s="250"/>
      <c r="T1121" s="251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52" t="s">
        <v>188</v>
      </c>
      <c r="AU1121" s="252" t="s">
        <v>82</v>
      </c>
      <c r="AV1121" s="13" t="s">
        <v>80</v>
      </c>
      <c r="AW1121" s="13" t="s">
        <v>30</v>
      </c>
      <c r="AX1121" s="13" t="s">
        <v>73</v>
      </c>
      <c r="AY1121" s="252" t="s">
        <v>129</v>
      </c>
    </row>
    <row r="1122" spans="1:51" s="14" customFormat="1" ht="12">
      <c r="A1122" s="14"/>
      <c r="B1122" s="253"/>
      <c r="C1122" s="254"/>
      <c r="D1122" s="234" t="s">
        <v>188</v>
      </c>
      <c r="E1122" s="255" t="s">
        <v>1</v>
      </c>
      <c r="F1122" s="256" t="s">
        <v>708</v>
      </c>
      <c r="G1122" s="254"/>
      <c r="H1122" s="257">
        <v>17.25</v>
      </c>
      <c r="I1122" s="258"/>
      <c r="J1122" s="254"/>
      <c r="K1122" s="254"/>
      <c r="L1122" s="259"/>
      <c r="M1122" s="260"/>
      <c r="N1122" s="261"/>
      <c r="O1122" s="261"/>
      <c r="P1122" s="261"/>
      <c r="Q1122" s="261"/>
      <c r="R1122" s="261"/>
      <c r="S1122" s="261"/>
      <c r="T1122" s="262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63" t="s">
        <v>188</v>
      </c>
      <c r="AU1122" s="263" t="s">
        <v>82</v>
      </c>
      <c r="AV1122" s="14" t="s">
        <v>82</v>
      </c>
      <c r="AW1122" s="14" t="s">
        <v>30</v>
      </c>
      <c r="AX1122" s="14" t="s">
        <v>73</v>
      </c>
      <c r="AY1122" s="263" t="s">
        <v>129</v>
      </c>
    </row>
    <row r="1123" spans="1:51" s="14" customFormat="1" ht="12">
      <c r="A1123" s="14"/>
      <c r="B1123" s="253"/>
      <c r="C1123" s="254"/>
      <c r="D1123" s="234" t="s">
        <v>188</v>
      </c>
      <c r="E1123" s="255" t="s">
        <v>1</v>
      </c>
      <c r="F1123" s="256" t="s">
        <v>710</v>
      </c>
      <c r="G1123" s="254"/>
      <c r="H1123" s="257">
        <v>0.675</v>
      </c>
      <c r="I1123" s="258"/>
      <c r="J1123" s="254"/>
      <c r="K1123" s="254"/>
      <c r="L1123" s="259"/>
      <c r="M1123" s="260"/>
      <c r="N1123" s="261"/>
      <c r="O1123" s="261"/>
      <c r="P1123" s="261"/>
      <c r="Q1123" s="261"/>
      <c r="R1123" s="261"/>
      <c r="S1123" s="261"/>
      <c r="T1123" s="262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63" t="s">
        <v>188</v>
      </c>
      <c r="AU1123" s="263" t="s">
        <v>82</v>
      </c>
      <c r="AV1123" s="14" t="s">
        <v>82</v>
      </c>
      <c r="AW1123" s="14" t="s">
        <v>30</v>
      </c>
      <c r="AX1123" s="14" t="s">
        <v>73</v>
      </c>
      <c r="AY1123" s="263" t="s">
        <v>129</v>
      </c>
    </row>
    <row r="1124" spans="1:51" s="14" customFormat="1" ht="12">
      <c r="A1124" s="14"/>
      <c r="B1124" s="253"/>
      <c r="C1124" s="254"/>
      <c r="D1124" s="234" t="s">
        <v>188</v>
      </c>
      <c r="E1124" s="255" t="s">
        <v>1</v>
      </c>
      <c r="F1124" s="256" t="s">
        <v>709</v>
      </c>
      <c r="G1124" s="254"/>
      <c r="H1124" s="257">
        <v>0.81</v>
      </c>
      <c r="I1124" s="258"/>
      <c r="J1124" s="254"/>
      <c r="K1124" s="254"/>
      <c r="L1124" s="259"/>
      <c r="M1124" s="260"/>
      <c r="N1124" s="261"/>
      <c r="O1124" s="261"/>
      <c r="P1124" s="261"/>
      <c r="Q1124" s="261"/>
      <c r="R1124" s="261"/>
      <c r="S1124" s="261"/>
      <c r="T1124" s="262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63" t="s">
        <v>188</v>
      </c>
      <c r="AU1124" s="263" t="s">
        <v>82</v>
      </c>
      <c r="AV1124" s="14" t="s">
        <v>82</v>
      </c>
      <c r="AW1124" s="14" t="s">
        <v>30</v>
      </c>
      <c r="AX1124" s="14" t="s">
        <v>73</v>
      </c>
      <c r="AY1124" s="263" t="s">
        <v>129</v>
      </c>
    </row>
    <row r="1125" spans="1:51" s="13" customFormat="1" ht="12">
      <c r="A1125" s="13"/>
      <c r="B1125" s="243"/>
      <c r="C1125" s="244"/>
      <c r="D1125" s="234" t="s">
        <v>188</v>
      </c>
      <c r="E1125" s="245" t="s">
        <v>1</v>
      </c>
      <c r="F1125" s="246" t="s">
        <v>387</v>
      </c>
      <c r="G1125" s="244"/>
      <c r="H1125" s="245" t="s">
        <v>1</v>
      </c>
      <c r="I1125" s="247"/>
      <c r="J1125" s="244"/>
      <c r="K1125" s="244"/>
      <c r="L1125" s="248"/>
      <c r="M1125" s="249"/>
      <c r="N1125" s="250"/>
      <c r="O1125" s="250"/>
      <c r="P1125" s="250"/>
      <c r="Q1125" s="250"/>
      <c r="R1125" s="250"/>
      <c r="S1125" s="250"/>
      <c r="T1125" s="251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T1125" s="252" t="s">
        <v>188</v>
      </c>
      <c r="AU1125" s="252" t="s">
        <v>82</v>
      </c>
      <c r="AV1125" s="13" t="s">
        <v>80</v>
      </c>
      <c r="AW1125" s="13" t="s">
        <v>30</v>
      </c>
      <c r="AX1125" s="13" t="s">
        <v>73</v>
      </c>
      <c r="AY1125" s="252" t="s">
        <v>129</v>
      </c>
    </row>
    <row r="1126" spans="1:51" s="14" customFormat="1" ht="12">
      <c r="A1126" s="14"/>
      <c r="B1126" s="253"/>
      <c r="C1126" s="254"/>
      <c r="D1126" s="234" t="s">
        <v>188</v>
      </c>
      <c r="E1126" s="255" t="s">
        <v>1</v>
      </c>
      <c r="F1126" s="256" t="s">
        <v>708</v>
      </c>
      <c r="G1126" s="254"/>
      <c r="H1126" s="257">
        <v>17.25</v>
      </c>
      <c r="I1126" s="258"/>
      <c r="J1126" s="254"/>
      <c r="K1126" s="254"/>
      <c r="L1126" s="259"/>
      <c r="M1126" s="260"/>
      <c r="N1126" s="261"/>
      <c r="O1126" s="261"/>
      <c r="P1126" s="261"/>
      <c r="Q1126" s="261"/>
      <c r="R1126" s="261"/>
      <c r="S1126" s="261"/>
      <c r="T1126" s="262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T1126" s="263" t="s">
        <v>188</v>
      </c>
      <c r="AU1126" s="263" t="s">
        <v>82</v>
      </c>
      <c r="AV1126" s="14" t="s">
        <v>82</v>
      </c>
      <c r="AW1126" s="14" t="s">
        <v>30</v>
      </c>
      <c r="AX1126" s="14" t="s">
        <v>73</v>
      </c>
      <c r="AY1126" s="263" t="s">
        <v>129</v>
      </c>
    </row>
    <row r="1127" spans="1:51" s="14" customFormat="1" ht="12">
      <c r="A1127" s="14"/>
      <c r="B1127" s="253"/>
      <c r="C1127" s="254"/>
      <c r="D1127" s="234" t="s">
        <v>188</v>
      </c>
      <c r="E1127" s="255" t="s">
        <v>1</v>
      </c>
      <c r="F1127" s="256" t="s">
        <v>710</v>
      </c>
      <c r="G1127" s="254"/>
      <c r="H1127" s="257">
        <v>0.675</v>
      </c>
      <c r="I1127" s="258"/>
      <c r="J1127" s="254"/>
      <c r="K1127" s="254"/>
      <c r="L1127" s="259"/>
      <c r="M1127" s="260"/>
      <c r="N1127" s="261"/>
      <c r="O1127" s="261"/>
      <c r="P1127" s="261"/>
      <c r="Q1127" s="261"/>
      <c r="R1127" s="261"/>
      <c r="S1127" s="261"/>
      <c r="T1127" s="262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63" t="s">
        <v>188</v>
      </c>
      <c r="AU1127" s="263" t="s">
        <v>82</v>
      </c>
      <c r="AV1127" s="14" t="s">
        <v>82</v>
      </c>
      <c r="AW1127" s="14" t="s">
        <v>30</v>
      </c>
      <c r="AX1127" s="14" t="s">
        <v>73</v>
      </c>
      <c r="AY1127" s="263" t="s">
        <v>129</v>
      </c>
    </row>
    <row r="1128" spans="1:51" s="14" customFormat="1" ht="12">
      <c r="A1128" s="14"/>
      <c r="B1128" s="253"/>
      <c r="C1128" s="254"/>
      <c r="D1128" s="234" t="s">
        <v>188</v>
      </c>
      <c r="E1128" s="255" t="s">
        <v>1</v>
      </c>
      <c r="F1128" s="256" t="s">
        <v>713</v>
      </c>
      <c r="G1128" s="254"/>
      <c r="H1128" s="257">
        <v>0.788</v>
      </c>
      <c r="I1128" s="258"/>
      <c r="J1128" s="254"/>
      <c r="K1128" s="254"/>
      <c r="L1128" s="259"/>
      <c r="M1128" s="260"/>
      <c r="N1128" s="261"/>
      <c r="O1128" s="261"/>
      <c r="P1128" s="261"/>
      <c r="Q1128" s="261"/>
      <c r="R1128" s="261"/>
      <c r="S1128" s="261"/>
      <c r="T1128" s="262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63" t="s">
        <v>188</v>
      </c>
      <c r="AU1128" s="263" t="s">
        <v>82</v>
      </c>
      <c r="AV1128" s="14" t="s">
        <v>82</v>
      </c>
      <c r="AW1128" s="14" t="s">
        <v>30</v>
      </c>
      <c r="AX1128" s="14" t="s">
        <v>73</v>
      </c>
      <c r="AY1128" s="263" t="s">
        <v>129</v>
      </c>
    </row>
    <row r="1129" spans="1:51" s="13" customFormat="1" ht="12">
      <c r="A1129" s="13"/>
      <c r="B1129" s="243"/>
      <c r="C1129" s="244"/>
      <c r="D1129" s="234" t="s">
        <v>188</v>
      </c>
      <c r="E1129" s="245" t="s">
        <v>1</v>
      </c>
      <c r="F1129" s="246" t="s">
        <v>602</v>
      </c>
      <c r="G1129" s="244"/>
      <c r="H1129" s="245" t="s">
        <v>1</v>
      </c>
      <c r="I1129" s="247"/>
      <c r="J1129" s="244"/>
      <c r="K1129" s="244"/>
      <c r="L1129" s="248"/>
      <c r="M1129" s="249"/>
      <c r="N1129" s="250"/>
      <c r="O1129" s="250"/>
      <c r="P1129" s="250"/>
      <c r="Q1129" s="250"/>
      <c r="R1129" s="250"/>
      <c r="S1129" s="250"/>
      <c r="T1129" s="251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52" t="s">
        <v>188</v>
      </c>
      <c r="AU1129" s="252" t="s">
        <v>82</v>
      </c>
      <c r="AV1129" s="13" t="s">
        <v>80</v>
      </c>
      <c r="AW1129" s="13" t="s">
        <v>30</v>
      </c>
      <c r="AX1129" s="13" t="s">
        <v>73</v>
      </c>
      <c r="AY1129" s="252" t="s">
        <v>129</v>
      </c>
    </row>
    <row r="1130" spans="1:51" s="14" customFormat="1" ht="12">
      <c r="A1130" s="14"/>
      <c r="B1130" s="253"/>
      <c r="C1130" s="254"/>
      <c r="D1130" s="234" t="s">
        <v>188</v>
      </c>
      <c r="E1130" s="255" t="s">
        <v>1</v>
      </c>
      <c r="F1130" s="256" t="s">
        <v>729</v>
      </c>
      <c r="G1130" s="254"/>
      <c r="H1130" s="257">
        <v>0.08</v>
      </c>
      <c r="I1130" s="258"/>
      <c r="J1130" s="254"/>
      <c r="K1130" s="254"/>
      <c r="L1130" s="259"/>
      <c r="M1130" s="260"/>
      <c r="N1130" s="261"/>
      <c r="O1130" s="261"/>
      <c r="P1130" s="261"/>
      <c r="Q1130" s="261"/>
      <c r="R1130" s="261"/>
      <c r="S1130" s="261"/>
      <c r="T1130" s="262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63" t="s">
        <v>188</v>
      </c>
      <c r="AU1130" s="263" t="s">
        <v>82</v>
      </c>
      <c r="AV1130" s="14" t="s">
        <v>82</v>
      </c>
      <c r="AW1130" s="14" t="s">
        <v>30</v>
      </c>
      <c r="AX1130" s="14" t="s">
        <v>73</v>
      </c>
      <c r="AY1130" s="263" t="s">
        <v>129</v>
      </c>
    </row>
    <row r="1131" spans="1:51" s="14" customFormat="1" ht="12">
      <c r="A1131" s="14"/>
      <c r="B1131" s="253"/>
      <c r="C1131" s="254"/>
      <c r="D1131" s="234" t="s">
        <v>188</v>
      </c>
      <c r="E1131" s="255" t="s">
        <v>1</v>
      </c>
      <c r="F1131" s="256" t="s">
        <v>716</v>
      </c>
      <c r="G1131" s="254"/>
      <c r="H1131" s="257">
        <v>0.3</v>
      </c>
      <c r="I1131" s="258"/>
      <c r="J1131" s="254"/>
      <c r="K1131" s="254"/>
      <c r="L1131" s="259"/>
      <c r="M1131" s="260"/>
      <c r="N1131" s="261"/>
      <c r="O1131" s="261"/>
      <c r="P1131" s="261"/>
      <c r="Q1131" s="261"/>
      <c r="R1131" s="261"/>
      <c r="S1131" s="261"/>
      <c r="T1131" s="262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63" t="s">
        <v>188</v>
      </c>
      <c r="AU1131" s="263" t="s">
        <v>82</v>
      </c>
      <c r="AV1131" s="14" t="s">
        <v>82</v>
      </c>
      <c r="AW1131" s="14" t="s">
        <v>30</v>
      </c>
      <c r="AX1131" s="14" t="s">
        <v>73</v>
      </c>
      <c r="AY1131" s="263" t="s">
        <v>129</v>
      </c>
    </row>
    <row r="1132" spans="1:51" s="13" customFormat="1" ht="12">
      <c r="A1132" s="13"/>
      <c r="B1132" s="243"/>
      <c r="C1132" s="244"/>
      <c r="D1132" s="234" t="s">
        <v>188</v>
      </c>
      <c r="E1132" s="245" t="s">
        <v>1</v>
      </c>
      <c r="F1132" s="246" t="s">
        <v>388</v>
      </c>
      <c r="G1132" s="244"/>
      <c r="H1132" s="245" t="s">
        <v>1</v>
      </c>
      <c r="I1132" s="247"/>
      <c r="J1132" s="244"/>
      <c r="K1132" s="244"/>
      <c r="L1132" s="248"/>
      <c r="M1132" s="249"/>
      <c r="N1132" s="250"/>
      <c r="O1132" s="250"/>
      <c r="P1132" s="250"/>
      <c r="Q1132" s="250"/>
      <c r="R1132" s="250"/>
      <c r="S1132" s="250"/>
      <c r="T1132" s="251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52" t="s">
        <v>188</v>
      </c>
      <c r="AU1132" s="252" t="s">
        <v>82</v>
      </c>
      <c r="AV1132" s="13" t="s">
        <v>80</v>
      </c>
      <c r="AW1132" s="13" t="s">
        <v>30</v>
      </c>
      <c r="AX1132" s="13" t="s">
        <v>73</v>
      </c>
      <c r="AY1132" s="252" t="s">
        <v>129</v>
      </c>
    </row>
    <row r="1133" spans="1:51" s="14" customFormat="1" ht="12">
      <c r="A1133" s="14"/>
      <c r="B1133" s="253"/>
      <c r="C1133" s="254"/>
      <c r="D1133" s="234" t="s">
        <v>188</v>
      </c>
      <c r="E1133" s="255" t="s">
        <v>1</v>
      </c>
      <c r="F1133" s="256" t="s">
        <v>747</v>
      </c>
      <c r="G1133" s="254"/>
      <c r="H1133" s="257">
        <v>4.575</v>
      </c>
      <c r="I1133" s="258"/>
      <c r="J1133" s="254"/>
      <c r="K1133" s="254"/>
      <c r="L1133" s="259"/>
      <c r="M1133" s="260"/>
      <c r="N1133" s="261"/>
      <c r="O1133" s="261"/>
      <c r="P1133" s="261"/>
      <c r="Q1133" s="261"/>
      <c r="R1133" s="261"/>
      <c r="S1133" s="261"/>
      <c r="T1133" s="262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63" t="s">
        <v>188</v>
      </c>
      <c r="AU1133" s="263" t="s">
        <v>82</v>
      </c>
      <c r="AV1133" s="14" t="s">
        <v>82</v>
      </c>
      <c r="AW1133" s="14" t="s">
        <v>30</v>
      </c>
      <c r="AX1133" s="14" t="s">
        <v>73</v>
      </c>
      <c r="AY1133" s="263" t="s">
        <v>129</v>
      </c>
    </row>
    <row r="1134" spans="1:51" s="14" customFormat="1" ht="12">
      <c r="A1134" s="14"/>
      <c r="B1134" s="253"/>
      <c r="C1134" s="254"/>
      <c r="D1134" s="234" t="s">
        <v>188</v>
      </c>
      <c r="E1134" s="255" t="s">
        <v>1</v>
      </c>
      <c r="F1134" s="256" t="s">
        <v>748</v>
      </c>
      <c r="G1134" s="254"/>
      <c r="H1134" s="257">
        <v>3.294</v>
      </c>
      <c r="I1134" s="258"/>
      <c r="J1134" s="254"/>
      <c r="K1134" s="254"/>
      <c r="L1134" s="259"/>
      <c r="M1134" s="260"/>
      <c r="N1134" s="261"/>
      <c r="O1134" s="261"/>
      <c r="P1134" s="261"/>
      <c r="Q1134" s="261"/>
      <c r="R1134" s="261"/>
      <c r="S1134" s="261"/>
      <c r="T1134" s="262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63" t="s">
        <v>188</v>
      </c>
      <c r="AU1134" s="263" t="s">
        <v>82</v>
      </c>
      <c r="AV1134" s="14" t="s">
        <v>82</v>
      </c>
      <c r="AW1134" s="14" t="s">
        <v>30</v>
      </c>
      <c r="AX1134" s="14" t="s">
        <v>73</v>
      </c>
      <c r="AY1134" s="263" t="s">
        <v>129</v>
      </c>
    </row>
    <row r="1135" spans="1:51" s="14" customFormat="1" ht="12">
      <c r="A1135" s="14"/>
      <c r="B1135" s="253"/>
      <c r="C1135" s="254"/>
      <c r="D1135" s="234" t="s">
        <v>188</v>
      </c>
      <c r="E1135" s="255" t="s">
        <v>1</v>
      </c>
      <c r="F1135" s="256" t="s">
        <v>691</v>
      </c>
      <c r="G1135" s="254"/>
      <c r="H1135" s="257">
        <v>0.338</v>
      </c>
      <c r="I1135" s="258"/>
      <c r="J1135" s="254"/>
      <c r="K1135" s="254"/>
      <c r="L1135" s="259"/>
      <c r="M1135" s="260"/>
      <c r="N1135" s="261"/>
      <c r="O1135" s="261"/>
      <c r="P1135" s="261"/>
      <c r="Q1135" s="261"/>
      <c r="R1135" s="261"/>
      <c r="S1135" s="261"/>
      <c r="T1135" s="262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63" t="s">
        <v>188</v>
      </c>
      <c r="AU1135" s="263" t="s">
        <v>82</v>
      </c>
      <c r="AV1135" s="14" t="s">
        <v>82</v>
      </c>
      <c r="AW1135" s="14" t="s">
        <v>30</v>
      </c>
      <c r="AX1135" s="14" t="s">
        <v>73</v>
      </c>
      <c r="AY1135" s="263" t="s">
        <v>129</v>
      </c>
    </row>
    <row r="1136" spans="1:51" s="13" customFormat="1" ht="12">
      <c r="A1136" s="13"/>
      <c r="B1136" s="243"/>
      <c r="C1136" s="244"/>
      <c r="D1136" s="234" t="s">
        <v>188</v>
      </c>
      <c r="E1136" s="245" t="s">
        <v>1</v>
      </c>
      <c r="F1136" s="246" t="s">
        <v>605</v>
      </c>
      <c r="G1136" s="244"/>
      <c r="H1136" s="245" t="s">
        <v>1</v>
      </c>
      <c r="I1136" s="247"/>
      <c r="J1136" s="244"/>
      <c r="K1136" s="244"/>
      <c r="L1136" s="248"/>
      <c r="M1136" s="249"/>
      <c r="N1136" s="250"/>
      <c r="O1136" s="250"/>
      <c r="P1136" s="250"/>
      <c r="Q1136" s="250"/>
      <c r="R1136" s="250"/>
      <c r="S1136" s="250"/>
      <c r="T1136" s="251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52" t="s">
        <v>188</v>
      </c>
      <c r="AU1136" s="252" t="s">
        <v>82</v>
      </c>
      <c r="AV1136" s="13" t="s">
        <v>80</v>
      </c>
      <c r="AW1136" s="13" t="s">
        <v>30</v>
      </c>
      <c r="AX1136" s="13" t="s">
        <v>73</v>
      </c>
      <c r="AY1136" s="252" t="s">
        <v>129</v>
      </c>
    </row>
    <row r="1137" spans="1:51" s="14" customFormat="1" ht="12">
      <c r="A1137" s="14"/>
      <c r="B1137" s="253"/>
      <c r="C1137" s="254"/>
      <c r="D1137" s="234" t="s">
        <v>188</v>
      </c>
      <c r="E1137" s="255" t="s">
        <v>1</v>
      </c>
      <c r="F1137" s="256" t="s">
        <v>749</v>
      </c>
      <c r="G1137" s="254"/>
      <c r="H1137" s="257">
        <v>5.517</v>
      </c>
      <c r="I1137" s="258"/>
      <c r="J1137" s="254"/>
      <c r="K1137" s="254"/>
      <c r="L1137" s="259"/>
      <c r="M1137" s="260"/>
      <c r="N1137" s="261"/>
      <c r="O1137" s="261"/>
      <c r="P1137" s="261"/>
      <c r="Q1137" s="261"/>
      <c r="R1137" s="261"/>
      <c r="S1137" s="261"/>
      <c r="T1137" s="262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63" t="s">
        <v>188</v>
      </c>
      <c r="AU1137" s="263" t="s">
        <v>82</v>
      </c>
      <c r="AV1137" s="14" t="s">
        <v>82</v>
      </c>
      <c r="AW1137" s="14" t="s">
        <v>30</v>
      </c>
      <c r="AX1137" s="14" t="s">
        <v>73</v>
      </c>
      <c r="AY1137" s="263" t="s">
        <v>129</v>
      </c>
    </row>
    <row r="1138" spans="1:51" s="15" customFormat="1" ht="12">
      <c r="A1138" s="15"/>
      <c r="B1138" s="264"/>
      <c r="C1138" s="265"/>
      <c r="D1138" s="234" t="s">
        <v>188</v>
      </c>
      <c r="E1138" s="266" t="s">
        <v>1</v>
      </c>
      <c r="F1138" s="267" t="s">
        <v>197</v>
      </c>
      <c r="G1138" s="265"/>
      <c r="H1138" s="268">
        <v>227.74400000000003</v>
      </c>
      <c r="I1138" s="269"/>
      <c r="J1138" s="265"/>
      <c r="K1138" s="265"/>
      <c r="L1138" s="270"/>
      <c r="M1138" s="271"/>
      <c r="N1138" s="272"/>
      <c r="O1138" s="272"/>
      <c r="P1138" s="272"/>
      <c r="Q1138" s="272"/>
      <c r="R1138" s="272"/>
      <c r="S1138" s="272"/>
      <c r="T1138" s="273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T1138" s="274" t="s">
        <v>188</v>
      </c>
      <c r="AU1138" s="274" t="s">
        <v>82</v>
      </c>
      <c r="AV1138" s="15" t="s">
        <v>136</v>
      </c>
      <c r="AW1138" s="15" t="s">
        <v>30</v>
      </c>
      <c r="AX1138" s="15" t="s">
        <v>80</v>
      </c>
      <c r="AY1138" s="274" t="s">
        <v>129</v>
      </c>
    </row>
    <row r="1139" spans="1:65" s="2" customFormat="1" ht="37.8" customHeight="1">
      <c r="A1139" s="39"/>
      <c r="B1139" s="40"/>
      <c r="C1139" s="220" t="s">
        <v>797</v>
      </c>
      <c r="D1139" s="220" t="s">
        <v>132</v>
      </c>
      <c r="E1139" s="221" t="s">
        <v>798</v>
      </c>
      <c r="F1139" s="222" t="s">
        <v>799</v>
      </c>
      <c r="G1139" s="223" t="s">
        <v>230</v>
      </c>
      <c r="H1139" s="224">
        <v>518.97</v>
      </c>
      <c r="I1139" s="225"/>
      <c r="J1139" s="226">
        <f>ROUND(I1139*H1139,2)</f>
        <v>0</v>
      </c>
      <c r="K1139" s="227"/>
      <c r="L1139" s="45"/>
      <c r="M1139" s="228" t="s">
        <v>1</v>
      </c>
      <c r="N1139" s="229" t="s">
        <v>38</v>
      </c>
      <c r="O1139" s="92"/>
      <c r="P1139" s="230">
        <f>O1139*H1139</f>
        <v>0</v>
      </c>
      <c r="Q1139" s="230">
        <v>0</v>
      </c>
      <c r="R1139" s="230">
        <f>Q1139*H1139</f>
        <v>0</v>
      </c>
      <c r="S1139" s="230">
        <v>0</v>
      </c>
      <c r="T1139" s="231">
        <f>S1139*H1139</f>
        <v>0</v>
      </c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R1139" s="232" t="s">
        <v>136</v>
      </c>
      <c r="AT1139" s="232" t="s">
        <v>132</v>
      </c>
      <c r="AU1139" s="232" t="s">
        <v>82</v>
      </c>
      <c r="AY1139" s="18" t="s">
        <v>129</v>
      </c>
      <c r="BE1139" s="233">
        <f>IF(N1139="základní",J1139,0)</f>
        <v>0</v>
      </c>
      <c r="BF1139" s="233">
        <f>IF(N1139="snížená",J1139,0)</f>
        <v>0</v>
      </c>
      <c r="BG1139" s="233">
        <f>IF(N1139="zákl. přenesená",J1139,0)</f>
        <v>0</v>
      </c>
      <c r="BH1139" s="233">
        <f>IF(N1139="sníž. přenesená",J1139,0)</f>
        <v>0</v>
      </c>
      <c r="BI1139" s="233">
        <f>IF(N1139="nulová",J1139,0)</f>
        <v>0</v>
      </c>
      <c r="BJ1139" s="18" t="s">
        <v>80</v>
      </c>
      <c r="BK1139" s="233">
        <f>ROUND(I1139*H1139,2)</f>
        <v>0</v>
      </c>
      <c r="BL1139" s="18" t="s">
        <v>136</v>
      </c>
      <c r="BM1139" s="232" t="s">
        <v>800</v>
      </c>
    </row>
    <row r="1140" spans="1:47" s="2" customFormat="1" ht="12">
      <c r="A1140" s="39"/>
      <c r="B1140" s="40"/>
      <c r="C1140" s="41"/>
      <c r="D1140" s="234" t="s">
        <v>137</v>
      </c>
      <c r="E1140" s="41"/>
      <c r="F1140" s="235" t="s">
        <v>799</v>
      </c>
      <c r="G1140" s="41"/>
      <c r="H1140" s="41"/>
      <c r="I1140" s="236"/>
      <c r="J1140" s="41"/>
      <c r="K1140" s="41"/>
      <c r="L1140" s="45"/>
      <c r="M1140" s="237"/>
      <c r="N1140" s="238"/>
      <c r="O1140" s="92"/>
      <c r="P1140" s="92"/>
      <c r="Q1140" s="92"/>
      <c r="R1140" s="92"/>
      <c r="S1140" s="92"/>
      <c r="T1140" s="93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T1140" s="18" t="s">
        <v>137</v>
      </c>
      <c r="AU1140" s="18" t="s">
        <v>82</v>
      </c>
    </row>
    <row r="1141" spans="1:51" s="13" customFormat="1" ht="12">
      <c r="A1141" s="13"/>
      <c r="B1141" s="243"/>
      <c r="C1141" s="244"/>
      <c r="D1141" s="234" t="s">
        <v>188</v>
      </c>
      <c r="E1141" s="245" t="s">
        <v>1</v>
      </c>
      <c r="F1141" s="246" t="s">
        <v>374</v>
      </c>
      <c r="G1141" s="244"/>
      <c r="H1141" s="245" t="s">
        <v>1</v>
      </c>
      <c r="I1141" s="247"/>
      <c r="J1141" s="244"/>
      <c r="K1141" s="244"/>
      <c r="L1141" s="248"/>
      <c r="M1141" s="249"/>
      <c r="N1141" s="250"/>
      <c r="O1141" s="250"/>
      <c r="P1141" s="250"/>
      <c r="Q1141" s="250"/>
      <c r="R1141" s="250"/>
      <c r="S1141" s="250"/>
      <c r="T1141" s="251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52" t="s">
        <v>188</v>
      </c>
      <c r="AU1141" s="252" t="s">
        <v>82</v>
      </c>
      <c r="AV1141" s="13" t="s">
        <v>80</v>
      </c>
      <c r="AW1141" s="13" t="s">
        <v>30</v>
      </c>
      <c r="AX1141" s="13" t="s">
        <v>73</v>
      </c>
      <c r="AY1141" s="252" t="s">
        <v>129</v>
      </c>
    </row>
    <row r="1142" spans="1:51" s="13" customFormat="1" ht="12">
      <c r="A1142" s="13"/>
      <c r="B1142" s="243"/>
      <c r="C1142" s="244"/>
      <c r="D1142" s="234" t="s">
        <v>188</v>
      </c>
      <c r="E1142" s="245" t="s">
        <v>1</v>
      </c>
      <c r="F1142" s="246" t="s">
        <v>375</v>
      </c>
      <c r="G1142" s="244"/>
      <c r="H1142" s="245" t="s">
        <v>1</v>
      </c>
      <c r="I1142" s="247"/>
      <c r="J1142" s="244"/>
      <c r="K1142" s="244"/>
      <c r="L1142" s="248"/>
      <c r="M1142" s="249"/>
      <c r="N1142" s="250"/>
      <c r="O1142" s="250"/>
      <c r="P1142" s="250"/>
      <c r="Q1142" s="250"/>
      <c r="R1142" s="250"/>
      <c r="S1142" s="250"/>
      <c r="T1142" s="251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52" t="s">
        <v>188</v>
      </c>
      <c r="AU1142" s="252" t="s">
        <v>82</v>
      </c>
      <c r="AV1142" s="13" t="s">
        <v>80</v>
      </c>
      <c r="AW1142" s="13" t="s">
        <v>30</v>
      </c>
      <c r="AX1142" s="13" t="s">
        <v>73</v>
      </c>
      <c r="AY1142" s="252" t="s">
        <v>129</v>
      </c>
    </row>
    <row r="1143" spans="1:51" s="14" customFormat="1" ht="12">
      <c r="A1143" s="14"/>
      <c r="B1143" s="253"/>
      <c r="C1143" s="254"/>
      <c r="D1143" s="234" t="s">
        <v>188</v>
      </c>
      <c r="E1143" s="255" t="s">
        <v>1</v>
      </c>
      <c r="F1143" s="256" t="s">
        <v>801</v>
      </c>
      <c r="G1143" s="254"/>
      <c r="H1143" s="257">
        <v>17.61</v>
      </c>
      <c r="I1143" s="258"/>
      <c r="J1143" s="254"/>
      <c r="K1143" s="254"/>
      <c r="L1143" s="259"/>
      <c r="M1143" s="260"/>
      <c r="N1143" s="261"/>
      <c r="O1143" s="261"/>
      <c r="P1143" s="261"/>
      <c r="Q1143" s="261"/>
      <c r="R1143" s="261"/>
      <c r="S1143" s="261"/>
      <c r="T1143" s="262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63" t="s">
        <v>188</v>
      </c>
      <c r="AU1143" s="263" t="s">
        <v>82</v>
      </c>
      <c r="AV1143" s="14" t="s">
        <v>82</v>
      </c>
      <c r="AW1143" s="14" t="s">
        <v>30</v>
      </c>
      <c r="AX1143" s="14" t="s">
        <v>73</v>
      </c>
      <c r="AY1143" s="263" t="s">
        <v>129</v>
      </c>
    </row>
    <row r="1144" spans="1:51" s="13" customFormat="1" ht="12">
      <c r="A1144" s="13"/>
      <c r="B1144" s="243"/>
      <c r="C1144" s="244"/>
      <c r="D1144" s="234" t="s">
        <v>188</v>
      </c>
      <c r="E1144" s="245" t="s">
        <v>1</v>
      </c>
      <c r="F1144" s="246" t="s">
        <v>440</v>
      </c>
      <c r="G1144" s="244"/>
      <c r="H1144" s="245" t="s">
        <v>1</v>
      </c>
      <c r="I1144" s="247"/>
      <c r="J1144" s="244"/>
      <c r="K1144" s="244"/>
      <c r="L1144" s="248"/>
      <c r="M1144" s="249"/>
      <c r="N1144" s="250"/>
      <c r="O1144" s="250"/>
      <c r="P1144" s="250"/>
      <c r="Q1144" s="250"/>
      <c r="R1144" s="250"/>
      <c r="S1144" s="250"/>
      <c r="T1144" s="251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52" t="s">
        <v>188</v>
      </c>
      <c r="AU1144" s="252" t="s">
        <v>82</v>
      </c>
      <c r="AV1144" s="13" t="s">
        <v>80</v>
      </c>
      <c r="AW1144" s="13" t="s">
        <v>30</v>
      </c>
      <c r="AX1144" s="13" t="s">
        <v>73</v>
      </c>
      <c r="AY1144" s="252" t="s">
        <v>129</v>
      </c>
    </row>
    <row r="1145" spans="1:51" s="14" customFormat="1" ht="12">
      <c r="A1145" s="14"/>
      <c r="B1145" s="253"/>
      <c r="C1145" s="254"/>
      <c r="D1145" s="234" t="s">
        <v>188</v>
      </c>
      <c r="E1145" s="255" t="s">
        <v>1</v>
      </c>
      <c r="F1145" s="256" t="s">
        <v>802</v>
      </c>
      <c r="G1145" s="254"/>
      <c r="H1145" s="257">
        <v>31.7</v>
      </c>
      <c r="I1145" s="258"/>
      <c r="J1145" s="254"/>
      <c r="K1145" s="254"/>
      <c r="L1145" s="259"/>
      <c r="M1145" s="260"/>
      <c r="N1145" s="261"/>
      <c r="O1145" s="261"/>
      <c r="P1145" s="261"/>
      <c r="Q1145" s="261"/>
      <c r="R1145" s="261"/>
      <c r="S1145" s="261"/>
      <c r="T1145" s="262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63" t="s">
        <v>188</v>
      </c>
      <c r="AU1145" s="263" t="s">
        <v>82</v>
      </c>
      <c r="AV1145" s="14" t="s">
        <v>82</v>
      </c>
      <c r="AW1145" s="14" t="s">
        <v>30</v>
      </c>
      <c r="AX1145" s="14" t="s">
        <v>73</v>
      </c>
      <c r="AY1145" s="263" t="s">
        <v>129</v>
      </c>
    </row>
    <row r="1146" spans="1:51" s="13" customFormat="1" ht="12">
      <c r="A1146" s="13"/>
      <c r="B1146" s="243"/>
      <c r="C1146" s="244"/>
      <c r="D1146" s="234" t="s">
        <v>188</v>
      </c>
      <c r="E1146" s="245" t="s">
        <v>1</v>
      </c>
      <c r="F1146" s="246" t="s">
        <v>378</v>
      </c>
      <c r="G1146" s="244"/>
      <c r="H1146" s="245" t="s">
        <v>1</v>
      </c>
      <c r="I1146" s="247"/>
      <c r="J1146" s="244"/>
      <c r="K1146" s="244"/>
      <c r="L1146" s="248"/>
      <c r="M1146" s="249"/>
      <c r="N1146" s="250"/>
      <c r="O1146" s="250"/>
      <c r="P1146" s="250"/>
      <c r="Q1146" s="250"/>
      <c r="R1146" s="250"/>
      <c r="S1146" s="250"/>
      <c r="T1146" s="251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52" t="s">
        <v>188</v>
      </c>
      <c r="AU1146" s="252" t="s">
        <v>82</v>
      </c>
      <c r="AV1146" s="13" t="s">
        <v>80</v>
      </c>
      <c r="AW1146" s="13" t="s">
        <v>30</v>
      </c>
      <c r="AX1146" s="13" t="s">
        <v>73</v>
      </c>
      <c r="AY1146" s="252" t="s">
        <v>129</v>
      </c>
    </row>
    <row r="1147" spans="1:51" s="14" customFormat="1" ht="12">
      <c r="A1147" s="14"/>
      <c r="B1147" s="253"/>
      <c r="C1147" s="254"/>
      <c r="D1147" s="234" t="s">
        <v>188</v>
      </c>
      <c r="E1147" s="255" t="s">
        <v>1</v>
      </c>
      <c r="F1147" s="256" t="s">
        <v>803</v>
      </c>
      <c r="G1147" s="254"/>
      <c r="H1147" s="257">
        <v>12.75</v>
      </c>
      <c r="I1147" s="258"/>
      <c r="J1147" s="254"/>
      <c r="K1147" s="254"/>
      <c r="L1147" s="259"/>
      <c r="M1147" s="260"/>
      <c r="N1147" s="261"/>
      <c r="O1147" s="261"/>
      <c r="P1147" s="261"/>
      <c r="Q1147" s="261"/>
      <c r="R1147" s="261"/>
      <c r="S1147" s="261"/>
      <c r="T1147" s="262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63" t="s">
        <v>188</v>
      </c>
      <c r="AU1147" s="263" t="s">
        <v>82</v>
      </c>
      <c r="AV1147" s="14" t="s">
        <v>82</v>
      </c>
      <c r="AW1147" s="14" t="s">
        <v>30</v>
      </c>
      <c r="AX1147" s="14" t="s">
        <v>73</v>
      </c>
      <c r="AY1147" s="263" t="s">
        <v>129</v>
      </c>
    </row>
    <row r="1148" spans="1:51" s="13" customFormat="1" ht="12">
      <c r="A1148" s="13"/>
      <c r="B1148" s="243"/>
      <c r="C1148" s="244"/>
      <c r="D1148" s="234" t="s">
        <v>188</v>
      </c>
      <c r="E1148" s="245" t="s">
        <v>1</v>
      </c>
      <c r="F1148" s="246" t="s">
        <v>443</v>
      </c>
      <c r="G1148" s="244"/>
      <c r="H1148" s="245" t="s">
        <v>1</v>
      </c>
      <c r="I1148" s="247"/>
      <c r="J1148" s="244"/>
      <c r="K1148" s="244"/>
      <c r="L1148" s="248"/>
      <c r="M1148" s="249"/>
      <c r="N1148" s="250"/>
      <c r="O1148" s="250"/>
      <c r="P1148" s="250"/>
      <c r="Q1148" s="250"/>
      <c r="R1148" s="250"/>
      <c r="S1148" s="250"/>
      <c r="T1148" s="251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52" t="s">
        <v>188</v>
      </c>
      <c r="AU1148" s="252" t="s">
        <v>82</v>
      </c>
      <c r="AV1148" s="13" t="s">
        <v>80</v>
      </c>
      <c r="AW1148" s="13" t="s">
        <v>30</v>
      </c>
      <c r="AX1148" s="13" t="s">
        <v>73</v>
      </c>
      <c r="AY1148" s="252" t="s">
        <v>129</v>
      </c>
    </row>
    <row r="1149" spans="1:51" s="14" customFormat="1" ht="12">
      <c r="A1149" s="14"/>
      <c r="B1149" s="253"/>
      <c r="C1149" s="254"/>
      <c r="D1149" s="234" t="s">
        <v>188</v>
      </c>
      <c r="E1149" s="255" t="s">
        <v>1</v>
      </c>
      <c r="F1149" s="256" t="s">
        <v>804</v>
      </c>
      <c r="G1149" s="254"/>
      <c r="H1149" s="257">
        <v>4.55</v>
      </c>
      <c r="I1149" s="258"/>
      <c r="J1149" s="254"/>
      <c r="K1149" s="254"/>
      <c r="L1149" s="259"/>
      <c r="M1149" s="260"/>
      <c r="N1149" s="261"/>
      <c r="O1149" s="261"/>
      <c r="P1149" s="261"/>
      <c r="Q1149" s="261"/>
      <c r="R1149" s="261"/>
      <c r="S1149" s="261"/>
      <c r="T1149" s="262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63" t="s">
        <v>188</v>
      </c>
      <c r="AU1149" s="263" t="s">
        <v>82</v>
      </c>
      <c r="AV1149" s="14" t="s">
        <v>82</v>
      </c>
      <c r="AW1149" s="14" t="s">
        <v>30</v>
      </c>
      <c r="AX1149" s="14" t="s">
        <v>73</v>
      </c>
      <c r="AY1149" s="263" t="s">
        <v>129</v>
      </c>
    </row>
    <row r="1150" spans="1:51" s="13" customFormat="1" ht="12">
      <c r="A1150" s="13"/>
      <c r="B1150" s="243"/>
      <c r="C1150" s="244"/>
      <c r="D1150" s="234" t="s">
        <v>188</v>
      </c>
      <c r="E1150" s="245" t="s">
        <v>1</v>
      </c>
      <c r="F1150" s="246" t="s">
        <v>550</v>
      </c>
      <c r="G1150" s="244"/>
      <c r="H1150" s="245" t="s">
        <v>1</v>
      </c>
      <c r="I1150" s="247"/>
      <c r="J1150" s="244"/>
      <c r="K1150" s="244"/>
      <c r="L1150" s="248"/>
      <c r="M1150" s="249"/>
      <c r="N1150" s="250"/>
      <c r="O1150" s="250"/>
      <c r="P1150" s="250"/>
      <c r="Q1150" s="250"/>
      <c r="R1150" s="250"/>
      <c r="S1150" s="250"/>
      <c r="T1150" s="251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52" t="s">
        <v>188</v>
      </c>
      <c r="AU1150" s="252" t="s">
        <v>82</v>
      </c>
      <c r="AV1150" s="13" t="s">
        <v>80</v>
      </c>
      <c r="AW1150" s="13" t="s">
        <v>30</v>
      </c>
      <c r="AX1150" s="13" t="s">
        <v>73</v>
      </c>
      <c r="AY1150" s="252" t="s">
        <v>129</v>
      </c>
    </row>
    <row r="1151" spans="1:51" s="14" customFormat="1" ht="12">
      <c r="A1151" s="14"/>
      <c r="B1151" s="253"/>
      <c r="C1151" s="254"/>
      <c r="D1151" s="234" t="s">
        <v>188</v>
      </c>
      <c r="E1151" s="255" t="s">
        <v>1</v>
      </c>
      <c r="F1151" s="256" t="s">
        <v>805</v>
      </c>
      <c r="G1151" s="254"/>
      <c r="H1151" s="257">
        <v>6.8</v>
      </c>
      <c r="I1151" s="258"/>
      <c r="J1151" s="254"/>
      <c r="K1151" s="254"/>
      <c r="L1151" s="259"/>
      <c r="M1151" s="260"/>
      <c r="N1151" s="261"/>
      <c r="O1151" s="261"/>
      <c r="P1151" s="261"/>
      <c r="Q1151" s="261"/>
      <c r="R1151" s="261"/>
      <c r="S1151" s="261"/>
      <c r="T1151" s="262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63" t="s">
        <v>188</v>
      </c>
      <c r="AU1151" s="263" t="s">
        <v>82</v>
      </c>
      <c r="AV1151" s="14" t="s">
        <v>82</v>
      </c>
      <c r="AW1151" s="14" t="s">
        <v>30</v>
      </c>
      <c r="AX1151" s="14" t="s">
        <v>73</v>
      </c>
      <c r="AY1151" s="263" t="s">
        <v>129</v>
      </c>
    </row>
    <row r="1152" spans="1:51" s="13" customFormat="1" ht="12">
      <c r="A1152" s="13"/>
      <c r="B1152" s="243"/>
      <c r="C1152" s="244"/>
      <c r="D1152" s="234" t="s">
        <v>188</v>
      </c>
      <c r="E1152" s="245" t="s">
        <v>1</v>
      </c>
      <c r="F1152" s="246" t="s">
        <v>205</v>
      </c>
      <c r="G1152" s="244"/>
      <c r="H1152" s="245" t="s">
        <v>1</v>
      </c>
      <c r="I1152" s="247"/>
      <c r="J1152" s="244"/>
      <c r="K1152" s="244"/>
      <c r="L1152" s="248"/>
      <c r="M1152" s="249"/>
      <c r="N1152" s="250"/>
      <c r="O1152" s="250"/>
      <c r="P1152" s="250"/>
      <c r="Q1152" s="250"/>
      <c r="R1152" s="250"/>
      <c r="S1152" s="250"/>
      <c r="T1152" s="251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52" t="s">
        <v>188</v>
      </c>
      <c r="AU1152" s="252" t="s">
        <v>82</v>
      </c>
      <c r="AV1152" s="13" t="s">
        <v>80</v>
      </c>
      <c r="AW1152" s="13" t="s">
        <v>30</v>
      </c>
      <c r="AX1152" s="13" t="s">
        <v>73</v>
      </c>
      <c r="AY1152" s="252" t="s">
        <v>129</v>
      </c>
    </row>
    <row r="1153" spans="1:51" s="14" customFormat="1" ht="12">
      <c r="A1153" s="14"/>
      <c r="B1153" s="253"/>
      <c r="C1153" s="254"/>
      <c r="D1153" s="234" t="s">
        <v>188</v>
      </c>
      <c r="E1153" s="255" t="s">
        <v>1</v>
      </c>
      <c r="F1153" s="256" t="s">
        <v>806</v>
      </c>
      <c r="G1153" s="254"/>
      <c r="H1153" s="257">
        <v>19.45</v>
      </c>
      <c r="I1153" s="258"/>
      <c r="J1153" s="254"/>
      <c r="K1153" s="254"/>
      <c r="L1153" s="259"/>
      <c r="M1153" s="260"/>
      <c r="N1153" s="261"/>
      <c r="O1153" s="261"/>
      <c r="P1153" s="261"/>
      <c r="Q1153" s="261"/>
      <c r="R1153" s="261"/>
      <c r="S1153" s="261"/>
      <c r="T1153" s="262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63" t="s">
        <v>188</v>
      </c>
      <c r="AU1153" s="263" t="s">
        <v>82</v>
      </c>
      <c r="AV1153" s="14" t="s">
        <v>82</v>
      </c>
      <c r="AW1153" s="14" t="s">
        <v>30</v>
      </c>
      <c r="AX1153" s="14" t="s">
        <v>73</v>
      </c>
      <c r="AY1153" s="263" t="s">
        <v>129</v>
      </c>
    </row>
    <row r="1154" spans="1:51" s="13" customFormat="1" ht="12">
      <c r="A1154" s="13"/>
      <c r="B1154" s="243"/>
      <c r="C1154" s="244"/>
      <c r="D1154" s="234" t="s">
        <v>188</v>
      </c>
      <c r="E1154" s="245" t="s">
        <v>1</v>
      </c>
      <c r="F1154" s="246" t="s">
        <v>380</v>
      </c>
      <c r="G1154" s="244"/>
      <c r="H1154" s="245" t="s">
        <v>1</v>
      </c>
      <c r="I1154" s="247"/>
      <c r="J1154" s="244"/>
      <c r="K1154" s="244"/>
      <c r="L1154" s="248"/>
      <c r="M1154" s="249"/>
      <c r="N1154" s="250"/>
      <c r="O1154" s="250"/>
      <c r="P1154" s="250"/>
      <c r="Q1154" s="250"/>
      <c r="R1154" s="250"/>
      <c r="S1154" s="250"/>
      <c r="T1154" s="251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52" t="s">
        <v>188</v>
      </c>
      <c r="AU1154" s="252" t="s">
        <v>82</v>
      </c>
      <c r="AV1154" s="13" t="s">
        <v>80</v>
      </c>
      <c r="AW1154" s="13" t="s">
        <v>30</v>
      </c>
      <c r="AX1154" s="13" t="s">
        <v>73</v>
      </c>
      <c r="AY1154" s="252" t="s">
        <v>129</v>
      </c>
    </row>
    <row r="1155" spans="1:51" s="14" customFormat="1" ht="12">
      <c r="A1155" s="14"/>
      <c r="B1155" s="253"/>
      <c r="C1155" s="254"/>
      <c r="D1155" s="234" t="s">
        <v>188</v>
      </c>
      <c r="E1155" s="255" t="s">
        <v>1</v>
      </c>
      <c r="F1155" s="256" t="s">
        <v>807</v>
      </c>
      <c r="G1155" s="254"/>
      <c r="H1155" s="257">
        <v>16.7</v>
      </c>
      <c r="I1155" s="258"/>
      <c r="J1155" s="254"/>
      <c r="K1155" s="254"/>
      <c r="L1155" s="259"/>
      <c r="M1155" s="260"/>
      <c r="N1155" s="261"/>
      <c r="O1155" s="261"/>
      <c r="P1155" s="261"/>
      <c r="Q1155" s="261"/>
      <c r="R1155" s="261"/>
      <c r="S1155" s="261"/>
      <c r="T1155" s="262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63" t="s">
        <v>188</v>
      </c>
      <c r="AU1155" s="263" t="s">
        <v>82</v>
      </c>
      <c r="AV1155" s="14" t="s">
        <v>82</v>
      </c>
      <c r="AW1155" s="14" t="s">
        <v>30</v>
      </c>
      <c r="AX1155" s="14" t="s">
        <v>73</v>
      </c>
      <c r="AY1155" s="263" t="s">
        <v>129</v>
      </c>
    </row>
    <row r="1156" spans="1:51" s="13" customFormat="1" ht="12">
      <c r="A1156" s="13"/>
      <c r="B1156" s="243"/>
      <c r="C1156" s="244"/>
      <c r="D1156" s="234" t="s">
        <v>188</v>
      </c>
      <c r="E1156" s="245" t="s">
        <v>1</v>
      </c>
      <c r="F1156" s="246" t="s">
        <v>382</v>
      </c>
      <c r="G1156" s="244"/>
      <c r="H1156" s="245" t="s">
        <v>1</v>
      </c>
      <c r="I1156" s="247"/>
      <c r="J1156" s="244"/>
      <c r="K1156" s="244"/>
      <c r="L1156" s="248"/>
      <c r="M1156" s="249"/>
      <c r="N1156" s="250"/>
      <c r="O1156" s="250"/>
      <c r="P1156" s="250"/>
      <c r="Q1156" s="250"/>
      <c r="R1156" s="250"/>
      <c r="S1156" s="250"/>
      <c r="T1156" s="251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52" t="s">
        <v>188</v>
      </c>
      <c r="AU1156" s="252" t="s">
        <v>82</v>
      </c>
      <c r="AV1156" s="13" t="s">
        <v>80</v>
      </c>
      <c r="AW1156" s="13" t="s">
        <v>30</v>
      </c>
      <c r="AX1156" s="13" t="s">
        <v>73</v>
      </c>
      <c r="AY1156" s="252" t="s">
        <v>129</v>
      </c>
    </row>
    <row r="1157" spans="1:51" s="14" customFormat="1" ht="12">
      <c r="A1157" s="14"/>
      <c r="B1157" s="253"/>
      <c r="C1157" s="254"/>
      <c r="D1157" s="234" t="s">
        <v>188</v>
      </c>
      <c r="E1157" s="255" t="s">
        <v>1</v>
      </c>
      <c r="F1157" s="256" t="s">
        <v>808</v>
      </c>
      <c r="G1157" s="254"/>
      <c r="H1157" s="257">
        <v>26.4</v>
      </c>
      <c r="I1157" s="258"/>
      <c r="J1157" s="254"/>
      <c r="K1157" s="254"/>
      <c r="L1157" s="259"/>
      <c r="M1157" s="260"/>
      <c r="N1157" s="261"/>
      <c r="O1157" s="261"/>
      <c r="P1157" s="261"/>
      <c r="Q1157" s="261"/>
      <c r="R1157" s="261"/>
      <c r="S1157" s="261"/>
      <c r="T1157" s="262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63" t="s">
        <v>188</v>
      </c>
      <c r="AU1157" s="263" t="s">
        <v>82</v>
      </c>
      <c r="AV1157" s="14" t="s">
        <v>82</v>
      </c>
      <c r="AW1157" s="14" t="s">
        <v>30</v>
      </c>
      <c r="AX1157" s="14" t="s">
        <v>73</v>
      </c>
      <c r="AY1157" s="263" t="s">
        <v>129</v>
      </c>
    </row>
    <row r="1158" spans="1:51" s="13" customFormat="1" ht="12">
      <c r="A1158" s="13"/>
      <c r="B1158" s="243"/>
      <c r="C1158" s="244"/>
      <c r="D1158" s="234" t="s">
        <v>188</v>
      </c>
      <c r="E1158" s="245" t="s">
        <v>1</v>
      </c>
      <c r="F1158" s="246" t="s">
        <v>384</v>
      </c>
      <c r="G1158" s="244"/>
      <c r="H1158" s="245" t="s">
        <v>1</v>
      </c>
      <c r="I1158" s="247"/>
      <c r="J1158" s="244"/>
      <c r="K1158" s="244"/>
      <c r="L1158" s="248"/>
      <c r="M1158" s="249"/>
      <c r="N1158" s="250"/>
      <c r="O1158" s="250"/>
      <c r="P1158" s="250"/>
      <c r="Q1158" s="250"/>
      <c r="R1158" s="250"/>
      <c r="S1158" s="250"/>
      <c r="T1158" s="251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52" t="s">
        <v>188</v>
      </c>
      <c r="AU1158" s="252" t="s">
        <v>82</v>
      </c>
      <c r="AV1158" s="13" t="s">
        <v>80</v>
      </c>
      <c r="AW1158" s="13" t="s">
        <v>30</v>
      </c>
      <c r="AX1158" s="13" t="s">
        <v>73</v>
      </c>
      <c r="AY1158" s="252" t="s">
        <v>129</v>
      </c>
    </row>
    <row r="1159" spans="1:51" s="14" customFormat="1" ht="12">
      <c r="A1159" s="14"/>
      <c r="B1159" s="253"/>
      <c r="C1159" s="254"/>
      <c r="D1159" s="234" t="s">
        <v>188</v>
      </c>
      <c r="E1159" s="255" t="s">
        <v>1</v>
      </c>
      <c r="F1159" s="256" t="s">
        <v>809</v>
      </c>
      <c r="G1159" s="254"/>
      <c r="H1159" s="257">
        <v>25.75</v>
      </c>
      <c r="I1159" s="258"/>
      <c r="J1159" s="254"/>
      <c r="K1159" s="254"/>
      <c r="L1159" s="259"/>
      <c r="M1159" s="260"/>
      <c r="N1159" s="261"/>
      <c r="O1159" s="261"/>
      <c r="P1159" s="261"/>
      <c r="Q1159" s="261"/>
      <c r="R1159" s="261"/>
      <c r="S1159" s="261"/>
      <c r="T1159" s="262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63" t="s">
        <v>188</v>
      </c>
      <c r="AU1159" s="263" t="s">
        <v>82</v>
      </c>
      <c r="AV1159" s="14" t="s">
        <v>82</v>
      </c>
      <c r="AW1159" s="14" t="s">
        <v>30</v>
      </c>
      <c r="AX1159" s="14" t="s">
        <v>73</v>
      </c>
      <c r="AY1159" s="263" t="s">
        <v>129</v>
      </c>
    </row>
    <row r="1160" spans="1:51" s="13" customFormat="1" ht="12">
      <c r="A1160" s="13"/>
      <c r="B1160" s="243"/>
      <c r="C1160" s="244"/>
      <c r="D1160" s="234" t="s">
        <v>188</v>
      </c>
      <c r="E1160" s="245" t="s">
        <v>1</v>
      </c>
      <c r="F1160" s="246" t="s">
        <v>386</v>
      </c>
      <c r="G1160" s="244"/>
      <c r="H1160" s="245" t="s">
        <v>1</v>
      </c>
      <c r="I1160" s="247"/>
      <c r="J1160" s="244"/>
      <c r="K1160" s="244"/>
      <c r="L1160" s="248"/>
      <c r="M1160" s="249"/>
      <c r="N1160" s="250"/>
      <c r="O1160" s="250"/>
      <c r="P1160" s="250"/>
      <c r="Q1160" s="250"/>
      <c r="R1160" s="250"/>
      <c r="S1160" s="250"/>
      <c r="T1160" s="251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52" t="s">
        <v>188</v>
      </c>
      <c r="AU1160" s="252" t="s">
        <v>82</v>
      </c>
      <c r="AV1160" s="13" t="s">
        <v>80</v>
      </c>
      <c r="AW1160" s="13" t="s">
        <v>30</v>
      </c>
      <c r="AX1160" s="13" t="s">
        <v>73</v>
      </c>
      <c r="AY1160" s="252" t="s">
        <v>129</v>
      </c>
    </row>
    <row r="1161" spans="1:51" s="14" customFormat="1" ht="12">
      <c r="A1161" s="14"/>
      <c r="B1161" s="253"/>
      <c r="C1161" s="254"/>
      <c r="D1161" s="234" t="s">
        <v>188</v>
      </c>
      <c r="E1161" s="255" t="s">
        <v>1</v>
      </c>
      <c r="F1161" s="256" t="s">
        <v>810</v>
      </c>
      <c r="G1161" s="254"/>
      <c r="H1161" s="257">
        <v>17.6</v>
      </c>
      <c r="I1161" s="258"/>
      <c r="J1161" s="254"/>
      <c r="K1161" s="254"/>
      <c r="L1161" s="259"/>
      <c r="M1161" s="260"/>
      <c r="N1161" s="261"/>
      <c r="O1161" s="261"/>
      <c r="P1161" s="261"/>
      <c r="Q1161" s="261"/>
      <c r="R1161" s="261"/>
      <c r="S1161" s="261"/>
      <c r="T1161" s="262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63" t="s">
        <v>188</v>
      </c>
      <c r="AU1161" s="263" t="s">
        <v>82</v>
      </c>
      <c r="AV1161" s="14" t="s">
        <v>82</v>
      </c>
      <c r="AW1161" s="14" t="s">
        <v>30</v>
      </c>
      <c r="AX1161" s="14" t="s">
        <v>73</v>
      </c>
      <c r="AY1161" s="263" t="s">
        <v>129</v>
      </c>
    </row>
    <row r="1162" spans="1:51" s="13" customFormat="1" ht="12">
      <c r="A1162" s="13"/>
      <c r="B1162" s="243"/>
      <c r="C1162" s="244"/>
      <c r="D1162" s="234" t="s">
        <v>188</v>
      </c>
      <c r="E1162" s="245" t="s">
        <v>1</v>
      </c>
      <c r="F1162" s="246" t="s">
        <v>387</v>
      </c>
      <c r="G1162" s="244"/>
      <c r="H1162" s="245" t="s">
        <v>1</v>
      </c>
      <c r="I1162" s="247"/>
      <c r="J1162" s="244"/>
      <c r="K1162" s="244"/>
      <c r="L1162" s="248"/>
      <c r="M1162" s="249"/>
      <c r="N1162" s="250"/>
      <c r="O1162" s="250"/>
      <c r="P1162" s="250"/>
      <c r="Q1162" s="250"/>
      <c r="R1162" s="250"/>
      <c r="S1162" s="250"/>
      <c r="T1162" s="251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52" t="s">
        <v>188</v>
      </c>
      <c r="AU1162" s="252" t="s">
        <v>82</v>
      </c>
      <c r="AV1162" s="13" t="s">
        <v>80</v>
      </c>
      <c r="AW1162" s="13" t="s">
        <v>30</v>
      </c>
      <c r="AX1162" s="13" t="s">
        <v>73</v>
      </c>
      <c r="AY1162" s="252" t="s">
        <v>129</v>
      </c>
    </row>
    <row r="1163" spans="1:51" s="14" customFormat="1" ht="12">
      <c r="A1163" s="14"/>
      <c r="B1163" s="253"/>
      <c r="C1163" s="254"/>
      <c r="D1163" s="234" t="s">
        <v>188</v>
      </c>
      <c r="E1163" s="255" t="s">
        <v>1</v>
      </c>
      <c r="F1163" s="256" t="s">
        <v>811</v>
      </c>
      <c r="G1163" s="254"/>
      <c r="H1163" s="257">
        <v>17.6</v>
      </c>
      <c r="I1163" s="258"/>
      <c r="J1163" s="254"/>
      <c r="K1163" s="254"/>
      <c r="L1163" s="259"/>
      <c r="M1163" s="260"/>
      <c r="N1163" s="261"/>
      <c r="O1163" s="261"/>
      <c r="P1163" s="261"/>
      <c r="Q1163" s="261"/>
      <c r="R1163" s="261"/>
      <c r="S1163" s="261"/>
      <c r="T1163" s="262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63" t="s">
        <v>188</v>
      </c>
      <c r="AU1163" s="263" t="s">
        <v>82</v>
      </c>
      <c r="AV1163" s="14" t="s">
        <v>82</v>
      </c>
      <c r="AW1163" s="14" t="s">
        <v>30</v>
      </c>
      <c r="AX1163" s="14" t="s">
        <v>73</v>
      </c>
      <c r="AY1163" s="263" t="s">
        <v>129</v>
      </c>
    </row>
    <row r="1164" spans="1:51" s="13" customFormat="1" ht="12">
      <c r="A1164" s="13"/>
      <c r="B1164" s="243"/>
      <c r="C1164" s="244"/>
      <c r="D1164" s="234" t="s">
        <v>188</v>
      </c>
      <c r="E1164" s="245" t="s">
        <v>1</v>
      </c>
      <c r="F1164" s="246" t="s">
        <v>602</v>
      </c>
      <c r="G1164" s="244"/>
      <c r="H1164" s="245" t="s">
        <v>1</v>
      </c>
      <c r="I1164" s="247"/>
      <c r="J1164" s="244"/>
      <c r="K1164" s="244"/>
      <c r="L1164" s="248"/>
      <c r="M1164" s="249"/>
      <c r="N1164" s="250"/>
      <c r="O1164" s="250"/>
      <c r="P1164" s="250"/>
      <c r="Q1164" s="250"/>
      <c r="R1164" s="250"/>
      <c r="S1164" s="250"/>
      <c r="T1164" s="251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52" t="s">
        <v>188</v>
      </c>
      <c r="AU1164" s="252" t="s">
        <v>82</v>
      </c>
      <c r="AV1164" s="13" t="s">
        <v>80</v>
      </c>
      <c r="AW1164" s="13" t="s">
        <v>30</v>
      </c>
      <c r="AX1164" s="13" t="s">
        <v>73</v>
      </c>
      <c r="AY1164" s="252" t="s">
        <v>129</v>
      </c>
    </row>
    <row r="1165" spans="1:51" s="14" customFormat="1" ht="12">
      <c r="A1165" s="14"/>
      <c r="B1165" s="253"/>
      <c r="C1165" s="254"/>
      <c r="D1165" s="234" t="s">
        <v>188</v>
      </c>
      <c r="E1165" s="255" t="s">
        <v>1</v>
      </c>
      <c r="F1165" s="256" t="s">
        <v>812</v>
      </c>
      <c r="G1165" s="254"/>
      <c r="H1165" s="257">
        <v>6.1</v>
      </c>
      <c r="I1165" s="258"/>
      <c r="J1165" s="254"/>
      <c r="K1165" s="254"/>
      <c r="L1165" s="259"/>
      <c r="M1165" s="260"/>
      <c r="N1165" s="261"/>
      <c r="O1165" s="261"/>
      <c r="P1165" s="261"/>
      <c r="Q1165" s="261"/>
      <c r="R1165" s="261"/>
      <c r="S1165" s="261"/>
      <c r="T1165" s="262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63" t="s">
        <v>188</v>
      </c>
      <c r="AU1165" s="263" t="s">
        <v>82</v>
      </c>
      <c r="AV1165" s="14" t="s">
        <v>82</v>
      </c>
      <c r="AW1165" s="14" t="s">
        <v>30</v>
      </c>
      <c r="AX1165" s="14" t="s">
        <v>73</v>
      </c>
      <c r="AY1165" s="263" t="s">
        <v>129</v>
      </c>
    </row>
    <row r="1166" spans="1:51" s="13" customFormat="1" ht="12">
      <c r="A1166" s="13"/>
      <c r="B1166" s="243"/>
      <c r="C1166" s="244"/>
      <c r="D1166" s="234" t="s">
        <v>188</v>
      </c>
      <c r="E1166" s="245" t="s">
        <v>1</v>
      </c>
      <c r="F1166" s="246" t="s">
        <v>388</v>
      </c>
      <c r="G1166" s="244"/>
      <c r="H1166" s="245" t="s">
        <v>1</v>
      </c>
      <c r="I1166" s="247"/>
      <c r="J1166" s="244"/>
      <c r="K1166" s="244"/>
      <c r="L1166" s="248"/>
      <c r="M1166" s="249"/>
      <c r="N1166" s="250"/>
      <c r="O1166" s="250"/>
      <c r="P1166" s="250"/>
      <c r="Q1166" s="250"/>
      <c r="R1166" s="250"/>
      <c r="S1166" s="250"/>
      <c r="T1166" s="251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52" t="s">
        <v>188</v>
      </c>
      <c r="AU1166" s="252" t="s">
        <v>82</v>
      </c>
      <c r="AV1166" s="13" t="s">
        <v>80</v>
      </c>
      <c r="AW1166" s="13" t="s">
        <v>30</v>
      </c>
      <c r="AX1166" s="13" t="s">
        <v>73</v>
      </c>
      <c r="AY1166" s="252" t="s">
        <v>129</v>
      </c>
    </row>
    <row r="1167" spans="1:51" s="14" customFormat="1" ht="12">
      <c r="A1167" s="14"/>
      <c r="B1167" s="253"/>
      <c r="C1167" s="254"/>
      <c r="D1167" s="234" t="s">
        <v>188</v>
      </c>
      <c r="E1167" s="255" t="s">
        <v>1</v>
      </c>
      <c r="F1167" s="256" t="s">
        <v>813</v>
      </c>
      <c r="G1167" s="254"/>
      <c r="H1167" s="257">
        <v>12.6</v>
      </c>
      <c r="I1167" s="258"/>
      <c r="J1167" s="254"/>
      <c r="K1167" s="254"/>
      <c r="L1167" s="259"/>
      <c r="M1167" s="260"/>
      <c r="N1167" s="261"/>
      <c r="O1167" s="261"/>
      <c r="P1167" s="261"/>
      <c r="Q1167" s="261"/>
      <c r="R1167" s="261"/>
      <c r="S1167" s="261"/>
      <c r="T1167" s="262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63" t="s">
        <v>188</v>
      </c>
      <c r="AU1167" s="263" t="s">
        <v>82</v>
      </c>
      <c r="AV1167" s="14" t="s">
        <v>82</v>
      </c>
      <c r="AW1167" s="14" t="s">
        <v>30</v>
      </c>
      <c r="AX1167" s="14" t="s">
        <v>73</v>
      </c>
      <c r="AY1167" s="263" t="s">
        <v>129</v>
      </c>
    </row>
    <row r="1168" spans="1:51" s="13" customFormat="1" ht="12">
      <c r="A1168" s="13"/>
      <c r="B1168" s="243"/>
      <c r="C1168" s="244"/>
      <c r="D1168" s="234" t="s">
        <v>188</v>
      </c>
      <c r="E1168" s="245" t="s">
        <v>1</v>
      </c>
      <c r="F1168" s="246" t="s">
        <v>605</v>
      </c>
      <c r="G1168" s="244"/>
      <c r="H1168" s="245" t="s">
        <v>1</v>
      </c>
      <c r="I1168" s="247"/>
      <c r="J1168" s="244"/>
      <c r="K1168" s="244"/>
      <c r="L1168" s="248"/>
      <c r="M1168" s="249"/>
      <c r="N1168" s="250"/>
      <c r="O1168" s="250"/>
      <c r="P1168" s="250"/>
      <c r="Q1168" s="250"/>
      <c r="R1168" s="250"/>
      <c r="S1168" s="250"/>
      <c r="T1168" s="251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52" t="s">
        <v>188</v>
      </c>
      <c r="AU1168" s="252" t="s">
        <v>82</v>
      </c>
      <c r="AV1168" s="13" t="s">
        <v>80</v>
      </c>
      <c r="AW1168" s="13" t="s">
        <v>30</v>
      </c>
      <c r="AX1168" s="13" t="s">
        <v>73</v>
      </c>
      <c r="AY1168" s="252" t="s">
        <v>129</v>
      </c>
    </row>
    <row r="1169" spans="1:51" s="14" customFormat="1" ht="12">
      <c r="A1169" s="14"/>
      <c r="B1169" s="253"/>
      <c r="C1169" s="254"/>
      <c r="D1169" s="234" t="s">
        <v>188</v>
      </c>
      <c r="E1169" s="255" t="s">
        <v>1</v>
      </c>
      <c r="F1169" s="256" t="s">
        <v>814</v>
      </c>
      <c r="G1169" s="254"/>
      <c r="H1169" s="257">
        <v>8.93</v>
      </c>
      <c r="I1169" s="258"/>
      <c r="J1169" s="254"/>
      <c r="K1169" s="254"/>
      <c r="L1169" s="259"/>
      <c r="M1169" s="260"/>
      <c r="N1169" s="261"/>
      <c r="O1169" s="261"/>
      <c r="P1169" s="261"/>
      <c r="Q1169" s="261"/>
      <c r="R1169" s="261"/>
      <c r="S1169" s="261"/>
      <c r="T1169" s="262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63" t="s">
        <v>188</v>
      </c>
      <c r="AU1169" s="263" t="s">
        <v>82</v>
      </c>
      <c r="AV1169" s="14" t="s">
        <v>82</v>
      </c>
      <c r="AW1169" s="14" t="s">
        <v>30</v>
      </c>
      <c r="AX1169" s="14" t="s">
        <v>73</v>
      </c>
      <c r="AY1169" s="263" t="s">
        <v>129</v>
      </c>
    </row>
    <row r="1170" spans="1:51" s="16" customFormat="1" ht="12">
      <c r="A1170" s="16"/>
      <c r="B1170" s="286"/>
      <c r="C1170" s="287"/>
      <c r="D1170" s="234" t="s">
        <v>188</v>
      </c>
      <c r="E1170" s="288" t="s">
        <v>1</v>
      </c>
      <c r="F1170" s="289" t="s">
        <v>451</v>
      </c>
      <c r="G1170" s="287"/>
      <c r="H1170" s="290">
        <v>224.54</v>
      </c>
      <c r="I1170" s="291"/>
      <c r="J1170" s="287"/>
      <c r="K1170" s="287"/>
      <c r="L1170" s="292"/>
      <c r="M1170" s="293"/>
      <c r="N1170" s="294"/>
      <c r="O1170" s="294"/>
      <c r="P1170" s="294"/>
      <c r="Q1170" s="294"/>
      <c r="R1170" s="294"/>
      <c r="S1170" s="294"/>
      <c r="T1170" s="295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T1170" s="296" t="s">
        <v>188</v>
      </c>
      <c r="AU1170" s="296" t="s">
        <v>82</v>
      </c>
      <c r="AV1170" s="16" t="s">
        <v>141</v>
      </c>
      <c r="AW1170" s="16" t="s">
        <v>30</v>
      </c>
      <c r="AX1170" s="16" t="s">
        <v>73</v>
      </c>
      <c r="AY1170" s="296" t="s">
        <v>129</v>
      </c>
    </row>
    <row r="1171" spans="1:51" s="13" customFormat="1" ht="12">
      <c r="A1171" s="13"/>
      <c r="B1171" s="243"/>
      <c r="C1171" s="244"/>
      <c r="D1171" s="234" t="s">
        <v>188</v>
      </c>
      <c r="E1171" s="245" t="s">
        <v>1</v>
      </c>
      <c r="F1171" s="246" t="s">
        <v>389</v>
      </c>
      <c r="G1171" s="244"/>
      <c r="H1171" s="245" t="s">
        <v>1</v>
      </c>
      <c r="I1171" s="247"/>
      <c r="J1171" s="244"/>
      <c r="K1171" s="244"/>
      <c r="L1171" s="248"/>
      <c r="M1171" s="249"/>
      <c r="N1171" s="250"/>
      <c r="O1171" s="250"/>
      <c r="P1171" s="250"/>
      <c r="Q1171" s="250"/>
      <c r="R1171" s="250"/>
      <c r="S1171" s="250"/>
      <c r="T1171" s="251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52" t="s">
        <v>188</v>
      </c>
      <c r="AU1171" s="252" t="s">
        <v>82</v>
      </c>
      <c r="AV1171" s="13" t="s">
        <v>80</v>
      </c>
      <c r="AW1171" s="13" t="s">
        <v>30</v>
      </c>
      <c r="AX1171" s="13" t="s">
        <v>73</v>
      </c>
      <c r="AY1171" s="252" t="s">
        <v>129</v>
      </c>
    </row>
    <row r="1172" spans="1:51" s="13" customFormat="1" ht="12">
      <c r="A1172" s="13"/>
      <c r="B1172" s="243"/>
      <c r="C1172" s="244"/>
      <c r="D1172" s="234" t="s">
        <v>188</v>
      </c>
      <c r="E1172" s="245" t="s">
        <v>1</v>
      </c>
      <c r="F1172" s="246" t="s">
        <v>390</v>
      </c>
      <c r="G1172" s="244"/>
      <c r="H1172" s="245" t="s">
        <v>1</v>
      </c>
      <c r="I1172" s="247"/>
      <c r="J1172" s="244"/>
      <c r="K1172" s="244"/>
      <c r="L1172" s="248"/>
      <c r="M1172" s="249"/>
      <c r="N1172" s="250"/>
      <c r="O1172" s="250"/>
      <c r="P1172" s="250"/>
      <c r="Q1172" s="250"/>
      <c r="R1172" s="250"/>
      <c r="S1172" s="250"/>
      <c r="T1172" s="251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52" t="s">
        <v>188</v>
      </c>
      <c r="AU1172" s="252" t="s">
        <v>82</v>
      </c>
      <c r="AV1172" s="13" t="s">
        <v>80</v>
      </c>
      <c r="AW1172" s="13" t="s">
        <v>30</v>
      </c>
      <c r="AX1172" s="13" t="s">
        <v>73</v>
      </c>
      <c r="AY1172" s="252" t="s">
        <v>129</v>
      </c>
    </row>
    <row r="1173" spans="1:51" s="14" customFormat="1" ht="12">
      <c r="A1173" s="14"/>
      <c r="B1173" s="253"/>
      <c r="C1173" s="254"/>
      <c r="D1173" s="234" t="s">
        <v>188</v>
      </c>
      <c r="E1173" s="255" t="s">
        <v>1</v>
      </c>
      <c r="F1173" s="256" t="s">
        <v>815</v>
      </c>
      <c r="G1173" s="254"/>
      <c r="H1173" s="257">
        <v>12.3</v>
      </c>
      <c r="I1173" s="258"/>
      <c r="J1173" s="254"/>
      <c r="K1173" s="254"/>
      <c r="L1173" s="259"/>
      <c r="M1173" s="260"/>
      <c r="N1173" s="261"/>
      <c r="O1173" s="261"/>
      <c r="P1173" s="261"/>
      <c r="Q1173" s="261"/>
      <c r="R1173" s="261"/>
      <c r="S1173" s="261"/>
      <c r="T1173" s="262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63" t="s">
        <v>188</v>
      </c>
      <c r="AU1173" s="263" t="s">
        <v>82</v>
      </c>
      <c r="AV1173" s="14" t="s">
        <v>82</v>
      </c>
      <c r="AW1173" s="14" t="s">
        <v>30</v>
      </c>
      <c r="AX1173" s="14" t="s">
        <v>73</v>
      </c>
      <c r="AY1173" s="263" t="s">
        <v>129</v>
      </c>
    </row>
    <row r="1174" spans="1:51" s="13" customFormat="1" ht="12">
      <c r="A1174" s="13"/>
      <c r="B1174" s="243"/>
      <c r="C1174" s="244"/>
      <c r="D1174" s="234" t="s">
        <v>188</v>
      </c>
      <c r="E1174" s="245" t="s">
        <v>1</v>
      </c>
      <c r="F1174" s="246" t="s">
        <v>392</v>
      </c>
      <c r="G1174" s="244"/>
      <c r="H1174" s="245" t="s">
        <v>1</v>
      </c>
      <c r="I1174" s="247"/>
      <c r="J1174" s="244"/>
      <c r="K1174" s="244"/>
      <c r="L1174" s="248"/>
      <c r="M1174" s="249"/>
      <c r="N1174" s="250"/>
      <c r="O1174" s="250"/>
      <c r="P1174" s="250"/>
      <c r="Q1174" s="250"/>
      <c r="R1174" s="250"/>
      <c r="S1174" s="250"/>
      <c r="T1174" s="251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52" t="s">
        <v>188</v>
      </c>
      <c r="AU1174" s="252" t="s">
        <v>82</v>
      </c>
      <c r="AV1174" s="13" t="s">
        <v>80</v>
      </c>
      <c r="AW1174" s="13" t="s">
        <v>30</v>
      </c>
      <c r="AX1174" s="13" t="s">
        <v>73</v>
      </c>
      <c r="AY1174" s="252" t="s">
        <v>129</v>
      </c>
    </row>
    <row r="1175" spans="1:51" s="14" customFormat="1" ht="12">
      <c r="A1175" s="14"/>
      <c r="B1175" s="253"/>
      <c r="C1175" s="254"/>
      <c r="D1175" s="234" t="s">
        <v>188</v>
      </c>
      <c r="E1175" s="255" t="s">
        <v>1</v>
      </c>
      <c r="F1175" s="256" t="s">
        <v>816</v>
      </c>
      <c r="G1175" s="254"/>
      <c r="H1175" s="257">
        <v>21.95</v>
      </c>
      <c r="I1175" s="258"/>
      <c r="J1175" s="254"/>
      <c r="K1175" s="254"/>
      <c r="L1175" s="259"/>
      <c r="M1175" s="260"/>
      <c r="N1175" s="261"/>
      <c r="O1175" s="261"/>
      <c r="P1175" s="261"/>
      <c r="Q1175" s="261"/>
      <c r="R1175" s="261"/>
      <c r="S1175" s="261"/>
      <c r="T1175" s="262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63" t="s">
        <v>188</v>
      </c>
      <c r="AU1175" s="263" t="s">
        <v>82</v>
      </c>
      <c r="AV1175" s="14" t="s">
        <v>82</v>
      </c>
      <c r="AW1175" s="14" t="s">
        <v>30</v>
      </c>
      <c r="AX1175" s="14" t="s">
        <v>73</v>
      </c>
      <c r="AY1175" s="263" t="s">
        <v>129</v>
      </c>
    </row>
    <row r="1176" spans="1:51" s="13" customFormat="1" ht="12">
      <c r="A1176" s="13"/>
      <c r="B1176" s="243"/>
      <c r="C1176" s="244"/>
      <c r="D1176" s="234" t="s">
        <v>188</v>
      </c>
      <c r="E1176" s="245" t="s">
        <v>1</v>
      </c>
      <c r="F1176" s="246" t="s">
        <v>394</v>
      </c>
      <c r="G1176" s="244"/>
      <c r="H1176" s="245" t="s">
        <v>1</v>
      </c>
      <c r="I1176" s="247"/>
      <c r="J1176" s="244"/>
      <c r="K1176" s="244"/>
      <c r="L1176" s="248"/>
      <c r="M1176" s="249"/>
      <c r="N1176" s="250"/>
      <c r="O1176" s="250"/>
      <c r="P1176" s="250"/>
      <c r="Q1176" s="250"/>
      <c r="R1176" s="250"/>
      <c r="S1176" s="250"/>
      <c r="T1176" s="251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52" t="s">
        <v>188</v>
      </c>
      <c r="AU1176" s="252" t="s">
        <v>82</v>
      </c>
      <c r="AV1176" s="13" t="s">
        <v>80</v>
      </c>
      <c r="AW1176" s="13" t="s">
        <v>30</v>
      </c>
      <c r="AX1176" s="13" t="s">
        <v>73</v>
      </c>
      <c r="AY1176" s="252" t="s">
        <v>129</v>
      </c>
    </row>
    <row r="1177" spans="1:51" s="14" customFormat="1" ht="12">
      <c r="A1177" s="14"/>
      <c r="B1177" s="253"/>
      <c r="C1177" s="254"/>
      <c r="D1177" s="234" t="s">
        <v>188</v>
      </c>
      <c r="E1177" s="255" t="s">
        <v>1</v>
      </c>
      <c r="F1177" s="256" t="s">
        <v>817</v>
      </c>
      <c r="G1177" s="254"/>
      <c r="H1177" s="257">
        <v>17.75</v>
      </c>
      <c r="I1177" s="258"/>
      <c r="J1177" s="254"/>
      <c r="K1177" s="254"/>
      <c r="L1177" s="259"/>
      <c r="M1177" s="260"/>
      <c r="N1177" s="261"/>
      <c r="O1177" s="261"/>
      <c r="P1177" s="261"/>
      <c r="Q1177" s="261"/>
      <c r="R1177" s="261"/>
      <c r="S1177" s="261"/>
      <c r="T1177" s="262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T1177" s="263" t="s">
        <v>188</v>
      </c>
      <c r="AU1177" s="263" t="s">
        <v>82</v>
      </c>
      <c r="AV1177" s="14" t="s">
        <v>82</v>
      </c>
      <c r="AW1177" s="14" t="s">
        <v>30</v>
      </c>
      <c r="AX1177" s="14" t="s">
        <v>73</v>
      </c>
      <c r="AY1177" s="263" t="s">
        <v>129</v>
      </c>
    </row>
    <row r="1178" spans="1:51" s="13" customFormat="1" ht="12">
      <c r="A1178" s="13"/>
      <c r="B1178" s="243"/>
      <c r="C1178" s="244"/>
      <c r="D1178" s="234" t="s">
        <v>188</v>
      </c>
      <c r="E1178" s="245" t="s">
        <v>1</v>
      </c>
      <c r="F1178" s="246" t="s">
        <v>396</v>
      </c>
      <c r="G1178" s="244"/>
      <c r="H1178" s="245" t="s">
        <v>1</v>
      </c>
      <c r="I1178" s="247"/>
      <c r="J1178" s="244"/>
      <c r="K1178" s="244"/>
      <c r="L1178" s="248"/>
      <c r="M1178" s="249"/>
      <c r="N1178" s="250"/>
      <c r="O1178" s="250"/>
      <c r="P1178" s="250"/>
      <c r="Q1178" s="250"/>
      <c r="R1178" s="250"/>
      <c r="S1178" s="250"/>
      <c r="T1178" s="251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52" t="s">
        <v>188</v>
      </c>
      <c r="AU1178" s="252" t="s">
        <v>82</v>
      </c>
      <c r="AV1178" s="13" t="s">
        <v>80</v>
      </c>
      <c r="AW1178" s="13" t="s">
        <v>30</v>
      </c>
      <c r="AX1178" s="13" t="s">
        <v>73</v>
      </c>
      <c r="AY1178" s="252" t="s">
        <v>129</v>
      </c>
    </row>
    <row r="1179" spans="1:51" s="14" customFormat="1" ht="12">
      <c r="A1179" s="14"/>
      <c r="B1179" s="253"/>
      <c r="C1179" s="254"/>
      <c r="D1179" s="234" t="s">
        <v>188</v>
      </c>
      <c r="E1179" s="255" t="s">
        <v>1</v>
      </c>
      <c r="F1179" s="256" t="s">
        <v>818</v>
      </c>
      <c r="G1179" s="254"/>
      <c r="H1179" s="257">
        <v>15.15</v>
      </c>
      <c r="I1179" s="258"/>
      <c r="J1179" s="254"/>
      <c r="K1179" s="254"/>
      <c r="L1179" s="259"/>
      <c r="M1179" s="260"/>
      <c r="N1179" s="261"/>
      <c r="O1179" s="261"/>
      <c r="P1179" s="261"/>
      <c r="Q1179" s="261"/>
      <c r="R1179" s="261"/>
      <c r="S1179" s="261"/>
      <c r="T1179" s="262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63" t="s">
        <v>188</v>
      </c>
      <c r="AU1179" s="263" t="s">
        <v>82</v>
      </c>
      <c r="AV1179" s="14" t="s">
        <v>82</v>
      </c>
      <c r="AW1179" s="14" t="s">
        <v>30</v>
      </c>
      <c r="AX1179" s="14" t="s">
        <v>73</v>
      </c>
      <c r="AY1179" s="263" t="s">
        <v>129</v>
      </c>
    </row>
    <row r="1180" spans="1:51" s="13" customFormat="1" ht="12">
      <c r="A1180" s="13"/>
      <c r="B1180" s="243"/>
      <c r="C1180" s="244"/>
      <c r="D1180" s="234" t="s">
        <v>188</v>
      </c>
      <c r="E1180" s="245" t="s">
        <v>1</v>
      </c>
      <c r="F1180" s="246" t="s">
        <v>456</v>
      </c>
      <c r="G1180" s="244"/>
      <c r="H1180" s="245" t="s">
        <v>1</v>
      </c>
      <c r="I1180" s="247"/>
      <c r="J1180" s="244"/>
      <c r="K1180" s="244"/>
      <c r="L1180" s="248"/>
      <c r="M1180" s="249"/>
      <c r="N1180" s="250"/>
      <c r="O1180" s="250"/>
      <c r="P1180" s="250"/>
      <c r="Q1180" s="250"/>
      <c r="R1180" s="250"/>
      <c r="S1180" s="250"/>
      <c r="T1180" s="251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52" t="s">
        <v>188</v>
      </c>
      <c r="AU1180" s="252" t="s">
        <v>82</v>
      </c>
      <c r="AV1180" s="13" t="s">
        <v>80</v>
      </c>
      <c r="AW1180" s="13" t="s">
        <v>30</v>
      </c>
      <c r="AX1180" s="13" t="s">
        <v>73</v>
      </c>
      <c r="AY1180" s="252" t="s">
        <v>129</v>
      </c>
    </row>
    <row r="1181" spans="1:51" s="14" customFormat="1" ht="12">
      <c r="A1181" s="14"/>
      <c r="B1181" s="253"/>
      <c r="C1181" s="254"/>
      <c r="D1181" s="234" t="s">
        <v>188</v>
      </c>
      <c r="E1181" s="255" t="s">
        <v>1</v>
      </c>
      <c r="F1181" s="256" t="s">
        <v>819</v>
      </c>
      <c r="G1181" s="254"/>
      <c r="H1181" s="257">
        <v>34.06</v>
      </c>
      <c r="I1181" s="258"/>
      <c r="J1181" s="254"/>
      <c r="K1181" s="254"/>
      <c r="L1181" s="259"/>
      <c r="M1181" s="260"/>
      <c r="N1181" s="261"/>
      <c r="O1181" s="261"/>
      <c r="P1181" s="261"/>
      <c r="Q1181" s="261"/>
      <c r="R1181" s="261"/>
      <c r="S1181" s="261"/>
      <c r="T1181" s="262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63" t="s">
        <v>188</v>
      </c>
      <c r="AU1181" s="263" t="s">
        <v>82</v>
      </c>
      <c r="AV1181" s="14" t="s">
        <v>82</v>
      </c>
      <c r="AW1181" s="14" t="s">
        <v>30</v>
      </c>
      <c r="AX1181" s="14" t="s">
        <v>73</v>
      </c>
      <c r="AY1181" s="263" t="s">
        <v>129</v>
      </c>
    </row>
    <row r="1182" spans="1:51" s="13" customFormat="1" ht="12">
      <c r="A1182" s="13"/>
      <c r="B1182" s="243"/>
      <c r="C1182" s="244"/>
      <c r="D1182" s="234" t="s">
        <v>188</v>
      </c>
      <c r="E1182" s="245" t="s">
        <v>1</v>
      </c>
      <c r="F1182" s="246" t="s">
        <v>397</v>
      </c>
      <c r="G1182" s="244"/>
      <c r="H1182" s="245" t="s">
        <v>1</v>
      </c>
      <c r="I1182" s="247"/>
      <c r="J1182" s="244"/>
      <c r="K1182" s="244"/>
      <c r="L1182" s="248"/>
      <c r="M1182" s="249"/>
      <c r="N1182" s="250"/>
      <c r="O1182" s="250"/>
      <c r="P1182" s="250"/>
      <c r="Q1182" s="250"/>
      <c r="R1182" s="250"/>
      <c r="S1182" s="250"/>
      <c r="T1182" s="251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52" t="s">
        <v>188</v>
      </c>
      <c r="AU1182" s="252" t="s">
        <v>82</v>
      </c>
      <c r="AV1182" s="13" t="s">
        <v>80</v>
      </c>
      <c r="AW1182" s="13" t="s">
        <v>30</v>
      </c>
      <c r="AX1182" s="13" t="s">
        <v>73</v>
      </c>
      <c r="AY1182" s="252" t="s">
        <v>129</v>
      </c>
    </row>
    <row r="1183" spans="1:51" s="14" customFormat="1" ht="12">
      <c r="A1183" s="14"/>
      <c r="B1183" s="253"/>
      <c r="C1183" s="254"/>
      <c r="D1183" s="234" t="s">
        <v>188</v>
      </c>
      <c r="E1183" s="255" t="s">
        <v>1</v>
      </c>
      <c r="F1183" s="256" t="s">
        <v>820</v>
      </c>
      <c r="G1183" s="254"/>
      <c r="H1183" s="257">
        <v>16.95</v>
      </c>
      <c r="I1183" s="258"/>
      <c r="J1183" s="254"/>
      <c r="K1183" s="254"/>
      <c r="L1183" s="259"/>
      <c r="M1183" s="260"/>
      <c r="N1183" s="261"/>
      <c r="O1183" s="261"/>
      <c r="P1183" s="261"/>
      <c r="Q1183" s="261"/>
      <c r="R1183" s="261"/>
      <c r="S1183" s="261"/>
      <c r="T1183" s="262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63" t="s">
        <v>188</v>
      </c>
      <c r="AU1183" s="263" t="s">
        <v>82</v>
      </c>
      <c r="AV1183" s="14" t="s">
        <v>82</v>
      </c>
      <c r="AW1183" s="14" t="s">
        <v>30</v>
      </c>
      <c r="AX1183" s="14" t="s">
        <v>73</v>
      </c>
      <c r="AY1183" s="263" t="s">
        <v>129</v>
      </c>
    </row>
    <row r="1184" spans="1:51" s="13" customFormat="1" ht="12">
      <c r="A1184" s="13"/>
      <c r="B1184" s="243"/>
      <c r="C1184" s="244"/>
      <c r="D1184" s="234" t="s">
        <v>188</v>
      </c>
      <c r="E1184" s="245" t="s">
        <v>1</v>
      </c>
      <c r="F1184" s="246" t="s">
        <v>398</v>
      </c>
      <c r="G1184" s="244"/>
      <c r="H1184" s="245" t="s">
        <v>1</v>
      </c>
      <c r="I1184" s="247"/>
      <c r="J1184" s="244"/>
      <c r="K1184" s="244"/>
      <c r="L1184" s="248"/>
      <c r="M1184" s="249"/>
      <c r="N1184" s="250"/>
      <c r="O1184" s="250"/>
      <c r="P1184" s="250"/>
      <c r="Q1184" s="250"/>
      <c r="R1184" s="250"/>
      <c r="S1184" s="250"/>
      <c r="T1184" s="251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52" t="s">
        <v>188</v>
      </c>
      <c r="AU1184" s="252" t="s">
        <v>82</v>
      </c>
      <c r="AV1184" s="13" t="s">
        <v>80</v>
      </c>
      <c r="AW1184" s="13" t="s">
        <v>30</v>
      </c>
      <c r="AX1184" s="13" t="s">
        <v>73</v>
      </c>
      <c r="AY1184" s="252" t="s">
        <v>129</v>
      </c>
    </row>
    <row r="1185" spans="1:51" s="14" customFormat="1" ht="12">
      <c r="A1185" s="14"/>
      <c r="B1185" s="253"/>
      <c r="C1185" s="254"/>
      <c r="D1185" s="234" t="s">
        <v>188</v>
      </c>
      <c r="E1185" s="255" t="s">
        <v>1</v>
      </c>
      <c r="F1185" s="256" t="s">
        <v>821</v>
      </c>
      <c r="G1185" s="254"/>
      <c r="H1185" s="257">
        <v>17</v>
      </c>
      <c r="I1185" s="258"/>
      <c r="J1185" s="254"/>
      <c r="K1185" s="254"/>
      <c r="L1185" s="259"/>
      <c r="M1185" s="260"/>
      <c r="N1185" s="261"/>
      <c r="O1185" s="261"/>
      <c r="P1185" s="261"/>
      <c r="Q1185" s="261"/>
      <c r="R1185" s="261"/>
      <c r="S1185" s="261"/>
      <c r="T1185" s="262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63" t="s">
        <v>188</v>
      </c>
      <c r="AU1185" s="263" t="s">
        <v>82</v>
      </c>
      <c r="AV1185" s="14" t="s">
        <v>82</v>
      </c>
      <c r="AW1185" s="14" t="s">
        <v>30</v>
      </c>
      <c r="AX1185" s="14" t="s">
        <v>73</v>
      </c>
      <c r="AY1185" s="263" t="s">
        <v>129</v>
      </c>
    </row>
    <row r="1186" spans="1:51" s="13" customFormat="1" ht="12">
      <c r="A1186" s="13"/>
      <c r="B1186" s="243"/>
      <c r="C1186" s="244"/>
      <c r="D1186" s="234" t="s">
        <v>188</v>
      </c>
      <c r="E1186" s="245" t="s">
        <v>1</v>
      </c>
      <c r="F1186" s="246" t="s">
        <v>399</v>
      </c>
      <c r="G1186" s="244"/>
      <c r="H1186" s="245" t="s">
        <v>1</v>
      </c>
      <c r="I1186" s="247"/>
      <c r="J1186" s="244"/>
      <c r="K1186" s="244"/>
      <c r="L1186" s="248"/>
      <c r="M1186" s="249"/>
      <c r="N1186" s="250"/>
      <c r="O1186" s="250"/>
      <c r="P1186" s="250"/>
      <c r="Q1186" s="250"/>
      <c r="R1186" s="250"/>
      <c r="S1186" s="250"/>
      <c r="T1186" s="251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52" t="s">
        <v>188</v>
      </c>
      <c r="AU1186" s="252" t="s">
        <v>82</v>
      </c>
      <c r="AV1186" s="13" t="s">
        <v>80</v>
      </c>
      <c r="AW1186" s="13" t="s">
        <v>30</v>
      </c>
      <c r="AX1186" s="13" t="s">
        <v>73</v>
      </c>
      <c r="AY1186" s="252" t="s">
        <v>129</v>
      </c>
    </row>
    <row r="1187" spans="1:51" s="14" customFormat="1" ht="12">
      <c r="A1187" s="14"/>
      <c r="B1187" s="253"/>
      <c r="C1187" s="254"/>
      <c r="D1187" s="234" t="s">
        <v>188</v>
      </c>
      <c r="E1187" s="255" t="s">
        <v>1</v>
      </c>
      <c r="F1187" s="256" t="s">
        <v>821</v>
      </c>
      <c r="G1187" s="254"/>
      <c r="H1187" s="257">
        <v>17</v>
      </c>
      <c r="I1187" s="258"/>
      <c r="J1187" s="254"/>
      <c r="K1187" s="254"/>
      <c r="L1187" s="259"/>
      <c r="M1187" s="260"/>
      <c r="N1187" s="261"/>
      <c r="O1187" s="261"/>
      <c r="P1187" s="261"/>
      <c r="Q1187" s="261"/>
      <c r="R1187" s="261"/>
      <c r="S1187" s="261"/>
      <c r="T1187" s="262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63" t="s">
        <v>188</v>
      </c>
      <c r="AU1187" s="263" t="s">
        <v>82</v>
      </c>
      <c r="AV1187" s="14" t="s">
        <v>82</v>
      </c>
      <c r="AW1187" s="14" t="s">
        <v>30</v>
      </c>
      <c r="AX1187" s="14" t="s">
        <v>73</v>
      </c>
      <c r="AY1187" s="263" t="s">
        <v>129</v>
      </c>
    </row>
    <row r="1188" spans="1:51" s="13" customFormat="1" ht="12">
      <c r="A1188" s="13"/>
      <c r="B1188" s="243"/>
      <c r="C1188" s="244"/>
      <c r="D1188" s="234" t="s">
        <v>188</v>
      </c>
      <c r="E1188" s="245" t="s">
        <v>1</v>
      </c>
      <c r="F1188" s="246" t="s">
        <v>400</v>
      </c>
      <c r="G1188" s="244"/>
      <c r="H1188" s="245" t="s">
        <v>1</v>
      </c>
      <c r="I1188" s="247"/>
      <c r="J1188" s="244"/>
      <c r="K1188" s="244"/>
      <c r="L1188" s="248"/>
      <c r="M1188" s="249"/>
      <c r="N1188" s="250"/>
      <c r="O1188" s="250"/>
      <c r="P1188" s="250"/>
      <c r="Q1188" s="250"/>
      <c r="R1188" s="250"/>
      <c r="S1188" s="250"/>
      <c r="T1188" s="251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52" t="s">
        <v>188</v>
      </c>
      <c r="AU1188" s="252" t="s">
        <v>82</v>
      </c>
      <c r="AV1188" s="13" t="s">
        <v>80</v>
      </c>
      <c r="AW1188" s="13" t="s">
        <v>30</v>
      </c>
      <c r="AX1188" s="13" t="s">
        <v>73</v>
      </c>
      <c r="AY1188" s="252" t="s">
        <v>129</v>
      </c>
    </row>
    <row r="1189" spans="1:51" s="14" customFormat="1" ht="12">
      <c r="A1189" s="14"/>
      <c r="B1189" s="253"/>
      <c r="C1189" s="254"/>
      <c r="D1189" s="234" t="s">
        <v>188</v>
      </c>
      <c r="E1189" s="255" t="s">
        <v>1</v>
      </c>
      <c r="F1189" s="256" t="s">
        <v>820</v>
      </c>
      <c r="G1189" s="254"/>
      <c r="H1189" s="257">
        <v>16.95</v>
      </c>
      <c r="I1189" s="258"/>
      <c r="J1189" s="254"/>
      <c r="K1189" s="254"/>
      <c r="L1189" s="259"/>
      <c r="M1189" s="260"/>
      <c r="N1189" s="261"/>
      <c r="O1189" s="261"/>
      <c r="P1189" s="261"/>
      <c r="Q1189" s="261"/>
      <c r="R1189" s="261"/>
      <c r="S1189" s="261"/>
      <c r="T1189" s="262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63" t="s">
        <v>188</v>
      </c>
      <c r="AU1189" s="263" t="s">
        <v>82</v>
      </c>
      <c r="AV1189" s="14" t="s">
        <v>82</v>
      </c>
      <c r="AW1189" s="14" t="s">
        <v>30</v>
      </c>
      <c r="AX1189" s="14" t="s">
        <v>73</v>
      </c>
      <c r="AY1189" s="263" t="s">
        <v>129</v>
      </c>
    </row>
    <row r="1190" spans="1:51" s="13" customFormat="1" ht="12">
      <c r="A1190" s="13"/>
      <c r="B1190" s="243"/>
      <c r="C1190" s="244"/>
      <c r="D1190" s="234" t="s">
        <v>188</v>
      </c>
      <c r="E1190" s="245" t="s">
        <v>1</v>
      </c>
      <c r="F1190" s="246" t="s">
        <v>401</v>
      </c>
      <c r="G1190" s="244"/>
      <c r="H1190" s="245" t="s">
        <v>1</v>
      </c>
      <c r="I1190" s="247"/>
      <c r="J1190" s="244"/>
      <c r="K1190" s="244"/>
      <c r="L1190" s="248"/>
      <c r="M1190" s="249"/>
      <c r="N1190" s="250"/>
      <c r="O1190" s="250"/>
      <c r="P1190" s="250"/>
      <c r="Q1190" s="250"/>
      <c r="R1190" s="250"/>
      <c r="S1190" s="250"/>
      <c r="T1190" s="251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52" t="s">
        <v>188</v>
      </c>
      <c r="AU1190" s="252" t="s">
        <v>82</v>
      </c>
      <c r="AV1190" s="13" t="s">
        <v>80</v>
      </c>
      <c r="AW1190" s="13" t="s">
        <v>30</v>
      </c>
      <c r="AX1190" s="13" t="s">
        <v>73</v>
      </c>
      <c r="AY1190" s="252" t="s">
        <v>129</v>
      </c>
    </row>
    <row r="1191" spans="1:51" s="14" customFormat="1" ht="12">
      <c r="A1191" s="14"/>
      <c r="B1191" s="253"/>
      <c r="C1191" s="254"/>
      <c r="D1191" s="234" t="s">
        <v>188</v>
      </c>
      <c r="E1191" s="255" t="s">
        <v>1</v>
      </c>
      <c r="F1191" s="256" t="s">
        <v>821</v>
      </c>
      <c r="G1191" s="254"/>
      <c r="H1191" s="257">
        <v>17</v>
      </c>
      <c r="I1191" s="258"/>
      <c r="J1191" s="254"/>
      <c r="K1191" s="254"/>
      <c r="L1191" s="259"/>
      <c r="M1191" s="260"/>
      <c r="N1191" s="261"/>
      <c r="O1191" s="261"/>
      <c r="P1191" s="261"/>
      <c r="Q1191" s="261"/>
      <c r="R1191" s="261"/>
      <c r="S1191" s="261"/>
      <c r="T1191" s="262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63" t="s">
        <v>188</v>
      </c>
      <c r="AU1191" s="263" t="s">
        <v>82</v>
      </c>
      <c r="AV1191" s="14" t="s">
        <v>82</v>
      </c>
      <c r="AW1191" s="14" t="s">
        <v>30</v>
      </c>
      <c r="AX1191" s="14" t="s">
        <v>73</v>
      </c>
      <c r="AY1191" s="263" t="s">
        <v>129</v>
      </c>
    </row>
    <row r="1192" spans="1:51" s="13" customFormat="1" ht="12">
      <c r="A1192" s="13"/>
      <c r="B1192" s="243"/>
      <c r="C1192" s="244"/>
      <c r="D1192" s="234" t="s">
        <v>188</v>
      </c>
      <c r="E1192" s="245" t="s">
        <v>1</v>
      </c>
      <c r="F1192" s="246" t="s">
        <v>402</v>
      </c>
      <c r="G1192" s="244"/>
      <c r="H1192" s="245" t="s">
        <v>1</v>
      </c>
      <c r="I1192" s="247"/>
      <c r="J1192" s="244"/>
      <c r="K1192" s="244"/>
      <c r="L1192" s="248"/>
      <c r="M1192" s="249"/>
      <c r="N1192" s="250"/>
      <c r="O1192" s="250"/>
      <c r="P1192" s="250"/>
      <c r="Q1192" s="250"/>
      <c r="R1192" s="250"/>
      <c r="S1192" s="250"/>
      <c r="T1192" s="251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52" t="s">
        <v>188</v>
      </c>
      <c r="AU1192" s="252" t="s">
        <v>82</v>
      </c>
      <c r="AV1192" s="13" t="s">
        <v>80</v>
      </c>
      <c r="AW1192" s="13" t="s">
        <v>30</v>
      </c>
      <c r="AX1192" s="13" t="s">
        <v>73</v>
      </c>
      <c r="AY1192" s="252" t="s">
        <v>129</v>
      </c>
    </row>
    <row r="1193" spans="1:51" s="14" customFormat="1" ht="12">
      <c r="A1193" s="14"/>
      <c r="B1193" s="253"/>
      <c r="C1193" s="254"/>
      <c r="D1193" s="234" t="s">
        <v>188</v>
      </c>
      <c r="E1193" s="255" t="s">
        <v>1</v>
      </c>
      <c r="F1193" s="256" t="s">
        <v>821</v>
      </c>
      <c r="G1193" s="254"/>
      <c r="H1193" s="257">
        <v>17</v>
      </c>
      <c r="I1193" s="258"/>
      <c r="J1193" s="254"/>
      <c r="K1193" s="254"/>
      <c r="L1193" s="259"/>
      <c r="M1193" s="260"/>
      <c r="N1193" s="261"/>
      <c r="O1193" s="261"/>
      <c r="P1193" s="261"/>
      <c r="Q1193" s="261"/>
      <c r="R1193" s="261"/>
      <c r="S1193" s="261"/>
      <c r="T1193" s="262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63" t="s">
        <v>188</v>
      </c>
      <c r="AU1193" s="263" t="s">
        <v>82</v>
      </c>
      <c r="AV1193" s="14" t="s">
        <v>82</v>
      </c>
      <c r="AW1193" s="14" t="s">
        <v>30</v>
      </c>
      <c r="AX1193" s="14" t="s">
        <v>73</v>
      </c>
      <c r="AY1193" s="263" t="s">
        <v>129</v>
      </c>
    </row>
    <row r="1194" spans="1:51" s="13" customFormat="1" ht="12">
      <c r="A1194" s="13"/>
      <c r="B1194" s="243"/>
      <c r="C1194" s="244"/>
      <c r="D1194" s="234" t="s">
        <v>188</v>
      </c>
      <c r="E1194" s="245" t="s">
        <v>1</v>
      </c>
      <c r="F1194" s="246" t="s">
        <v>646</v>
      </c>
      <c r="G1194" s="244"/>
      <c r="H1194" s="245" t="s">
        <v>1</v>
      </c>
      <c r="I1194" s="247"/>
      <c r="J1194" s="244"/>
      <c r="K1194" s="244"/>
      <c r="L1194" s="248"/>
      <c r="M1194" s="249"/>
      <c r="N1194" s="250"/>
      <c r="O1194" s="250"/>
      <c r="P1194" s="250"/>
      <c r="Q1194" s="250"/>
      <c r="R1194" s="250"/>
      <c r="S1194" s="250"/>
      <c r="T1194" s="251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52" t="s">
        <v>188</v>
      </c>
      <c r="AU1194" s="252" t="s">
        <v>82</v>
      </c>
      <c r="AV1194" s="13" t="s">
        <v>80</v>
      </c>
      <c r="AW1194" s="13" t="s">
        <v>30</v>
      </c>
      <c r="AX1194" s="13" t="s">
        <v>73</v>
      </c>
      <c r="AY1194" s="252" t="s">
        <v>129</v>
      </c>
    </row>
    <row r="1195" spans="1:51" s="14" customFormat="1" ht="12">
      <c r="A1195" s="14"/>
      <c r="B1195" s="253"/>
      <c r="C1195" s="254"/>
      <c r="D1195" s="234" t="s">
        <v>188</v>
      </c>
      <c r="E1195" s="255" t="s">
        <v>1</v>
      </c>
      <c r="F1195" s="256" t="s">
        <v>822</v>
      </c>
      <c r="G1195" s="254"/>
      <c r="H1195" s="257">
        <v>4.75</v>
      </c>
      <c r="I1195" s="258"/>
      <c r="J1195" s="254"/>
      <c r="K1195" s="254"/>
      <c r="L1195" s="259"/>
      <c r="M1195" s="260"/>
      <c r="N1195" s="261"/>
      <c r="O1195" s="261"/>
      <c r="P1195" s="261"/>
      <c r="Q1195" s="261"/>
      <c r="R1195" s="261"/>
      <c r="S1195" s="261"/>
      <c r="T1195" s="262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63" t="s">
        <v>188</v>
      </c>
      <c r="AU1195" s="263" t="s">
        <v>82</v>
      </c>
      <c r="AV1195" s="14" t="s">
        <v>82</v>
      </c>
      <c r="AW1195" s="14" t="s">
        <v>30</v>
      </c>
      <c r="AX1195" s="14" t="s">
        <v>73</v>
      </c>
      <c r="AY1195" s="263" t="s">
        <v>129</v>
      </c>
    </row>
    <row r="1196" spans="1:51" s="13" customFormat="1" ht="12">
      <c r="A1196" s="13"/>
      <c r="B1196" s="243"/>
      <c r="C1196" s="244"/>
      <c r="D1196" s="234" t="s">
        <v>188</v>
      </c>
      <c r="E1196" s="245" t="s">
        <v>1</v>
      </c>
      <c r="F1196" s="246" t="s">
        <v>649</v>
      </c>
      <c r="G1196" s="244"/>
      <c r="H1196" s="245" t="s">
        <v>1</v>
      </c>
      <c r="I1196" s="247"/>
      <c r="J1196" s="244"/>
      <c r="K1196" s="244"/>
      <c r="L1196" s="248"/>
      <c r="M1196" s="249"/>
      <c r="N1196" s="250"/>
      <c r="O1196" s="250"/>
      <c r="P1196" s="250"/>
      <c r="Q1196" s="250"/>
      <c r="R1196" s="250"/>
      <c r="S1196" s="250"/>
      <c r="T1196" s="251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52" t="s">
        <v>188</v>
      </c>
      <c r="AU1196" s="252" t="s">
        <v>82</v>
      </c>
      <c r="AV1196" s="13" t="s">
        <v>80</v>
      </c>
      <c r="AW1196" s="13" t="s">
        <v>30</v>
      </c>
      <c r="AX1196" s="13" t="s">
        <v>73</v>
      </c>
      <c r="AY1196" s="252" t="s">
        <v>129</v>
      </c>
    </row>
    <row r="1197" spans="1:51" s="14" customFormat="1" ht="12">
      <c r="A1197" s="14"/>
      <c r="B1197" s="253"/>
      <c r="C1197" s="254"/>
      <c r="D1197" s="234" t="s">
        <v>188</v>
      </c>
      <c r="E1197" s="255" t="s">
        <v>1</v>
      </c>
      <c r="F1197" s="256" t="s">
        <v>823</v>
      </c>
      <c r="G1197" s="254"/>
      <c r="H1197" s="257">
        <v>4.79</v>
      </c>
      <c r="I1197" s="258"/>
      <c r="J1197" s="254"/>
      <c r="K1197" s="254"/>
      <c r="L1197" s="259"/>
      <c r="M1197" s="260"/>
      <c r="N1197" s="261"/>
      <c r="O1197" s="261"/>
      <c r="P1197" s="261"/>
      <c r="Q1197" s="261"/>
      <c r="R1197" s="261"/>
      <c r="S1197" s="261"/>
      <c r="T1197" s="262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63" t="s">
        <v>188</v>
      </c>
      <c r="AU1197" s="263" t="s">
        <v>82</v>
      </c>
      <c r="AV1197" s="14" t="s">
        <v>82</v>
      </c>
      <c r="AW1197" s="14" t="s">
        <v>30</v>
      </c>
      <c r="AX1197" s="14" t="s">
        <v>73</v>
      </c>
      <c r="AY1197" s="263" t="s">
        <v>129</v>
      </c>
    </row>
    <row r="1198" spans="1:51" s="13" customFormat="1" ht="12">
      <c r="A1198" s="13"/>
      <c r="B1198" s="243"/>
      <c r="C1198" s="244"/>
      <c r="D1198" s="234" t="s">
        <v>188</v>
      </c>
      <c r="E1198" s="245" t="s">
        <v>1</v>
      </c>
      <c r="F1198" s="246" t="s">
        <v>403</v>
      </c>
      <c r="G1198" s="244"/>
      <c r="H1198" s="245" t="s">
        <v>1</v>
      </c>
      <c r="I1198" s="247"/>
      <c r="J1198" s="244"/>
      <c r="K1198" s="244"/>
      <c r="L1198" s="248"/>
      <c r="M1198" s="249"/>
      <c r="N1198" s="250"/>
      <c r="O1198" s="250"/>
      <c r="P1198" s="250"/>
      <c r="Q1198" s="250"/>
      <c r="R1198" s="250"/>
      <c r="S1198" s="250"/>
      <c r="T1198" s="251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52" t="s">
        <v>188</v>
      </c>
      <c r="AU1198" s="252" t="s">
        <v>82</v>
      </c>
      <c r="AV1198" s="13" t="s">
        <v>80</v>
      </c>
      <c r="AW1198" s="13" t="s">
        <v>30</v>
      </c>
      <c r="AX1198" s="13" t="s">
        <v>73</v>
      </c>
      <c r="AY1198" s="252" t="s">
        <v>129</v>
      </c>
    </row>
    <row r="1199" spans="1:51" s="14" customFormat="1" ht="12">
      <c r="A1199" s="14"/>
      <c r="B1199" s="253"/>
      <c r="C1199" s="254"/>
      <c r="D1199" s="234" t="s">
        <v>188</v>
      </c>
      <c r="E1199" s="255" t="s">
        <v>1</v>
      </c>
      <c r="F1199" s="256" t="s">
        <v>824</v>
      </c>
      <c r="G1199" s="254"/>
      <c r="H1199" s="257">
        <v>6.35</v>
      </c>
      <c r="I1199" s="258"/>
      <c r="J1199" s="254"/>
      <c r="K1199" s="254"/>
      <c r="L1199" s="259"/>
      <c r="M1199" s="260"/>
      <c r="N1199" s="261"/>
      <c r="O1199" s="261"/>
      <c r="P1199" s="261"/>
      <c r="Q1199" s="261"/>
      <c r="R1199" s="261"/>
      <c r="S1199" s="261"/>
      <c r="T1199" s="262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63" t="s">
        <v>188</v>
      </c>
      <c r="AU1199" s="263" t="s">
        <v>82</v>
      </c>
      <c r="AV1199" s="14" t="s">
        <v>82</v>
      </c>
      <c r="AW1199" s="14" t="s">
        <v>30</v>
      </c>
      <c r="AX1199" s="14" t="s">
        <v>73</v>
      </c>
      <c r="AY1199" s="263" t="s">
        <v>129</v>
      </c>
    </row>
    <row r="1200" spans="1:51" s="13" customFormat="1" ht="12">
      <c r="A1200" s="13"/>
      <c r="B1200" s="243"/>
      <c r="C1200" s="244"/>
      <c r="D1200" s="234" t="s">
        <v>188</v>
      </c>
      <c r="E1200" s="245" t="s">
        <v>1</v>
      </c>
      <c r="F1200" s="246" t="s">
        <v>656</v>
      </c>
      <c r="G1200" s="244"/>
      <c r="H1200" s="245" t="s">
        <v>1</v>
      </c>
      <c r="I1200" s="247"/>
      <c r="J1200" s="244"/>
      <c r="K1200" s="244"/>
      <c r="L1200" s="248"/>
      <c r="M1200" s="249"/>
      <c r="N1200" s="250"/>
      <c r="O1200" s="250"/>
      <c r="P1200" s="250"/>
      <c r="Q1200" s="250"/>
      <c r="R1200" s="250"/>
      <c r="S1200" s="250"/>
      <c r="T1200" s="251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52" t="s">
        <v>188</v>
      </c>
      <c r="AU1200" s="252" t="s">
        <v>82</v>
      </c>
      <c r="AV1200" s="13" t="s">
        <v>80</v>
      </c>
      <c r="AW1200" s="13" t="s">
        <v>30</v>
      </c>
      <c r="AX1200" s="13" t="s">
        <v>73</v>
      </c>
      <c r="AY1200" s="252" t="s">
        <v>129</v>
      </c>
    </row>
    <row r="1201" spans="1:51" s="14" customFormat="1" ht="12">
      <c r="A1201" s="14"/>
      <c r="B1201" s="253"/>
      <c r="C1201" s="254"/>
      <c r="D1201" s="234" t="s">
        <v>188</v>
      </c>
      <c r="E1201" s="255" t="s">
        <v>1</v>
      </c>
      <c r="F1201" s="256" t="s">
        <v>825</v>
      </c>
      <c r="G1201" s="254"/>
      <c r="H1201" s="257">
        <v>5.15</v>
      </c>
      <c r="I1201" s="258"/>
      <c r="J1201" s="254"/>
      <c r="K1201" s="254"/>
      <c r="L1201" s="259"/>
      <c r="M1201" s="260"/>
      <c r="N1201" s="261"/>
      <c r="O1201" s="261"/>
      <c r="P1201" s="261"/>
      <c r="Q1201" s="261"/>
      <c r="R1201" s="261"/>
      <c r="S1201" s="261"/>
      <c r="T1201" s="262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63" t="s">
        <v>188</v>
      </c>
      <c r="AU1201" s="263" t="s">
        <v>82</v>
      </c>
      <c r="AV1201" s="14" t="s">
        <v>82</v>
      </c>
      <c r="AW1201" s="14" t="s">
        <v>30</v>
      </c>
      <c r="AX1201" s="14" t="s">
        <v>73</v>
      </c>
      <c r="AY1201" s="263" t="s">
        <v>129</v>
      </c>
    </row>
    <row r="1202" spans="1:51" s="13" customFormat="1" ht="12">
      <c r="A1202" s="13"/>
      <c r="B1202" s="243"/>
      <c r="C1202" s="244"/>
      <c r="D1202" s="234" t="s">
        <v>188</v>
      </c>
      <c r="E1202" s="245" t="s">
        <v>1</v>
      </c>
      <c r="F1202" s="246" t="s">
        <v>659</v>
      </c>
      <c r="G1202" s="244"/>
      <c r="H1202" s="245" t="s">
        <v>1</v>
      </c>
      <c r="I1202" s="247"/>
      <c r="J1202" s="244"/>
      <c r="K1202" s="244"/>
      <c r="L1202" s="248"/>
      <c r="M1202" s="249"/>
      <c r="N1202" s="250"/>
      <c r="O1202" s="250"/>
      <c r="P1202" s="250"/>
      <c r="Q1202" s="250"/>
      <c r="R1202" s="250"/>
      <c r="S1202" s="250"/>
      <c r="T1202" s="251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52" t="s">
        <v>188</v>
      </c>
      <c r="AU1202" s="252" t="s">
        <v>82</v>
      </c>
      <c r="AV1202" s="13" t="s">
        <v>80</v>
      </c>
      <c r="AW1202" s="13" t="s">
        <v>30</v>
      </c>
      <c r="AX1202" s="13" t="s">
        <v>73</v>
      </c>
      <c r="AY1202" s="252" t="s">
        <v>129</v>
      </c>
    </row>
    <row r="1203" spans="1:51" s="14" customFormat="1" ht="12">
      <c r="A1203" s="14"/>
      <c r="B1203" s="253"/>
      <c r="C1203" s="254"/>
      <c r="D1203" s="234" t="s">
        <v>188</v>
      </c>
      <c r="E1203" s="255" t="s">
        <v>1</v>
      </c>
      <c r="F1203" s="256" t="s">
        <v>826</v>
      </c>
      <c r="G1203" s="254"/>
      <c r="H1203" s="257">
        <v>4.65</v>
      </c>
      <c r="I1203" s="258"/>
      <c r="J1203" s="254"/>
      <c r="K1203" s="254"/>
      <c r="L1203" s="259"/>
      <c r="M1203" s="260"/>
      <c r="N1203" s="261"/>
      <c r="O1203" s="261"/>
      <c r="P1203" s="261"/>
      <c r="Q1203" s="261"/>
      <c r="R1203" s="261"/>
      <c r="S1203" s="261"/>
      <c r="T1203" s="262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63" t="s">
        <v>188</v>
      </c>
      <c r="AU1203" s="263" t="s">
        <v>82</v>
      </c>
      <c r="AV1203" s="14" t="s">
        <v>82</v>
      </c>
      <c r="AW1203" s="14" t="s">
        <v>30</v>
      </c>
      <c r="AX1203" s="14" t="s">
        <v>73</v>
      </c>
      <c r="AY1203" s="263" t="s">
        <v>129</v>
      </c>
    </row>
    <row r="1204" spans="1:51" s="13" customFormat="1" ht="12">
      <c r="A1204" s="13"/>
      <c r="B1204" s="243"/>
      <c r="C1204" s="244"/>
      <c r="D1204" s="234" t="s">
        <v>188</v>
      </c>
      <c r="E1204" s="245" t="s">
        <v>1</v>
      </c>
      <c r="F1204" s="246" t="s">
        <v>404</v>
      </c>
      <c r="G1204" s="244"/>
      <c r="H1204" s="245" t="s">
        <v>1</v>
      </c>
      <c r="I1204" s="247"/>
      <c r="J1204" s="244"/>
      <c r="K1204" s="244"/>
      <c r="L1204" s="248"/>
      <c r="M1204" s="249"/>
      <c r="N1204" s="250"/>
      <c r="O1204" s="250"/>
      <c r="P1204" s="250"/>
      <c r="Q1204" s="250"/>
      <c r="R1204" s="250"/>
      <c r="S1204" s="250"/>
      <c r="T1204" s="251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52" t="s">
        <v>188</v>
      </c>
      <c r="AU1204" s="252" t="s">
        <v>82</v>
      </c>
      <c r="AV1204" s="13" t="s">
        <v>80</v>
      </c>
      <c r="AW1204" s="13" t="s">
        <v>30</v>
      </c>
      <c r="AX1204" s="13" t="s">
        <v>73</v>
      </c>
      <c r="AY1204" s="252" t="s">
        <v>129</v>
      </c>
    </row>
    <row r="1205" spans="1:51" s="14" customFormat="1" ht="12">
      <c r="A1205" s="14"/>
      <c r="B1205" s="253"/>
      <c r="C1205" s="254"/>
      <c r="D1205" s="234" t="s">
        <v>188</v>
      </c>
      <c r="E1205" s="255" t="s">
        <v>1</v>
      </c>
      <c r="F1205" s="256" t="s">
        <v>827</v>
      </c>
      <c r="G1205" s="254"/>
      <c r="H1205" s="257">
        <v>4.95</v>
      </c>
      <c r="I1205" s="258"/>
      <c r="J1205" s="254"/>
      <c r="K1205" s="254"/>
      <c r="L1205" s="259"/>
      <c r="M1205" s="260"/>
      <c r="N1205" s="261"/>
      <c r="O1205" s="261"/>
      <c r="P1205" s="261"/>
      <c r="Q1205" s="261"/>
      <c r="R1205" s="261"/>
      <c r="S1205" s="261"/>
      <c r="T1205" s="262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63" t="s">
        <v>188</v>
      </c>
      <c r="AU1205" s="263" t="s">
        <v>82</v>
      </c>
      <c r="AV1205" s="14" t="s">
        <v>82</v>
      </c>
      <c r="AW1205" s="14" t="s">
        <v>30</v>
      </c>
      <c r="AX1205" s="14" t="s">
        <v>73</v>
      </c>
      <c r="AY1205" s="263" t="s">
        <v>129</v>
      </c>
    </row>
    <row r="1206" spans="1:51" s="13" customFormat="1" ht="12">
      <c r="A1206" s="13"/>
      <c r="B1206" s="243"/>
      <c r="C1206" s="244"/>
      <c r="D1206" s="234" t="s">
        <v>188</v>
      </c>
      <c r="E1206" s="245" t="s">
        <v>1</v>
      </c>
      <c r="F1206" s="246" t="s">
        <v>405</v>
      </c>
      <c r="G1206" s="244"/>
      <c r="H1206" s="245" t="s">
        <v>1</v>
      </c>
      <c r="I1206" s="247"/>
      <c r="J1206" s="244"/>
      <c r="K1206" s="244"/>
      <c r="L1206" s="248"/>
      <c r="M1206" s="249"/>
      <c r="N1206" s="250"/>
      <c r="O1206" s="250"/>
      <c r="P1206" s="250"/>
      <c r="Q1206" s="250"/>
      <c r="R1206" s="250"/>
      <c r="S1206" s="250"/>
      <c r="T1206" s="251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52" t="s">
        <v>188</v>
      </c>
      <c r="AU1206" s="252" t="s">
        <v>82</v>
      </c>
      <c r="AV1206" s="13" t="s">
        <v>80</v>
      </c>
      <c r="AW1206" s="13" t="s">
        <v>30</v>
      </c>
      <c r="AX1206" s="13" t="s">
        <v>73</v>
      </c>
      <c r="AY1206" s="252" t="s">
        <v>129</v>
      </c>
    </row>
    <row r="1207" spans="1:51" s="14" customFormat="1" ht="12">
      <c r="A1207" s="14"/>
      <c r="B1207" s="253"/>
      <c r="C1207" s="254"/>
      <c r="D1207" s="234" t="s">
        <v>188</v>
      </c>
      <c r="E1207" s="255" t="s">
        <v>1</v>
      </c>
      <c r="F1207" s="256" t="s">
        <v>828</v>
      </c>
      <c r="G1207" s="254"/>
      <c r="H1207" s="257">
        <v>17.4</v>
      </c>
      <c r="I1207" s="258"/>
      <c r="J1207" s="254"/>
      <c r="K1207" s="254"/>
      <c r="L1207" s="259"/>
      <c r="M1207" s="260"/>
      <c r="N1207" s="261"/>
      <c r="O1207" s="261"/>
      <c r="P1207" s="261"/>
      <c r="Q1207" s="261"/>
      <c r="R1207" s="261"/>
      <c r="S1207" s="261"/>
      <c r="T1207" s="262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63" t="s">
        <v>188</v>
      </c>
      <c r="AU1207" s="263" t="s">
        <v>82</v>
      </c>
      <c r="AV1207" s="14" t="s">
        <v>82</v>
      </c>
      <c r="AW1207" s="14" t="s">
        <v>30</v>
      </c>
      <c r="AX1207" s="14" t="s">
        <v>73</v>
      </c>
      <c r="AY1207" s="263" t="s">
        <v>129</v>
      </c>
    </row>
    <row r="1208" spans="1:51" s="13" customFormat="1" ht="12">
      <c r="A1208" s="13"/>
      <c r="B1208" s="243"/>
      <c r="C1208" s="244"/>
      <c r="D1208" s="234" t="s">
        <v>188</v>
      </c>
      <c r="E1208" s="245" t="s">
        <v>1</v>
      </c>
      <c r="F1208" s="246" t="s">
        <v>406</v>
      </c>
      <c r="G1208" s="244"/>
      <c r="H1208" s="245" t="s">
        <v>1</v>
      </c>
      <c r="I1208" s="247"/>
      <c r="J1208" s="244"/>
      <c r="K1208" s="244"/>
      <c r="L1208" s="248"/>
      <c r="M1208" s="249"/>
      <c r="N1208" s="250"/>
      <c r="O1208" s="250"/>
      <c r="P1208" s="250"/>
      <c r="Q1208" s="250"/>
      <c r="R1208" s="250"/>
      <c r="S1208" s="250"/>
      <c r="T1208" s="251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52" t="s">
        <v>188</v>
      </c>
      <c r="AU1208" s="252" t="s">
        <v>82</v>
      </c>
      <c r="AV1208" s="13" t="s">
        <v>80</v>
      </c>
      <c r="AW1208" s="13" t="s">
        <v>30</v>
      </c>
      <c r="AX1208" s="13" t="s">
        <v>73</v>
      </c>
      <c r="AY1208" s="252" t="s">
        <v>129</v>
      </c>
    </row>
    <row r="1209" spans="1:51" s="14" customFormat="1" ht="12">
      <c r="A1209" s="14"/>
      <c r="B1209" s="253"/>
      <c r="C1209" s="254"/>
      <c r="D1209" s="234" t="s">
        <v>188</v>
      </c>
      <c r="E1209" s="255" t="s">
        <v>1</v>
      </c>
      <c r="F1209" s="256" t="s">
        <v>829</v>
      </c>
      <c r="G1209" s="254"/>
      <c r="H1209" s="257">
        <v>16.35</v>
      </c>
      <c r="I1209" s="258"/>
      <c r="J1209" s="254"/>
      <c r="K1209" s="254"/>
      <c r="L1209" s="259"/>
      <c r="M1209" s="260"/>
      <c r="N1209" s="261"/>
      <c r="O1209" s="261"/>
      <c r="P1209" s="261"/>
      <c r="Q1209" s="261"/>
      <c r="R1209" s="261"/>
      <c r="S1209" s="261"/>
      <c r="T1209" s="262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63" t="s">
        <v>188</v>
      </c>
      <c r="AU1209" s="263" t="s">
        <v>82</v>
      </c>
      <c r="AV1209" s="14" t="s">
        <v>82</v>
      </c>
      <c r="AW1209" s="14" t="s">
        <v>30</v>
      </c>
      <c r="AX1209" s="14" t="s">
        <v>73</v>
      </c>
      <c r="AY1209" s="263" t="s">
        <v>129</v>
      </c>
    </row>
    <row r="1210" spans="1:51" s="13" customFormat="1" ht="12">
      <c r="A1210" s="13"/>
      <c r="B1210" s="243"/>
      <c r="C1210" s="244"/>
      <c r="D1210" s="234" t="s">
        <v>188</v>
      </c>
      <c r="E1210" s="245" t="s">
        <v>1</v>
      </c>
      <c r="F1210" s="246" t="s">
        <v>664</v>
      </c>
      <c r="G1210" s="244"/>
      <c r="H1210" s="245" t="s">
        <v>1</v>
      </c>
      <c r="I1210" s="247"/>
      <c r="J1210" s="244"/>
      <c r="K1210" s="244"/>
      <c r="L1210" s="248"/>
      <c r="M1210" s="249"/>
      <c r="N1210" s="250"/>
      <c r="O1210" s="250"/>
      <c r="P1210" s="250"/>
      <c r="Q1210" s="250"/>
      <c r="R1210" s="250"/>
      <c r="S1210" s="250"/>
      <c r="T1210" s="251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52" t="s">
        <v>188</v>
      </c>
      <c r="AU1210" s="252" t="s">
        <v>82</v>
      </c>
      <c r="AV1210" s="13" t="s">
        <v>80</v>
      </c>
      <c r="AW1210" s="13" t="s">
        <v>30</v>
      </c>
      <c r="AX1210" s="13" t="s">
        <v>73</v>
      </c>
      <c r="AY1210" s="252" t="s">
        <v>129</v>
      </c>
    </row>
    <row r="1211" spans="1:51" s="14" customFormat="1" ht="12">
      <c r="A1211" s="14"/>
      <c r="B1211" s="253"/>
      <c r="C1211" s="254"/>
      <c r="D1211" s="234" t="s">
        <v>188</v>
      </c>
      <c r="E1211" s="255" t="s">
        <v>1</v>
      </c>
      <c r="F1211" s="256" t="s">
        <v>830</v>
      </c>
      <c r="G1211" s="254"/>
      <c r="H1211" s="257">
        <v>5.4</v>
      </c>
      <c r="I1211" s="258"/>
      <c r="J1211" s="254"/>
      <c r="K1211" s="254"/>
      <c r="L1211" s="259"/>
      <c r="M1211" s="260"/>
      <c r="N1211" s="261"/>
      <c r="O1211" s="261"/>
      <c r="P1211" s="261"/>
      <c r="Q1211" s="261"/>
      <c r="R1211" s="261"/>
      <c r="S1211" s="261"/>
      <c r="T1211" s="262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63" t="s">
        <v>188</v>
      </c>
      <c r="AU1211" s="263" t="s">
        <v>82</v>
      </c>
      <c r="AV1211" s="14" t="s">
        <v>82</v>
      </c>
      <c r="AW1211" s="14" t="s">
        <v>30</v>
      </c>
      <c r="AX1211" s="14" t="s">
        <v>73</v>
      </c>
      <c r="AY1211" s="263" t="s">
        <v>129</v>
      </c>
    </row>
    <row r="1212" spans="1:51" s="13" customFormat="1" ht="12">
      <c r="A1212" s="13"/>
      <c r="B1212" s="243"/>
      <c r="C1212" s="244"/>
      <c r="D1212" s="234" t="s">
        <v>188</v>
      </c>
      <c r="E1212" s="245" t="s">
        <v>1</v>
      </c>
      <c r="F1212" s="246" t="s">
        <v>407</v>
      </c>
      <c r="G1212" s="244"/>
      <c r="H1212" s="245" t="s">
        <v>1</v>
      </c>
      <c r="I1212" s="247"/>
      <c r="J1212" s="244"/>
      <c r="K1212" s="244"/>
      <c r="L1212" s="248"/>
      <c r="M1212" s="249"/>
      <c r="N1212" s="250"/>
      <c r="O1212" s="250"/>
      <c r="P1212" s="250"/>
      <c r="Q1212" s="250"/>
      <c r="R1212" s="250"/>
      <c r="S1212" s="250"/>
      <c r="T1212" s="251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52" t="s">
        <v>188</v>
      </c>
      <c r="AU1212" s="252" t="s">
        <v>82</v>
      </c>
      <c r="AV1212" s="13" t="s">
        <v>80</v>
      </c>
      <c r="AW1212" s="13" t="s">
        <v>30</v>
      </c>
      <c r="AX1212" s="13" t="s">
        <v>73</v>
      </c>
      <c r="AY1212" s="252" t="s">
        <v>129</v>
      </c>
    </row>
    <row r="1213" spans="1:51" s="14" customFormat="1" ht="12">
      <c r="A1213" s="14"/>
      <c r="B1213" s="253"/>
      <c r="C1213" s="254"/>
      <c r="D1213" s="234" t="s">
        <v>188</v>
      </c>
      <c r="E1213" s="255" t="s">
        <v>1</v>
      </c>
      <c r="F1213" s="256" t="s">
        <v>831</v>
      </c>
      <c r="G1213" s="254"/>
      <c r="H1213" s="257">
        <v>12.6</v>
      </c>
      <c r="I1213" s="258"/>
      <c r="J1213" s="254"/>
      <c r="K1213" s="254"/>
      <c r="L1213" s="259"/>
      <c r="M1213" s="260"/>
      <c r="N1213" s="261"/>
      <c r="O1213" s="261"/>
      <c r="P1213" s="261"/>
      <c r="Q1213" s="261"/>
      <c r="R1213" s="261"/>
      <c r="S1213" s="261"/>
      <c r="T1213" s="262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63" t="s">
        <v>188</v>
      </c>
      <c r="AU1213" s="263" t="s">
        <v>82</v>
      </c>
      <c r="AV1213" s="14" t="s">
        <v>82</v>
      </c>
      <c r="AW1213" s="14" t="s">
        <v>30</v>
      </c>
      <c r="AX1213" s="14" t="s">
        <v>73</v>
      </c>
      <c r="AY1213" s="263" t="s">
        <v>129</v>
      </c>
    </row>
    <row r="1214" spans="1:51" s="13" customFormat="1" ht="12">
      <c r="A1214" s="13"/>
      <c r="B1214" s="243"/>
      <c r="C1214" s="244"/>
      <c r="D1214" s="234" t="s">
        <v>188</v>
      </c>
      <c r="E1214" s="245" t="s">
        <v>1</v>
      </c>
      <c r="F1214" s="246" t="s">
        <v>671</v>
      </c>
      <c r="G1214" s="244"/>
      <c r="H1214" s="245" t="s">
        <v>1</v>
      </c>
      <c r="I1214" s="247"/>
      <c r="J1214" s="244"/>
      <c r="K1214" s="244"/>
      <c r="L1214" s="248"/>
      <c r="M1214" s="249"/>
      <c r="N1214" s="250"/>
      <c r="O1214" s="250"/>
      <c r="P1214" s="250"/>
      <c r="Q1214" s="250"/>
      <c r="R1214" s="250"/>
      <c r="S1214" s="250"/>
      <c r="T1214" s="251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52" t="s">
        <v>188</v>
      </c>
      <c r="AU1214" s="252" t="s">
        <v>82</v>
      </c>
      <c r="AV1214" s="13" t="s">
        <v>80</v>
      </c>
      <c r="AW1214" s="13" t="s">
        <v>30</v>
      </c>
      <c r="AX1214" s="13" t="s">
        <v>73</v>
      </c>
      <c r="AY1214" s="252" t="s">
        <v>129</v>
      </c>
    </row>
    <row r="1215" spans="1:51" s="14" customFormat="1" ht="12">
      <c r="A1215" s="14"/>
      <c r="B1215" s="253"/>
      <c r="C1215" s="254"/>
      <c r="D1215" s="234" t="s">
        <v>188</v>
      </c>
      <c r="E1215" s="255" t="s">
        <v>1</v>
      </c>
      <c r="F1215" s="256" t="s">
        <v>832</v>
      </c>
      <c r="G1215" s="254"/>
      <c r="H1215" s="257">
        <v>8.93</v>
      </c>
      <c r="I1215" s="258"/>
      <c r="J1215" s="254"/>
      <c r="K1215" s="254"/>
      <c r="L1215" s="259"/>
      <c r="M1215" s="260"/>
      <c r="N1215" s="261"/>
      <c r="O1215" s="261"/>
      <c r="P1215" s="261"/>
      <c r="Q1215" s="261"/>
      <c r="R1215" s="261"/>
      <c r="S1215" s="261"/>
      <c r="T1215" s="262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63" t="s">
        <v>188</v>
      </c>
      <c r="AU1215" s="263" t="s">
        <v>82</v>
      </c>
      <c r="AV1215" s="14" t="s">
        <v>82</v>
      </c>
      <c r="AW1215" s="14" t="s">
        <v>30</v>
      </c>
      <c r="AX1215" s="14" t="s">
        <v>73</v>
      </c>
      <c r="AY1215" s="263" t="s">
        <v>129</v>
      </c>
    </row>
    <row r="1216" spans="1:51" s="16" customFormat="1" ht="12">
      <c r="A1216" s="16"/>
      <c r="B1216" s="286"/>
      <c r="C1216" s="287"/>
      <c r="D1216" s="234" t="s">
        <v>188</v>
      </c>
      <c r="E1216" s="288" t="s">
        <v>1</v>
      </c>
      <c r="F1216" s="289" t="s">
        <v>451</v>
      </c>
      <c r="G1216" s="287"/>
      <c r="H1216" s="290">
        <v>294.43</v>
      </c>
      <c r="I1216" s="291"/>
      <c r="J1216" s="287"/>
      <c r="K1216" s="287"/>
      <c r="L1216" s="292"/>
      <c r="M1216" s="293"/>
      <c r="N1216" s="294"/>
      <c r="O1216" s="294"/>
      <c r="P1216" s="294"/>
      <c r="Q1216" s="294"/>
      <c r="R1216" s="294"/>
      <c r="S1216" s="294"/>
      <c r="T1216" s="295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T1216" s="296" t="s">
        <v>188</v>
      </c>
      <c r="AU1216" s="296" t="s">
        <v>82</v>
      </c>
      <c r="AV1216" s="16" t="s">
        <v>141</v>
      </c>
      <c r="AW1216" s="16" t="s">
        <v>30</v>
      </c>
      <c r="AX1216" s="16" t="s">
        <v>73</v>
      </c>
      <c r="AY1216" s="296" t="s">
        <v>129</v>
      </c>
    </row>
    <row r="1217" spans="1:51" s="15" customFormat="1" ht="12">
      <c r="A1217" s="15"/>
      <c r="B1217" s="264"/>
      <c r="C1217" s="265"/>
      <c r="D1217" s="234" t="s">
        <v>188</v>
      </c>
      <c r="E1217" s="266" t="s">
        <v>1</v>
      </c>
      <c r="F1217" s="267" t="s">
        <v>197</v>
      </c>
      <c r="G1217" s="265"/>
      <c r="H1217" s="268">
        <v>518.9699999999999</v>
      </c>
      <c r="I1217" s="269"/>
      <c r="J1217" s="265"/>
      <c r="K1217" s="265"/>
      <c r="L1217" s="270"/>
      <c r="M1217" s="271"/>
      <c r="N1217" s="272"/>
      <c r="O1217" s="272"/>
      <c r="P1217" s="272"/>
      <c r="Q1217" s="272"/>
      <c r="R1217" s="272"/>
      <c r="S1217" s="272"/>
      <c r="T1217" s="273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T1217" s="274" t="s">
        <v>188</v>
      </c>
      <c r="AU1217" s="274" t="s">
        <v>82</v>
      </c>
      <c r="AV1217" s="15" t="s">
        <v>136</v>
      </c>
      <c r="AW1217" s="15" t="s">
        <v>30</v>
      </c>
      <c r="AX1217" s="15" t="s">
        <v>80</v>
      </c>
      <c r="AY1217" s="274" t="s">
        <v>129</v>
      </c>
    </row>
    <row r="1218" spans="1:65" s="2" customFormat="1" ht="37.8" customHeight="1">
      <c r="A1218" s="39"/>
      <c r="B1218" s="40"/>
      <c r="C1218" s="220" t="s">
        <v>305</v>
      </c>
      <c r="D1218" s="220" t="s">
        <v>132</v>
      </c>
      <c r="E1218" s="221" t="s">
        <v>833</v>
      </c>
      <c r="F1218" s="222" t="s">
        <v>834</v>
      </c>
      <c r="G1218" s="223" t="s">
        <v>247</v>
      </c>
      <c r="H1218" s="224">
        <v>31</v>
      </c>
      <c r="I1218" s="225"/>
      <c r="J1218" s="226">
        <f>ROUND(I1218*H1218,2)</f>
        <v>0</v>
      </c>
      <c r="K1218" s="227"/>
      <c r="L1218" s="45"/>
      <c r="M1218" s="228" t="s">
        <v>1</v>
      </c>
      <c r="N1218" s="229" t="s">
        <v>38</v>
      </c>
      <c r="O1218" s="92"/>
      <c r="P1218" s="230">
        <f>O1218*H1218</f>
        <v>0</v>
      </c>
      <c r="Q1218" s="230">
        <v>0</v>
      </c>
      <c r="R1218" s="230">
        <f>Q1218*H1218</f>
        <v>0</v>
      </c>
      <c r="S1218" s="230">
        <v>0</v>
      </c>
      <c r="T1218" s="231">
        <f>S1218*H1218</f>
        <v>0</v>
      </c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R1218" s="232" t="s">
        <v>136</v>
      </c>
      <c r="AT1218" s="232" t="s">
        <v>132</v>
      </c>
      <c r="AU1218" s="232" t="s">
        <v>82</v>
      </c>
      <c r="AY1218" s="18" t="s">
        <v>129</v>
      </c>
      <c r="BE1218" s="233">
        <f>IF(N1218="základní",J1218,0)</f>
        <v>0</v>
      </c>
      <c r="BF1218" s="233">
        <f>IF(N1218="snížená",J1218,0)</f>
        <v>0</v>
      </c>
      <c r="BG1218" s="233">
        <f>IF(N1218="zákl. přenesená",J1218,0)</f>
        <v>0</v>
      </c>
      <c r="BH1218" s="233">
        <f>IF(N1218="sníž. přenesená",J1218,0)</f>
        <v>0</v>
      </c>
      <c r="BI1218" s="233">
        <f>IF(N1218="nulová",J1218,0)</f>
        <v>0</v>
      </c>
      <c r="BJ1218" s="18" t="s">
        <v>80</v>
      </c>
      <c r="BK1218" s="233">
        <f>ROUND(I1218*H1218,2)</f>
        <v>0</v>
      </c>
      <c r="BL1218" s="18" t="s">
        <v>136</v>
      </c>
      <c r="BM1218" s="232" t="s">
        <v>835</v>
      </c>
    </row>
    <row r="1219" spans="1:47" s="2" customFormat="1" ht="12">
      <c r="A1219" s="39"/>
      <c r="B1219" s="40"/>
      <c r="C1219" s="41"/>
      <c r="D1219" s="234" t="s">
        <v>137</v>
      </c>
      <c r="E1219" s="41"/>
      <c r="F1219" s="235" t="s">
        <v>834</v>
      </c>
      <c r="G1219" s="41"/>
      <c r="H1219" s="41"/>
      <c r="I1219" s="236"/>
      <c r="J1219" s="41"/>
      <c r="K1219" s="41"/>
      <c r="L1219" s="45"/>
      <c r="M1219" s="237"/>
      <c r="N1219" s="238"/>
      <c r="O1219" s="92"/>
      <c r="P1219" s="92"/>
      <c r="Q1219" s="92"/>
      <c r="R1219" s="92"/>
      <c r="S1219" s="92"/>
      <c r="T1219" s="93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T1219" s="18" t="s">
        <v>137</v>
      </c>
      <c r="AU1219" s="18" t="s">
        <v>82</v>
      </c>
    </row>
    <row r="1220" spans="1:65" s="2" customFormat="1" ht="24.15" customHeight="1">
      <c r="A1220" s="39"/>
      <c r="B1220" s="40"/>
      <c r="C1220" s="275" t="s">
        <v>836</v>
      </c>
      <c r="D1220" s="275" t="s">
        <v>293</v>
      </c>
      <c r="E1220" s="276" t="s">
        <v>837</v>
      </c>
      <c r="F1220" s="277" t="s">
        <v>838</v>
      </c>
      <c r="G1220" s="278" t="s">
        <v>247</v>
      </c>
      <c r="H1220" s="279">
        <v>2</v>
      </c>
      <c r="I1220" s="280"/>
      <c r="J1220" s="281">
        <f>ROUND(I1220*H1220,2)</f>
        <v>0</v>
      </c>
      <c r="K1220" s="282"/>
      <c r="L1220" s="283"/>
      <c r="M1220" s="284" t="s">
        <v>1</v>
      </c>
      <c r="N1220" s="285" t="s">
        <v>38</v>
      </c>
      <c r="O1220" s="92"/>
      <c r="P1220" s="230">
        <f>O1220*H1220</f>
        <v>0</v>
      </c>
      <c r="Q1220" s="230">
        <v>0</v>
      </c>
      <c r="R1220" s="230">
        <f>Q1220*H1220</f>
        <v>0</v>
      </c>
      <c r="S1220" s="230">
        <v>0</v>
      </c>
      <c r="T1220" s="231">
        <f>S1220*H1220</f>
        <v>0</v>
      </c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R1220" s="232" t="s">
        <v>147</v>
      </c>
      <c r="AT1220" s="232" t="s">
        <v>293</v>
      </c>
      <c r="AU1220" s="232" t="s">
        <v>82</v>
      </c>
      <c r="AY1220" s="18" t="s">
        <v>129</v>
      </c>
      <c r="BE1220" s="233">
        <f>IF(N1220="základní",J1220,0)</f>
        <v>0</v>
      </c>
      <c r="BF1220" s="233">
        <f>IF(N1220="snížená",J1220,0)</f>
        <v>0</v>
      </c>
      <c r="BG1220" s="233">
        <f>IF(N1220="zákl. přenesená",J1220,0)</f>
        <v>0</v>
      </c>
      <c r="BH1220" s="233">
        <f>IF(N1220="sníž. přenesená",J1220,0)</f>
        <v>0</v>
      </c>
      <c r="BI1220" s="233">
        <f>IF(N1220="nulová",J1220,0)</f>
        <v>0</v>
      </c>
      <c r="BJ1220" s="18" t="s">
        <v>80</v>
      </c>
      <c r="BK1220" s="233">
        <f>ROUND(I1220*H1220,2)</f>
        <v>0</v>
      </c>
      <c r="BL1220" s="18" t="s">
        <v>136</v>
      </c>
      <c r="BM1220" s="232" t="s">
        <v>839</v>
      </c>
    </row>
    <row r="1221" spans="1:47" s="2" customFormat="1" ht="12">
      <c r="A1221" s="39"/>
      <c r="B1221" s="40"/>
      <c r="C1221" s="41"/>
      <c r="D1221" s="234" t="s">
        <v>137</v>
      </c>
      <c r="E1221" s="41"/>
      <c r="F1221" s="235" t="s">
        <v>838</v>
      </c>
      <c r="G1221" s="41"/>
      <c r="H1221" s="41"/>
      <c r="I1221" s="236"/>
      <c r="J1221" s="41"/>
      <c r="K1221" s="41"/>
      <c r="L1221" s="45"/>
      <c r="M1221" s="237"/>
      <c r="N1221" s="238"/>
      <c r="O1221" s="92"/>
      <c r="P1221" s="92"/>
      <c r="Q1221" s="92"/>
      <c r="R1221" s="92"/>
      <c r="S1221" s="92"/>
      <c r="T1221" s="93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T1221" s="18" t="s">
        <v>137</v>
      </c>
      <c r="AU1221" s="18" t="s">
        <v>82</v>
      </c>
    </row>
    <row r="1222" spans="1:51" s="14" customFormat="1" ht="12">
      <c r="A1222" s="14"/>
      <c r="B1222" s="253"/>
      <c r="C1222" s="254"/>
      <c r="D1222" s="234" t="s">
        <v>188</v>
      </c>
      <c r="E1222" s="255" t="s">
        <v>1</v>
      </c>
      <c r="F1222" s="256" t="s">
        <v>840</v>
      </c>
      <c r="G1222" s="254"/>
      <c r="H1222" s="257">
        <v>1</v>
      </c>
      <c r="I1222" s="258"/>
      <c r="J1222" s="254"/>
      <c r="K1222" s="254"/>
      <c r="L1222" s="259"/>
      <c r="M1222" s="260"/>
      <c r="N1222" s="261"/>
      <c r="O1222" s="261"/>
      <c r="P1222" s="261"/>
      <c r="Q1222" s="261"/>
      <c r="R1222" s="261"/>
      <c r="S1222" s="261"/>
      <c r="T1222" s="262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63" t="s">
        <v>188</v>
      </c>
      <c r="AU1222" s="263" t="s">
        <v>82</v>
      </c>
      <c r="AV1222" s="14" t="s">
        <v>82</v>
      </c>
      <c r="AW1222" s="14" t="s">
        <v>30</v>
      </c>
      <c r="AX1222" s="14" t="s">
        <v>73</v>
      </c>
      <c r="AY1222" s="263" t="s">
        <v>129</v>
      </c>
    </row>
    <row r="1223" spans="1:51" s="14" customFormat="1" ht="12">
      <c r="A1223" s="14"/>
      <c r="B1223" s="253"/>
      <c r="C1223" s="254"/>
      <c r="D1223" s="234" t="s">
        <v>188</v>
      </c>
      <c r="E1223" s="255" t="s">
        <v>1</v>
      </c>
      <c r="F1223" s="256" t="s">
        <v>841</v>
      </c>
      <c r="G1223" s="254"/>
      <c r="H1223" s="257">
        <v>1</v>
      </c>
      <c r="I1223" s="258"/>
      <c r="J1223" s="254"/>
      <c r="K1223" s="254"/>
      <c r="L1223" s="259"/>
      <c r="M1223" s="260"/>
      <c r="N1223" s="261"/>
      <c r="O1223" s="261"/>
      <c r="P1223" s="261"/>
      <c r="Q1223" s="261"/>
      <c r="R1223" s="261"/>
      <c r="S1223" s="261"/>
      <c r="T1223" s="262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63" t="s">
        <v>188</v>
      </c>
      <c r="AU1223" s="263" t="s">
        <v>82</v>
      </c>
      <c r="AV1223" s="14" t="s">
        <v>82</v>
      </c>
      <c r="AW1223" s="14" t="s">
        <v>30</v>
      </c>
      <c r="AX1223" s="14" t="s">
        <v>73</v>
      </c>
      <c r="AY1223" s="263" t="s">
        <v>129</v>
      </c>
    </row>
    <row r="1224" spans="1:51" s="15" customFormat="1" ht="12">
      <c r="A1224" s="15"/>
      <c r="B1224" s="264"/>
      <c r="C1224" s="265"/>
      <c r="D1224" s="234" t="s">
        <v>188</v>
      </c>
      <c r="E1224" s="266" t="s">
        <v>1</v>
      </c>
      <c r="F1224" s="267" t="s">
        <v>197</v>
      </c>
      <c r="G1224" s="265"/>
      <c r="H1224" s="268">
        <v>2</v>
      </c>
      <c r="I1224" s="269"/>
      <c r="J1224" s="265"/>
      <c r="K1224" s="265"/>
      <c r="L1224" s="270"/>
      <c r="M1224" s="271"/>
      <c r="N1224" s="272"/>
      <c r="O1224" s="272"/>
      <c r="P1224" s="272"/>
      <c r="Q1224" s="272"/>
      <c r="R1224" s="272"/>
      <c r="S1224" s="272"/>
      <c r="T1224" s="273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T1224" s="274" t="s">
        <v>188</v>
      </c>
      <c r="AU1224" s="274" t="s">
        <v>82</v>
      </c>
      <c r="AV1224" s="15" t="s">
        <v>136</v>
      </c>
      <c r="AW1224" s="15" t="s">
        <v>30</v>
      </c>
      <c r="AX1224" s="15" t="s">
        <v>80</v>
      </c>
      <c r="AY1224" s="274" t="s">
        <v>129</v>
      </c>
    </row>
    <row r="1225" spans="1:65" s="2" customFormat="1" ht="24.15" customHeight="1">
      <c r="A1225" s="39"/>
      <c r="B1225" s="40"/>
      <c r="C1225" s="275" t="s">
        <v>308</v>
      </c>
      <c r="D1225" s="275" t="s">
        <v>293</v>
      </c>
      <c r="E1225" s="276" t="s">
        <v>842</v>
      </c>
      <c r="F1225" s="277" t="s">
        <v>843</v>
      </c>
      <c r="G1225" s="278" t="s">
        <v>247</v>
      </c>
      <c r="H1225" s="279">
        <v>10</v>
      </c>
      <c r="I1225" s="280"/>
      <c r="J1225" s="281">
        <f>ROUND(I1225*H1225,2)</f>
        <v>0</v>
      </c>
      <c r="K1225" s="282"/>
      <c r="L1225" s="283"/>
      <c r="M1225" s="284" t="s">
        <v>1</v>
      </c>
      <c r="N1225" s="285" t="s">
        <v>38</v>
      </c>
      <c r="O1225" s="92"/>
      <c r="P1225" s="230">
        <f>O1225*H1225</f>
        <v>0</v>
      </c>
      <c r="Q1225" s="230">
        <v>0</v>
      </c>
      <c r="R1225" s="230">
        <f>Q1225*H1225</f>
        <v>0</v>
      </c>
      <c r="S1225" s="230">
        <v>0</v>
      </c>
      <c r="T1225" s="231">
        <f>S1225*H1225</f>
        <v>0</v>
      </c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R1225" s="232" t="s">
        <v>147</v>
      </c>
      <c r="AT1225" s="232" t="s">
        <v>293</v>
      </c>
      <c r="AU1225" s="232" t="s">
        <v>82</v>
      </c>
      <c r="AY1225" s="18" t="s">
        <v>129</v>
      </c>
      <c r="BE1225" s="233">
        <f>IF(N1225="základní",J1225,0)</f>
        <v>0</v>
      </c>
      <c r="BF1225" s="233">
        <f>IF(N1225="snížená",J1225,0)</f>
        <v>0</v>
      </c>
      <c r="BG1225" s="233">
        <f>IF(N1225="zákl. přenesená",J1225,0)</f>
        <v>0</v>
      </c>
      <c r="BH1225" s="233">
        <f>IF(N1225="sníž. přenesená",J1225,0)</f>
        <v>0</v>
      </c>
      <c r="BI1225" s="233">
        <f>IF(N1225="nulová",J1225,0)</f>
        <v>0</v>
      </c>
      <c r="BJ1225" s="18" t="s">
        <v>80</v>
      </c>
      <c r="BK1225" s="233">
        <f>ROUND(I1225*H1225,2)</f>
        <v>0</v>
      </c>
      <c r="BL1225" s="18" t="s">
        <v>136</v>
      </c>
      <c r="BM1225" s="232" t="s">
        <v>844</v>
      </c>
    </row>
    <row r="1226" spans="1:47" s="2" customFormat="1" ht="12">
      <c r="A1226" s="39"/>
      <c r="B1226" s="40"/>
      <c r="C1226" s="41"/>
      <c r="D1226" s="234" t="s">
        <v>137</v>
      </c>
      <c r="E1226" s="41"/>
      <c r="F1226" s="235" t="s">
        <v>843</v>
      </c>
      <c r="G1226" s="41"/>
      <c r="H1226" s="41"/>
      <c r="I1226" s="236"/>
      <c r="J1226" s="41"/>
      <c r="K1226" s="41"/>
      <c r="L1226" s="45"/>
      <c r="M1226" s="237"/>
      <c r="N1226" s="238"/>
      <c r="O1226" s="92"/>
      <c r="P1226" s="92"/>
      <c r="Q1226" s="92"/>
      <c r="R1226" s="92"/>
      <c r="S1226" s="92"/>
      <c r="T1226" s="93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T1226" s="18" t="s">
        <v>137</v>
      </c>
      <c r="AU1226" s="18" t="s">
        <v>82</v>
      </c>
    </row>
    <row r="1227" spans="1:51" s="14" customFormat="1" ht="12">
      <c r="A1227" s="14"/>
      <c r="B1227" s="253"/>
      <c r="C1227" s="254"/>
      <c r="D1227" s="234" t="s">
        <v>188</v>
      </c>
      <c r="E1227" s="255" t="s">
        <v>1</v>
      </c>
      <c r="F1227" s="256" t="s">
        <v>845</v>
      </c>
      <c r="G1227" s="254"/>
      <c r="H1227" s="257">
        <v>1</v>
      </c>
      <c r="I1227" s="258"/>
      <c r="J1227" s="254"/>
      <c r="K1227" s="254"/>
      <c r="L1227" s="259"/>
      <c r="M1227" s="260"/>
      <c r="N1227" s="261"/>
      <c r="O1227" s="261"/>
      <c r="P1227" s="261"/>
      <c r="Q1227" s="261"/>
      <c r="R1227" s="261"/>
      <c r="S1227" s="261"/>
      <c r="T1227" s="262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T1227" s="263" t="s">
        <v>188</v>
      </c>
      <c r="AU1227" s="263" t="s">
        <v>82</v>
      </c>
      <c r="AV1227" s="14" t="s">
        <v>82</v>
      </c>
      <c r="AW1227" s="14" t="s">
        <v>30</v>
      </c>
      <c r="AX1227" s="14" t="s">
        <v>73</v>
      </c>
      <c r="AY1227" s="263" t="s">
        <v>129</v>
      </c>
    </row>
    <row r="1228" spans="1:51" s="14" customFormat="1" ht="12">
      <c r="A1228" s="14"/>
      <c r="B1228" s="253"/>
      <c r="C1228" s="254"/>
      <c r="D1228" s="234" t="s">
        <v>188</v>
      </c>
      <c r="E1228" s="255" t="s">
        <v>1</v>
      </c>
      <c r="F1228" s="256" t="s">
        <v>846</v>
      </c>
      <c r="G1228" s="254"/>
      <c r="H1228" s="257">
        <v>1</v>
      </c>
      <c r="I1228" s="258"/>
      <c r="J1228" s="254"/>
      <c r="K1228" s="254"/>
      <c r="L1228" s="259"/>
      <c r="M1228" s="260"/>
      <c r="N1228" s="261"/>
      <c r="O1228" s="261"/>
      <c r="P1228" s="261"/>
      <c r="Q1228" s="261"/>
      <c r="R1228" s="261"/>
      <c r="S1228" s="261"/>
      <c r="T1228" s="262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63" t="s">
        <v>188</v>
      </c>
      <c r="AU1228" s="263" t="s">
        <v>82</v>
      </c>
      <c r="AV1228" s="14" t="s">
        <v>82</v>
      </c>
      <c r="AW1228" s="14" t="s">
        <v>30</v>
      </c>
      <c r="AX1228" s="14" t="s">
        <v>73</v>
      </c>
      <c r="AY1228" s="263" t="s">
        <v>129</v>
      </c>
    </row>
    <row r="1229" spans="1:51" s="14" customFormat="1" ht="12">
      <c r="A1229" s="14"/>
      <c r="B1229" s="253"/>
      <c r="C1229" s="254"/>
      <c r="D1229" s="234" t="s">
        <v>188</v>
      </c>
      <c r="E1229" s="255" t="s">
        <v>1</v>
      </c>
      <c r="F1229" s="256" t="s">
        <v>847</v>
      </c>
      <c r="G1229" s="254"/>
      <c r="H1229" s="257">
        <v>1</v>
      </c>
      <c r="I1229" s="258"/>
      <c r="J1229" s="254"/>
      <c r="K1229" s="254"/>
      <c r="L1229" s="259"/>
      <c r="M1229" s="260"/>
      <c r="N1229" s="261"/>
      <c r="O1229" s="261"/>
      <c r="P1229" s="261"/>
      <c r="Q1229" s="261"/>
      <c r="R1229" s="261"/>
      <c r="S1229" s="261"/>
      <c r="T1229" s="262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63" t="s">
        <v>188</v>
      </c>
      <c r="AU1229" s="263" t="s">
        <v>82</v>
      </c>
      <c r="AV1229" s="14" t="s">
        <v>82</v>
      </c>
      <c r="AW1229" s="14" t="s">
        <v>30</v>
      </c>
      <c r="AX1229" s="14" t="s">
        <v>73</v>
      </c>
      <c r="AY1229" s="263" t="s">
        <v>129</v>
      </c>
    </row>
    <row r="1230" spans="1:51" s="14" customFormat="1" ht="12">
      <c r="A1230" s="14"/>
      <c r="B1230" s="253"/>
      <c r="C1230" s="254"/>
      <c r="D1230" s="234" t="s">
        <v>188</v>
      </c>
      <c r="E1230" s="255" t="s">
        <v>1</v>
      </c>
      <c r="F1230" s="256" t="s">
        <v>848</v>
      </c>
      <c r="G1230" s="254"/>
      <c r="H1230" s="257">
        <v>1</v>
      </c>
      <c r="I1230" s="258"/>
      <c r="J1230" s="254"/>
      <c r="K1230" s="254"/>
      <c r="L1230" s="259"/>
      <c r="M1230" s="260"/>
      <c r="N1230" s="261"/>
      <c r="O1230" s="261"/>
      <c r="P1230" s="261"/>
      <c r="Q1230" s="261"/>
      <c r="R1230" s="261"/>
      <c r="S1230" s="261"/>
      <c r="T1230" s="262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63" t="s">
        <v>188</v>
      </c>
      <c r="AU1230" s="263" t="s">
        <v>82</v>
      </c>
      <c r="AV1230" s="14" t="s">
        <v>82</v>
      </c>
      <c r="AW1230" s="14" t="s">
        <v>30</v>
      </c>
      <c r="AX1230" s="14" t="s">
        <v>73</v>
      </c>
      <c r="AY1230" s="263" t="s">
        <v>129</v>
      </c>
    </row>
    <row r="1231" spans="1:51" s="14" customFormat="1" ht="12">
      <c r="A1231" s="14"/>
      <c r="B1231" s="253"/>
      <c r="C1231" s="254"/>
      <c r="D1231" s="234" t="s">
        <v>188</v>
      </c>
      <c r="E1231" s="255" t="s">
        <v>1</v>
      </c>
      <c r="F1231" s="256" t="s">
        <v>849</v>
      </c>
      <c r="G1231" s="254"/>
      <c r="H1231" s="257">
        <v>1</v>
      </c>
      <c r="I1231" s="258"/>
      <c r="J1231" s="254"/>
      <c r="K1231" s="254"/>
      <c r="L1231" s="259"/>
      <c r="M1231" s="260"/>
      <c r="N1231" s="261"/>
      <c r="O1231" s="261"/>
      <c r="P1231" s="261"/>
      <c r="Q1231" s="261"/>
      <c r="R1231" s="261"/>
      <c r="S1231" s="261"/>
      <c r="T1231" s="262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63" t="s">
        <v>188</v>
      </c>
      <c r="AU1231" s="263" t="s">
        <v>82</v>
      </c>
      <c r="AV1231" s="14" t="s">
        <v>82</v>
      </c>
      <c r="AW1231" s="14" t="s">
        <v>30</v>
      </c>
      <c r="AX1231" s="14" t="s">
        <v>73</v>
      </c>
      <c r="AY1231" s="263" t="s">
        <v>129</v>
      </c>
    </row>
    <row r="1232" spans="1:51" s="14" customFormat="1" ht="12">
      <c r="A1232" s="14"/>
      <c r="B1232" s="253"/>
      <c r="C1232" s="254"/>
      <c r="D1232" s="234" t="s">
        <v>188</v>
      </c>
      <c r="E1232" s="255" t="s">
        <v>1</v>
      </c>
      <c r="F1232" s="256" t="s">
        <v>850</v>
      </c>
      <c r="G1232" s="254"/>
      <c r="H1232" s="257">
        <v>1</v>
      </c>
      <c r="I1232" s="258"/>
      <c r="J1232" s="254"/>
      <c r="K1232" s="254"/>
      <c r="L1232" s="259"/>
      <c r="M1232" s="260"/>
      <c r="N1232" s="261"/>
      <c r="O1232" s="261"/>
      <c r="P1232" s="261"/>
      <c r="Q1232" s="261"/>
      <c r="R1232" s="261"/>
      <c r="S1232" s="261"/>
      <c r="T1232" s="262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63" t="s">
        <v>188</v>
      </c>
      <c r="AU1232" s="263" t="s">
        <v>82</v>
      </c>
      <c r="AV1232" s="14" t="s">
        <v>82</v>
      </c>
      <c r="AW1232" s="14" t="s">
        <v>30</v>
      </c>
      <c r="AX1232" s="14" t="s">
        <v>73</v>
      </c>
      <c r="AY1232" s="263" t="s">
        <v>129</v>
      </c>
    </row>
    <row r="1233" spans="1:51" s="14" customFormat="1" ht="12">
      <c r="A1233" s="14"/>
      <c r="B1233" s="253"/>
      <c r="C1233" s="254"/>
      <c r="D1233" s="234" t="s">
        <v>188</v>
      </c>
      <c r="E1233" s="255" t="s">
        <v>1</v>
      </c>
      <c r="F1233" s="256" t="s">
        <v>851</v>
      </c>
      <c r="G1233" s="254"/>
      <c r="H1233" s="257">
        <v>1</v>
      </c>
      <c r="I1233" s="258"/>
      <c r="J1233" s="254"/>
      <c r="K1233" s="254"/>
      <c r="L1233" s="259"/>
      <c r="M1233" s="260"/>
      <c r="N1233" s="261"/>
      <c r="O1233" s="261"/>
      <c r="P1233" s="261"/>
      <c r="Q1233" s="261"/>
      <c r="R1233" s="261"/>
      <c r="S1233" s="261"/>
      <c r="T1233" s="262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63" t="s">
        <v>188</v>
      </c>
      <c r="AU1233" s="263" t="s">
        <v>82</v>
      </c>
      <c r="AV1233" s="14" t="s">
        <v>82</v>
      </c>
      <c r="AW1233" s="14" t="s">
        <v>30</v>
      </c>
      <c r="AX1233" s="14" t="s">
        <v>73</v>
      </c>
      <c r="AY1233" s="263" t="s">
        <v>129</v>
      </c>
    </row>
    <row r="1234" spans="1:51" s="14" customFormat="1" ht="12">
      <c r="A1234" s="14"/>
      <c r="B1234" s="253"/>
      <c r="C1234" s="254"/>
      <c r="D1234" s="234" t="s">
        <v>188</v>
      </c>
      <c r="E1234" s="255" t="s">
        <v>1</v>
      </c>
      <c r="F1234" s="256" t="s">
        <v>852</v>
      </c>
      <c r="G1234" s="254"/>
      <c r="H1234" s="257">
        <v>1</v>
      </c>
      <c r="I1234" s="258"/>
      <c r="J1234" s="254"/>
      <c r="K1234" s="254"/>
      <c r="L1234" s="259"/>
      <c r="M1234" s="260"/>
      <c r="N1234" s="261"/>
      <c r="O1234" s="261"/>
      <c r="P1234" s="261"/>
      <c r="Q1234" s="261"/>
      <c r="R1234" s="261"/>
      <c r="S1234" s="261"/>
      <c r="T1234" s="262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63" t="s">
        <v>188</v>
      </c>
      <c r="AU1234" s="263" t="s">
        <v>82</v>
      </c>
      <c r="AV1234" s="14" t="s">
        <v>82</v>
      </c>
      <c r="AW1234" s="14" t="s">
        <v>30</v>
      </c>
      <c r="AX1234" s="14" t="s">
        <v>73</v>
      </c>
      <c r="AY1234" s="263" t="s">
        <v>129</v>
      </c>
    </row>
    <row r="1235" spans="1:51" s="14" customFormat="1" ht="12">
      <c r="A1235" s="14"/>
      <c r="B1235" s="253"/>
      <c r="C1235" s="254"/>
      <c r="D1235" s="234" t="s">
        <v>188</v>
      </c>
      <c r="E1235" s="255" t="s">
        <v>1</v>
      </c>
      <c r="F1235" s="256" t="s">
        <v>853</v>
      </c>
      <c r="G1235" s="254"/>
      <c r="H1235" s="257">
        <v>1</v>
      </c>
      <c r="I1235" s="258"/>
      <c r="J1235" s="254"/>
      <c r="K1235" s="254"/>
      <c r="L1235" s="259"/>
      <c r="M1235" s="260"/>
      <c r="N1235" s="261"/>
      <c r="O1235" s="261"/>
      <c r="P1235" s="261"/>
      <c r="Q1235" s="261"/>
      <c r="R1235" s="261"/>
      <c r="S1235" s="261"/>
      <c r="T1235" s="262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63" t="s">
        <v>188</v>
      </c>
      <c r="AU1235" s="263" t="s">
        <v>82</v>
      </c>
      <c r="AV1235" s="14" t="s">
        <v>82</v>
      </c>
      <c r="AW1235" s="14" t="s">
        <v>30</v>
      </c>
      <c r="AX1235" s="14" t="s">
        <v>73</v>
      </c>
      <c r="AY1235" s="263" t="s">
        <v>129</v>
      </c>
    </row>
    <row r="1236" spans="1:51" s="14" customFormat="1" ht="12">
      <c r="A1236" s="14"/>
      <c r="B1236" s="253"/>
      <c r="C1236" s="254"/>
      <c r="D1236" s="234" t="s">
        <v>188</v>
      </c>
      <c r="E1236" s="255" t="s">
        <v>1</v>
      </c>
      <c r="F1236" s="256" t="s">
        <v>854</v>
      </c>
      <c r="G1236" s="254"/>
      <c r="H1236" s="257">
        <v>1</v>
      </c>
      <c r="I1236" s="258"/>
      <c r="J1236" s="254"/>
      <c r="K1236" s="254"/>
      <c r="L1236" s="259"/>
      <c r="M1236" s="260"/>
      <c r="N1236" s="261"/>
      <c r="O1236" s="261"/>
      <c r="P1236" s="261"/>
      <c r="Q1236" s="261"/>
      <c r="R1236" s="261"/>
      <c r="S1236" s="261"/>
      <c r="T1236" s="262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63" t="s">
        <v>188</v>
      </c>
      <c r="AU1236" s="263" t="s">
        <v>82</v>
      </c>
      <c r="AV1236" s="14" t="s">
        <v>82</v>
      </c>
      <c r="AW1236" s="14" t="s">
        <v>30</v>
      </c>
      <c r="AX1236" s="14" t="s">
        <v>73</v>
      </c>
      <c r="AY1236" s="263" t="s">
        <v>129</v>
      </c>
    </row>
    <row r="1237" spans="1:51" s="15" customFormat="1" ht="12">
      <c r="A1237" s="15"/>
      <c r="B1237" s="264"/>
      <c r="C1237" s="265"/>
      <c r="D1237" s="234" t="s">
        <v>188</v>
      </c>
      <c r="E1237" s="266" t="s">
        <v>1</v>
      </c>
      <c r="F1237" s="267" t="s">
        <v>197</v>
      </c>
      <c r="G1237" s="265"/>
      <c r="H1237" s="268">
        <v>10</v>
      </c>
      <c r="I1237" s="269"/>
      <c r="J1237" s="265"/>
      <c r="K1237" s="265"/>
      <c r="L1237" s="270"/>
      <c r="M1237" s="271"/>
      <c r="N1237" s="272"/>
      <c r="O1237" s="272"/>
      <c r="P1237" s="272"/>
      <c r="Q1237" s="272"/>
      <c r="R1237" s="272"/>
      <c r="S1237" s="272"/>
      <c r="T1237" s="273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T1237" s="274" t="s">
        <v>188</v>
      </c>
      <c r="AU1237" s="274" t="s">
        <v>82</v>
      </c>
      <c r="AV1237" s="15" t="s">
        <v>136</v>
      </c>
      <c r="AW1237" s="15" t="s">
        <v>30</v>
      </c>
      <c r="AX1237" s="15" t="s">
        <v>80</v>
      </c>
      <c r="AY1237" s="274" t="s">
        <v>129</v>
      </c>
    </row>
    <row r="1238" spans="1:65" s="2" customFormat="1" ht="24.15" customHeight="1">
      <c r="A1238" s="39"/>
      <c r="B1238" s="40"/>
      <c r="C1238" s="275" t="s">
        <v>855</v>
      </c>
      <c r="D1238" s="275" t="s">
        <v>293</v>
      </c>
      <c r="E1238" s="276" t="s">
        <v>856</v>
      </c>
      <c r="F1238" s="277" t="s">
        <v>857</v>
      </c>
      <c r="G1238" s="278" t="s">
        <v>247</v>
      </c>
      <c r="H1238" s="279">
        <v>20</v>
      </c>
      <c r="I1238" s="280"/>
      <c r="J1238" s="281">
        <f>ROUND(I1238*H1238,2)</f>
        <v>0</v>
      </c>
      <c r="K1238" s="282"/>
      <c r="L1238" s="283"/>
      <c r="M1238" s="284" t="s">
        <v>1</v>
      </c>
      <c r="N1238" s="285" t="s">
        <v>38</v>
      </c>
      <c r="O1238" s="92"/>
      <c r="P1238" s="230">
        <f>O1238*H1238</f>
        <v>0</v>
      </c>
      <c r="Q1238" s="230">
        <v>0</v>
      </c>
      <c r="R1238" s="230">
        <f>Q1238*H1238</f>
        <v>0</v>
      </c>
      <c r="S1238" s="230">
        <v>0</v>
      </c>
      <c r="T1238" s="231">
        <f>S1238*H1238</f>
        <v>0</v>
      </c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R1238" s="232" t="s">
        <v>147</v>
      </c>
      <c r="AT1238" s="232" t="s">
        <v>293</v>
      </c>
      <c r="AU1238" s="232" t="s">
        <v>82</v>
      </c>
      <c r="AY1238" s="18" t="s">
        <v>129</v>
      </c>
      <c r="BE1238" s="233">
        <f>IF(N1238="základní",J1238,0)</f>
        <v>0</v>
      </c>
      <c r="BF1238" s="233">
        <f>IF(N1238="snížená",J1238,0)</f>
        <v>0</v>
      </c>
      <c r="BG1238" s="233">
        <f>IF(N1238="zákl. přenesená",J1238,0)</f>
        <v>0</v>
      </c>
      <c r="BH1238" s="233">
        <f>IF(N1238="sníž. přenesená",J1238,0)</f>
        <v>0</v>
      </c>
      <c r="BI1238" s="233">
        <f>IF(N1238="nulová",J1238,0)</f>
        <v>0</v>
      </c>
      <c r="BJ1238" s="18" t="s">
        <v>80</v>
      </c>
      <c r="BK1238" s="233">
        <f>ROUND(I1238*H1238,2)</f>
        <v>0</v>
      </c>
      <c r="BL1238" s="18" t="s">
        <v>136</v>
      </c>
      <c r="BM1238" s="232" t="s">
        <v>858</v>
      </c>
    </row>
    <row r="1239" spans="1:47" s="2" customFormat="1" ht="12">
      <c r="A1239" s="39"/>
      <c r="B1239" s="40"/>
      <c r="C1239" s="41"/>
      <c r="D1239" s="234" t="s">
        <v>137</v>
      </c>
      <c r="E1239" s="41"/>
      <c r="F1239" s="235" t="s">
        <v>857</v>
      </c>
      <c r="G1239" s="41"/>
      <c r="H1239" s="41"/>
      <c r="I1239" s="236"/>
      <c r="J1239" s="41"/>
      <c r="K1239" s="41"/>
      <c r="L1239" s="45"/>
      <c r="M1239" s="237"/>
      <c r="N1239" s="238"/>
      <c r="O1239" s="92"/>
      <c r="P1239" s="92"/>
      <c r="Q1239" s="92"/>
      <c r="R1239" s="92"/>
      <c r="S1239" s="92"/>
      <c r="T1239" s="93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T1239" s="18" t="s">
        <v>137</v>
      </c>
      <c r="AU1239" s="18" t="s">
        <v>82</v>
      </c>
    </row>
    <row r="1240" spans="1:51" s="14" customFormat="1" ht="12">
      <c r="A1240" s="14"/>
      <c r="B1240" s="253"/>
      <c r="C1240" s="254"/>
      <c r="D1240" s="234" t="s">
        <v>188</v>
      </c>
      <c r="E1240" s="255" t="s">
        <v>1</v>
      </c>
      <c r="F1240" s="256" t="s">
        <v>859</v>
      </c>
      <c r="G1240" s="254"/>
      <c r="H1240" s="257">
        <v>1</v>
      </c>
      <c r="I1240" s="258"/>
      <c r="J1240" s="254"/>
      <c r="K1240" s="254"/>
      <c r="L1240" s="259"/>
      <c r="M1240" s="260"/>
      <c r="N1240" s="261"/>
      <c r="O1240" s="261"/>
      <c r="P1240" s="261"/>
      <c r="Q1240" s="261"/>
      <c r="R1240" s="261"/>
      <c r="S1240" s="261"/>
      <c r="T1240" s="262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63" t="s">
        <v>188</v>
      </c>
      <c r="AU1240" s="263" t="s">
        <v>82</v>
      </c>
      <c r="AV1240" s="14" t="s">
        <v>82</v>
      </c>
      <c r="AW1240" s="14" t="s">
        <v>30</v>
      </c>
      <c r="AX1240" s="14" t="s">
        <v>73</v>
      </c>
      <c r="AY1240" s="263" t="s">
        <v>129</v>
      </c>
    </row>
    <row r="1241" spans="1:51" s="14" customFormat="1" ht="12">
      <c r="A1241" s="14"/>
      <c r="B1241" s="253"/>
      <c r="C1241" s="254"/>
      <c r="D1241" s="234" t="s">
        <v>188</v>
      </c>
      <c r="E1241" s="255" t="s">
        <v>1</v>
      </c>
      <c r="F1241" s="256" t="s">
        <v>860</v>
      </c>
      <c r="G1241" s="254"/>
      <c r="H1241" s="257">
        <v>1</v>
      </c>
      <c r="I1241" s="258"/>
      <c r="J1241" s="254"/>
      <c r="K1241" s="254"/>
      <c r="L1241" s="259"/>
      <c r="M1241" s="260"/>
      <c r="N1241" s="261"/>
      <c r="O1241" s="261"/>
      <c r="P1241" s="261"/>
      <c r="Q1241" s="261"/>
      <c r="R1241" s="261"/>
      <c r="S1241" s="261"/>
      <c r="T1241" s="262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63" t="s">
        <v>188</v>
      </c>
      <c r="AU1241" s="263" t="s">
        <v>82</v>
      </c>
      <c r="AV1241" s="14" t="s">
        <v>82</v>
      </c>
      <c r="AW1241" s="14" t="s">
        <v>30</v>
      </c>
      <c r="AX1241" s="14" t="s">
        <v>73</v>
      </c>
      <c r="AY1241" s="263" t="s">
        <v>129</v>
      </c>
    </row>
    <row r="1242" spans="1:51" s="14" customFormat="1" ht="12">
      <c r="A1242" s="14"/>
      <c r="B1242" s="253"/>
      <c r="C1242" s="254"/>
      <c r="D1242" s="234" t="s">
        <v>188</v>
      </c>
      <c r="E1242" s="255" t="s">
        <v>1</v>
      </c>
      <c r="F1242" s="256" t="s">
        <v>861</v>
      </c>
      <c r="G1242" s="254"/>
      <c r="H1242" s="257">
        <v>1</v>
      </c>
      <c r="I1242" s="258"/>
      <c r="J1242" s="254"/>
      <c r="K1242" s="254"/>
      <c r="L1242" s="259"/>
      <c r="M1242" s="260"/>
      <c r="N1242" s="261"/>
      <c r="O1242" s="261"/>
      <c r="P1242" s="261"/>
      <c r="Q1242" s="261"/>
      <c r="R1242" s="261"/>
      <c r="S1242" s="261"/>
      <c r="T1242" s="262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63" t="s">
        <v>188</v>
      </c>
      <c r="AU1242" s="263" t="s">
        <v>82</v>
      </c>
      <c r="AV1242" s="14" t="s">
        <v>82</v>
      </c>
      <c r="AW1242" s="14" t="s">
        <v>30</v>
      </c>
      <c r="AX1242" s="14" t="s">
        <v>73</v>
      </c>
      <c r="AY1242" s="263" t="s">
        <v>129</v>
      </c>
    </row>
    <row r="1243" spans="1:51" s="14" customFormat="1" ht="12">
      <c r="A1243" s="14"/>
      <c r="B1243" s="253"/>
      <c r="C1243" s="254"/>
      <c r="D1243" s="234" t="s">
        <v>188</v>
      </c>
      <c r="E1243" s="255" t="s">
        <v>1</v>
      </c>
      <c r="F1243" s="256" t="s">
        <v>862</v>
      </c>
      <c r="G1243" s="254"/>
      <c r="H1243" s="257">
        <v>1</v>
      </c>
      <c r="I1243" s="258"/>
      <c r="J1243" s="254"/>
      <c r="K1243" s="254"/>
      <c r="L1243" s="259"/>
      <c r="M1243" s="260"/>
      <c r="N1243" s="261"/>
      <c r="O1243" s="261"/>
      <c r="P1243" s="261"/>
      <c r="Q1243" s="261"/>
      <c r="R1243" s="261"/>
      <c r="S1243" s="261"/>
      <c r="T1243" s="262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63" t="s">
        <v>188</v>
      </c>
      <c r="AU1243" s="263" t="s">
        <v>82</v>
      </c>
      <c r="AV1243" s="14" t="s">
        <v>82</v>
      </c>
      <c r="AW1243" s="14" t="s">
        <v>30</v>
      </c>
      <c r="AX1243" s="14" t="s">
        <v>73</v>
      </c>
      <c r="AY1243" s="263" t="s">
        <v>129</v>
      </c>
    </row>
    <row r="1244" spans="1:51" s="14" customFormat="1" ht="12">
      <c r="A1244" s="14"/>
      <c r="B1244" s="253"/>
      <c r="C1244" s="254"/>
      <c r="D1244" s="234" t="s">
        <v>188</v>
      </c>
      <c r="E1244" s="255" t="s">
        <v>1</v>
      </c>
      <c r="F1244" s="256" t="s">
        <v>863</v>
      </c>
      <c r="G1244" s="254"/>
      <c r="H1244" s="257">
        <v>1</v>
      </c>
      <c r="I1244" s="258"/>
      <c r="J1244" s="254"/>
      <c r="K1244" s="254"/>
      <c r="L1244" s="259"/>
      <c r="M1244" s="260"/>
      <c r="N1244" s="261"/>
      <c r="O1244" s="261"/>
      <c r="P1244" s="261"/>
      <c r="Q1244" s="261"/>
      <c r="R1244" s="261"/>
      <c r="S1244" s="261"/>
      <c r="T1244" s="262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63" t="s">
        <v>188</v>
      </c>
      <c r="AU1244" s="263" t="s">
        <v>82</v>
      </c>
      <c r="AV1244" s="14" t="s">
        <v>82</v>
      </c>
      <c r="AW1244" s="14" t="s">
        <v>30</v>
      </c>
      <c r="AX1244" s="14" t="s">
        <v>73</v>
      </c>
      <c r="AY1244" s="263" t="s">
        <v>129</v>
      </c>
    </row>
    <row r="1245" spans="1:51" s="14" customFormat="1" ht="12">
      <c r="A1245" s="14"/>
      <c r="B1245" s="253"/>
      <c r="C1245" s="254"/>
      <c r="D1245" s="234" t="s">
        <v>188</v>
      </c>
      <c r="E1245" s="255" t="s">
        <v>1</v>
      </c>
      <c r="F1245" s="256" t="s">
        <v>864</v>
      </c>
      <c r="G1245" s="254"/>
      <c r="H1245" s="257">
        <v>1</v>
      </c>
      <c r="I1245" s="258"/>
      <c r="J1245" s="254"/>
      <c r="K1245" s="254"/>
      <c r="L1245" s="259"/>
      <c r="M1245" s="260"/>
      <c r="N1245" s="261"/>
      <c r="O1245" s="261"/>
      <c r="P1245" s="261"/>
      <c r="Q1245" s="261"/>
      <c r="R1245" s="261"/>
      <c r="S1245" s="261"/>
      <c r="T1245" s="262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T1245" s="263" t="s">
        <v>188</v>
      </c>
      <c r="AU1245" s="263" t="s">
        <v>82</v>
      </c>
      <c r="AV1245" s="14" t="s">
        <v>82</v>
      </c>
      <c r="AW1245" s="14" t="s">
        <v>30</v>
      </c>
      <c r="AX1245" s="14" t="s">
        <v>73</v>
      </c>
      <c r="AY1245" s="263" t="s">
        <v>129</v>
      </c>
    </row>
    <row r="1246" spans="1:51" s="14" customFormat="1" ht="12">
      <c r="A1246" s="14"/>
      <c r="B1246" s="253"/>
      <c r="C1246" s="254"/>
      <c r="D1246" s="234" t="s">
        <v>188</v>
      </c>
      <c r="E1246" s="255" t="s">
        <v>1</v>
      </c>
      <c r="F1246" s="256" t="s">
        <v>865</v>
      </c>
      <c r="G1246" s="254"/>
      <c r="H1246" s="257">
        <v>1</v>
      </c>
      <c r="I1246" s="258"/>
      <c r="J1246" s="254"/>
      <c r="K1246" s="254"/>
      <c r="L1246" s="259"/>
      <c r="M1246" s="260"/>
      <c r="N1246" s="261"/>
      <c r="O1246" s="261"/>
      <c r="P1246" s="261"/>
      <c r="Q1246" s="261"/>
      <c r="R1246" s="261"/>
      <c r="S1246" s="261"/>
      <c r="T1246" s="262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63" t="s">
        <v>188</v>
      </c>
      <c r="AU1246" s="263" t="s">
        <v>82</v>
      </c>
      <c r="AV1246" s="14" t="s">
        <v>82</v>
      </c>
      <c r="AW1246" s="14" t="s">
        <v>30</v>
      </c>
      <c r="AX1246" s="14" t="s">
        <v>73</v>
      </c>
      <c r="AY1246" s="263" t="s">
        <v>129</v>
      </c>
    </row>
    <row r="1247" spans="1:51" s="14" customFormat="1" ht="12">
      <c r="A1247" s="14"/>
      <c r="B1247" s="253"/>
      <c r="C1247" s="254"/>
      <c r="D1247" s="234" t="s">
        <v>188</v>
      </c>
      <c r="E1247" s="255" t="s">
        <v>1</v>
      </c>
      <c r="F1247" s="256" t="s">
        <v>866</v>
      </c>
      <c r="G1247" s="254"/>
      <c r="H1247" s="257">
        <v>1</v>
      </c>
      <c r="I1247" s="258"/>
      <c r="J1247" s="254"/>
      <c r="K1247" s="254"/>
      <c r="L1247" s="259"/>
      <c r="M1247" s="260"/>
      <c r="N1247" s="261"/>
      <c r="O1247" s="261"/>
      <c r="P1247" s="261"/>
      <c r="Q1247" s="261"/>
      <c r="R1247" s="261"/>
      <c r="S1247" s="261"/>
      <c r="T1247" s="262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63" t="s">
        <v>188</v>
      </c>
      <c r="AU1247" s="263" t="s">
        <v>82</v>
      </c>
      <c r="AV1247" s="14" t="s">
        <v>82</v>
      </c>
      <c r="AW1247" s="14" t="s">
        <v>30</v>
      </c>
      <c r="AX1247" s="14" t="s">
        <v>73</v>
      </c>
      <c r="AY1247" s="263" t="s">
        <v>129</v>
      </c>
    </row>
    <row r="1248" spans="1:51" s="14" customFormat="1" ht="12">
      <c r="A1248" s="14"/>
      <c r="B1248" s="253"/>
      <c r="C1248" s="254"/>
      <c r="D1248" s="234" t="s">
        <v>188</v>
      </c>
      <c r="E1248" s="255" t="s">
        <v>1</v>
      </c>
      <c r="F1248" s="256" t="s">
        <v>867</v>
      </c>
      <c r="G1248" s="254"/>
      <c r="H1248" s="257">
        <v>1</v>
      </c>
      <c r="I1248" s="258"/>
      <c r="J1248" s="254"/>
      <c r="K1248" s="254"/>
      <c r="L1248" s="259"/>
      <c r="M1248" s="260"/>
      <c r="N1248" s="261"/>
      <c r="O1248" s="261"/>
      <c r="P1248" s="261"/>
      <c r="Q1248" s="261"/>
      <c r="R1248" s="261"/>
      <c r="S1248" s="261"/>
      <c r="T1248" s="262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63" t="s">
        <v>188</v>
      </c>
      <c r="AU1248" s="263" t="s">
        <v>82</v>
      </c>
      <c r="AV1248" s="14" t="s">
        <v>82</v>
      </c>
      <c r="AW1248" s="14" t="s">
        <v>30</v>
      </c>
      <c r="AX1248" s="14" t="s">
        <v>73</v>
      </c>
      <c r="AY1248" s="263" t="s">
        <v>129</v>
      </c>
    </row>
    <row r="1249" spans="1:51" s="14" customFormat="1" ht="12">
      <c r="A1249" s="14"/>
      <c r="B1249" s="253"/>
      <c r="C1249" s="254"/>
      <c r="D1249" s="234" t="s">
        <v>188</v>
      </c>
      <c r="E1249" s="255" t="s">
        <v>1</v>
      </c>
      <c r="F1249" s="256" t="s">
        <v>868</v>
      </c>
      <c r="G1249" s="254"/>
      <c r="H1249" s="257">
        <v>1</v>
      </c>
      <c r="I1249" s="258"/>
      <c r="J1249" s="254"/>
      <c r="K1249" s="254"/>
      <c r="L1249" s="259"/>
      <c r="M1249" s="260"/>
      <c r="N1249" s="261"/>
      <c r="O1249" s="261"/>
      <c r="P1249" s="261"/>
      <c r="Q1249" s="261"/>
      <c r="R1249" s="261"/>
      <c r="S1249" s="261"/>
      <c r="T1249" s="262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63" t="s">
        <v>188</v>
      </c>
      <c r="AU1249" s="263" t="s">
        <v>82</v>
      </c>
      <c r="AV1249" s="14" t="s">
        <v>82</v>
      </c>
      <c r="AW1249" s="14" t="s">
        <v>30</v>
      </c>
      <c r="AX1249" s="14" t="s">
        <v>73</v>
      </c>
      <c r="AY1249" s="263" t="s">
        <v>129</v>
      </c>
    </row>
    <row r="1250" spans="1:51" s="14" customFormat="1" ht="12">
      <c r="A1250" s="14"/>
      <c r="B1250" s="253"/>
      <c r="C1250" s="254"/>
      <c r="D1250" s="234" t="s">
        <v>188</v>
      </c>
      <c r="E1250" s="255" t="s">
        <v>1</v>
      </c>
      <c r="F1250" s="256" t="s">
        <v>869</v>
      </c>
      <c r="G1250" s="254"/>
      <c r="H1250" s="257">
        <v>1</v>
      </c>
      <c r="I1250" s="258"/>
      <c r="J1250" s="254"/>
      <c r="K1250" s="254"/>
      <c r="L1250" s="259"/>
      <c r="M1250" s="260"/>
      <c r="N1250" s="261"/>
      <c r="O1250" s="261"/>
      <c r="P1250" s="261"/>
      <c r="Q1250" s="261"/>
      <c r="R1250" s="261"/>
      <c r="S1250" s="261"/>
      <c r="T1250" s="262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63" t="s">
        <v>188</v>
      </c>
      <c r="AU1250" s="263" t="s">
        <v>82</v>
      </c>
      <c r="AV1250" s="14" t="s">
        <v>82</v>
      </c>
      <c r="AW1250" s="14" t="s">
        <v>30</v>
      </c>
      <c r="AX1250" s="14" t="s">
        <v>73</v>
      </c>
      <c r="AY1250" s="263" t="s">
        <v>129</v>
      </c>
    </row>
    <row r="1251" spans="1:51" s="14" customFormat="1" ht="12">
      <c r="A1251" s="14"/>
      <c r="B1251" s="253"/>
      <c r="C1251" s="254"/>
      <c r="D1251" s="234" t="s">
        <v>188</v>
      </c>
      <c r="E1251" s="255" t="s">
        <v>1</v>
      </c>
      <c r="F1251" s="256" t="s">
        <v>870</v>
      </c>
      <c r="G1251" s="254"/>
      <c r="H1251" s="257">
        <v>1</v>
      </c>
      <c r="I1251" s="258"/>
      <c r="J1251" s="254"/>
      <c r="K1251" s="254"/>
      <c r="L1251" s="259"/>
      <c r="M1251" s="260"/>
      <c r="N1251" s="261"/>
      <c r="O1251" s="261"/>
      <c r="P1251" s="261"/>
      <c r="Q1251" s="261"/>
      <c r="R1251" s="261"/>
      <c r="S1251" s="261"/>
      <c r="T1251" s="262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63" t="s">
        <v>188</v>
      </c>
      <c r="AU1251" s="263" t="s">
        <v>82</v>
      </c>
      <c r="AV1251" s="14" t="s">
        <v>82</v>
      </c>
      <c r="AW1251" s="14" t="s">
        <v>30</v>
      </c>
      <c r="AX1251" s="14" t="s">
        <v>73</v>
      </c>
      <c r="AY1251" s="263" t="s">
        <v>129</v>
      </c>
    </row>
    <row r="1252" spans="1:51" s="14" customFormat="1" ht="12">
      <c r="A1252" s="14"/>
      <c r="B1252" s="253"/>
      <c r="C1252" s="254"/>
      <c r="D1252" s="234" t="s">
        <v>188</v>
      </c>
      <c r="E1252" s="255" t="s">
        <v>1</v>
      </c>
      <c r="F1252" s="256" t="s">
        <v>871</v>
      </c>
      <c r="G1252" s="254"/>
      <c r="H1252" s="257">
        <v>1</v>
      </c>
      <c r="I1252" s="258"/>
      <c r="J1252" s="254"/>
      <c r="K1252" s="254"/>
      <c r="L1252" s="259"/>
      <c r="M1252" s="260"/>
      <c r="N1252" s="261"/>
      <c r="O1252" s="261"/>
      <c r="P1252" s="261"/>
      <c r="Q1252" s="261"/>
      <c r="R1252" s="261"/>
      <c r="S1252" s="261"/>
      <c r="T1252" s="262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63" t="s">
        <v>188</v>
      </c>
      <c r="AU1252" s="263" t="s">
        <v>82</v>
      </c>
      <c r="AV1252" s="14" t="s">
        <v>82</v>
      </c>
      <c r="AW1252" s="14" t="s">
        <v>30</v>
      </c>
      <c r="AX1252" s="14" t="s">
        <v>73</v>
      </c>
      <c r="AY1252" s="263" t="s">
        <v>129</v>
      </c>
    </row>
    <row r="1253" spans="1:51" s="14" customFormat="1" ht="12">
      <c r="A1253" s="14"/>
      <c r="B1253" s="253"/>
      <c r="C1253" s="254"/>
      <c r="D1253" s="234" t="s">
        <v>188</v>
      </c>
      <c r="E1253" s="255" t="s">
        <v>1</v>
      </c>
      <c r="F1253" s="256" t="s">
        <v>872</v>
      </c>
      <c r="G1253" s="254"/>
      <c r="H1253" s="257">
        <v>1</v>
      </c>
      <c r="I1253" s="258"/>
      <c r="J1253" s="254"/>
      <c r="K1253" s="254"/>
      <c r="L1253" s="259"/>
      <c r="M1253" s="260"/>
      <c r="N1253" s="261"/>
      <c r="O1253" s="261"/>
      <c r="P1253" s="261"/>
      <c r="Q1253" s="261"/>
      <c r="R1253" s="261"/>
      <c r="S1253" s="261"/>
      <c r="T1253" s="262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63" t="s">
        <v>188</v>
      </c>
      <c r="AU1253" s="263" t="s">
        <v>82</v>
      </c>
      <c r="AV1253" s="14" t="s">
        <v>82</v>
      </c>
      <c r="AW1253" s="14" t="s">
        <v>30</v>
      </c>
      <c r="AX1253" s="14" t="s">
        <v>73</v>
      </c>
      <c r="AY1253" s="263" t="s">
        <v>129</v>
      </c>
    </row>
    <row r="1254" spans="1:51" s="14" customFormat="1" ht="12">
      <c r="A1254" s="14"/>
      <c r="B1254" s="253"/>
      <c r="C1254" s="254"/>
      <c r="D1254" s="234" t="s">
        <v>188</v>
      </c>
      <c r="E1254" s="255" t="s">
        <v>1</v>
      </c>
      <c r="F1254" s="256" t="s">
        <v>873</v>
      </c>
      <c r="G1254" s="254"/>
      <c r="H1254" s="257">
        <v>1</v>
      </c>
      <c r="I1254" s="258"/>
      <c r="J1254" s="254"/>
      <c r="K1254" s="254"/>
      <c r="L1254" s="259"/>
      <c r="M1254" s="260"/>
      <c r="N1254" s="261"/>
      <c r="O1254" s="261"/>
      <c r="P1254" s="261"/>
      <c r="Q1254" s="261"/>
      <c r="R1254" s="261"/>
      <c r="S1254" s="261"/>
      <c r="T1254" s="262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63" t="s">
        <v>188</v>
      </c>
      <c r="AU1254" s="263" t="s">
        <v>82</v>
      </c>
      <c r="AV1254" s="14" t="s">
        <v>82</v>
      </c>
      <c r="AW1254" s="14" t="s">
        <v>30</v>
      </c>
      <c r="AX1254" s="14" t="s">
        <v>73</v>
      </c>
      <c r="AY1254" s="263" t="s">
        <v>129</v>
      </c>
    </row>
    <row r="1255" spans="1:51" s="14" customFormat="1" ht="12">
      <c r="A1255" s="14"/>
      <c r="B1255" s="253"/>
      <c r="C1255" s="254"/>
      <c r="D1255" s="234" t="s">
        <v>188</v>
      </c>
      <c r="E1255" s="255" t="s">
        <v>1</v>
      </c>
      <c r="F1255" s="256" t="s">
        <v>874</v>
      </c>
      <c r="G1255" s="254"/>
      <c r="H1255" s="257">
        <v>1</v>
      </c>
      <c r="I1255" s="258"/>
      <c r="J1255" s="254"/>
      <c r="K1255" s="254"/>
      <c r="L1255" s="259"/>
      <c r="M1255" s="260"/>
      <c r="N1255" s="261"/>
      <c r="O1255" s="261"/>
      <c r="P1255" s="261"/>
      <c r="Q1255" s="261"/>
      <c r="R1255" s="261"/>
      <c r="S1255" s="261"/>
      <c r="T1255" s="262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63" t="s">
        <v>188</v>
      </c>
      <c r="AU1255" s="263" t="s">
        <v>82</v>
      </c>
      <c r="AV1255" s="14" t="s">
        <v>82</v>
      </c>
      <c r="AW1255" s="14" t="s">
        <v>30</v>
      </c>
      <c r="AX1255" s="14" t="s">
        <v>73</v>
      </c>
      <c r="AY1255" s="263" t="s">
        <v>129</v>
      </c>
    </row>
    <row r="1256" spans="1:51" s="14" customFormat="1" ht="12">
      <c r="A1256" s="14"/>
      <c r="B1256" s="253"/>
      <c r="C1256" s="254"/>
      <c r="D1256" s="234" t="s">
        <v>188</v>
      </c>
      <c r="E1256" s="255" t="s">
        <v>1</v>
      </c>
      <c r="F1256" s="256" t="s">
        <v>875</v>
      </c>
      <c r="G1256" s="254"/>
      <c r="H1256" s="257">
        <v>1</v>
      </c>
      <c r="I1256" s="258"/>
      <c r="J1256" s="254"/>
      <c r="K1256" s="254"/>
      <c r="L1256" s="259"/>
      <c r="M1256" s="260"/>
      <c r="N1256" s="261"/>
      <c r="O1256" s="261"/>
      <c r="P1256" s="261"/>
      <c r="Q1256" s="261"/>
      <c r="R1256" s="261"/>
      <c r="S1256" s="261"/>
      <c r="T1256" s="262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63" t="s">
        <v>188</v>
      </c>
      <c r="AU1256" s="263" t="s">
        <v>82</v>
      </c>
      <c r="AV1256" s="14" t="s">
        <v>82</v>
      </c>
      <c r="AW1256" s="14" t="s">
        <v>30</v>
      </c>
      <c r="AX1256" s="14" t="s">
        <v>73</v>
      </c>
      <c r="AY1256" s="263" t="s">
        <v>129</v>
      </c>
    </row>
    <row r="1257" spans="1:51" s="14" customFormat="1" ht="12">
      <c r="A1257" s="14"/>
      <c r="B1257" s="253"/>
      <c r="C1257" s="254"/>
      <c r="D1257" s="234" t="s">
        <v>188</v>
      </c>
      <c r="E1257" s="255" t="s">
        <v>1</v>
      </c>
      <c r="F1257" s="256" t="s">
        <v>876</v>
      </c>
      <c r="G1257" s="254"/>
      <c r="H1257" s="257">
        <v>1</v>
      </c>
      <c r="I1257" s="258"/>
      <c r="J1257" s="254"/>
      <c r="K1257" s="254"/>
      <c r="L1257" s="259"/>
      <c r="M1257" s="260"/>
      <c r="N1257" s="261"/>
      <c r="O1257" s="261"/>
      <c r="P1257" s="261"/>
      <c r="Q1257" s="261"/>
      <c r="R1257" s="261"/>
      <c r="S1257" s="261"/>
      <c r="T1257" s="262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63" t="s">
        <v>188</v>
      </c>
      <c r="AU1257" s="263" t="s">
        <v>82</v>
      </c>
      <c r="AV1257" s="14" t="s">
        <v>82</v>
      </c>
      <c r="AW1257" s="14" t="s">
        <v>30</v>
      </c>
      <c r="AX1257" s="14" t="s">
        <v>73</v>
      </c>
      <c r="AY1257" s="263" t="s">
        <v>129</v>
      </c>
    </row>
    <row r="1258" spans="1:51" s="14" customFormat="1" ht="12">
      <c r="A1258" s="14"/>
      <c r="B1258" s="253"/>
      <c r="C1258" s="254"/>
      <c r="D1258" s="234" t="s">
        <v>188</v>
      </c>
      <c r="E1258" s="255" t="s">
        <v>1</v>
      </c>
      <c r="F1258" s="256" t="s">
        <v>877</v>
      </c>
      <c r="G1258" s="254"/>
      <c r="H1258" s="257">
        <v>1</v>
      </c>
      <c r="I1258" s="258"/>
      <c r="J1258" s="254"/>
      <c r="K1258" s="254"/>
      <c r="L1258" s="259"/>
      <c r="M1258" s="260"/>
      <c r="N1258" s="261"/>
      <c r="O1258" s="261"/>
      <c r="P1258" s="261"/>
      <c r="Q1258" s="261"/>
      <c r="R1258" s="261"/>
      <c r="S1258" s="261"/>
      <c r="T1258" s="262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63" t="s">
        <v>188</v>
      </c>
      <c r="AU1258" s="263" t="s">
        <v>82</v>
      </c>
      <c r="AV1258" s="14" t="s">
        <v>82</v>
      </c>
      <c r="AW1258" s="14" t="s">
        <v>30</v>
      </c>
      <c r="AX1258" s="14" t="s">
        <v>73</v>
      </c>
      <c r="AY1258" s="263" t="s">
        <v>129</v>
      </c>
    </row>
    <row r="1259" spans="1:51" s="14" customFormat="1" ht="12">
      <c r="A1259" s="14"/>
      <c r="B1259" s="253"/>
      <c r="C1259" s="254"/>
      <c r="D1259" s="234" t="s">
        <v>188</v>
      </c>
      <c r="E1259" s="255" t="s">
        <v>1</v>
      </c>
      <c r="F1259" s="256" t="s">
        <v>878</v>
      </c>
      <c r="G1259" s="254"/>
      <c r="H1259" s="257">
        <v>1</v>
      </c>
      <c r="I1259" s="258"/>
      <c r="J1259" s="254"/>
      <c r="K1259" s="254"/>
      <c r="L1259" s="259"/>
      <c r="M1259" s="260"/>
      <c r="N1259" s="261"/>
      <c r="O1259" s="261"/>
      <c r="P1259" s="261"/>
      <c r="Q1259" s="261"/>
      <c r="R1259" s="261"/>
      <c r="S1259" s="261"/>
      <c r="T1259" s="262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63" t="s">
        <v>188</v>
      </c>
      <c r="AU1259" s="263" t="s">
        <v>82</v>
      </c>
      <c r="AV1259" s="14" t="s">
        <v>82</v>
      </c>
      <c r="AW1259" s="14" t="s">
        <v>30</v>
      </c>
      <c r="AX1259" s="14" t="s">
        <v>73</v>
      </c>
      <c r="AY1259" s="263" t="s">
        <v>129</v>
      </c>
    </row>
    <row r="1260" spans="1:51" s="15" customFormat="1" ht="12">
      <c r="A1260" s="15"/>
      <c r="B1260" s="264"/>
      <c r="C1260" s="265"/>
      <c r="D1260" s="234" t="s">
        <v>188</v>
      </c>
      <c r="E1260" s="266" t="s">
        <v>1</v>
      </c>
      <c r="F1260" s="267" t="s">
        <v>197</v>
      </c>
      <c r="G1260" s="265"/>
      <c r="H1260" s="268">
        <v>20</v>
      </c>
      <c r="I1260" s="269"/>
      <c r="J1260" s="265"/>
      <c r="K1260" s="265"/>
      <c r="L1260" s="270"/>
      <c r="M1260" s="271"/>
      <c r="N1260" s="272"/>
      <c r="O1260" s="272"/>
      <c r="P1260" s="272"/>
      <c r="Q1260" s="272"/>
      <c r="R1260" s="272"/>
      <c r="S1260" s="272"/>
      <c r="T1260" s="273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T1260" s="274" t="s">
        <v>188</v>
      </c>
      <c r="AU1260" s="274" t="s">
        <v>82</v>
      </c>
      <c r="AV1260" s="15" t="s">
        <v>136</v>
      </c>
      <c r="AW1260" s="15" t="s">
        <v>30</v>
      </c>
      <c r="AX1260" s="15" t="s">
        <v>80</v>
      </c>
      <c r="AY1260" s="274" t="s">
        <v>129</v>
      </c>
    </row>
    <row r="1261" spans="1:65" s="2" customFormat="1" ht="37.8" customHeight="1">
      <c r="A1261" s="39"/>
      <c r="B1261" s="40"/>
      <c r="C1261" s="220" t="s">
        <v>312</v>
      </c>
      <c r="D1261" s="220" t="s">
        <v>132</v>
      </c>
      <c r="E1261" s="221" t="s">
        <v>879</v>
      </c>
      <c r="F1261" s="222" t="s">
        <v>880</v>
      </c>
      <c r="G1261" s="223" t="s">
        <v>247</v>
      </c>
      <c r="H1261" s="224">
        <v>3</v>
      </c>
      <c r="I1261" s="225"/>
      <c r="J1261" s="226">
        <f>ROUND(I1261*H1261,2)</f>
        <v>0</v>
      </c>
      <c r="K1261" s="227"/>
      <c r="L1261" s="45"/>
      <c r="M1261" s="228" t="s">
        <v>1</v>
      </c>
      <c r="N1261" s="229" t="s">
        <v>38</v>
      </c>
      <c r="O1261" s="92"/>
      <c r="P1261" s="230">
        <f>O1261*H1261</f>
        <v>0</v>
      </c>
      <c r="Q1261" s="230">
        <v>0</v>
      </c>
      <c r="R1261" s="230">
        <f>Q1261*H1261</f>
        <v>0</v>
      </c>
      <c r="S1261" s="230">
        <v>0</v>
      </c>
      <c r="T1261" s="231">
        <f>S1261*H1261</f>
        <v>0</v>
      </c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R1261" s="232" t="s">
        <v>136</v>
      </c>
      <c r="AT1261" s="232" t="s">
        <v>132</v>
      </c>
      <c r="AU1261" s="232" t="s">
        <v>82</v>
      </c>
      <c r="AY1261" s="18" t="s">
        <v>129</v>
      </c>
      <c r="BE1261" s="233">
        <f>IF(N1261="základní",J1261,0)</f>
        <v>0</v>
      </c>
      <c r="BF1261" s="233">
        <f>IF(N1261="snížená",J1261,0)</f>
        <v>0</v>
      </c>
      <c r="BG1261" s="233">
        <f>IF(N1261="zákl. přenesená",J1261,0)</f>
        <v>0</v>
      </c>
      <c r="BH1261" s="233">
        <f>IF(N1261="sníž. přenesená",J1261,0)</f>
        <v>0</v>
      </c>
      <c r="BI1261" s="233">
        <f>IF(N1261="nulová",J1261,0)</f>
        <v>0</v>
      </c>
      <c r="BJ1261" s="18" t="s">
        <v>80</v>
      </c>
      <c r="BK1261" s="233">
        <f>ROUND(I1261*H1261,2)</f>
        <v>0</v>
      </c>
      <c r="BL1261" s="18" t="s">
        <v>136</v>
      </c>
      <c r="BM1261" s="232" t="s">
        <v>881</v>
      </c>
    </row>
    <row r="1262" spans="1:47" s="2" customFormat="1" ht="12">
      <c r="A1262" s="39"/>
      <c r="B1262" s="40"/>
      <c r="C1262" s="41"/>
      <c r="D1262" s="234" t="s">
        <v>137</v>
      </c>
      <c r="E1262" s="41"/>
      <c r="F1262" s="235" t="s">
        <v>880</v>
      </c>
      <c r="G1262" s="41"/>
      <c r="H1262" s="41"/>
      <c r="I1262" s="236"/>
      <c r="J1262" s="41"/>
      <c r="K1262" s="41"/>
      <c r="L1262" s="45"/>
      <c r="M1262" s="237"/>
      <c r="N1262" s="238"/>
      <c r="O1262" s="92"/>
      <c r="P1262" s="92"/>
      <c r="Q1262" s="92"/>
      <c r="R1262" s="92"/>
      <c r="S1262" s="92"/>
      <c r="T1262" s="93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T1262" s="18" t="s">
        <v>137</v>
      </c>
      <c r="AU1262" s="18" t="s">
        <v>82</v>
      </c>
    </row>
    <row r="1263" spans="1:65" s="2" customFormat="1" ht="37.8" customHeight="1">
      <c r="A1263" s="39"/>
      <c r="B1263" s="40"/>
      <c r="C1263" s="275" t="s">
        <v>882</v>
      </c>
      <c r="D1263" s="275" t="s">
        <v>293</v>
      </c>
      <c r="E1263" s="276" t="s">
        <v>883</v>
      </c>
      <c r="F1263" s="277" t="s">
        <v>884</v>
      </c>
      <c r="G1263" s="278" t="s">
        <v>247</v>
      </c>
      <c r="H1263" s="279">
        <v>2</v>
      </c>
      <c r="I1263" s="280"/>
      <c r="J1263" s="281">
        <f>ROUND(I1263*H1263,2)</f>
        <v>0</v>
      </c>
      <c r="K1263" s="282"/>
      <c r="L1263" s="283"/>
      <c r="M1263" s="284" t="s">
        <v>1</v>
      </c>
      <c r="N1263" s="285" t="s">
        <v>38</v>
      </c>
      <c r="O1263" s="92"/>
      <c r="P1263" s="230">
        <f>O1263*H1263</f>
        <v>0</v>
      </c>
      <c r="Q1263" s="230">
        <v>0</v>
      </c>
      <c r="R1263" s="230">
        <f>Q1263*H1263</f>
        <v>0</v>
      </c>
      <c r="S1263" s="230">
        <v>0</v>
      </c>
      <c r="T1263" s="231">
        <f>S1263*H1263</f>
        <v>0</v>
      </c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R1263" s="232" t="s">
        <v>147</v>
      </c>
      <c r="AT1263" s="232" t="s">
        <v>293</v>
      </c>
      <c r="AU1263" s="232" t="s">
        <v>82</v>
      </c>
      <c r="AY1263" s="18" t="s">
        <v>129</v>
      </c>
      <c r="BE1263" s="233">
        <f>IF(N1263="základní",J1263,0)</f>
        <v>0</v>
      </c>
      <c r="BF1263" s="233">
        <f>IF(N1263="snížená",J1263,0)</f>
        <v>0</v>
      </c>
      <c r="BG1263" s="233">
        <f>IF(N1263="zákl. přenesená",J1263,0)</f>
        <v>0</v>
      </c>
      <c r="BH1263" s="233">
        <f>IF(N1263="sníž. přenesená",J1263,0)</f>
        <v>0</v>
      </c>
      <c r="BI1263" s="233">
        <f>IF(N1263="nulová",J1263,0)</f>
        <v>0</v>
      </c>
      <c r="BJ1263" s="18" t="s">
        <v>80</v>
      </c>
      <c r="BK1263" s="233">
        <f>ROUND(I1263*H1263,2)</f>
        <v>0</v>
      </c>
      <c r="BL1263" s="18" t="s">
        <v>136</v>
      </c>
      <c r="BM1263" s="232" t="s">
        <v>885</v>
      </c>
    </row>
    <row r="1264" spans="1:47" s="2" customFormat="1" ht="12">
      <c r="A1264" s="39"/>
      <c r="B1264" s="40"/>
      <c r="C1264" s="41"/>
      <c r="D1264" s="234" t="s">
        <v>137</v>
      </c>
      <c r="E1264" s="41"/>
      <c r="F1264" s="235" t="s">
        <v>884</v>
      </c>
      <c r="G1264" s="41"/>
      <c r="H1264" s="41"/>
      <c r="I1264" s="236"/>
      <c r="J1264" s="41"/>
      <c r="K1264" s="41"/>
      <c r="L1264" s="45"/>
      <c r="M1264" s="237"/>
      <c r="N1264" s="238"/>
      <c r="O1264" s="92"/>
      <c r="P1264" s="92"/>
      <c r="Q1264" s="92"/>
      <c r="R1264" s="92"/>
      <c r="S1264" s="92"/>
      <c r="T1264" s="93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T1264" s="18" t="s">
        <v>137</v>
      </c>
      <c r="AU1264" s="18" t="s">
        <v>82</v>
      </c>
    </row>
    <row r="1265" spans="1:51" s="14" customFormat="1" ht="12">
      <c r="A1265" s="14"/>
      <c r="B1265" s="253"/>
      <c r="C1265" s="254"/>
      <c r="D1265" s="234" t="s">
        <v>188</v>
      </c>
      <c r="E1265" s="255" t="s">
        <v>1</v>
      </c>
      <c r="F1265" s="256" t="s">
        <v>886</v>
      </c>
      <c r="G1265" s="254"/>
      <c r="H1265" s="257">
        <v>1</v>
      </c>
      <c r="I1265" s="258"/>
      <c r="J1265" s="254"/>
      <c r="K1265" s="254"/>
      <c r="L1265" s="259"/>
      <c r="M1265" s="260"/>
      <c r="N1265" s="261"/>
      <c r="O1265" s="261"/>
      <c r="P1265" s="261"/>
      <c r="Q1265" s="261"/>
      <c r="R1265" s="261"/>
      <c r="S1265" s="261"/>
      <c r="T1265" s="262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63" t="s">
        <v>188</v>
      </c>
      <c r="AU1265" s="263" t="s">
        <v>82</v>
      </c>
      <c r="AV1265" s="14" t="s">
        <v>82</v>
      </c>
      <c r="AW1265" s="14" t="s">
        <v>30</v>
      </c>
      <c r="AX1265" s="14" t="s">
        <v>73</v>
      </c>
      <c r="AY1265" s="263" t="s">
        <v>129</v>
      </c>
    </row>
    <row r="1266" spans="1:51" s="14" customFormat="1" ht="12">
      <c r="A1266" s="14"/>
      <c r="B1266" s="253"/>
      <c r="C1266" s="254"/>
      <c r="D1266" s="234" t="s">
        <v>188</v>
      </c>
      <c r="E1266" s="255" t="s">
        <v>1</v>
      </c>
      <c r="F1266" s="256" t="s">
        <v>887</v>
      </c>
      <c r="G1266" s="254"/>
      <c r="H1266" s="257">
        <v>1</v>
      </c>
      <c r="I1266" s="258"/>
      <c r="J1266" s="254"/>
      <c r="K1266" s="254"/>
      <c r="L1266" s="259"/>
      <c r="M1266" s="260"/>
      <c r="N1266" s="261"/>
      <c r="O1266" s="261"/>
      <c r="P1266" s="261"/>
      <c r="Q1266" s="261"/>
      <c r="R1266" s="261"/>
      <c r="S1266" s="261"/>
      <c r="T1266" s="262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63" t="s">
        <v>188</v>
      </c>
      <c r="AU1266" s="263" t="s">
        <v>82</v>
      </c>
      <c r="AV1266" s="14" t="s">
        <v>82</v>
      </c>
      <c r="AW1266" s="14" t="s">
        <v>30</v>
      </c>
      <c r="AX1266" s="14" t="s">
        <v>73</v>
      </c>
      <c r="AY1266" s="263" t="s">
        <v>129</v>
      </c>
    </row>
    <row r="1267" spans="1:51" s="15" customFormat="1" ht="12">
      <c r="A1267" s="15"/>
      <c r="B1267" s="264"/>
      <c r="C1267" s="265"/>
      <c r="D1267" s="234" t="s">
        <v>188</v>
      </c>
      <c r="E1267" s="266" t="s">
        <v>1</v>
      </c>
      <c r="F1267" s="267" t="s">
        <v>197</v>
      </c>
      <c r="G1267" s="265"/>
      <c r="H1267" s="268">
        <v>2</v>
      </c>
      <c r="I1267" s="269"/>
      <c r="J1267" s="265"/>
      <c r="K1267" s="265"/>
      <c r="L1267" s="270"/>
      <c r="M1267" s="271"/>
      <c r="N1267" s="272"/>
      <c r="O1267" s="272"/>
      <c r="P1267" s="272"/>
      <c r="Q1267" s="272"/>
      <c r="R1267" s="272"/>
      <c r="S1267" s="272"/>
      <c r="T1267" s="273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T1267" s="274" t="s">
        <v>188</v>
      </c>
      <c r="AU1267" s="274" t="s">
        <v>82</v>
      </c>
      <c r="AV1267" s="15" t="s">
        <v>136</v>
      </c>
      <c r="AW1267" s="15" t="s">
        <v>30</v>
      </c>
      <c r="AX1267" s="15" t="s">
        <v>80</v>
      </c>
      <c r="AY1267" s="274" t="s">
        <v>129</v>
      </c>
    </row>
    <row r="1268" spans="1:65" s="2" customFormat="1" ht="37.8" customHeight="1">
      <c r="A1268" s="39"/>
      <c r="B1268" s="40"/>
      <c r="C1268" s="275" t="s">
        <v>315</v>
      </c>
      <c r="D1268" s="275" t="s">
        <v>293</v>
      </c>
      <c r="E1268" s="276" t="s">
        <v>888</v>
      </c>
      <c r="F1268" s="277" t="s">
        <v>889</v>
      </c>
      <c r="G1268" s="278" t="s">
        <v>247</v>
      </c>
      <c r="H1268" s="279">
        <v>1</v>
      </c>
      <c r="I1268" s="280"/>
      <c r="J1268" s="281">
        <f>ROUND(I1268*H1268,2)</f>
        <v>0</v>
      </c>
      <c r="K1268" s="282"/>
      <c r="L1268" s="283"/>
      <c r="M1268" s="284" t="s">
        <v>1</v>
      </c>
      <c r="N1268" s="285" t="s">
        <v>38</v>
      </c>
      <c r="O1268" s="92"/>
      <c r="P1268" s="230">
        <f>O1268*H1268</f>
        <v>0</v>
      </c>
      <c r="Q1268" s="230">
        <v>0</v>
      </c>
      <c r="R1268" s="230">
        <f>Q1268*H1268</f>
        <v>0</v>
      </c>
      <c r="S1268" s="230">
        <v>0</v>
      </c>
      <c r="T1268" s="231">
        <f>S1268*H1268</f>
        <v>0</v>
      </c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R1268" s="232" t="s">
        <v>147</v>
      </c>
      <c r="AT1268" s="232" t="s">
        <v>293</v>
      </c>
      <c r="AU1268" s="232" t="s">
        <v>82</v>
      </c>
      <c r="AY1268" s="18" t="s">
        <v>129</v>
      </c>
      <c r="BE1268" s="233">
        <f>IF(N1268="základní",J1268,0)</f>
        <v>0</v>
      </c>
      <c r="BF1268" s="233">
        <f>IF(N1268="snížená",J1268,0)</f>
        <v>0</v>
      </c>
      <c r="BG1268" s="233">
        <f>IF(N1268="zákl. přenesená",J1268,0)</f>
        <v>0</v>
      </c>
      <c r="BH1268" s="233">
        <f>IF(N1268="sníž. přenesená",J1268,0)</f>
        <v>0</v>
      </c>
      <c r="BI1268" s="233">
        <f>IF(N1268="nulová",J1268,0)</f>
        <v>0</v>
      </c>
      <c r="BJ1268" s="18" t="s">
        <v>80</v>
      </c>
      <c r="BK1268" s="233">
        <f>ROUND(I1268*H1268,2)</f>
        <v>0</v>
      </c>
      <c r="BL1268" s="18" t="s">
        <v>136</v>
      </c>
      <c r="BM1268" s="232" t="s">
        <v>890</v>
      </c>
    </row>
    <row r="1269" spans="1:47" s="2" customFormat="1" ht="12">
      <c r="A1269" s="39"/>
      <c r="B1269" s="40"/>
      <c r="C1269" s="41"/>
      <c r="D1269" s="234" t="s">
        <v>137</v>
      </c>
      <c r="E1269" s="41"/>
      <c r="F1269" s="235" t="s">
        <v>889</v>
      </c>
      <c r="G1269" s="41"/>
      <c r="H1269" s="41"/>
      <c r="I1269" s="236"/>
      <c r="J1269" s="41"/>
      <c r="K1269" s="41"/>
      <c r="L1269" s="45"/>
      <c r="M1269" s="237"/>
      <c r="N1269" s="238"/>
      <c r="O1269" s="92"/>
      <c r="P1269" s="92"/>
      <c r="Q1269" s="92"/>
      <c r="R1269" s="92"/>
      <c r="S1269" s="92"/>
      <c r="T1269" s="93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T1269" s="18" t="s">
        <v>137</v>
      </c>
      <c r="AU1269" s="18" t="s">
        <v>82</v>
      </c>
    </row>
    <row r="1270" spans="1:51" s="14" customFormat="1" ht="12">
      <c r="A1270" s="14"/>
      <c r="B1270" s="253"/>
      <c r="C1270" s="254"/>
      <c r="D1270" s="234" t="s">
        <v>188</v>
      </c>
      <c r="E1270" s="255" t="s">
        <v>1</v>
      </c>
      <c r="F1270" s="256" t="s">
        <v>891</v>
      </c>
      <c r="G1270" s="254"/>
      <c r="H1270" s="257">
        <v>1</v>
      </c>
      <c r="I1270" s="258"/>
      <c r="J1270" s="254"/>
      <c r="K1270" s="254"/>
      <c r="L1270" s="259"/>
      <c r="M1270" s="260"/>
      <c r="N1270" s="261"/>
      <c r="O1270" s="261"/>
      <c r="P1270" s="261"/>
      <c r="Q1270" s="261"/>
      <c r="R1270" s="261"/>
      <c r="S1270" s="261"/>
      <c r="T1270" s="262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63" t="s">
        <v>188</v>
      </c>
      <c r="AU1270" s="263" t="s">
        <v>82</v>
      </c>
      <c r="AV1270" s="14" t="s">
        <v>82</v>
      </c>
      <c r="AW1270" s="14" t="s">
        <v>30</v>
      </c>
      <c r="AX1270" s="14" t="s">
        <v>73</v>
      </c>
      <c r="AY1270" s="263" t="s">
        <v>129</v>
      </c>
    </row>
    <row r="1271" spans="1:51" s="15" customFormat="1" ht="12">
      <c r="A1271" s="15"/>
      <c r="B1271" s="264"/>
      <c r="C1271" s="265"/>
      <c r="D1271" s="234" t="s">
        <v>188</v>
      </c>
      <c r="E1271" s="266" t="s">
        <v>1</v>
      </c>
      <c r="F1271" s="267" t="s">
        <v>197</v>
      </c>
      <c r="G1271" s="265"/>
      <c r="H1271" s="268">
        <v>1</v>
      </c>
      <c r="I1271" s="269"/>
      <c r="J1271" s="265"/>
      <c r="K1271" s="265"/>
      <c r="L1271" s="270"/>
      <c r="M1271" s="271"/>
      <c r="N1271" s="272"/>
      <c r="O1271" s="272"/>
      <c r="P1271" s="272"/>
      <c r="Q1271" s="272"/>
      <c r="R1271" s="272"/>
      <c r="S1271" s="272"/>
      <c r="T1271" s="273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T1271" s="274" t="s">
        <v>188</v>
      </c>
      <c r="AU1271" s="274" t="s">
        <v>82</v>
      </c>
      <c r="AV1271" s="15" t="s">
        <v>136</v>
      </c>
      <c r="AW1271" s="15" t="s">
        <v>30</v>
      </c>
      <c r="AX1271" s="15" t="s">
        <v>80</v>
      </c>
      <c r="AY1271" s="274" t="s">
        <v>129</v>
      </c>
    </row>
    <row r="1272" spans="1:63" s="12" customFormat="1" ht="22.8" customHeight="1">
      <c r="A1272" s="12"/>
      <c r="B1272" s="204"/>
      <c r="C1272" s="205"/>
      <c r="D1272" s="206" t="s">
        <v>72</v>
      </c>
      <c r="E1272" s="218" t="s">
        <v>251</v>
      </c>
      <c r="F1272" s="218" t="s">
        <v>892</v>
      </c>
      <c r="G1272" s="205"/>
      <c r="H1272" s="205"/>
      <c r="I1272" s="208"/>
      <c r="J1272" s="219">
        <f>BK1272</f>
        <v>0</v>
      </c>
      <c r="K1272" s="205"/>
      <c r="L1272" s="210"/>
      <c r="M1272" s="211"/>
      <c r="N1272" s="212"/>
      <c r="O1272" s="212"/>
      <c r="P1272" s="213">
        <f>SUM(P1273:P1950)</f>
        <v>0</v>
      </c>
      <c r="Q1272" s="212"/>
      <c r="R1272" s="213">
        <f>SUM(R1273:R1950)</f>
        <v>0</v>
      </c>
      <c r="S1272" s="212"/>
      <c r="T1272" s="214">
        <f>SUM(T1273:T1950)</f>
        <v>0</v>
      </c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R1272" s="215" t="s">
        <v>80</v>
      </c>
      <c r="AT1272" s="216" t="s">
        <v>72</v>
      </c>
      <c r="AU1272" s="216" t="s">
        <v>80</v>
      </c>
      <c r="AY1272" s="215" t="s">
        <v>129</v>
      </c>
      <c r="BK1272" s="217">
        <f>SUM(BK1273:BK1950)</f>
        <v>0</v>
      </c>
    </row>
    <row r="1273" spans="1:65" s="2" customFormat="1" ht="44.25" customHeight="1">
      <c r="A1273" s="39"/>
      <c r="B1273" s="40"/>
      <c r="C1273" s="220" t="s">
        <v>893</v>
      </c>
      <c r="D1273" s="220" t="s">
        <v>132</v>
      </c>
      <c r="E1273" s="221" t="s">
        <v>894</v>
      </c>
      <c r="F1273" s="222" t="s">
        <v>895</v>
      </c>
      <c r="G1273" s="223" t="s">
        <v>187</v>
      </c>
      <c r="H1273" s="224">
        <v>95.685</v>
      </c>
      <c r="I1273" s="225"/>
      <c r="J1273" s="226">
        <f>ROUND(I1273*H1273,2)</f>
        <v>0</v>
      </c>
      <c r="K1273" s="227"/>
      <c r="L1273" s="45"/>
      <c r="M1273" s="228" t="s">
        <v>1</v>
      </c>
      <c r="N1273" s="229" t="s">
        <v>38</v>
      </c>
      <c r="O1273" s="92"/>
      <c r="P1273" s="230">
        <f>O1273*H1273</f>
        <v>0</v>
      </c>
      <c r="Q1273" s="230">
        <v>0</v>
      </c>
      <c r="R1273" s="230">
        <f>Q1273*H1273</f>
        <v>0</v>
      </c>
      <c r="S1273" s="230">
        <v>0</v>
      </c>
      <c r="T1273" s="231">
        <f>S1273*H1273</f>
        <v>0</v>
      </c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R1273" s="232" t="s">
        <v>136</v>
      </c>
      <c r="AT1273" s="232" t="s">
        <v>132</v>
      </c>
      <c r="AU1273" s="232" t="s">
        <v>82</v>
      </c>
      <c r="AY1273" s="18" t="s">
        <v>129</v>
      </c>
      <c r="BE1273" s="233">
        <f>IF(N1273="základní",J1273,0)</f>
        <v>0</v>
      </c>
      <c r="BF1273" s="233">
        <f>IF(N1273="snížená",J1273,0)</f>
        <v>0</v>
      </c>
      <c r="BG1273" s="233">
        <f>IF(N1273="zákl. přenesená",J1273,0)</f>
        <v>0</v>
      </c>
      <c r="BH1273" s="233">
        <f>IF(N1273="sníž. přenesená",J1273,0)</f>
        <v>0</v>
      </c>
      <c r="BI1273" s="233">
        <f>IF(N1273="nulová",J1273,0)</f>
        <v>0</v>
      </c>
      <c r="BJ1273" s="18" t="s">
        <v>80</v>
      </c>
      <c r="BK1273" s="233">
        <f>ROUND(I1273*H1273,2)</f>
        <v>0</v>
      </c>
      <c r="BL1273" s="18" t="s">
        <v>136</v>
      </c>
      <c r="BM1273" s="232" t="s">
        <v>896</v>
      </c>
    </row>
    <row r="1274" spans="1:47" s="2" customFormat="1" ht="12">
      <c r="A1274" s="39"/>
      <c r="B1274" s="40"/>
      <c r="C1274" s="41"/>
      <c r="D1274" s="234" t="s">
        <v>137</v>
      </c>
      <c r="E1274" s="41"/>
      <c r="F1274" s="235" t="s">
        <v>895</v>
      </c>
      <c r="G1274" s="41"/>
      <c r="H1274" s="41"/>
      <c r="I1274" s="236"/>
      <c r="J1274" s="41"/>
      <c r="K1274" s="41"/>
      <c r="L1274" s="45"/>
      <c r="M1274" s="237"/>
      <c r="N1274" s="238"/>
      <c r="O1274" s="92"/>
      <c r="P1274" s="92"/>
      <c r="Q1274" s="92"/>
      <c r="R1274" s="92"/>
      <c r="S1274" s="92"/>
      <c r="T1274" s="93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T1274" s="18" t="s">
        <v>137</v>
      </c>
      <c r="AU1274" s="18" t="s">
        <v>82</v>
      </c>
    </row>
    <row r="1275" spans="1:51" s="13" customFormat="1" ht="12">
      <c r="A1275" s="13"/>
      <c r="B1275" s="243"/>
      <c r="C1275" s="244"/>
      <c r="D1275" s="234" t="s">
        <v>188</v>
      </c>
      <c r="E1275" s="245" t="s">
        <v>1</v>
      </c>
      <c r="F1275" s="246" t="s">
        <v>420</v>
      </c>
      <c r="G1275" s="244"/>
      <c r="H1275" s="245" t="s">
        <v>1</v>
      </c>
      <c r="I1275" s="247"/>
      <c r="J1275" s="244"/>
      <c r="K1275" s="244"/>
      <c r="L1275" s="248"/>
      <c r="M1275" s="249"/>
      <c r="N1275" s="250"/>
      <c r="O1275" s="250"/>
      <c r="P1275" s="250"/>
      <c r="Q1275" s="250"/>
      <c r="R1275" s="250"/>
      <c r="S1275" s="250"/>
      <c r="T1275" s="251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52" t="s">
        <v>188</v>
      </c>
      <c r="AU1275" s="252" t="s">
        <v>82</v>
      </c>
      <c r="AV1275" s="13" t="s">
        <v>80</v>
      </c>
      <c r="AW1275" s="13" t="s">
        <v>30</v>
      </c>
      <c r="AX1275" s="13" t="s">
        <v>73</v>
      </c>
      <c r="AY1275" s="252" t="s">
        <v>129</v>
      </c>
    </row>
    <row r="1276" spans="1:51" s="14" customFormat="1" ht="12">
      <c r="A1276" s="14"/>
      <c r="B1276" s="253"/>
      <c r="C1276" s="254"/>
      <c r="D1276" s="234" t="s">
        <v>188</v>
      </c>
      <c r="E1276" s="255" t="s">
        <v>1</v>
      </c>
      <c r="F1276" s="256" t="s">
        <v>897</v>
      </c>
      <c r="G1276" s="254"/>
      <c r="H1276" s="257">
        <v>9.416</v>
      </c>
      <c r="I1276" s="258"/>
      <c r="J1276" s="254"/>
      <c r="K1276" s="254"/>
      <c r="L1276" s="259"/>
      <c r="M1276" s="260"/>
      <c r="N1276" s="261"/>
      <c r="O1276" s="261"/>
      <c r="P1276" s="261"/>
      <c r="Q1276" s="261"/>
      <c r="R1276" s="261"/>
      <c r="S1276" s="261"/>
      <c r="T1276" s="262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63" t="s">
        <v>188</v>
      </c>
      <c r="AU1276" s="263" t="s">
        <v>82</v>
      </c>
      <c r="AV1276" s="14" t="s">
        <v>82</v>
      </c>
      <c r="AW1276" s="14" t="s">
        <v>30</v>
      </c>
      <c r="AX1276" s="14" t="s">
        <v>73</v>
      </c>
      <c r="AY1276" s="263" t="s">
        <v>129</v>
      </c>
    </row>
    <row r="1277" spans="1:51" s="14" customFormat="1" ht="12">
      <c r="A1277" s="14"/>
      <c r="B1277" s="253"/>
      <c r="C1277" s="254"/>
      <c r="D1277" s="234" t="s">
        <v>188</v>
      </c>
      <c r="E1277" s="255" t="s">
        <v>1</v>
      </c>
      <c r="F1277" s="256" t="s">
        <v>898</v>
      </c>
      <c r="G1277" s="254"/>
      <c r="H1277" s="257">
        <v>-1.8</v>
      </c>
      <c r="I1277" s="258"/>
      <c r="J1277" s="254"/>
      <c r="K1277" s="254"/>
      <c r="L1277" s="259"/>
      <c r="M1277" s="260"/>
      <c r="N1277" s="261"/>
      <c r="O1277" s="261"/>
      <c r="P1277" s="261"/>
      <c r="Q1277" s="261"/>
      <c r="R1277" s="261"/>
      <c r="S1277" s="261"/>
      <c r="T1277" s="262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63" t="s">
        <v>188</v>
      </c>
      <c r="AU1277" s="263" t="s">
        <v>82</v>
      </c>
      <c r="AV1277" s="14" t="s">
        <v>82</v>
      </c>
      <c r="AW1277" s="14" t="s">
        <v>30</v>
      </c>
      <c r="AX1277" s="14" t="s">
        <v>73</v>
      </c>
      <c r="AY1277" s="263" t="s">
        <v>129</v>
      </c>
    </row>
    <row r="1278" spans="1:51" s="13" customFormat="1" ht="12">
      <c r="A1278" s="13"/>
      <c r="B1278" s="243"/>
      <c r="C1278" s="244"/>
      <c r="D1278" s="234" t="s">
        <v>188</v>
      </c>
      <c r="E1278" s="245" t="s">
        <v>1</v>
      </c>
      <c r="F1278" s="246" t="s">
        <v>899</v>
      </c>
      <c r="G1278" s="244"/>
      <c r="H1278" s="245" t="s">
        <v>1</v>
      </c>
      <c r="I1278" s="247"/>
      <c r="J1278" s="244"/>
      <c r="K1278" s="244"/>
      <c r="L1278" s="248"/>
      <c r="M1278" s="249"/>
      <c r="N1278" s="250"/>
      <c r="O1278" s="250"/>
      <c r="P1278" s="250"/>
      <c r="Q1278" s="250"/>
      <c r="R1278" s="250"/>
      <c r="S1278" s="250"/>
      <c r="T1278" s="251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52" t="s">
        <v>188</v>
      </c>
      <c r="AU1278" s="252" t="s">
        <v>82</v>
      </c>
      <c r="AV1278" s="13" t="s">
        <v>80</v>
      </c>
      <c r="AW1278" s="13" t="s">
        <v>30</v>
      </c>
      <c r="AX1278" s="13" t="s">
        <v>73</v>
      </c>
      <c r="AY1278" s="252" t="s">
        <v>129</v>
      </c>
    </row>
    <row r="1279" spans="1:51" s="14" customFormat="1" ht="12">
      <c r="A1279" s="14"/>
      <c r="B1279" s="253"/>
      <c r="C1279" s="254"/>
      <c r="D1279" s="234" t="s">
        <v>188</v>
      </c>
      <c r="E1279" s="255" t="s">
        <v>1</v>
      </c>
      <c r="F1279" s="256" t="s">
        <v>900</v>
      </c>
      <c r="G1279" s="254"/>
      <c r="H1279" s="257">
        <v>6.068</v>
      </c>
      <c r="I1279" s="258"/>
      <c r="J1279" s="254"/>
      <c r="K1279" s="254"/>
      <c r="L1279" s="259"/>
      <c r="M1279" s="260"/>
      <c r="N1279" s="261"/>
      <c r="O1279" s="261"/>
      <c r="P1279" s="261"/>
      <c r="Q1279" s="261"/>
      <c r="R1279" s="261"/>
      <c r="S1279" s="261"/>
      <c r="T1279" s="262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63" t="s">
        <v>188</v>
      </c>
      <c r="AU1279" s="263" t="s">
        <v>82</v>
      </c>
      <c r="AV1279" s="14" t="s">
        <v>82</v>
      </c>
      <c r="AW1279" s="14" t="s">
        <v>30</v>
      </c>
      <c r="AX1279" s="14" t="s">
        <v>73</v>
      </c>
      <c r="AY1279" s="263" t="s">
        <v>129</v>
      </c>
    </row>
    <row r="1280" spans="1:51" s="14" customFormat="1" ht="12">
      <c r="A1280" s="14"/>
      <c r="B1280" s="253"/>
      <c r="C1280" s="254"/>
      <c r="D1280" s="234" t="s">
        <v>188</v>
      </c>
      <c r="E1280" s="255" t="s">
        <v>1</v>
      </c>
      <c r="F1280" s="256" t="s">
        <v>564</v>
      </c>
      <c r="G1280" s="254"/>
      <c r="H1280" s="257">
        <v>-1.6</v>
      </c>
      <c r="I1280" s="258"/>
      <c r="J1280" s="254"/>
      <c r="K1280" s="254"/>
      <c r="L1280" s="259"/>
      <c r="M1280" s="260"/>
      <c r="N1280" s="261"/>
      <c r="O1280" s="261"/>
      <c r="P1280" s="261"/>
      <c r="Q1280" s="261"/>
      <c r="R1280" s="261"/>
      <c r="S1280" s="261"/>
      <c r="T1280" s="262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63" t="s">
        <v>188</v>
      </c>
      <c r="AU1280" s="263" t="s">
        <v>82</v>
      </c>
      <c r="AV1280" s="14" t="s">
        <v>82</v>
      </c>
      <c r="AW1280" s="14" t="s">
        <v>30</v>
      </c>
      <c r="AX1280" s="14" t="s">
        <v>73</v>
      </c>
      <c r="AY1280" s="263" t="s">
        <v>129</v>
      </c>
    </row>
    <row r="1281" spans="1:51" s="13" customFormat="1" ht="12">
      <c r="A1281" s="13"/>
      <c r="B1281" s="243"/>
      <c r="C1281" s="244"/>
      <c r="D1281" s="234" t="s">
        <v>188</v>
      </c>
      <c r="E1281" s="245" t="s">
        <v>1</v>
      </c>
      <c r="F1281" s="246" t="s">
        <v>901</v>
      </c>
      <c r="G1281" s="244"/>
      <c r="H1281" s="245" t="s">
        <v>1</v>
      </c>
      <c r="I1281" s="247"/>
      <c r="J1281" s="244"/>
      <c r="K1281" s="244"/>
      <c r="L1281" s="248"/>
      <c r="M1281" s="249"/>
      <c r="N1281" s="250"/>
      <c r="O1281" s="250"/>
      <c r="P1281" s="250"/>
      <c r="Q1281" s="250"/>
      <c r="R1281" s="250"/>
      <c r="S1281" s="250"/>
      <c r="T1281" s="251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52" t="s">
        <v>188</v>
      </c>
      <c r="AU1281" s="252" t="s">
        <v>82</v>
      </c>
      <c r="AV1281" s="13" t="s">
        <v>80</v>
      </c>
      <c r="AW1281" s="13" t="s">
        <v>30</v>
      </c>
      <c r="AX1281" s="13" t="s">
        <v>73</v>
      </c>
      <c r="AY1281" s="252" t="s">
        <v>129</v>
      </c>
    </row>
    <row r="1282" spans="1:51" s="14" customFormat="1" ht="12">
      <c r="A1282" s="14"/>
      <c r="B1282" s="253"/>
      <c r="C1282" s="254"/>
      <c r="D1282" s="234" t="s">
        <v>188</v>
      </c>
      <c r="E1282" s="255" t="s">
        <v>1</v>
      </c>
      <c r="F1282" s="256" t="s">
        <v>902</v>
      </c>
      <c r="G1282" s="254"/>
      <c r="H1282" s="257">
        <v>13.392</v>
      </c>
      <c r="I1282" s="258"/>
      <c r="J1282" s="254"/>
      <c r="K1282" s="254"/>
      <c r="L1282" s="259"/>
      <c r="M1282" s="260"/>
      <c r="N1282" s="261"/>
      <c r="O1282" s="261"/>
      <c r="P1282" s="261"/>
      <c r="Q1282" s="261"/>
      <c r="R1282" s="261"/>
      <c r="S1282" s="261"/>
      <c r="T1282" s="262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63" t="s">
        <v>188</v>
      </c>
      <c r="AU1282" s="263" t="s">
        <v>82</v>
      </c>
      <c r="AV1282" s="14" t="s">
        <v>82</v>
      </c>
      <c r="AW1282" s="14" t="s">
        <v>30</v>
      </c>
      <c r="AX1282" s="14" t="s">
        <v>73</v>
      </c>
      <c r="AY1282" s="263" t="s">
        <v>129</v>
      </c>
    </row>
    <row r="1283" spans="1:51" s="14" customFormat="1" ht="12">
      <c r="A1283" s="14"/>
      <c r="B1283" s="253"/>
      <c r="C1283" s="254"/>
      <c r="D1283" s="234" t="s">
        <v>188</v>
      </c>
      <c r="E1283" s="255" t="s">
        <v>1</v>
      </c>
      <c r="F1283" s="256" t="s">
        <v>903</v>
      </c>
      <c r="G1283" s="254"/>
      <c r="H1283" s="257">
        <v>-2.8</v>
      </c>
      <c r="I1283" s="258"/>
      <c r="J1283" s="254"/>
      <c r="K1283" s="254"/>
      <c r="L1283" s="259"/>
      <c r="M1283" s="260"/>
      <c r="N1283" s="261"/>
      <c r="O1283" s="261"/>
      <c r="P1283" s="261"/>
      <c r="Q1283" s="261"/>
      <c r="R1283" s="261"/>
      <c r="S1283" s="261"/>
      <c r="T1283" s="262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T1283" s="263" t="s">
        <v>188</v>
      </c>
      <c r="AU1283" s="263" t="s">
        <v>82</v>
      </c>
      <c r="AV1283" s="14" t="s">
        <v>82</v>
      </c>
      <c r="AW1283" s="14" t="s">
        <v>30</v>
      </c>
      <c r="AX1283" s="14" t="s">
        <v>73</v>
      </c>
      <c r="AY1283" s="263" t="s">
        <v>129</v>
      </c>
    </row>
    <row r="1284" spans="1:51" s="13" customFormat="1" ht="12">
      <c r="A1284" s="13"/>
      <c r="B1284" s="243"/>
      <c r="C1284" s="244"/>
      <c r="D1284" s="234" t="s">
        <v>188</v>
      </c>
      <c r="E1284" s="245" t="s">
        <v>1</v>
      </c>
      <c r="F1284" s="246" t="s">
        <v>904</v>
      </c>
      <c r="G1284" s="244"/>
      <c r="H1284" s="245" t="s">
        <v>1</v>
      </c>
      <c r="I1284" s="247"/>
      <c r="J1284" s="244"/>
      <c r="K1284" s="244"/>
      <c r="L1284" s="248"/>
      <c r="M1284" s="249"/>
      <c r="N1284" s="250"/>
      <c r="O1284" s="250"/>
      <c r="P1284" s="250"/>
      <c r="Q1284" s="250"/>
      <c r="R1284" s="250"/>
      <c r="S1284" s="250"/>
      <c r="T1284" s="251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52" t="s">
        <v>188</v>
      </c>
      <c r="AU1284" s="252" t="s">
        <v>82</v>
      </c>
      <c r="AV1284" s="13" t="s">
        <v>80</v>
      </c>
      <c r="AW1284" s="13" t="s">
        <v>30</v>
      </c>
      <c r="AX1284" s="13" t="s">
        <v>73</v>
      </c>
      <c r="AY1284" s="252" t="s">
        <v>129</v>
      </c>
    </row>
    <row r="1285" spans="1:51" s="14" customFormat="1" ht="12">
      <c r="A1285" s="14"/>
      <c r="B1285" s="253"/>
      <c r="C1285" s="254"/>
      <c r="D1285" s="234" t="s">
        <v>188</v>
      </c>
      <c r="E1285" s="255" t="s">
        <v>1</v>
      </c>
      <c r="F1285" s="256" t="s">
        <v>905</v>
      </c>
      <c r="G1285" s="254"/>
      <c r="H1285" s="257">
        <v>11.692</v>
      </c>
      <c r="I1285" s="258"/>
      <c r="J1285" s="254"/>
      <c r="K1285" s="254"/>
      <c r="L1285" s="259"/>
      <c r="M1285" s="260"/>
      <c r="N1285" s="261"/>
      <c r="O1285" s="261"/>
      <c r="P1285" s="261"/>
      <c r="Q1285" s="261"/>
      <c r="R1285" s="261"/>
      <c r="S1285" s="261"/>
      <c r="T1285" s="262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63" t="s">
        <v>188</v>
      </c>
      <c r="AU1285" s="263" t="s">
        <v>82</v>
      </c>
      <c r="AV1285" s="14" t="s">
        <v>82</v>
      </c>
      <c r="AW1285" s="14" t="s">
        <v>30</v>
      </c>
      <c r="AX1285" s="14" t="s">
        <v>73</v>
      </c>
      <c r="AY1285" s="263" t="s">
        <v>129</v>
      </c>
    </row>
    <row r="1286" spans="1:51" s="13" customFormat="1" ht="12">
      <c r="A1286" s="13"/>
      <c r="B1286" s="243"/>
      <c r="C1286" s="244"/>
      <c r="D1286" s="234" t="s">
        <v>188</v>
      </c>
      <c r="E1286" s="245" t="s">
        <v>1</v>
      </c>
      <c r="F1286" s="246" t="s">
        <v>906</v>
      </c>
      <c r="G1286" s="244"/>
      <c r="H1286" s="245" t="s">
        <v>1</v>
      </c>
      <c r="I1286" s="247"/>
      <c r="J1286" s="244"/>
      <c r="K1286" s="244"/>
      <c r="L1286" s="248"/>
      <c r="M1286" s="249"/>
      <c r="N1286" s="250"/>
      <c r="O1286" s="250"/>
      <c r="P1286" s="250"/>
      <c r="Q1286" s="250"/>
      <c r="R1286" s="250"/>
      <c r="S1286" s="250"/>
      <c r="T1286" s="251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52" t="s">
        <v>188</v>
      </c>
      <c r="AU1286" s="252" t="s">
        <v>82</v>
      </c>
      <c r="AV1286" s="13" t="s">
        <v>80</v>
      </c>
      <c r="AW1286" s="13" t="s">
        <v>30</v>
      </c>
      <c r="AX1286" s="13" t="s">
        <v>73</v>
      </c>
      <c r="AY1286" s="252" t="s">
        <v>129</v>
      </c>
    </row>
    <row r="1287" spans="1:51" s="14" customFormat="1" ht="12">
      <c r="A1287" s="14"/>
      <c r="B1287" s="253"/>
      <c r="C1287" s="254"/>
      <c r="D1287" s="234" t="s">
        <v>188</v>
      </c>
      <c r="E1287" s="255" t="s">
        <v>1</v>
      </c>
      <c r="F1287" s="256" t="s">
        <v>907</v>
      </c>
      <c r="G1287" s="254"/>
      <c r="H1287" s="257">
        <v>14.623</v>
      </c>
      <c r="I1287" s="258"/>
      <c r="J1287" s="254"/>
      <c r="K1287" s="254"/>
      <c r="L1287" s="259"/>
      <c r="M1287" s="260"/>
      <c r="N1287" s="261"/>
      <c r="O1287" s="261"/>
      <c r="P1287" s="261"/>
      <c r="Q1287" s="261"/>
      <c r="R1287" s="261"/>
      <c r="S1287" s="261"/>
      <c r="T1287" s="262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63" t="s">
        <v>188</v>
      </c>
      <c r="AU1287" s="263" t="s">
        <v>82</v>
      </c>
      <c r="AV1287" s="14" t="s">
        <v>82</v>
      </c>
      <c r="AW1287" s="14" t="s">
        <v>30</v>
      </c>
      <c r="AX1287" s="14" t="s">
        <v>73</v>
      </c>
      <c r="AY1287" s="263" t="s">
        <v>129</v>
      </c>
    </row>
    <row r="1288" spans="1:51" s="14" customFormat="1" ht="12">
      <c r="A1288" s="14"/>
      <c r="B1288" s="253"/>
      <c r="C1288" s="254"/>
      <c r="D1288" s="234" t="s">
        <v>188</v>
      </c>
      <c r="E1288" s="255" t="s">
        <v>1</v>
      </c>
      <c r="F1288" s="256" t="s">
        <v>908</v>
      </c>
      <c r="G1288" s="254"/>
      <c r="H1288" s="257">
        <v>-3.6</v>
      </c>
      <c r="I1288" s="258"/>
      <c r="J1288" s="254"/>
      <c r="K1288" s="254"/>
      <c r="L1288" s="259"/>
      <c r="M1288" s="260"/>
      <c r="N1288" s="261"/>
      <c r="O1288" s="261"/>
      <c r="P1288" s="261"/>
      <c r="Q1288" s="261"/>
      <c r="R1288" s="261"/>
      <c r="S1288" s="261"/>
      <c r="T1288" s="262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63" t="s">
        <v>188</v>
      </c>
      <c r="AU1288" s="263" t="s">
        <v>82</v>
      </c>
      <c r="AV1288" s="14" t="s">
        <v>82</v>
      </c>
      <c r="AW1288" s="14" t="s">
        <v>30</v>
      </c>
      <c r="AX1288" s="14" t="s">
        <v>73</v>
      </c>
      <c r="AY1288" s="263" t="s">
        <v>129</v>
      </c>
    </row>
    <row r="1289" spans="1:51" s="13" customFormat="1" ht="12">
      <c r="A1289" s="13"/>
      <c r="B1289" s="243"/>
      <c r="C1289" s="244"/>
      <c r="D1289" s="234" t="s">
        <v>188</v>
      </c>
      <c r="E1289" s="245" t="s">
        <v>1</v>
      </c>
      <c r="F1289" s="246" t="s">
        <v>909</v>
      </c>
      <c r="G1289" s="244"/>
      <c r="H1289" s="245" t="s">
        <v>1</v>
      </c>
      <c r="I1289" s="247"/>
      <c r="J1289" s="244"/>
      <c r="K1289" s="244"/>
      <c r="L1289" s="248"/>
      <c r="M1289" s="249"/>
      <c r="N1289" s="250"/>
      <c r="O1289" s="250"/>
      <c r="P1289" s="250"/>
      <c r="Q1289" s="250"/>
      <c r="R1289" s="250"/>
      <c r="S1289" s="250"/>
      <c r="T1289" s="251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T1289" s="252" t="s">
        <v>188</v>
      </c>
      <c r="AU1289" s="252" t="s">
        <v>82</v>
      </c>
      <c r="AV1289" s="13" t="s">
        <v>80</v>
      </c>
      <c r="AW1289" s="13" t="s">
        <v>30</v>
      </c>
      <c r="AX1289" s="13" t="s">
        <v>73</v>
      </c>
      <c r="AY1289" s="252" t="s">
        <v>129</v>
      </c>
    </row>
    <row r="1290" spans="1:51" s="14" customFormat="1" ht="12">
      <c r="A1290" s="14"/>
      <c r="B1290" s="253"/>
      <c r="C1290" s="254"/>
      <c r="D1290" s="234" t="s">
        <v>188</v>
      </c>
      <c r="E1290" s="255" t="s">
        <v>1</v>
      </c>
      <c r="F1290" s="256" t="s">
        <v>910</v>
      </c>
      <c r="G1290" s="254"/>
      <c r="H1290" s="257">
        <v>4.965</v>
      </c>
      <c r="I1290" s="258"/>
      <c r="J1290" s="254"/>
      <c r="K1290" s="254"/>
      <c r="L1290" s="259"/>
      <c r="M1290" s="260"/>
      <c r="N1290" s="261"/>
      <c r="O1290" s="261"/>
      <c r="P1290" s="261"/>
      <c r="Q1290" s="261"/>
      <c r="R1290" s="261"/>
      <c r="S1290" s="261"/>
      <c r="T1290" s="262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63" t="s">
        <v>188</v>
      </c>
      <c r="AU1290" s="263" t="s">
        <v>82</v>
      </c>
      <c r="AV1290" s="14" t="s">
        <v>82</v>
      </c>
      <c r="AW1290" s="14" t="s">
        <v>30</v>
      </c>
      <c r="AX1290" s="14" t="s">
        <v>73</v>
      </c>
      <c r="AY1290" s="263" t="s">
        <v>129</v>
      </c>
    </row>
    <row r="1291" spans="1:51" s="14" customFormat="1" ht="12">
      <c r="A1291" s="14"/>
      <c r="B1291" s="253"/>
      <c r="C1291" s="254"/>
      <c r="D1291" s="234" t="s">
        <v>188</v>
      </c>
      <c r="E1291" s="255" t="s">
        <v>1</v>
      </c>
      <c r="F1291" s="256" t="s">
        <v>898</v>
      </c>
      <c r="G1291" s="254"/>
      <c r="H1291" s="257">
        <v>-1.8</v>
      </c>
      <c r="I1291" s="258"/>
      <c r="J1291" s="254"/>
      <c r="K1291" s="254"/>
      <c r="L1291" s="259"/>
      <c r="M1291" s="260"/>
      <c r="N1291" s="261"/>
      <c r="O1291" s="261"/>
      <c r="P1291" s="261"/>
      <c r="Q1291" s="261"/>
      <c r="R1291" s="261"/>
      <c r="S1291" s="261"/>
      <c r="T1291" s="262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63" t="s">
        <v>188</v>
      </c>
      <c r="AU1291" s="263" t="s">
        <v>82</v>
      </c>
      <c r="AV1291" s="14" t="s">
        <v>82</v>
      </c>
      <c r="AW1291" s="14" t="s">
        <v>30</v>
      </c>
      <c r="AX1291" s="14" t="s">
        <v>73</v>
      </c>
      <c r="AY1291" s="263" t="s">
        <v>129</v>
      </c>
    </row>
    <row r="1292" spans="1:51" s="13" customFormat="1" ht="12">
      <c r="A1292" s="13"/>
      <c r="B1292" s="243"/>
      <c r="C1292" s="244"/>
      <c r="D1292" s="234" t="s">
        <v>188</v>
      </c>
      <c r="E1292" s="245" t="s">
        <v>1</v>
      </c>
      <c r="F1292" s="246" t="s">
        <v>911</v>
      </c>
      <c r="G1292" s="244"/>
      <c r="H1292" s="245" t="s">
        <v>1</v>
      </c>
      <c r="I1292" s="247"/>
      <c r="J1292" s="244"/>
      <c r="K1292" s="244"/>
      <c r="L1292" s="248"/>
      <c r="M1292" s="249"/>
      <c r="N1292" s="250"/>
      <c r="O1292" s="250"/>
      <c r="P1292" s="250"/>
      <c r="Q1292" s="250"/>
      <c r="R1292" s="250"/>
      <c r="S1292" s="250"/>
      <c r="T1292" s="251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52" t="s">
        <v>188</v>
      </c>
      <c r="AU1292" s="252" t="s">
        <v>82</v>
      </c>
      <c r="AV1292" s="13" t="s">
        <v>80</v>
      </c>
      <c r="AW1292" s="13" t="s">
        <v>30</v>
      </c>
      <c r="AX1292" s="13" t="s">
        <v>73</v>
      </c>
      <c r="AY1292" s="252" t="s">
        <v>129</v>
      </c>
    </row>
    <row r="1293" spans="1:51" s="14" customFormat="1" ht="12">
      <c r="A1293" s="14"/>
      <c r="B1293" s="253"/>
      <c r="C1293" s="254"/>
      <c r="D1293" s="234" t="s">
        <v>188</v>
      </c>
      <c r="E1293" s="255" t="s">
        <v>1</v>
      </c>
      <c r="F1293" s="256" t="s">
        <v>910</v>
      </c>
      <c r="G1293" s="254"/>
      <c r="H1293" s="257">
        <v>4.965</v>
      </c>
      <c r="I1293" s="258"/>
      <c r="J1293" s="254"/>
      <c r="K1293" s="254"/>
      <c r="L1293" s="259"/>
      <c r="M1293" s="260"/>
      <c r="N1293" s="261"/>
      <c r="O1293" s="261"/>
      <c r="P1293" s="261"/>
      <c r="Q1293" s="261"/>
      <c r="R1293" s="261"/>
      <c r="S1293" s="261"/>
      <c r="T1293" s="262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63" t="s">
        <v>188</v>
      </c>
      <c r="AU1293" s="263" t="s">
        <v>82</v>
      </c>
      <c r="AV1293" s="14" t="s">
        <v>82</v>
      </c>
      <c r="AW1293" s="14" t="s">
        <v>30</v>
      </c>
      <c r="AX1293" s="14" t="s">
        <v>73</v>
      </c>
      <c r="AY1293" s="263" t="s">
        <v>129</v>
      </c>
    </row>
    <row r="1294" spans="1:51" s="14" customFormat="1" ht="12">
      <c r="A1294" s="14"/>
      <c r="B1294" s="253"/>
      <c r="C1294" s="254"/>
      <c r="D1294" s="234" t="s">
        <v>188</v>
      </c>
      <c r="E1294" s="255" t="s">
        <v>1</v>
      </c>
      <c r="F1294" s="256" t="s">
        <v>898</v>
      </c>
      <c r="G1294" s="254"/>
      <c r="H1294" s="257">
        <v>-1.8</v>
      </c>
      <c r="I1294" s="258"/>
      <c r="J1294" s="254"/>
      <c r="K1294" s="254"/>
      <c r="L1294" s="259"/>
      <c r="M1294" s="260"/>
      <c r="N1294" s="261"/>
      <c r="O1294" s="261"/>
      <c r="P1294" s="261"/>
      <c r="Q1294" s="261"/>
      <c r="R1294" s="261"/>
      <c r="S1294" s="261"/>
      <c r="T1294" s="262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T1294" s="263" t="s">
        <v>188</v>
      </c>
      <c r="AU1294" s="263" t="s">
        <v>82</v>
      </c>
      <c r="AV1294" s="14" t="s">
        <v>82</v>
      </c>
      <c r="AW1294" s="14" t="s">
        <v>30</v>
      </c>
      <c r="AX1294" s="14" t="s">
        <v>73</v>
      </c>
      <c r="AY1294" s="263" t="s">
        <v>129</v>
      </c>
    </row>
    <row r="1295" spans="1:51" s="13" customFormat="1" ht="12">
      <c r="A1295" s="13"/>
      <c r="B1295" s="243"/>
      <c r="C1295" s="244"/>
      <c r="D1295" s="234" t="s">
        <v>188</v>
      </c>
      <c r="E1295" s="245" t="s">
        <v>1</v>
      </c>
      <c r="F1295" s="246" t="s">
        <v>912</v>
      </c>
      <c r="G1295" s="244"/>
      <c r="H1295" s="245" t="s">
        <v>1</v>
      </c>
      <c r="I1295" s="247"/>
      <c r="J1295" s="244"/>
      <c r="K1295" s="244"/>
      <c r="L1295" s="248"/>
      <c r="M1295" s="249"/>
      <c r="N1295" s="250"/>
      <c r="O1295" s="250"/>
      <c r="P1295" s="250"/>
      <c r="Q1295" s="250"/>
      <c r="R1295" s="250"/>
      <c r="S1295" s="250"/>
      <c r="T1295" s="251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T1295" s="252" t="s">
        <v>188</v>
      </c>
      <c r="AU1295" s="252" t="s">
        <v>82</v>
      </c>
      <c r="AV1295" s="13" t="s">
        <v>80</v>
      </c>
      <c r="AW1295" s="13" t="s">
        <v>30</v>
      </c>
      <c r="AX1295" s="13" t="s">
        <v>73</v>
      </c>
      <c r="AY1295" s="252" t="s">
        <v>129</v>
      </c>
    </row>
    <row r="1296" spans="1:51" s="14" customFormat="1" ht="12">
      <c r="A1296" s="14"/>
      <c r="B1296" s="253"/>
      <c r="C1296" s="254"/>
      <c r="D1296" s="234" t="s">
        <v>188</v>
      </c>
      <c r="E1296" s="255" t="s">
        <v>1</v>
      </c>
      <c r="F1296" s="256" t="s">
        <v>913</v>
      </c>
      <c r="G1296" s="254"/>
      <c r="H1296" s="257">
        <v>17.898</v>
      </c>
      <c r="I1296" s="258"/>
      <c r="J1296" s="254"/>
      <c r="K1296" s="254"/>
      <c r="L1296" s="259"/>
      <c r="M1296" s="260"/>
      <c r="N1296" s="261"/>
      <c r="O1296" s="261"/>
      <c r="P1296" s="261"/>
      <c r="Q1296" s="261"/>
      <c r="R1296" s="261"/>
      <c r="S1296" s="261"/>
      <c r="T1296" s="262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63" t="s">
        <v>188</v>
      </c>
      <c r="AU1296" s="263" t="s">
        <v>82</v>
      </c>
      <c r="AV1296" s="14" t="s">
        <v>82</v>
      </c>
      <c r="AW1296" s="14" t="s">
        <v>30</v>
      </c>
      <c r="AX1296" s="14" t="s">
        <v>73</v>
      </c>
      <c r="AY1296" s="263" t="s">
        <v>129</v>
      </c>
    </row>
    <row r="1297" spans="1:51" s="14" customFormat="1" ht="12">
      <c r="A1297" s="14"/>
      <c r="B1297" s="253"/>
      <c r="C1297" s="254"/>
      <c r="D1297" s="234" t="s">
        <v>188</v>
      </c>
      <c r="E1297" s="255" t="s">
        <v>1</v>
      </c>
      <c r="F1297" s="256" t="s">
        <v>634</v>
      </c>
      <c r="G1297" s="254"/>
      <c r="H1297" s="257">
        <v>-4.2</v>
      </c>
      <c r="I1297" s="258"/>
      <c r="J1297" s="254"/>
      <c r="K1297" s="254"/>
      <c r="L1297" s="259"/>
      <c r="M1297" s="260"/>
      <c r="N1297" s="261"/>
      <c r="O1297" s="261"/>
      <c r="P1297" s="261"/>
      <c r="Q1297" s="261"/>
      <c r="R1297" s="261"/>
      <c r="S1297" s="261"/>
      <c r="T1297" s="262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63" t="s">
        <v>188</v>
      </c>
      <c r="AU1297" s="263" t="s">
        <v>82</v>
      </c>
      <c r="AV1297" s="14" t="s">
        <v>82</v>
      </c>
      <c r="AW1297" s="14" t="s">
        <v>30</v>
      </c>
      <c r="AX1297" s="14" t="s">
        <v>73</v>
      </c>
      <c r="AY1297" s="263" t="s">
        <v>129</v>
      </c>
    </row>
    <row r="1298" spans="1:51" s="13" customFormat="1" ht="12">
      <c r="A1298" s="13"/>
      <c r="B1298" s="243"/>
      <c r="C1298" s="244"/>
      <c r="D1298" s="234" t="s">
        <v>188</v>
      </c>
      <c r="E1298" s="245" t="s">
        <v>1</v>
      </c>
      <c r="F1298" s="246" t="s">
        <v>914</v>
      </c>
      <c r="G1298" s="244"/>
      <c r="H1298" s="245" t="s">
        <v>1</v>
      </c>
      <c r="I1298" s="247"/>
      <c r="J1298" s="244"/>
      <c r="K1298" s="244"/>
      <c r="L1298" s="248"/>
      <c r="M1298" s="249"/>
      <c r="N1298" s="250"/>
      <c r="O1298" s="250"/>
      <c r="P1298" s="250"/>
      <c r="Q1298" s="250"/>
      <c r="R1298" s="250"/>
      <c r="S1298" s="250"/>
      <c r="T1298" s="251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52" t="s">
        <v>188</v>
      </c>
      <c r="AU1298" s="252" t="s">
        <v>82</v>
      </c>
      <c r="AV1298" s="13" t="s">
        <v>80</v>
      </c>
      <c r="AW1298" s="13" t="s">
        <v>30</v>
      </c>
      <c r="AX1298" s="13" t="s">
        <v>73</v>
      </c>
      <c r="AY1298" s="252" t="s">
        <v>129</v>
      </c>
    </row>
    <row r="1299" spans="1:51" s="14" customFormat="1" ht="12">
      <c r="A1299" s="14"/>
      <c r="B1299" s="253"/>
      <c r="C1299" s="254"/>
      <c r="D1299" s="234" t="s">
        <v>188</v>
      </c>
      <c r="E1299" s="255" t="s">
        <v>1</v>
      </c>
      <c r="F1299" s="256" t="s">
        <v>915</v>
      </c>
      <c r="G1299" s="254"/>
      <c r="H1299" s="257">
        <v>16.014</v>
      </c>
      <c r="I1299" s="258"/>
      <c r="J1299" s="254"/>
      <c r="K1299" s="254"/>
      <c r="L1299" s="259"/>
      <c r="M1299" s="260"/>
      <c r="N1299" s="261"/>
      <c r="O1299" s="261"/>
      <c r="P1299" s="261"/>
      <c r="Q1299" s="261"/>
      <c r="R1299" s="261"/>
      <c r="S1299" s="261"/>
      <c r="T1299" s="262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63" t="s">
        <v>188</v>
      </c>
      <c r="AU1299" s="263" t="s">
        <v>82</v>
      </c>
      <c r="AV1299" s="14" t="s">
        <v>82</v>
      </c>
      <c r="AW1299" s="14" t="s">
        <v>30</v>
      </c>
      <c r="AX1299" s="14" t="s">
        <v>73</v>
      </c>
      <c r="AY1299" s="263" t="s">
        <v>129</v>
      </c>
    </row>
    <row r="1300" spans="1:51" s="14" customFormat="1" ht="12">
      <c r="A1300" s="14"/>
      <c r="B1300" s="253"/>
      <c r="C1300" s="254"/>
      <c r="D1300" s="234" t="s">
        <v>188</v>
      </c>
      <c r="E1300" s="255" t="s">
        <v>1</v>
      </c>
      <c r="F1300" s="256" t="s">
        <v>634</v>
      </c>
      <c r="G1300" s="254"/>
      <c r="H1300" s="257">
        <v>-4.2</v>
      </c>
      <c r="I1300" s="258"/>
      <c r="J1300" s="254"/>
      <c r="K1300" s="254"/>
      <c r="L1300" s="259"/>
      <c r="M1300" s="260"/>
      <c r="N1300" s="261"/>
      <c r="O1300" s="261"/>
      <c r="P1300" s="261"/>
      <c r="Q1300" s="261"/>
      <c r="R1300" s="261"/>
      <c r="S1300" s="261"/>
      <c r="T1300" s="262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63" t="s">
        <v>188</v>
      </c>
      <c r="AU1300" s="263" t="s">
        <v>82</v>
      </c>
      <c r="AV1300" s="14" t="s">
        <v>82</v>
      </c>
      <c r="AW1300" s="14" t="s">
        <v>30</v>
      </c>
      <c r="AX1300" s="14" t="s">
        <v>73</v>
      </c>
      <c r="AY1300" s="263" t="s">
        <v>129</v>
      </c>
    </row>
    <row r="1301" spans="1:51" s="13" customFormat="1" ht="12">
      <c r="A1301" s="13"/>
      <c r="B1301" s="243"/>
      <c r="C1301" s="244"/>
      <c r="D1301" s="234" t="s">
        <v>188</v>
      </c>
      <c r="E1301" s="245" t="s">
        <v>1</v>
      </c>
      <c r="F1301" s="246" t="s">
        <v>916</v>
      </c>
      <c r="G1301" s="244"/>
      <c r="H1301" s="245" t="s">
        <v>1</v>
      </c>
      <c r="I1301" s="247"/>
      <c r="J1301" s="244"/>
      <c r="K1301" s="244"/>
      <c r="L1301" s="248"/>
      <c r="M1301" s="249"/>
      <c r="N1301" s="250"/>
      <c r="O1301" s="250"/>
      <c r="P1301" s="250"/>
      <c r="Q1301" s="250"/>
      <c r="R1301" s="250"/>
      <c r="S1301" s="250"/>
      <c r="T1301" s="251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T1301" s="252" t="s">
        <v>188</v>
      </c>
      <c r="AU1301" s="252" t="s">
        <v>82</v>
      </c>
      <c r="AV1301" s="13" t="s">
        <v>80</v>
      </c>
      <c r="AW1301" s="13" t="s">
        <v>30</v>
      </c>
      <c r="AX1301" s="13" t="s">
        <v>73</v>
      </c>
      <c r="AY1301" s="252" t="s">
        <v>129</v>
      </c>
    </row>
    <row r="1302" spans="1:51" s="14" customFormat="1" ht="12">
      <c r="A1302" s="14"/>
      <c r="B1302" s="253"/>
      <c r="C1302" s="254"/>
      <c r="D1302" s="234" t="s">
        <v>188</v>
      </c>
      <c r="E1302" s="255" t="s">
        <v>1</v>
      </c>
      <c r="F1302" s="256" t="s">
        <v>917</v>
      </c>
      <c r="G1302" s="254"/>
      <c r="H1302" s="257">
        <v>10.465</v>
      </c>
      <c r="I1302" s="258"/>
      <c r="J1302" s="254"/>
      <c r="K1302" s="254"/>
      <c r="L1302" s="259"/>
      <c r="M1302" s="260"/>
      <c r="N1302" s="261"/>
      <c r="O1302" s="261"/>
      <c r="P1302" s="261"/>
      <c r="Q1302" s="261"/>
      <c r="R1302" s="261"/>
      <c r="S1302" s="261"/>
      <c r="T1302" s="262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63" t="s">
        <v>188</v>
      </c>
      <c r="AU1302" s="263" t="s">
        <v>82</v>
      </c>
      <c r="AV1302" s="14" t="s">
        <v>82</v>
      </c>
      <c r="AW1302" s="14" t="s">
        <v>30</v>
      </c>
      <c r="AX1302" s="14" t="s">
        <v>73</v>
      </c>
      <c r="AY1302" s="263" t="s">
        <v>129</v>
      </c>
    </row>
    <row r="1303" spans="1:51" s="13" customFormat="1" ht="12">
      <c r="A1303" s="13"/>
      <c r="B1303" s="243"/>
      <c r="C1303" s="244"/>
      <c r="D1303" s="234" t="s">
        <v>188</v>
      </c>
      <c r="E1303" s="245" t="s">
        <v>1</v>
      </c>
      <c r="F1303" s="246" t="s">
        <v>918</v>
      </c>
      <c r="G1303" s="244"/>
      <c r="H1303" s="245" t="s">
        <v>1</v>
      </c>
      <c r="I1303" s="247"/>
      <c r="J1303" s="244"/>
      <c r="K1303" s="244"/>
      <c r="L1303" s="248"/>
      <c r="M1303" s="249"/>
      <c r="N1303" s="250"/>
      <c r="O1303" s="250"/>
      <c r="P1303" s="250"/>
      <c r="Q1303" s="250"/>
      <c r="R1303" s="250"/>
      <c r="S1303" s="250"/>
      <c r="T1303" s="251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52" t="s">
        <v>188</v>
      </c>
      <c r="AU1303" s="252" t="s">
        <v>82</v>
      </c>
      <c r="AV1303" s="13" t="s">
        <v>80</v>
      </c>
      <c r="AW1303" s="13" t="s">
        <v>30</v>
      </c>
      <c r="AX1303" s="13" t="s">
        <v>73</v>
      </c>
      <c r="AY1303" s="252" t="s">
        <v>129</v>
      </c>
    </row>
    <row r="1304" spans="1:51" s="14" customFormat="1" ht="12">
      <c r="A1304" s="14"/>
      <c r="B1304" s="253"/>
      <c r="C1304" s="254"/>
      <c r="D1304" s="234" t="s">
        <v>188</v>
      </c>
      <c r="E1304" s="255" t="s">
        <v>1</v>
      </c>
      <c r="F1304" s="256" t="s">
        <v>919</v>
      </c>
      <c r="G1304" s="254"/>
      <c r="H1304" s="257">
        <v>7.987</v>
      </c>
      <c r="I1304" s="258"/>
      <c r="J1304" s="254"/>
      <c r="K1304" s="254"/>
      <c r="L1304" s="259"/>
      <c r="M1304" s="260"/>
      <c r="N1304" s="261"/>
      <c r="O1304" s="261"/>
      <c r="P1304" s="261"/>
      <c r="Q1304" s="261"/>
      <c r="R1304" s="261"/>
      <c r="S1304" s="261"/>
      <c r="T1304" s="262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63" t="s">
        <v>188</v>
      </c>
      <c r="AU1304" s="263" t="s">
        <v>82</v>
      </c>
      <c r="AV1304" s="14" t="s">
        <v>82</v>
      </c>
      <c r="AW1304" s="14" t="s">
        <v>30</v>
      </c>
      <c r="AX1304" s="14" t="s">
        <v>73</v>
      </c>
      <c r="AY1304" s="263" t="s">
        <v>129</v>
      </c>
    </row>
    <row r="1305" spans="1:51" s="15" customFormat="1" ht="12">
      <c r="A1305" s="15"/>
      <c r="B1305" s="264"/>
      <c r="C1305" s="265"/>
      <c r="D1305" s="234" t="s">
        <v>188</v>
      </c>
      <c r="E1305" s="266" t="s">
        <v>1</v>
      </c>
      <c r="F1305" s="267" t="s">
        <v>197</v>
      </c>
      <c r="G1305" s="265"/>
      <c r="H1305" s="268">
        <v>95.68499999999999</v>
      </c>
      <c r="I1305" s="269"/>
      <c r="J1305" s="265"/>
      <c r="K1305" s="265"/>
      <c r="L1305" s="270"/>
      <c r="M1305" s="271"/>
      <c r="N1305" s="272"/>
      <c r="O1305" s="272"/>
      <c r="P1305" s="272"/>
      <c r="Q1305" s="272"/>
      <c r="R1305" s="272"/>
      <c r="S1305" s="272"/>
      <c r="T1305" s="273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T1305" s="274" t="s">
        <v>188</v>
      </c>
      <c r="AU1305" s="274" t="s">
        <v>82</v>
      </c>
      <c r="AV1305" s="15" t="s">
        <v>136</v>
      </c>
      <c r="AW1305" s="15" t="s">
        <v>30</v>
      </c>
      <c r="AX1305" s="15" t="s">
        <v>80</v>
      </c>
      <c r="AY1305" s="274" t="s">
        <v>129</v>
      </c>
    </row>
    <row r="1306" spans="1:65" s="2" customFormat="1" ht="44.25" customHeight="1">
      <c r="A1306" s="39"/>
      <c r="B1306" s="40"/>
      <c r="C1306" s="220" t="s">
        <v>319</v>
      </c>
      <c r="D1306" s="220" t="s">
        <v>132</v>
      </c>
      <c r="E1306" s="221" t="s">
        <v>920</v>
      </c>
      <c r="F1306" s="222" t="s">
        <v>921</v>
      </c>
      <c r="G1306" s="223" t="s">
        <v>187</v>
      </c>
      <c r="H1306" s="224">
        <v>59.328</v>
      </c>
      <c r="I1306" s="225"/>
      <c r="J1306" s="226">
        <f>ROUND(I1306*H1306,2)</f>
        <v>0</v>
      </c>
      <c r="K1306" s="227"/>
      <c r="L1306" s="45"/>
      <c r="M1306" s="228" t="s">
        <v>1</v>
      </c>
      <c r="N1306" s="229" t="s">
        <v>38</v>
      </c>
      <c r="O1306" s="92"/>
      <c r="P1306" s="230">
        <f>O1306*H1306</f>
        <v>0</v>
      </c>
      <c r="Q1306" s="230">
        <v>0</v>
      </c>
      <c r="R1306" s="230">
        <f>Q1306*H1306</f>
        <v>0</v>
      </c>
      <c r="S1306" s="230">
        <v>0</v>
      </c>
      <c r="T1306" s="231">
        <f>S1306*H1306</f>
        <v>0</v>
      </c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R1306" s="232" t="s">
        <v>136</v>
      </c>
      <c r="AT1306" s="232" t="s">
        <v>132</v>
      </c>
      <c r="AU1306" s="232" t="s">
        <v>82</v>
      </c>
      <c r="AY1306" s="18" t="s">
        <v>129</v>
      </c>
      <c r="BE1306" s="233">
        <f>IF(N1306="základní",J1306,0)</f>
        <v>0</v>
      </c>
      <c r="BF1306" s="233">
        <f>IF(N1306="snížená",J1306,0)</f>
        <v>0</v>
      </c>
      <c r="BG1306" s="233">
        <f>IF(N1306="zákl. přenesená",J1306,0)</f>
        <v>0</v>
      </c>
      <c r="BH1306" s="233">
        <f>IF(N1306="sníž. přenesená",J1306,0)</f>
        <v>0</v>
      </c>
      <c r="BI1306" s="233">
        <f>IF(N1306="nulová",J1306,0)</f>
        <v>0</v>
      </c>
      <c r="BJ1306" s="18" t="s">
        <v>80</v>
      </c>
      <c r="BK1306" s="233">
        <f>ROUND(I1306*H1306,2)</f>
        <v>0</v>
      </c>
      <c r="BL1306" s="18" t="s">
        <v>136</v>
      </c>
      <c r="BM1306" s="232" t="s">
        <v>922</v>
      </c>
    </row>
    <row r="1307" spans="1:47" s="2" customFormat="1" ht="12">
      <c r="A1307" s="39"/>
      <c r="B1307" s="40"/>
      <c r="C1307" s="41"/>
      <c r="D1307" s="234" t="s">
        <v>137</v>
      </c>
      <c r="E1307" s="41"/>
      <c r="F1307" s="235" t="s">
        <v>921</v>
      </c>
      <c r="G1307" s="41"/>
      <c r="H1307" s="41"/>
      <c r="I1307" s="236"/>
      <c r="J1307" s="41"/>
      <c r="K1307" s="41"/>
      <c r="L1307" s="45"/>
      <c r="M1307" s="237"/>
      <c r="N1307" s="238"/>
      <c r="O1307" s="92"/>
      <c r="P1307" s="92"/>
      <c r="Q1307" s="92"/>
      <c r="R1307" s="92"/>
      <c r="S1307" s="92"/>
      <c r="T1307" s="93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T1307" s="18" t="s">
        <v>137</v>
      </c>
      <c r="AU1307" s="18" t="s">
        <v>82</v>
      </c>
    </row>
    <row r="1308" spans="1:51" s="13" customFormat="1" ht="12">
      <c r="A1308" s="13"/>
      <c r="B1308" s="243"/>
      <c r="C1308" s="244"/>
      <c r="D1308" s="234" t="s">
        <v>188</v>
      </c>
      <c r="E1308" s="245" t="s">
        <v>1</v>
      </c>
      <c r="F1308" s="246" t="s">
        <v>422</v>
      </c>
      <c r="G1308" s="244"/>
      <c r="H1308" s="245" t="s">
        <v>1</v>
      </c>
      <c r="I1308" s="247"/>
      <c r="J1308" s="244"/>
      <c r="K1308" s="244"/>
      <c r="L1308" s="248"/>
      <c r="M1308" s="249"/>
      <c r="N1308" s="250"/>
      <c r="O1308" s="250"/>
      <c r="P1308" s="250"/>
      <c r="Q1308" s="250"/>
      <c r="R1308" s="250"/>
      <c r="S1308" s="250"/>
      <c r="T1308" s="251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52" t="s">
        <v>188</v>
      </c>
      <c r="AU1308" s="252" t="s">
        <v>82</v>
      </c>
      <c r="AV1308" s="13" t="s">
        <v>80</v>
      </c>
      <c r="AW1308" s="13" t="s">
        <v>30</v>
      </c>
      <c r="AX1308" s="13" t="s">
        <v>73</v>
      </c>
      <c r="AY1308" s="252" t="s">
        <v>129</v>
      </c>
    </row>
    <row r="1309" spans="1:51" s="14" customFormat="1" ht="12">
      <c r="A1309" s="14"/>
      <c r="B1309" s="253"/>
      <c r="C1309" s="254"/>
      <c r="D1309" s="234" t="s">
        <v>188</v>
      </c>
      <c r="E1309" s="255" t="s">
        <v>1</v>
      </c>
      <c r="F1309" s="256" t="s">
        <v>923</v>
      </c>
      <c r="G1309" s="254"/>
      <c r="H1309" s="257">
        <v>13.95</v>
      </c>
      <c r="I1309" s="258"/>
      <c r="J1309" s="254"/>
      <c r="K1309" s="254"/>
      <c r="L1309" s="259"/>
      <c r="M1309" s="260"/>
      <c r="N1309" s="261"/>
      <c r="O1309" s="261"/>
      <c r="P1309" s="261"/>
      <c r="Q1309" s="261"/>
      <c r="R1309" s="261"/>
      <c r="S1309" s="261"/>
      <c r="T1309" s="262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63" t="s">
        <v>188</v>
      </c>
      <c r="AU1309" s="263" t="s">
        <v>82</v>
      </c>
      <c r="AV1309" s="14" t="s">
        <v>82</v>
      </c>
      <c r="AW1309" s="14" t="s">
        <v>30</v>
      </c>
      <c r="AX1309" s="14" t="s">
        <v>73</v>
      </c>
      <c r="AY1309" s="263" t="s">
        <v>129</v>
      </c>
    </row>
    <row r="1310" spans="1:51" s="13" customFormat="1" ht="12">
      <c r="A1310" s="13"/>
      <c r="B1310" s="243"/>
      <c r="C1310" s="244"/>
      <c r="D1310" s="234" t="s">
        <v>188</v>
      </c>
      <c r="E1310" s="245" t="s">
        <v>1</v>
      </c>
      <c r="F1310" s="246" t="s">
        <v>924</v>
      </c>
      <c r="G1310" s="244"/>
      <c r="H1310" s="245" t="s">
        <v>1</v>
      </c>
      <c r="I1310" s="247"/>
      <c r="J1310" s="244"/>
      <c r="K1310" s="244"/>
      <c r="L1310" s="248"/>
      <c r="M1310" s="249"/>
      <c r="N1310" s="250"/>
      <c r="O1310" s="250"/>
      <c r="P1310" s="250"/>
      <c r="Q1310" s="250"/>
      <c r="R1310" s="250"/>
      <c r="S1310" s="250"/>
      <c r="T1310" s="251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52" t="s">
        <v>188</v>
      </c>
      <c r="AU1310" s="252" t="s">
        <v>82</v>
      </c>
      <c r="AV1310" s="13" t="s">
        <v>80</v>
      </c>
      <c r="AW1310" s="13" t="s">
        <v>30</v>
      </c>
      <c r="AX1310" s="13" t="s">
        <v>73</v>
      </c>
      <c r="AY1310" s="252" t="s">
        <v>129</v>
      </c>
    </row>
    <row r="1311" spans="1:51" s="14" customFormat="1" ht="12">
      <c r="A1311" s="14"/>
      <c r="B1311" s="253"/>
      <c r="C1311" s="254"/>
      <c r="D1311" s="234" t="s">
        <v>188</v>
      </c>
      <c r="E1311" s="255" t="s">
        <v>1</v>
      </c>
      <c r="F1311" s="256" t="s">
        <v>925</v>
      </c>
      <c r="G1311" s="254"/>
      <c r="H1311" s="257">
        <v>2.228</v>
      </c>
      <c r="I1311" s="258"/>
      <c r="J1311" s="254"/>
      <c r="K1311" s="254"/>
      <c r="L1311" s="259"/>
      <c r="M1311" s="260"/>
      <c r="N1311" s="261"/>
      <c r="O1311" s="261"/>
      <c r="P1311" s="261"/>
      <c r="Q1311" s="261"/>
      <c r="R1311" s="261"/>
      <c r="S1311" s="261"/>
      <c r="T1311" s="262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63" t="s">
        <v>188</v>
      </c>
      <c r="AU1311" s="263" t="s">
        <v>82</v>
      </c>
      <c r="AV1311" s="14" t="s">
        <v>82</v>
      </c>
      <c r="AW1311" s="14" t="s">
        <v>30</v>
      </c>
      <c r="AX1311" s="14" t="s">
        <v>73</v>
      </c>
      <c r="AY1311" s="263" t="s">
        <v>129</v>
      </c>
    </row>
    <row r="1312" spans="1:51" s="13" customFormat="1" ht="12">
      <c r="A1312" s="13"/>
      <c r="B1312" s="243"/>
      <c r="C1312" s="244"/>
      <c r="D1312" s="234" t="s">
        <v>188</v>
      </c>
      <c r="E1312" s="245" t="s">
        <v>1</v>
      </c>
      <c r="F1312" s="246" t="s">
        <v>430</v>
      </c>
      <c r="G1312" s="244"/>
      <c r="H1312" s="245" t="s">
        <v>1</v>
      </c>
      <c r="I1312" s="247"/>
      <c r="J1312" s="244"/>
      <c r="K1312" s="244"/>
      <c r="L1312" s="248"/>
      <c r="M1312" s="249"/>
      <c r="N1312" s="250"/>
      <c r="O1312" s="250"/>
      <c r="P1312" s="250"/>
      <c r="Q1312" s="250"/>
      <c r="R1312" s="250"/>
      <c r="S1312" s="250"/>
      <c r="T1312" s="251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52" t="s">
        <v>188</v>
      </c>
      <c r="AU1312" s="252" t="s">
        <v>82</v>
      </c>
      <c r="AV1312" s="13" t="s">
        <v>80</v>
      </c>
      <c r="AW1312" s="13" t="s">
        <v>30</v>
      </c>
      <c r="AX1312" s="13" t="s">
        <v>73</v>
      </c>
      <c r="AY1312" s="252" t="s">
        <v>129</v>
      </c>
    </row>
    <row r="1313" spans="1:51" s="14" customFormat="1" ht="12">
      <c r="A1313" s="14"/>
      <c r="B1313" s="253"/>
      <c r="C1313" s="254"/>
      <c r="D1313" s="234" t="s">
        <v>188</v>
      </c>
      <c r="E1313" s="255" t="s">
        <v>1</v>
      </c>
      <c r="F1313" s="256" t="s">
        <v>926</v>
      </c>
      <c r="G1313" s="254"/>
      <c r="H1313" s="257">
        <v>8.644</v>
      </c>
      <c r="I1313" s="258"/>
      <c r="J1313" s="254"/>
      <c r="K1313" s="254"/>
      <c r="L1313" s="259"/>
      <c r="M1313" s="260"/>
      <c r="N1313" s="261"/>
      <c r="O1313" s="261"/>
      <c r="P1313" s="261"/>
      <c r="Q1313" s="261"/>
      <c r="R1313" s="261"/>
      <c r="S1313" s="261"/>
      <c r="T1313" s="262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63" t="s">
        <v>188</v>
      </c>
      <c r="AU1313" s="263" t="s">
        <v>82</v>
      </c>
      <c r="AV1313" s="14" t="s">
        <v>82</v>
      </c>
      <c r="AW1313" s="14" t="s">
        <v>30</v>
      </c>
      <c r="AX1313" s="14" t="s">
        <v>73</v>
      </c>
      <c r="AY1313" s="263" t="s">
        <v>129</v>
      </c>
    </row>
    <row r="1314" spans="1:51" s="14" customFormat="1" ht="12">
      <c r="A1314" s="14"/>
      <c r="B1314" s="253"/>
      <c r="C1314" s="254"/>
      <c r="D1314" s="234" t="s">
        <v>188</v>
      </c>
      <c r="E1314" s="255" t="s">
        <v>1</v>
      </c>
      <c r="F1314" s="256" t="s">
        <v>898</v>
      </c>
      <c r="G1314" s="254"/>
      <c r="H1314" s="257">
        <v>-1.8</v>
      </c>
      <c r="I1314" s="258"/>
      <c r="J1314" s="254"/>
      <c r="K1314" s="254"/>
      <c r="L1314" s="259"/>
      <c r="M1314" s="260"/>
      <c r="N1314" s="261"/>
      <c r="O1314" s="261"/>
      <c r="P1314" s="261"/>
      <c r="Q1314" s="261"/>
      <c r="R1314" s="261"/>
      <c r="S1314" s="261"/>
      <c r="T1314" s="262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63" t="s">
        <v>188</v>
      </c>
      <c r="AU1314" s="263" t="s">
        <v>82</v>
      </c>
      <c r="AV1314" s="14" t="s">
        <v>82</v>
      </c>
      <c r="AW1314" s="14" t="s">
        <v>30</v>
      </c>
      <c r="AX1314" s="14" t="s">
        <v>73</v>
      </c>
      <c r="AY1314" s="263" t="s">
        <v>129</v>
      </c>
    </row>
    <row r="1315" spans="1:51" s="13" customFormat="1" ht="12">
      <c r="A1315" s="13"/>
      <c r="B1315" s="243"/>
      <c r="C1315" s="244"/>
      <c r="D1315" s="234" t="s">
        <v>188</v>
      </c>
      <c r="E1315" s="245" t="s">
        <v>1</v>
      </c>
      <c r="F1315" s="246" t="s">
        <v>927</v>
      </c>
      <c r="G1315" s="244"/>
      <c r="H1315" s="245" t="s">
        <v>1</v>
      </c>
      <c r="I1315" s="247"/>
      <c r="J1315" s="244"/>
      <c r="K1315" s="244"/>
      <c r="L1315" s="248"/>
      <c r="M1315" s="249"/>
      <c r="N1315" s="250"/>
      <c r="O1315" s="250"/>
      <c r="P1315" s="250"/>
      <c r="Q1315" s="250"/>
      <c r="R1315" s="250"/>
      <c r="S1315" s="250"/>
      <c r="T1315" s="251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52" t="s">
        <v>188</v>
      </c>
      <c r="AU1315" s="252" t="s">
        <v>82</v>
      </c>
      <c r="AV1315" s="13" t="s">
        <v>80</v>
      </c>
      <c r="AW1315" s="13" t="s">
        <v>30</v>
      </c>
      <c r="AX1315" s="13" t="s">
        <v>73</v>
      </c>
      <c r="AY1315" s="252" t="s">
        <v>129</v>
      </c>
    </row>
    <row r="1316" spans="1:51" s="14" customFormat="1" ht="12">
      <c r="A1316" s="14"/>
      <c r="B1316" s="253"/>
      <c r="C1316" s="254"/>
      <c r="D1316" s="234" t="s">
        <v>188</v>
      </c>
      <c r="E1316" s="255" t="s">
        <v>1</v>
      </c>
      <c r="F1316" s="256" t="s">
        <v>928</v>
      </c>
      <c r="G1316" s="254"/>
      <c r="H1316" s="257">
        <v>6.279</v>
      </c>
      <c r="I1316" s="258"/>
      <c r="J1316" s="254"/>
      <c r="K1316" s="254"/>
      <c r="L1316" s="259"/>
      <c r="M1316" s="260"/>
      <c r="N1316" s="261"/>
      <c r="O1316" s="261"/>
      <c r="P1316" s="261"/>
      <c r="Q1316" s="261"/>
      <c r="R1316" s="261"/>
      <c r="S1316" s="261"/>
      <c r="T1316" s="262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63" t="s">
        <v>188</v>
      </c>
      <c r="AU1316" s="263" t="s">
        <v>82</v>
      </c>
      <c r="AV1316" s="14" t="s">
        <v>82</v>
      </c>
      <c r="AW1316" s="14" t="s">
        <v>30</v>
      </c>
      <c r="AX1316" s="14" t="s">
        <v>73</v>
      </c>
      <c r="AY1316" s="263" t="s">
        <v>129</v>
      </c>
    </row>
    <row r="1317" spans="1:51" s="14" customFormat="1" ht="12">
      <c r="A1317" s="14"/>
      <c r="B1317" s="253"/>
      <c r="C1317" s="254"/>
      <c r="D1317" s="234" t="s">
        <v>188</v>
      </c>
      <c r="E1317" s="255" t="s">
        <v>1</v>
      </c>
      <c r="F1317" s="256" t="s">
        <v>898</v>
      </c>
      <c r="G1317" s="254"/>
      <c r="H1317" s="257">
        <v>-1.8</v>
      </c>
      <c r="I1317" s="258"/>
      <c r="J1317" s="254"/>
      <c r="K1317" s="254"/>
      <c r="L1317" s="259"/>
      <c r="M1317" s="260"/>
      <c r="N1317" s="261"/>
      <c r="O1317" s="261"/>
      <c r="P1317" s="261"/>
      <c r="Q1317" s="261"/>
      <c r="R1317" s="261"/>
      <c r="S1317" s="261"/>
      <c r="T1317" s="262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63" t="s">
        <v>188</v>
      </c>
      <c r="AU1317" s="263" t="s">
        <v>82</v>
      </c>
      <c r="AV1317" s="14" t="s">
        <v>82</v>
      </c>
      <c r="AW1317" s="14" t="s">
        <v>30</v>
      </c>
      <c r="AX1317" s="14" t="s">
        <v>73</v>
      </c>
      <c r="AY1317" s="263" t="s">
        <v>129</v>
      </c>
    </row>
    <row r="1318" spans="1:51" s="13" customFormat="1" ht="12">
      <c r="A1318" s="13"/>
      <c r="B1318" s="243"/>
      <c r="C1318" s="244"/>
      <c r="D1318" s="234" t="s">
        <v>188</v>
      </c>
      <c r="E1318" s="245" t="s">
        <v>1</v>
      </c>
      <c r="F1318" s="246" t="s">
        <v>929</v>
      </c>
      <c r="G1318" s="244"/>
      <c r="H1318" s="245" t="s">
        <v>1</v>
      </c>
      <c r="I1318" s="247"/>
      <c r="J1318" s="244"/>
      <c r="K1318" s="244"/>
      <c r="L1318" s="248"/>
      <c r="M1318" s="249"/>
      <c r="N1318" s="250"/>
      <c r="O1318" s="250"/>
      <c r="P1318" s="250"/>
      <c r="Q1318" s="250"/>
      <c r="R1318" s="250"/>
      <c r="S1318" s="250"/>
      <c r="T1318" s="251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52" t="s">
        <v>188</v>
      </c>
      <c r="AU1318" s="252" t="s">
        <v>82</v>
      </c>
      <c r="AV1318" s="13" t="s">
        <v>80</v>
      </c>
      <c r="AW1318" s="13" t="s">
        <v>30</v>
      </c>
      <c r="AX1318" s="13" t="s">
        <v>73</v>
      </c>
      <c r="AY1318" s="252" t="s">
        <v>129</v>
      </c>
    </row>
    <row r="1319" spans="1:51" s="14" customFormat="1" ht="12">
      <c r="A1319" s="14"/>
      <c r="B1319" s="253"/>
      <c r="C1319" s="254"/>
      <c r="D1319" s="234" t="s">
        <v>188</v>
      </c>
      <c r="E1319" s="255" t="s">
        <v>1</v>
      </c>
      <c r="F1319" s="256" t="s">
        <v>930</v>
      </c>
      <c r="G1319" s="254"/>
      <c r="H1319" s="257">
        <v>6.429</v>
      </c>
      <c r="I1319" s="258"/>
      <c r="J1319" s="254"/>
      <c r="K1319" s="254"/>
      <c r="L1319" s="259"/>
      <c r="M1319" s="260"/>
      <c r="N1319" s="261"/>
      <c r="O1319" s="261"/>
      <c r="P1319" s="261"/>
      <c r="Q1319" s="261"/>
      <c r="R1319" s="261"/>
      <c r="S1319" s="261"/>
      <c r="T1319" s="262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63" t="s">
        <v>188</v>
      </c>
      <c r="AU1319" s="263" t="s">
        <v>82</v>
      </c>
      <c r="AV1319" s="14" t="s">
        <v>82</v>
      </c>
      <c r="AW1319" s="14" t="s">
        <v>30</v>
      </c>
      <c r="AX1319" s="14" t="s">
        <v>73</v>
      </c>
      <c r="AY1319" s="263" t="s">
        <v>129</v>
      </c>
    </row>
    <row r="1320" spans="1:51" s="14" customFormat="1" ht="12">
      <c r="A1320" s="14"/>
      <c r="B1320" s="253"/>
      <c r="C1320" s="254"/>
      <c r="D1320" s="234" t="s">
        <v>188</v>
      </c>
      <c r="E1320" s="255" t="s">
        <v>1</v>
      </c>
      <c r="F1320" s="256" t="s">
        <v>898</v>
      </c>
      <c r="G1320" s="254"/>
      <c r="H1320" s="257">
        <v>-1.8</v>
      </c>
      <c r="I1320" s="258"/>
      <c r="J1320" s="254"/>
      <c r="K1320" s="254"/>
      <c r="L1320" s="259"/>
      <c r="M1320" s="260"/>
      <c r="N1320" s="261"/>
      <c r="O1320" s="261"/>
      <c r="P1320" s="261"/>
      <c r="Q1320" s="261"/>
      <c r="R1320" s="261"/>
      <c r="S1320" s="261"/>
      <c r="T1320" s="262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63" t="s">
        <v>188</v>
      </c>
      <c r="AU1320" s="263" t="s">
        <v>82</v>
      </c>
      <c r="AV1320" s="14" t="s">
        <v>82</v>
      </c>
      <c r="AW1320" s="14" t="s">
        <v>30</v>
      </c>
      <c r="AX1320" s="14" t="s">
        <v>73</v>
      </c>
      <c r="AY1320" s="263" t="s">
        <v>129</v>
      </c>
    </row>
    <row r="1321" spans="1:51" s="13" customFormat="1" ht="12">
      <c r="A1321" s="13"/>
      <c r="B1321" s="243"/>
      <c r="C1321" s="244"/>
      <c r="D1321" s="234" t="s">
        <v>188</v>
      </c>
      <c r="E1321" s="245" t="s">
        <v>1</v>
      </c>
      <c r="F1321" s="246" t="s">
        <v>931</v>
      </c>
      <c r="G1321" s="244"/>
      <c r="H1321" s="245" t="s">
        <v>1</v>
      </c>
      <c r="I1321" s="247"/>
      <c r="J1321" s="244"/>
      <c r="K1321" s="244"/>
      <c r="L1321" s="248"/>
      <c r="M1321" s="249"/>
      <c r="N1321" s="250"/>
      <c r="O1321" s="250"/>
      <c r="P1321" s="250"/>
      <c r="Q1321" s="250"/>
      <c r="R1321" s="250"/>
      <c r="S1321" s="250"/>
      <c r="T1321" s="251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52" t="s">
        <v>188</v>
      </c>
      <c r="AU1321" s="252" t="s">
        <v>82</v>
      </c>
      <c r="AV1321" s="13" t="s">
        <v>80</v>
      </c>
      <c r="AW1321" s="13" t="s">
        <v>30</v>
      </c>
      <c r="AX1321" s="13" t="s">
        <v>73</v>
      </c>
      <c r="AY1321" s="252" t="s">
        <v>129</v>
      </c>
    </row>
    <row r="1322" spans="1:51" s="14" customFormat="1" ht="12">
      <c r="A1322" s="14"/>
      <c r="B1322" s="253"/>
      <c r="C1322" s="254"/>
      <c r="D1322" s="234" t="s">
        <v>188</v>
      </c>
      <c r="E1322" s="255" t="s">
        <v>1</v>
      </c>
      <c r="F1322" s="256" t="s">
        <v>932</v>
      </c>
      <c r="G1322" s="254"/>
      <c r="H1322" s="257">
        <v>8.478</v>
      </c>
      <c r="I1322" s="258"/>
      <c r="J1322" s="254"/>
      <c r="K1322" s="254"/>
      <c r="L1322" s="259"/>
      <c r="M1322" s="260"/>
      <c r="N1322" s="261"/>
      <c r="O1322" s="261"/>
      <c r="P1322" s="261"/>
      <c r="Q1322" s="261"/>
      <c r="R1322" s="261"/>
      <c r="S1322" s="261"/>
      <c r="T1322" s="262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T1322" s="263" t="s">
        <v>188</v>
      </c>
      <c r="AU1322" s="263" t="s">
        <v>82</v>
      </c>
      <c r="AV1322" s="14" t="s">
        <v>82</v>
      </c>
      <c r="AW1322" s="14" t="s">
        <v>30</v>
      </c>
      <c r="AX1322" s="14" t="s">
        <v>73</v>
      </c>
      <c r="AY1322" s="263" t="s">
        <v>129</v>
      </c>
    </row>
    <row r="1323" spans="1:51" s="13" customFormat="1" ht="12">
      <c r="A1323" s="13"/>
      <c r="B1323" s="243"/>
      <c r="C1323" s="244"/>
      <c r="D1323" s="234" t="s">
        <v>188</v>
      </c>
      <c r="E1323" s="245" t="s">
        <v>1</v>
      </c>
      <c r="F1323" s="246" t="s">
        <v>933</v>
      </c>
      <c r="G1323" s="244"/>
      <c r="H1323" s="245" t="s">
        <v>1</v>
      </c>
      <c r="I1323" s="247"/>
      <c r="J1323" s="244"/>
      <c r="K1323" s="244"/>
      <c r="L1323" s="248"/>
      <c r="M1323" s="249"/>
      <c r="N1323" s="250"/>
      <c r="O1323" s="250"/>
      <c r="P1323" s="250"/>
      <c r="Q1323" s="250"/>
      <c r="R1323" s="250"/>
      <c r="S1323" s="250"/>
      <c r="T1323" s="251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52" t="s">
        <v>188</v>
      </c>
      <c r="AU1323" s="252" t="s">
        <v>82</v>
      </c>
      <c r="AV1323" s="13" t="s">
        <v>80</v>
      </c>
      <c r="AW1323" s="13" t="s">
        <v>30</v>
      </c>
      <c r="AX1323" s="13" t="s">
        <v>73</v>
      </c>
      <c r="AY1323" s="252" t="s">
        <v>129</v>
      </c>
    </row>
    <row r="1324" spans="1:51" s="14" customFormat="1" ht="12">
      <c r="A1324" s="14"/>
      <c r="B1324" s="253"/>
      <c r="C1324" s="254"/>
      <c r="D1324" s="234" t="s">
        <v>188</v>
      </c>
      <c r="E1324" s="255" t="s">
        <v>1</v>
      </c>
      <c r="F1324" s="256" t="s">
        <v>934</v>
      </c>
      <c r="G1324" s="254"/>
      <c r="H1324" s="257">
        <v>22.32</v>
      </c>
      <c r="I1324" s="258"/>
      <c r="J1324" s="254"/>
      <c r="K1324" s="254"/>
      <c r="L1324" s="259"/>
      <c r="M1324" s="260"/>
      <c r="N1324" s="261"/>
      <c r="O1324" s="261"/>
      <c r="P1324" s="261"/>
      <c r="Q1324" s="261"/>
      <c r="R1324" s="261"/>
      <c r="S1324" s="261"/>
      <c r="T1324" s="262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63" t="s">
        <v>188</v>
      </c>
      <c r="AU1324" s="263" t="s">
        <v>82</v>
      </c>
      <c r="AV1324" s="14" t="s">
        <v>82</v>
      </c>
      <c r="AW1324" s="14" t="s">
        <v>30</v>
      </c>
      <c r="AX1324" s="14" t="s">
        <v>73</v>
      </c>
      <c r="AY1324" s="263" t="s">
        <v>129</v>
      </c>
    </row>
    <row r="1325" spans="1:51" s="14" customFormat="1" ht="12">
      <c r="A1325" s="14"/>
      <c r="B1325" s="253"/>
      <c r="C1325" s="254"/>
      <c r="D1325" s="234" t="s">
        <v>188</v>
      </c>
      <c r="E1325" s="255" t="s">
        <v>1</v>
      </c>
      <c r="F1325" s="256" t="s">
        <v>908</v>
      </c>
      <c r="G1325" s="254"/>
      <c r="H1325" s="257">
        <v>-3.6</v>
      </c>
      <c r="I1325" s="258"/>
      <c r="J1325" s="254"/>
      <c r="K1325" s="254"/>
      <c r="L1325" s="259"/>
      <c r="M1325" s="260"/>
      <c r="N1325" s="261"/>
      <c r="O1325" s="261"/>
      <c r="P1325" s="261"/>
      <c r="Q1325" s="261"/>
      <c r="R1325" s="261"/>
      <c r="S1325" s="261"/>
      <c r="T1325" s="262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63" t="s">
        <v>188</v>
      </c>
      <c r="AU1325" s="263" t="s">
        <v>82</v>
      </c>
      <c r="AV1325" s="14" t="s">
        <v>82</v>
      </c>
      <c r="AW1325" s="14" t="s">
        <v>30</v>
      </c>
      <c r="AX1325" s="14" t="s">
        <v>73</v>
      </c>
      <c r="AY1325" s="263" t="s">
        <v>129</v>
      </c>
    </row>
    <row r="1326" spans="1:51" s="15" customFormat="1" ht="12">
      <c r="A1326" s="15"/>
      <c r="B1326" s="264"/>
      <c r="C1326" s="265"/>
      <c r="D1326" s="234" t="s">
        <v>188</v>
      </c>
      <c r="E1326" s="266" t="s">
        <v>1</v>
      </c>
      <c r="F1326" s="267" t="s">
        <v>197</v>
      </c>
      <c r="G1326" s="265"/>
      <c r="H1326" s="268">
        <v>59.328</v>
      </c>
      <c r="I1326" s="269"/>
      <c r="J1326" s="265"/>
      <c r="K1326" s="265"/>
      <c r="L1326" s="270"/>
      <c r="M1326" s="271"/>
      <c r="N1326" s="272"/>
      <c r="O1326" s="272"/>
      <c r="P1326" s="272"/>
      <c r="Q1326" s="272"/>
      <c r="R1326" s="272"/>
      <c r="S1326" s="272"/>
      <c r="T1326" s="273"/>
      <c r="U1326" s="15"/>
      <c r="V1326" s="15"/>
      <c r="W1326" s="15"/>
      <c r="X1326" s="15"/>
      <c r="Y1326" s="15"/>
      <c r="Z1326" s="15"/>
      <c r="AA1326" s="15"/>
      <c r="AB1326" s="15"/>
      <c r="AC1326" s="15"/>
      <c r="AD1326" s="15"/>
      <c r="AE1326" s="15"/>
      <c r="AT1326" s="274" t="s">
        <v>188</v>
      </c>
      <c r="AU1326" s="274" t="s">
        <v>82</v>
      </c>
      <c r="AV1326" s="15" t="s">
        <v>136</v>
      </c>
      <c r="AW1326" s="15" t="s">
        <v>30</v>
      </c>
      <c r="AX1326" s="15" t="s">
        <v>80</v>
      </c>
      <c r="AY1326" s="274" t="s">
        <v>129</v>
      </c>
    </row>
    <row r="1327" spans="1:65" s="2" customFormat="1" ht="24.15" customHeight="1">
      <c r="A1327" s="39"/>
      <c r="B1327" s="40"/>
      <c r="C1327" s="220" t="s">
        <v>935</v>
      </c>
      <c r="D1327" s="220" t="s">
        <v>132</v>
      </c>
      <c r="E1327" s="221" t="s">
        <v>936</v>
      </c>
      <c r="F1327" s="222" t="s">
        <v>937</v>
      </c>
      <c r="G1327" s="223" t="s">
        <v>230</v>
      </c>
      <c r="H1327" s="224">
        <v>10.15</v>
      </c>
      <c r="I1327" s="225"/>
      <c r="J1327" s="226">
        <f>ROUND(I1327*H1327,2)</f>
        <v>0</v>
      </c>
      <c r="K1327" s="227"/>
      <c r="L1327" s="45"/>
      <c r="M1327" s="228" t="s">
        <v>1</v>
      </c>
      <c r="N1327" s="229" t="s">
        <v>38</v>
      </c>
      <c r="O1327" s="92"/>
      <c r="P1327" s="230">
        <f>O1327*H1327</f>
        <v>0</v>
      </c>
      <c r="Q1327" s="230">
        <v>0</v>
      </c>
      <c r="R1327" s="230">
        <f>Q1327*H1327</f>
        <v>0</v>
      </c>
      <c r="S1327" s="230">
        <v>0</v>
      </c>
      <c r="T1327" s="231">
        <f>S1327*H1327</f>
        <v>0</v>
      </c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R1327" s="232" t="s">
        <v>136</v>
      </c>
      <c r="AT1327" s="232" t="s">
        <v>132</v>
      </c>
      <c r="AU1327" s="232" t="s">
        <v>82</v>
      </c>
      <c r="AY1327" s="18" t="s">
        <v>129</v>
      </c>
      <c r="BE1327" s="233">
        <f>IF(N1327="základní",J1327,0)</f>
        <v>0</v>
      </c>
      <c r="BF1327" s="233">
        <f>IF(N1327="snížená",J1327,0)</f>
        <v>0</v>
      </c>
      <c r="BG1327" s="233">
        <f>IF(N1327="zákl. přenesená",J1327,0)</f>
        <v>0</v>
      </c>
      <c r="BH1327" s="233">
        <f>IF(N1327="sníž. přenesená",J1327,0)</f>
        <v>0</v>
      </c>
      <c r="BI1327" s="233">
        <f>IF(N1327="nulová",J1327,0)</f>
        <v>0</v>
      </c>
      <c r="BJ1327" s="18" t="s">
        <v>80</v>
      </c>
      <c r="BK1327" s="233">
        <f>ROUND(I1327*H1327,2)</f>
        <v>0</v>
      </c>
      <c r="BL1327" s="18" t="s">
        <v>136</v>
      </c>
      <c r="BM1327" s="232" t="s">
        <v>938</v>
      </c>
    </row>
    <row r="1328" spans="1:47" s="2" customFormat="1" ht="12">
      <c r="A1328" s="39"/>
      <c r="B1328" s="40"/>
      <c r="C1328" s="41"/>
      <c r="D1328" s="234" t="s">
        <v>137</v>
      </c>
      <c r="E1328" s="41"/>
      <c r="F1328" s="235" t="s">
        <v>937</v>
      </c>
      <c r="G1328" s="41"/>
      <c r="H1328" s="41"/>
      <c r="I1328" s="236"/>
      <c r="J1328" s="41"/>
      <c r="K1328" s="41"/>
      <c r="L1328" s="45"/>
      <c r="M1328" s="237"/>
      <c r="N1328" s="238"/>
      <c r="O1328" s="92"/>
      <c r="P1328" s="92"/>
      <c r="Q1328" s="92"/>
      <c r="R1328" s="92"/>
      <c r="S1328" s="92"/>
      <c r="T1328" s="93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T1328" s="18" t="s">
        <v>137</v>
      </c>
      <c r="AU1328" s="18" t="s">
        <v>82</v>
      </c>
    </row>
    <row r="1329" spans="1:51" s="13" customFormat="1" ht="12">
      <c r="A1329" s="13"/>
      <c r="B1329" s="243"/>
      <c r="C1329" s="244"/>
      <c r="D1329" s="234" t="s">
        <v>188</v>
      </c>
      <c r="E1329" s="245" t="s">
        <v>1</v>
      </c>
      <c r="F1329" s="246" t="s">
        <v>939</v>
      </c>
      <c r="G1329" s="244"/>
      <c r="H1329" s="245" t="s">
        <v>1</v>
      </c>
      <c r="I1329" s="247"/>
      <c r="J1329" s="244"/>
      <c r="K1329" s="244"/>
      <c r="L1329" s="248"/>
      <c r="M1329" s="249"/>
      <c r="N1329" s="250"/>
      <c r="O1329" s="250"/>
      <c r="P1329" s="250"/>
      <c r="Q1329" s="250"/>
      <c r="R1329" s="250"/>
      <c r="S1329" s="250"/>
      <c r="T1329" s="251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52" t="s">
        <v>188</v>
      </c>
      <c r="AU1329" s="252" t="s">
        <v>82</v>
      </c>
      <c r="AV1329" s="13" t="s">
        <v>80</v>
      </c>
      <c r="AW1329" s="13" t="s">
        <v>30</v>
      </c>
      <c r="AX1329" s="13" t="s">
        <v>73</v>
      </c>
      <c r="AY1329" s="252" t="s">
        <v>129</v>
      </c>
    </row>
    <row r="1330" spans="1:51" s="14" customFormat="1" ht="12">
      <c r="A1330" s="14"/>
      <c r="B1330" s="253"/>
      <c r="C1330" s="254"/>
      <c r="D1330" s="234" t="s">
        <v>188</v>
      </c>
      <c r="E1330" s="255" t="s">
        <v>1</v>
      </c>
      <c r="F1330" s="256" t="s">
        <v>940</v>
      </c>
      <c r="G1330" s="254"/>
      <c r="H1330" s="257">
        <v>10.15</v>
      </c>
      <c r="I1330" s="258"/>
      <c r="J1330" s="254"/>
      <c r="K1330" s="254"/>
      <c r="L1330" s="259"/>
      <c r="M1330" s="260"/>
      <c r="N1330" s="261"/>
      <c r="O1330" s="261"/>
      <c r="P1330" s="261"/>
      <c r="Q1330" s="261"/>
      <c r="R1330" s="261"/>
      <c r="S1330" s="261"/>
      <c r="T1330" s="262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63" t="s">
        <v>188</v>
      </c>
      <c r="AU1330" s="263" t="s">
        <v>82</v>
      </c>
      <c r="AV1330" s="14" t="s">
        <v>82</v>
      </c>
      <c r="AW1330" s="14" t="s">
        <v>30</v>
      </c>
      <c r="AX1330" s="14" t="s">
        <v>73</v>
      </c>
      <c r="AY1330" s="263" t="s">
        <v>129</v>
      </c>
    </row>
    <row r="1331" spans="1:51" s="15" customFormat="1" ht="12">
      <c r="A1331" s="15"/>
      <c r="B1331" s="264"/>
      <c r="C1331" s="265"/>
      <c r="D1331" s="234" t="s">
        <v>188</v>
      </c>
      <c r="E1331" s="266" t="s">
        <v>1</v>
      </c>
      <c r="F1331" s="267" t="s">
        <v>197</v>
      </c>
      <c r="G1331" s="265"/>
      <c r="H1331" s="268">
        <v>10.15</v>
      </c>
      <c r="I1331" s="269"/>
      <c r="J1331" s="265"/>
      <c r="K1331" s="265"/>
      <c r="L1331" s="270"/>
      <c r="M1331" s="271"/>
      <c r="N1331" s="272"/>
      <c r="O1331" s="272"/>
      <c r="P1331" s="272"/>
      <c r="Q1331" s="272"/>
      <c r="R1331" s="272"/>
      <c r="S1331" s="272"/>
      <c r="T1331" s="273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T1331" s="274" t="s">
        <v>188</v>
      </c>
      <c r="AU1331" s="274" t="s">
        <v>82</v>
      </c>
      <c r="AV1331" s="15" t="s">
        <v>136</v>
      </c>
      <c r="AW1331" s="15" t="s">
        <v>30</v>
      </c>
      <c r="AX1331" s="15" t="s">
        <v>80</v>
      </c>
      <c r="AY1331" s="274" t="s">
        <v>129</v>
      </c>
    </row>
    <row r="1332" spans="1:65" s="2" customFormat="1" ht="24.15" customHeight="1">
      <c r="A1332" s="39"/>
      <c r="B1332" s="40"/>
      <c r="C1332" s="220" t="s">
        <v>322</v>
      </c>
      <c r="D1332" s="220" t="s">
        <v>132</v>
      </c>
      <c r="E1332" s="221" t="s">
        <v>941</v>
      </c>
      <c r="F1332" s="222" t="s">
        <v>942</v>
      </c>
      <c r="G1332" s="223" t="s">
        <v>270</v>
      </c>
      <c r="H1332" s="224">
        <v>1.556</v>
      </c>
      <c r="I1332" s="225"/>
      <c r="J1332" s="226">
        <f>ROUND(I1332*H1332,2)</f>
        <v>0</v>
      </c>
      <c r="K1332" s="227"/>
      <c r="L1332" s="45"/>
      <c r="M1332" s="228" t="s">
        <v>1</v>
      </c>
      <c r="N1332" s="229" t="s">
        <v>38</v>
      </c>
      <c r="O1332" s="92"/>
      <c r="P1332" s="230">
        <f>O1332*H1332</f>
        <v>0</v>
      </c>
      <c r="Q1332" s="230">
        <v>0</v>
      </c>
      <c r="R1332" s="230">
        <f>Q1332*H1332</f>
        <v>0</v>
      </c>
      <c r="S1332" s="230">
        <v>0</v>
      </c>
      <c r="T1332" s="231">
        <f>S1332*H1332</f>
        <v>0</v>
      </c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R1332" s="232" t="s">
        <v>136</v>
      </c>
      <c r="AT1332" s="232" t="s">
        <v>132</v>
      </c>
      <c r="AU1332" s="232" t="s">
        <v>82</v>
      </c>
      <c r="AY1332" s="18" t="s">
        <v>129</v>
      </c>
      <c r="BE1332" s="233">
        <f>IF(N1332="základní",J1332,0)</f>
        <v>0</v>
      </c>
      <c r="BF1332" s="233">
        <f>IF(N1332="snížená",J1332,0)</f>
        <v>0</v>
      </c>
      <c r="BG1332" s="233">
        <f>IF(N1332="zákl. přenesená",J1332,0)</f>
        <v>0</v>
      </c>
      <c r="BH1332" s="233">
        <f>IF(N1332="sníž. přenesená",J1332,0)</f>
        <v>0</v>
      </c>
      <c r="BI1332" s="233">
        <f>IF(N1332="nulová",J1332,0)</f>
        <v>0</v>
      </c>
      <c r="BJ1332" s="18" t="s">
        <v>80</v>
      </c>
      <c r="BK1332" s="233">
        <f>ROUND(I1332*H1332,2)</f>
        <v>0</v>
      </c>
      <c r="BL1332" s="18" t="s">
        <v>136</v>
      </c>
      <c r="BM1332" s="232" t="s">
        <v>943</v>
      </c>
    </row>
    <row r="1333" spans="1:47" s="2" customFormat="1" ht="12">
      <c r="A1333" s="39"/>
      <c r="B1333" s="40"/>
      <c r="C1333" s="41"/>
      <c r="D1333" s="234" t="s">
        <v>137</v>
      </c>
      <c r="E1333" s="41"/>
      <c r="F1333" s="235" t="s">
        <v>942</v>
      </c>
      <c r="G1333" s="41"/>
      <c r="H1333" s="41"/>
      <c r="I1333" s="236"/>
      <c r="J1333" s="41"/>
      <c r="K1333" s="41"/>
      <c r="L1333" s="45"/>
      <c r="M1333" s="237"/>
      <c r="N1333" s="238"/>
      <c r="O1333" s="92"/>
      <c r="P1333" s="92"/>
      <c r="Q1333" s="92"/>
      <c r="R1333" s="92"/>
      <c r="S1333" s="92"/>
      <c r="T1333" s="93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T1333" s="18" t="s">
        <v>137</v>
      </c>
      <c r="AU1333" s="18" t="s">
        <v>82</v>
      </c>
    </row>
    <row r="1334" spans="1:51" s="13" customFormat="1" ht="12">
      <c r="A1334" s="13"/>
      <c r="B1334" s="243"/>
      <c r="C1334" s="244"/>
      <c r="D1334" s="234" t="s">
        <v>188</v>
      </c>
      <c r="E1334" s="245" t="s">
        <v>1</v>
      </c>
      <c r="F1334" s="246" t="s">
        <v>944</v>
      </c>
      <c r="G1334" s="244"/>
      <c r="H1334" s="245" t="s">
        <v>1</v>
      </c>
      <c r="I1334" s="247"/>
      <c r="J1334" s="244"/>
      <c r="K1334" s="244"/>
      <c r="L1334" s="248"/>
      <c r="M1334" s="249"/>
      <c r="N1334" s="250"/>
      <c r="O1334" s="250"/>
      <c r="P1334" s="250"/>
      <c r="Q1334" s="250"/>
      <c r="R1334" s="250"/>
      <c r="S1334" s="250"/>
      <c r="T1334" s="251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52" t="s">
        <v>188</v>
      </c>
      <c r="AU1334" s="252" t="s">
        <v>82</v>
      </c>
      <c r="AV1334" s="13" t="s">
        <v>80</v>
      </c>
      <c r="AW1334" s="13" t="s">
        <v>30</v>
      </c>
      <c r="AX1334" s="13" t="s">
        <v>73</v>
      </c>
      <c r="AY1334" s="252" t="s">
        <v>129</v>
      </c>
    </row>
    <row r="1335" spans="1:51" s="14" customFormat="1" ht="12">
      <c r="A1335" s="14"/>
      <c r="B1335" s="253"/>
      <c r="C1335" s="254"/>
      <c r="D1335" s="234" t="s">
        <v>188</v>
      </c>
      <c r="E1335" s="255" t="s">
        <v>1</v>
      </c>
      <c r="F1335" s="256" t="s">
        <v>945</v>
      </c>
      <c r="G1335" s="254"/>
      <c r="H1335" s="257">
        <v>1.556</v>
      </c>
      <c r="I1335" s="258"/>
      <c r="J1335" s="254"/>
      <c r="K1335" s="254"/>
      <c r="L1335" s="259"/>
      <c r="M1335" s="260"/>
      <c r="N1335" s="261"/>
      <c r="O1335" s="261"/>
      <c r="P1335" s="261"/>
      <c r="Q1335" s="261"/>
      <c r="R1335" s="261"/>
      <c r="S1335" s="261"/>
      <c r="T1335" s="262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63" t="s">
        <v>188</v>
      </c>
      <c r="AU1335" s="263" t="s">
        <v>82</v>
      </c>
      <c r="AV1335" s="14" t="s">
        <v>82</v>
      </c>
      <c r="AW1335" s="14" t="s">
        <v>30</v>
      </c>
      <c r="AX1335" s="14" t="s">
        <v>73</v>
      </c>
      <c r="AY1335" s="263" t="s">
        <v>129</v>
      </c>
    </row>
    <row r="1336" spans="1:51" s="15" customFormat="1" ht="12">
      <c r="A1336" s="15"/>
      <c r="B1336" s="264"/>
      <c r="C1336" s="265"/>
      <c r="D1336" s="234" t="s">
        <v>188</v>
      </c>
      <c r="E1336" s="266" t="s">
        <v>1</v>
      </c>
      <c r="F1336" s="267" t="s">
        <v>197</v>
      </c>
      <c r="G1336" s="265"/>
      <c r="H1336" s="268">
        <v>1.556</v>
      </c>
      <c r="I1336" s="269"/>
      <c r="J1336" s="265"/>
      <c r="K1336" s="265"/>
      <c r="L1336" s="270"/>
      <c r="M1336" s="271"/>
      <c r="N1336" s="272"/>
      <c r="O1336" s="272"/>
      <c r="P1336" s="272"/>
      <c r="Q1336" s="272"/>
      <c r="R1336" s="272"/>
      <c r="S1336" s="272"/>
      <c r="T1336" s="273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T1336" s="274" t="s">
        <v>188</v>
      </c>
      <c r="AU1336" s="274" t="s">
        <v>82</v>
      </c>
      <c r="AV1336" s="15" t="s">
        <v>136</v>
      </c>
      <c r="AW1336" s="15" t="s">
        <v>30</v>
      </c>
      <c r="AX1336" s="15" t="s">
        <v>80</v>
      </c>
      <c r="AY1336" s="274" t="s">
        <v>129</v>
      </c>
    </row>
    <row r="1337" spans="1:65" s="2" customFormat="1" ht="24.15" customHeight="1">
      <c r="A1337" s="39"/>
      <c r="B1337" s="40"/>
      <c r="C1337" s="220" t="s">
        <v>946</v>
      </c>
      <c r="D1337" s="220" t="s">
        <v>132</v>
      </c>
      <c r="E1337" s="221" t="s">
        <v>947</v>
      </c>
      <c r="F1337" s="222" t="s">
        <v>948</v>
      </c>
      <c r="G1337" s="223" t="s">
        <v>270</v>
      </c>
      <c r="H1337" s="224">
        <v>58.825</v>
      </c>
      <c r="I1337" s="225"/>
      <c r="J1337" s="226">
        <f>ROUND(I1337*H1337,2)</f>
        <v>0</v>
      </c>
      <c r="K1337" s="227"/>
      <c r="L1337" s="45"/>
      <c r="M1337" s="228" t="s">
        <v>1</v>
      </c>
      <c r="N1337" s="229" t="s">
        <v>38</v>
      </c>
      <c r="O1337" s="92"/>
      <c r="P1337" s="230">
        <f>O1337*H1337</f>
        <v>0</v>
      </c>
      <c r="Q1337" s="230">
        <v>0</v>
      </c>
      <c r="R1337" s="230">
        <f>Q1337*H1337</f>
        <v>0</v>
      </c>
      <c r="S1337" s="230">
        <v>0</v>
      </c>
      <c r="T1337" s="231">
        <f>S1337*H1337</f>
        <v>0</v>
      </c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R1337" s="232" t="s">
        <v>136</v>
      </c>
      <c r="AT1337" s="232" t="s">
        <v>132</v>
      </c>
      <c r="AU1337" s="232" t="s">
        <v>82</v>
      </c>
      <c r="AY1337" s="18" t="s">
        <v>129</v>
      </c>
      <c r="BE1337" s="233">
        <f>IF(N1337="základní",J1337,0)</f>
        <v>0</v>
      </c>
      <c r="BF1337" s="233">
        <f>IF(N1337="snížená",J1337,0)</f>
        <v>0</v>
      </c>
      <c r="BG1337" s="233">
        <f>IF(N1337="zákl. přenesená",J1337,0)</f>
        <v>0</v>
      </c>
      <c r="BH1337" s="233">
        <f>IF(N1337="sníž. přenesená",J1337,0)</f>
        <v>0</v>
      </c>
      <c r="BI1337" s="233">
        <f>IF(N1337="nulová",J1337,0)</f>
        <v>0</v>
      </c>
      <c r="BJ1337" s="18" t="s">
        <v>80</v>
      </c>
      <c r="BK1337" s="233">
        <f>ROUND(I1337*H1337,2)</f>
        <v>0</v>
      </c>
      <c r="BL1337" s="18" t="s">
        <v>136</v>
      </c>
      <c r="BM1337" s="232" t="s">
        <v>949</v>
      </c>
    </row>
    <row r="1338" spans="1:47" s="2" customFormat="1" ht="12">
      <c r="A1338" s="39"/>
      <c r="B1338" s="40"/>
      <c r="C1338" s="41"/>
      <c r="D1338" s="234" t="s">
        <v>137</v>
      </c>
      <c r="E1338" s="41"/>
      <c r="F1338" s="235" t="s">
        <v>948</v>
      </c>
      <c r="G1338" s="41"/>
      <c r="H1338" s="41"/>
      <c r="I1338" s="236"/>
      <c r="J1338" s="41"/>
      <c r="K1338" s="41"/>
      <c r="L1338" s="45"/>
      <c r="M1338" s="237"/>
      <c r="N1338" s="238"/>
      <c r="O1338" s="92"/>
      <c r="P1338" s="92"/>
      <c r="Q1338" s="92"/>
      <c r="R1338" s="92"/>
      <c r="S1338" s="92"/>
      <c r="T1338" s="93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T1338" s="18" t="s">
        <v>137</v>
      </c>
      <c r="AU1338" s="18" t="s">
        <v>82</v>
      </c>
    </row>
    <row r="1339" spans="1:51" s="13" customFormat="1" ht="12">
      <c r="A1339" s="13"/>
      <c r="B1339" s="243"/>
      <c r="C1339" s="244"/>
      <c r="D1339" s="234" t="s">
        <v>188</v>
      </c>
      <c r="E1339" s="245" t="s">
        <v>1</v>
      </c>
      <c r="F1339" s="246" t="s">
        <v>374</v>
      </c>
      <c r="G1339" s="244"/>
      <c r="H1339" s="245" t="s">
        <v>1</v>
      </c>
      <c r="I1339" s="247"/>
      <c r="J1339" s="244"/>
      <c r="K1339" s="244"/>
      <c r="L1339" s="248"/>
      <c r="M1339" s="249"/>
      <c r="N1339" s="250"/>
      <c r="O1339" s="250"/>
      <c r="P1339" s="250"/>
      <c r="Q1339" s="250"/>
      <c r="R1339" s="250"/>
      <c r="S1339" s="250"/>
      <c r="T1339" s="251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52" t="s">
        <v>188</v>
      </c>
      <c r="AU1339" s="252" t="s">
        <v>82</v>
      </c>
      <c r="AV1339" s="13" t="s">
        <v>80</v>
      </c>
      <c r="AW1339" s="13" t="s">
        <v>30</v>
      </c>
      <c r="AX1339" s="13" t="s">
        <v>73</v>
      </c>
      <c r="AY1339" s="252" t="s">
        <v>129</v>
      </c>
    </row>
    <row r="1340" spans="1:51" s="13" customFormat="1" ht="12">
      <c r="A1340" s="13"/>
      <c r="B1340" s="243"/>
      <c r="C1340" s="244"/>
      <c r="D1340" s="234" t="s">
        <v>188</v>
      </c>
      <c r="E1340" s="245" t="s">
        <v>1</v>
      </c>
      <c r="F1340" s="246" t="s">
        <v>684</v>
      </c>
      <c r="G1340" s="244"/>
      <c r="H1340" s="245" t="s">
        <v>1</v>
      </c>
      <c r="I1340" s="247"/>
      <c r="J1340" s="244"/>
      <c r="K1340" s="244"/>
      <c r="L1340" s="248"/>
      <c r="M1340" s="249"/>
      <c r="N1340" s="250"/>
      <c r="O1340" s="250"/>
      <c r="P1340" s="250"/>
      <c r="Q1340" s="250"/>
      <c r="R1340" s="250"/>
      <c r="S1340" s="250"/>
      <c r="T1340" s="251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52" t="s">
        <v>188</v>
      </c>
      <c r="AU1340" s="252" t="s">
        <v>82</v>
      </c>
      <c r="AV1340" s="13" t="s">
        <v>80</v>
      </c>
      <c r="AW1340" s="13" t="s">
        <v>30</v>
      </c>
      <c r="AX1340" s="13" t="s">
        <v>73</v>
      </c>
      <c r="AY1340" s="252" t="s">
        <v>129</v>
      </c>
    </row>
    <row r="1341" spans="1:51" s="14" customFormat="1" ht="12">
      <c r="A1341" s="14"/>
      <c r="B1341" s="253"/>
      <c r="C1341" s="254"/>
      <c r="D1341" s="234" t="s">
        <v>188</v>
      </c>
      <c r="E1341" s="255" t="s">
        <v>1</v>
      </c>
      <c r="F1341" s="256" t="s">
        <v>950</v>
      </c>
      <c r="G1341" s="254"/>
      <c r="H1341" s="257">
        <v>1.742</v>
      </c>
      <c r="I1341" s="258"/>
      <c r="J1341" s="254"/>
      <c r="K1341" s="254"/>
      <c r="L1341" s="259"/>
      <c r="M1341" s="260"/>
      <c r="N1341" s="261"/>
      <c r="O1341" s="261"/>
      <c r="P1341" s="261"/>
      <c r="Q1341" s="261"/>
      <c r="R1341" s="261"/>
      <c r="S1341" s="261"/>
      <c r="T1341" s="262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T1341" s="263" t="s">
        <v>188</v>
      </c>
      <c r="AU1341" s="263" t="s">
        <v>82</v>
      </c>
      <c r="AV1341" s="14" t="s">
        <v>82</v>
      </c>
      <c r="AW1341" s="14" t="s">
        <v>30</v>
      </c>
      <c r="AX1341" s="14" t="s">
        <v>73</v>
      </c>
      <c r="AY1341" s="263" t="s">
        <v>129</v>
      </c>
    </row>
    <row r="1342" spans="1:51" s="14" customFormat="1" ht="12">
      <c r="A1342" s="14"/>
      <c r="B1342" s="253"/>
      <c r="C1342" s="254"/>
      <c r="D1342" s="234" t="s">
        <v>188</v>
      </c>
      <c r="E1342" s="255" t="s">
        <v>1</v>
      </c>
      <c r="F1342" s="256" t="s">
        <v>951</v>
      </c>
      <c r="G1342" s="254"/>
      <c r="H1342" s="257">
        <v>0.308</v>
      </c>
      <c r="I1342" s="258"/>
      <c r="J1342" s="254"/>
      <c r="K1342" s="254"/>
      <c r="L1342" s="259"/>
      <c r="M1342" s="260"/>
      <c r="N1342" s="261"/>
      <c r="O1342" s="261"/>
      <c r="P1342" s="261"/>
      <c r="Q1342" s="261"/>
      <c r="R1342" s="261"/>
      <c r="S1342" s="261"/>
      <c r="T1342" s="262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63" t="s">
        <v>188</v>
      </c>
      <c r="AU1342" s="263" t="s">
        <v>82</v>
      </c>
      <c r="AV1342" s="14" t="s">
        <v>82</v>
      </c>
      <c r="AW1342" s="14" t="s">
        <v>30</v>
      </c>
      <c r="AX1342" s="14" t="s">
        <v>73</v>
      </c>
      <c r="AY1342" s="263" t="s">
        <v>129</v>
      </c>
    </row>
    <row r="1343" spans="1:51" s="14" customFormat="1" ht="12">
      <c r="A1343" s="14"/>
      <c r="B1343" s="253"/>
      <c r="C1343" s="254"/>
      <c r="D1343" s="234" t="s">
        <v>188</v>
      </c>
      <c r="E1343" s="255" t="s">
        <v>1</v>
      </c>
      <c r="F1343" s="256" t="s">
        <v>952</v>
      </c>
      <c r="G1343" s="254"/>
      <c r="H1343" s="257">
        <v>0.032</v>
      </c>
      <c r="I1343" s="258"/>
      <c r="J1343" s="254"/>
      <c r="K1343" s="254"/>
      <c r="L1343" s="259"/>
      <c r="M1343" s="260"/>
      <c r="N1343" s="261"/>
      <c r="O1343" s="261"/>
      <c r="P1343" s="261"/>
      <c r="Q1343" s="261"/>
      <c r="R1343" s="261"/>
      <c r="S1343" s="261"/>
      <c r="T1343" s="262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63" t="s">
        <v>188</v>
      </c>
      <c r="AU1343" s="263" t="s">
        <v>82</v>
      </c>
      <c r="AV1343" s="14" t="s">
        <v>82</v>
      </c>
      <c r="AW1343" s="14" t="s">
        <v>30</v>
      </c>
      <c r="AX1343" s="14" t="s">
        <v>73</v>
      </c>
      <c r="AY1343" s="263" t="s">
        <v>129</v>
      </c>
    </row>
    <row r="1344" spans="1:51" s="14" customFormat="1" ht="12">
      <c r="A1344" s="14"/>
      <c r="B1344" s="253"/>
      <c r="C1344" s="254"/>
      <c r="D1344" s="234" t="s">
        <v>188</v>
      </c>
      <c r="E1344" s="255" t="s">
        <v>1</v>
      </c>
      <c r="F1344" s="256" t="s">
        <v>953</v>
      </c>
      <c r="G1344" s="254"/>
      <c r="H1344" s="257">
        <v>0.026</v>
      </c>
      <c r="I1344" s="258"/>
      <c r="J1344" s="254"/>
      <c r="K1344" s="254"/>
      <c r="L1344" s="259"/>
      <c r="M1344" s="260"/>
      <c r="N1344" s="261"/>
      <c r="O1344" s="261"/>
      <c r="P1344" s="261"/>
      <c r="Q1344" s="261"/>
      <c r="R1344" s="261"/>
      <c r="S1344" s="261"/>
      <c r="T1344" s="262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63" t="s">
        <v>188</v>
      </c>
      <c r="AU1344" s="263" t="s">
        <v>82</v>
      </c>
      <c r="AV1344" s="14" t="s">
        <v>82</v>
      </c>
      <c r="AW1344" s="14" t="s">
        <v>30</v>
      </c>
      <c r="AX1344" s="14" t="s">
        <v>73</v>
      </c>
      <c r="AY1344" s="263" t="s">
        <v>129</v>
      </c>
    </row>
    <row r="1345" spans="1:51" s="14" customFormat="1" ht="12">
      <c r="A1345" s="14"/>
      <c r="B1345" s="253"/>
      <c r="C1345" s="254"/>
      <c r="D1345" s="234" t="s">
        <v>188</v>
      </c>
      <c r="E1345" s="255" t="s">
        <v>1</v>
      </c>
      <c r="F1345" s="256" t="s">
        <v>954</v>
      </c>
      <c r="G1345" s="254"/>
      <c r="H1345" s="257">
        <v>0.048</v>
      </c>
      <c r="I1345" s="258"/>
      <c r="J1345" s="254"/>
      <c r="K1345" s="254"/>
      <c r="L1345" s="259"/>
      <c r="M1345" s="260"/>
      <c r="N1345" s="261"/>
      <c r="O1345" s="261"/>
      <c r="P1345" s="261"/>
      <c r="Q1345" s="261"/>
      <c r="R1345" s="261"/>
      <c r="S1345" s="261"/>
      <c r="T1345" s="262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63" t="s">
        <v>188</v>
      </c>
      <c r="AU1345" s="263" t="s">
        <v>82</v>
      </c>
      <c r="AV1345" s="14" t="s">
        <v>82</v>
      </c>
      <c r="AW1345" s="14" t="s">
        <v>30</v>
      </c>
      <c r="AX1345" s="14" t="s">
        <v>73</v>
      </c>
      <c r="AY1345" s="263" t="s">
        <v>129</v>
      </c>
    </row>
    <row r="1346" spans="1:51" s="13" customFormat="1" ht="12">
      <c r="A1346" s="13"/>
      <c r="B1346" s="243"/>
      <c r="C1346" s="244"/>
      <c r="D1346" s="234" t="s">
        <v>188</v>
      </c>
      <c r="E1346" s="245" t="s">
        <v>1</v>
      </c>
      <c r="F1346" s="246" t="s">
        <v>955</v>
      </c>
      <c r="G1346" s="244"/>
      <c r="H1346" s="245" t="s">
        <v>1</v>
      </c>
      <c r="I1346" s="247"/>
      <c r="J1346" s="244"/>
      <c r="K1346" s="244"/>
      <c r="L1346" s="248"/>
      <c r="M1346" s="249"/>
      <c r="N1346" s="250"/>
      <c r="O1346" s="250"/>
      <c r="P1346" s="250"/>
      <c r="Q1346" s="250"/>
      <c r="R1346" s="250"/>
      <c r="S1346" s="250"/>
      <c r="T1346" s="251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52" t="s">
        <v>188</v>
      </c>
      <c r="AU1346" s="252" t="s">
        <v>82</v>
      </c>
      <c r="AV1346" s="13" t="s">
        <v>80</v>
      </c>
      <c r="AW1346" s="13" t="s">
        <v>30</v>
      </c>
      <c r="AX1346" s="13" t="s">
        <v>73</v>
      </c>
      <c r="AY1346" s="252" t="s">
        <v>129</v>
      </c>
    </row>
    <row r="1347" spans="1:51" s="14" customFormat="1" ht="12">
      <c r="A1347" s="14"/>
      <c r="B1347" s="253"/>
      <c r="C1347" s="254"/>
      <c r="D1347" s="234" t="s">
        <v>188</v>
      </c>
      <c r="E1347" s="255" t="s">
        <v>1</v>
      </c>
      <c r="F1347" s="256" t="s">
        <v>956</v>
      </c>
      <c r="G1347" s="254"/>
      <c r="H1347" s="257">
        <v>1.025</v>
      </c>
      <c r="I1347" s="258"/>
      <c r="J1347" s="254"/>
      <c r="K1347" s="254"/>
      <c r="L1347" s="259"/>
      <c r="M1347" s="260"/>
      <c r="N1347" s="261"/>
      <c r="O1347" s="261"/>
      <c r="P1347" s="261"/>
      <c r="Q1347" s="261"/>
      <c r="R1347" s="261"/>
      <c r="S1347" s="261"/>
      <c r="T1347" s="262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63" t="s">
        <v>188</v>
      </c>
      <c r="AU1347" s="263" t="s">
        <v>82</v>
      </c>
      <c r="AV1347" s="14" t="s">
        <v>82</v>
      </c>
      <c r="AW1347" s="14" t="s">
        <v>30</v>
      </c>
      <c r="AX1347" s="14" t="s">
        <v>73</v>
      </c>
      <c r="AY1347" s="263" t="s">
        <v>129</v>
      </c>
    </row>
    <row r="1348" spans="1:51" s="14" customFormat="1" ht="12">
      <c r="A1348" s="14"/>
      <c r="B1348" s="253"/>
      <c r="C1348" s="254"/>
      <c r="D1348" s="234" t="s">
        <v>188</v>
      </c>
      <c r="E1348" s="255" t="s">
        <v>1</v>
      </c>
      <c r="F1348" s="256" t="s">
        <v>957</v>
      </c>
      <c r="G1348" s="254"/>
      <c r="H1348" s="257">
        <v>0.092</v>
      </c>
      <c r="I1348" s="258"/>
      <c r="J1348" s="254"/>
      <c r="K1348" s="254"/>
      <c r="L1348" s="259"/>
      <c r="M1348" s="260"/>
      <c r="N1348" s="261"/>
      <c r="O1348" s="261"/>
      <c r="P1348" s="261"/>
      <c r="Q1348" s="261"/>
      <c r="R1348" s="261"/>
      <c r="S1348" s="261"/>
      <c r="T1348" s="262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63" t="s">
        <v>188</v>
      </c>
      <c r="AU1348" s="263" t="s">
        <v>82</v>
      </c>
      <c r="AV1348" s="14" t="s">
        <v>82</v>
      </c>
      <c r="AW1348" s="14" t="s">
        <v>30</v>
      </c>
      <c r="AX1348" s="14" t="s">
        <v>73</v>
      </c>
      <c r="AY1348" s="263" t="s">
        <v>129</v>
      </c>
    </row>
    <row r="1349" spans="1:51" s="14" customFormat="1" ht="12">
      <c r="A1349" s="14"/>
      <c r="B1349" s="253"/>
      <c r="C1349" s="254"/>
      <c r="D1349" s="234" t="s">
        <v>188</v>
      </c>
      <c r="E1349" s="255" t="s">
        <v>1</v>
      </c>
      <c r="F1349" s="256" t="s">
        <v>958</v>
      </c>
      <c r="G1349" s="254"/>
      <c r="H1349" s="257">
        <v>0.01</v>
      </c>
      <c r="I1349" s="258"/>
      <c r="J1349" s="254"/>
      <c r="K1349" s="254"/>
      <c r="L1349" s="259"/>
      <c r="M1349" s="260"/>
      <c r="N1349" s="261"/>
      <c r="O1349" s="261"/>
      <c r="P1349" s="261"/>
      <c r="Q1349" s="261"/>
      <c r="R1349" s="261"/>
      <c r="S1349" s="261"/>
      <c r="T1349" s="262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63" t="s">
        <v>188</v>
      </c>
      <c r="AU1349" s="263" t="s">
        <v>82</v>
      </c>
      <c r="AV1349" s="14" t="s">
        <v>82</v>
      </c>
      <c r="AW1349" s="14" t="s">
        <v>30</v>
      </c>
      <c r="AX1349" s="14" t="s">
        <v>73</v>
      </c>
      <c r="AY1349" s="263" t="s">
        <v>129</v>
      </c>
    </row>
    <row r="1350" spans="1:51" s="13" customFormat="1" ht="12">
      <c r="A1350" s="13"/>
      <c r="B1350" s="243"/>
      <c r="C1350" s="244"/>
      <c r="D1350" s="234" t="s">
        <v>188</v>
      </c>
      <c r="E1350" s="245" t="s">
        <v>1</v>
      </c>
      <c r="F1350" s="246" t="s">
        <v>959</v>
      </c>
      <c r="G1350" s="244"/>
      <c r="H1350" s="245" t="s">
        <v>1</v>
      </c>
      <c r="I1350" s="247"/>
      <c r="J1350" s="244"/>
      <c r="K1350" s="244"/>
      <c r="L1350" s="248"/>
      <c r="M1350" s="249"/>
      <c r="N1350" s="250"/>
      <c r="O1350" s="250"/>
      <c r="P1350" s="250"/>
      <c r="Q1350" s="250"/>
      <c r="R1350" s="250"/>
      <c r="S1350" s="250"/>
      <c r="T1350" s="251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52" t="s">
        <v>188</v>
      </c>
      <c r="AU1350" s="252" t="s">
        <v>82</v>
      </c>
      <c r="AV1350" s="13" t="s">
        <v>80</v>
      </c>
      <c r="AW1350" s="13" t="s">
        <v>30</v>
      </c>
      <c r="AX1350" s="13" t="s">
        <v>73</v>
      </c>
      <c r="AY1350" s="252" t="s">
        <v>129</v>
      </c>
    </row>
    <row r="1351" spans="1:51" s="14" customFormat="1" ht="12">
      <c r="A1351" s="14"/>
      <c r="B1351" s="253"/>
      <c r="C1351" s="254"/>
      <c r="D1351" s="234" t="s">
        <v>188</v>
      </c>
      <c r="E1351" s="255" t="s">
        <v>1</v>
      </c>
      <c r="F1351" s="256" t="s">
        <v>960</v>
      </c>
      <c r="G1351" s="254"/>
      <c r="H1351" s="257">
        <v>0.945</v>
      </c>
      <c r="I1351" s="258"/>
      <c r="J1351" s="254"/>
      <c r="K1351" s="254"/>
      <c r="L1351" s="259"/>
      <c r="M1351" s="260"/>
      <c r="N1351" s="261"/>
      <c r="O1351" s="261"/>
      <c r="P1351" s="261"/>
      <c r="Q1351" s="261"/>
      <c r="R1351" s="261"/>
      <c r="S1351" s="261"/>
      <c r="T1351" s="262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63" t="s">
        <v>188</v>
      </c>
      <c r="AU1351" s="263" t="s">
        <v>82</v>
      </c>
      <c r="AV1351" s="14" t="s">
        <v>82</v>
      </c>
      <c r="AW1351" s="14" t="s">
        <v>30</v>
      </c>
      <c r="AX1351" s="14" t="s">
        <v>73</v>
      </c>
      <c r="AY1351" s="263" t="s">
        <v>129</v>
      </c>
    </row>
    <row r="1352" spans="1:51" s="13" customFormat="1" ht="12">
      <c r="A1352" s="13"/>
      <c r="B1352" s="243"/>
      <c r="C1352" s="244"/>
      <c r="D1352" s="234" t="s">
        <v>188</v>
      </c>
      <c r="E1352" s="245" t="s">
        <v>1</v>
      </c>
      <c r="F1352" s="246" t="s">
        <v>961</v>
      </c>
      <c r="G1352" s="244"/>
      <c r="H1352" s="245" t="s">
        <v>1</v>
      </c>
      <c r="I1352" s="247"/>
      <c r="J1352" s="244"/>
      <c r="K1352" s="244"/>
      <c r="L1352" s="248"/>
      <c r="M1352" s="249"/>
      <c r="N1352" s="250"/>
      <c r="O1352" s="250"/>
      <c r="P1352" s="250"/>
      <c r="Q1352" s="250"/>
      <c r="R1352" s="250"/>
      <c r="S1352" s="250"/>
      <c r="T1352" s="251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52" t="s">
        <v>188</v>
      </c>
      <c r="AU1352" s="252" t="s">
        <v>82</v>
      </c>
      <c r="AV1352" s="13" t="s">
        <v>80</v>
      </c>
      <c r="AW1352" s="13" t="s">
        <v>30</v>
      </c>
      <c r="AX1352" s="13" t="s">
        <v>73</v>
      </c>
      <c r="AY1352" s="252" t="s">
        <v>129</v>
      </c>
    </row>
    <row r="1353" spans="1:51" s="14" customFormat="1" ht="12">
      <c r="A1353" s="14"/>
      <c r="B1353" s="253"/>
      <c r="C1353" s="254"/>
      <c r="D1353" s="234" t="s">
        <v>188</v>
      </c>
      <c r="E1353" s="255" t="s">
        <v>1</v>
      </c>
      <c r="F1353" s="256" t="s">
        <v>962</v>
      </c>
      <c r="G1353" s="254"/>
      <c r="H1353" s="257">
        <v>0.608</v>
      </c>
      <c r="I1353" s="258"/>
      <c r="J1353" s="254"/>
      <c r="K1353" s="254"/>
      <c r="L1353" s="259"/>
      <c r="M1353" s="260"/>
      <c r="N1353" s="261"/>
      <c r="O1353" s="261"/>
      <c r="P1353" s="261"/>
      <c r="Q1353" s="261"/>
      <c r="R1353" s="261"/>
      <c r="S1353" s="261"/>
      <c r="T1353" s="262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63" t="s">
        <v>188</v>
      </c>
      <c r="AU1353" s="263" t="s">
        <v>82</v>
      </c>
      <c r="AV1353" s="14" t="s">
        <v>82</v>
      </c>
      <c r="AW1353" s="14" t="s">
        <v>30</v>
      </c>
      <c r="AX1353" s="14" t="s">
        <v>73</v>
      </c>
      <c r="AY1353" s="263" t="s">
        <v>129</v>
      </c>
    </row>
    <row r="1354" spans="1:51" s="14" customFormat="1" ht="12">
      <c r="A1354" s="14"/>
      <c r="B1354" s="253"/>
      <c r="C1354" s="254"/>
      <c r="D1354" s="234" t="s">
        <v>188</v>
      </c>
      <c r="E1354" s="255" t="s">
        <v>1</v>
      </c>
      <c r="F1354" s="256" t="s">
        <v>963</v>
      </c>
      <c r="G1354" s="254"/>
      <c r="H1354" s="257">
        <v>0.011</v>
      </c>
      <c r="I1354" s="258"/>
      <c r="J1354" s="254"/>
      <c r="K1354" s="254"/>
      <c r="L1354" s="259"/>
      <c r="M1354" s="260"/>
      <c r="N1354" s="261"/>
      <c r="O1354" s="261"/>
      <c r="P1354" s="261"/>
      <c r="Q1354" s="261"/>
      <c r="R1354" s="261"/>
      <c r="S1354" s="261"/>
      <c r="T1354" s="262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T1354" s="263" t="s">
        <v>188</v>
      </c>
      <c r="AU1354" s="263" t="s">
        <v>82</v>
      </c>
      <c r="AV1354" s="14" t="s">
        <v>82</v>
      </c>
      <c r="AW1354" s="14" t="s">
        <v>30</v>
      </c>
      <c r="AX1354" s="14" t="s">
        <v>73</v>
      </c>
      <c r="AY1354" s="263" t="s">
        <v>129</v>
      </c>
    </row>
    <row r="1355" spans="1:51" s="14" customFormat="1" ht="12">
      <c r="A1355" s="14"/>
      <c r="B1355" s="253"/>
      <c r="C1355" s="254"/>
      <c r="D1355" s="234" t="s">
        <v>188</v>
      </c>
      <c r="E1355" s="255" t="s">
        <v>1</v>
      </c>
      <c r="F1355" s="256" t="s">
        <v>957</v>
      </c>
      <c r="G1355" s="254"/>
      <c r="H1355" s="257">
        <v>0.092</v>
      </c>
      <c r="I1355" s="258"/>
      <c r="J1355" s="254"/>
      <c r="K1355" s="254"/>
      <c r="L1355" s="259"/>
      <c r="M1355" s="260"/>
      <c r="N1355" s="261"/>
      <c r="O1355" s="261"/>
      <c r="P1355" s="261"/>
      <c r="Q1355" s="261"/>
      <c r="R1355" s="261"/>
      <c r="S1355" s="261"/>
      <c r="T1355" s="262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63" t="s">
        <v>188</v>
      </c>
      <c r="AU1355" s="263" t="s">
        <v>82</v>
      </c>
      <c r="AV1355" s="14" t="s">
        <v>82</v>
      </c>
      <c r="AW1355" s="14" t="s">
        <v>30</v>
      </c>
      <c r="AX1355" s="14" t="s">
        <v>73</v>
      </c>
      <c r="AY1355" s="263" t="s">
        <v>129</v>
      </c>
    </row>
    <row r="1356" spans="1:51" s="13" customFormat="1" ht="12">
      <c r="A1356" s="13"/>
      <c r="B1356" s="243"/>
      <c r="C1356" s="244"/>
      <c r="D1356" s="234" t="s">
        <v>188</v>
      </c>
      <c r="E1356" s="245" t="s">
        <v>1</v>
      </c>
      <c r="F1356" s="246" t="s">
        <v>964</v>
      </c>
      <c r="G1356" s="244"/>
      <c r="H1356" s="245" t="s">
        <v>1</v>
      </c>
      <c r="I1356" s="247"/>
      <c r="J1356" s="244"/>
      <c r="K1356" s="244"/>
      <c r="L1356" s="248"/>
      <c r="M1356" s="249"/>
      <c r="N1356" s="250"/>
      <c r="O1356" s="250"/>
      <c r="P1356" s="250"/>
      <c r="Q1356" s="250"/>
      <c r="R1356" s="250"/>
      <c r="S1356" s="250"/>
      <c r="T1356" s="251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52" t="s">
        <v>188</v>
      </c>
      <c r="AU1356" s="252" t="s">
        <v>82</v>
      </c>
      <c r="AV1356" s="13" t="s">
        <v>80</v>
      </c>
      <c r="AW1356" s="13" t="s">
        <v>30</v>
      </c>
      <c r="AX1356" s="13" t="s">
        <v>73</v>
      </c>
      <c r="AY1356" s="252" t="s">
        <v>129</v>
      </c>
    </row>
    <row r="1357" spans="1:51" s="14" customFormat="1" ht="12">
      <c r="A1357" s="14"/>
      <c r="B1357" s="253"/>
      <c r="C1357" s="254"/>
      <c r="D1357" s="234" t="s">
        <v>188</v>
      </c>
      <c r="E1357" s="255" t="s">
        <v>1</v>
      </c>
      <c r="F1357" s="256" t="s">
        <v>965</v>
      </c>
      <c r="G1357" s="254"/>
      <c r="H1357" s="257">
        <v>1.377</v>
      </c>
      <c r="I1357" s="258"/>
      <c r="J1357" s="254"/>
      <c r="K1357" s="254"/>
      <c r="L1357" s="259"/>
      <c r="M1357" s="260"/>
      <c r="N1357" s="261"/>
      <c r="O1357" s="261"/>
      <c r="P1357" s="261"/>
      <c r="Q1357" s="261"/>
      <c r="R1357" s="261"/>
      <c r="S1357" s="261"/>
      <c r="T1357" s="262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63" t="s">
        <v>188</v>
      </c>
      <c r="AU1357" s="263" t="s">
        <v>82</v>
      </c>
      <c r="AV1357" s="14" t="s">
        <v>82</v>
      </c>
      <c r="AW1357" s="14" t="s">
        <v>30</v>
      </c>
      <c r="AX1357" s="14" t="s">
        <v>73</v>
      </c>
      <c r="AY1357" s="263" t="s">
        <v>129</v>
      </c>
    </row>
    <row r="1358" spans="1:51" s="13" customFormat="1" ht="12">
      <c r="A1358" s="13"/>
      <c r="B1358" s="243"/>
      <c r="C1358" s="244"/>
      <c r="D1358" s="234" t="s">
        <v>188</v>
      </c>
      <c r="E1358" s="245" t="s">
        <v>1</v>
      </c>
      <c r="F1358" s="246" t="s">
        <v>695</v>
      </c>
      <c r="G1358" s="244"/>
      <c r="H1358" s="245" t="s">
        <v>1</v>
      </c>
      <c r="I1358" s="247"/>
      <c r="J1358" s="244"/>
      <c r="K1358" s="244"/>
      <c r="L1358" s="248"/>
      <c r="M1358" s="249"/>
      <c r="N1358" s="250"/>
      <c r="O1358" s="250"/>
      <c r="P1358" s="250"/>
      <c r="Q1358" s="250"/>
      <c r="R1358" s="250"/>
      <c r="S1358" s="250"/>
      <c r="T1358" s="251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52" t="s">
        <v>188</v>
      </c>
      <c r="AU1358" s="252" t="s">
        <v>82</v>
      </c>
      <c r="AV1358" s="13" t="s">
        <v>80</v>
      </c>
      <c r="AW1358" s="13" t="s">
        <v>30</v>
      </c>
      <c r="AX1358" s="13" t="s">
        <v>73</v>
      </c>
      <c r="AY1358" s="252" t="s">
        <v>129</v>
      </c>
    </row>
    <row r="1359" spans="1:51" s="14" customFormat="1" ht="12">
      <c r="A1359" s="14"/>
      <c r="B1359" s="253"/>
      <c r="C1359" s="254"/>
      <c r="D1359" s="234" t="s">
        <v>188</v>
      </c>
      <c r="E1359" s="255" t="s">
        <v>1</v>
      </c>
      <c r="F1359" s="256" t="s">
        <v>966</v>
      </c>
      <c r="G1359" s="254"/>
      <c r="H1359" s="257">
        <v>3.186</v>
      </c>
      <c r="I1359" s="258"/>
      <c r="J1359" s="254"/>
      <c r="K1359" s="254"/>
      <c r="L1359" s="259"/>
      <c r="M1359" s="260"/>
      <c r="N1359" s="261"/>
      <c r="O1359" s="261"/>
      <c r="P1359" s="261"/>
      <c r="Q1359" s="261"/>
      <c r="R1359" s="261"/>
      <c r="S1359" s="261"/>
      <c r="T1359" s="262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63" t="s">
        <v>188</v>
      </c>
      <c r="AU1359" s="263" t="s">
        <v>82</v>
      </c>
      <c r="AV1359" s="14" t="s">
        <v>82</v>
      </c>
      <c r="AW1359" s="14" t="s">
        <v>30</v>
      </c>
      <c r="AX1359" s="14" t="s">
        <v>73</v>
      </c>
      <c r="AY1359" s="263" t="s">
        <v>129</v>
      </c>
    </row>
    <row r="1360" spans="1:51" s="14" customFormat="1" ht="12">
      <c r="A1360" s="14"/>
      <c r="B1360" s="253"/>
      <c r="C1360" s="254"/>
      <c r="D1360" s="234" t="s">
        <v>188</v>
      </c>
      <c r="E1360" s="255" t="s">
        <v>1</v>
      </c>
      <c r="F1360" s="256" t="s">
        <v>967</v>
      </c>
      <c r="G1360" s="254"/>
      <c r="H1360" s="257">
        <v>0.02</v>
      </c>
      <c r="I1360" s="258"/>
      <c r="J1360" s="254"/>
      <c r="K1360" s="254"/>
      <c r="L1360" s="259"/>
      <c r="M1360" s="260"/>
      <c r="N1360" s="261"/>
      <c r="O1360" s="261"/>
      <c r="P1360" s="261"/>
      <c r="Q1360" s="261"/>
      <c r="R1360" s="261"/>
      <c r="S1360" s="261"/>
      <c r="T1360" s="262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63" t="s">
        <v>188</v>
      </c>
      <c r="AU1360" s="263" t="s">
        <v>82</v>
      </c>
      <c r="AV1360" s="14" t="s">
        <v>82</v>
      </c>
      <c r="AW1360" s="14" t="s">
        <v>30</v>
      </c>
      <c r="AX1360" s="14" t="s">
        <v>73</v>
      </c>
      <c r="AY1360" s="263" t="s">
        <v>129</v>
      </c>
    </row>
    <row r="1361" spans="1:51" s="14" customFormat="1" ht="12">
      <c r="A1361" s="14"/>
      <c r="B1361" s="253"/>
      <c r="C1361" s="254"/>
      <c r="D1361" s="234" t="s">
        <v>188</v>
      </c>
      <c r="E1361" s="255" t="s">
        <v>1</v>
      </c>
      <c r="F1361" s="256" t="s">
        <v>963</v>
      </c>
      <c r="G1361" s="254"/>
      <c r="H1361" s="257">
        <v>0.011</v>
      </c>
      <c r="I1361" s="258"/>
      <c r="J1361" s="254"/>
      <c r="K1361" s="254"/>
      <c r="L1361" s="259"/>
      <c r="M1361" s="260"/>
      <c r="N1361" s="261"/>
      <c r="O1361" s="261"/>
      <c r="P1361" s="261"/>
      <c r="Q1361" s="261"/>
      <c r="R1361" s="261"/>
      <c r="S1361" s="261"/>
      <c r="T1361" s="262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63" t="s">
        <v>188</v>
      </c>
      <c r="AU1361" s="263" t="s">
        <v>82</v>
      </c>
      <c r="AV1361" s="14" t="s">
        <v>82</v>
      </c>
      <c r="AW1361" s="14" t="s">
        <v>30</v>
      </c>
      <c r="AX1361" s="14" t="s">
        <v>73</v>
      </c>
      <c r="AY1361" s="263" t="s">
        <v>129</v>
      </c>
    </row>
    <row r="1362" spans="1:51" s="14" customFormat="1" ht="12">
      <c r="A1362" s="14"/>
      <c r="B1362" s="253"/>
      <c r="C1362" s="254"/>
      <c r="D1362" s="234" t="s">
        <v>188</v>
      </c>
      <c r="E1362" s="255" t="s">
        <v>1</v>
      </c>
      <c r="F1362" s="256" t="s">
        <v>968</v>
      </c>
      <c r="G1362" s="254"/>
      <c r="H1362" s="257">
        <v>0.146</v>
      </c>
      <c r="I1362" s="258"/>
      <c r="J1362" s="254"/>
      <c r="K1362" s="254"/>
      <c r="L1362" s="259"/>
      <c r="M1362" s="260"/>
      <c r="N1362" s="261"/>
      <c r="O1362" s="261"/>
      <c r="P1362" s="261"/>
      <c r="Q1362" s="261"/>
      <c r="R1362" s="261"/>
      <c r="S1362" s="261"/>
      <c r="T1362" s="262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T1362" s="263" t="s">
        <v>188</v>
      </c>
      <c r="AU1362" s="263" t="s">
        <v>82</v>
      </c>
      <c r="AV1362" s="14" t="s">
        <v>82</v>
      </c>
      <c r="AW1362" s="14" t="s">
        <v>30</v>
      </c>
      <c r="AX1362" s="14" t="s">
        <v>73</v>
      </c>
      <c r="AY1362" s="263" t="s">
        <v>129</v>
      </c>
    </row>
    <row r="1363" spans="1:51" s="13" customFormat="1" ht="12">
      <c r="A1363" s="13"/>
      <c r="B1363" s="243"/>
      <c r="C1363" s="244"/>
      <c r="D1363" s="234" t="s">
        <v>188</v>
      </c>
      <c r="E1363" s="245" t="s">
        <v>1</v>
      </c>
      <c r="F1363" s="246" t="s">
        <v>700</v>
      </c>
      <c r="G1363" s="244"/>
      <c r="H1363" s="245" t="s">
        <v>1</v>
      </c>
      <c r="I1363" s="247"/>
      <c r="J1363" s="244"/>
      <c r="K1363" s="244"/>
      <c r="L1363" s="248"/>
      <c r="M1363" s="249"/>
      <c r="N1363" s="250"/>
      <c r="O1363" s="250"/>
      <c r="P1363" s="250"/>
      <c r="Q1363" s="250"/>
      <c r="R1363" s="250"/>
      <c r="S1363" s="250"/>
      <c r="T1363" s="251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52" t="s">
        <v>188</v>
      </c>
      <c r="AU1363" s="252" t="s">
        <v>82</v>
      </c>
      <c r="AV1363" s="13" t="s">
        <v>80</v>
      </c>
      <c r="AW1363" s="13" t="s">
        <v>30</v>
      </c>
      <c r="AX1363" s="13" t="s">
        <v>73</v>
      </c>
      <c r="AY1363" s="252" t="s">
        <v>129</v>
      </c>
    </row>
    <row r="1364" spans="1:51" s="14" customFormat="1" ht="12">
      <c r="A1364" s="14"/>
      <c r="B1364" s="253"/>
      <c r="C1364" s="254"/>
      <c r="D1364" s="234" t="s">
        <v>188</v>
      </c>
      <c r="E1364" s="255" t="s">
        <v>1</v>
      </c>
      <c r="F1364" s="256" t="s">
        <v>969</v>
      </c>
      <c r="G1364" s="254"/>
      <c r="H1364" s="257">
        <v>4.23</v>
      </c>
      <c r="I1364" s="258"/>
      <c r="J1364" s="254"/>
      <c r="K1364" s="254"/>
      <c r="L1364" s="259"/>
      <c r="M1364" s="260"/>
      <c r="N1364" s="261"/>
      <c r="O1364" s="261"/>
      <c r="P1364" s="261"/>
      <c r="Q1364" s="261"/>
      <c r="R1364" s="261"/>
      <c r="S1364" s="261"/>
      <c r="T1364" s="262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63" t="s">
        <v>188</v>
      </c>
      <c r="AU1364" s="263" t="s">
        <v>82</v>
      </c>
      <c r="AV1364" s="14" t="s">
        <v>82</v>
      </c>
      <c r="AW1364" s="14" t="s">
        <v>30</v>
      </c>
      <c r="AX1364" s="14" t="s">
        <v>73</v>
      </c>
      <c r="AY1364" s="263" t="s">
        <v>129</v>
      </c>
    </row>
    <row r="1365" spans="1:51" s="14" customFormat="1" ht="12">
      <c r="A1365" s="14"/>
      <c r="B1365" s="253"/>
      <c r="C1365" s="254"/>
      <c r="D1365" s="234" t="s">
        <v>188</v>
      </c>
      <c r="E1365" s="255" t="s">
        <v>1</v>
      </c>
      <c r="F1365" s="256" t="s">
        <v>970</v>
      </c>
      <c r="G1365" s="254"/>
      <c r="H1365" s="257">
        <v>0.095</v>
      </c>
      <c r="I1365" s="258"/>
      <c r="J1365" s="254"/>
      <c r="K1365" s="254"/>
      <c r="L1365" s="259"/>
      <c r="M1365" s="260"/>
      <c r="N1365" s="261"/>
      <c r="O1365" s="261"/>
      <c r="P1365" s="261"/>
      <c r="Q1365" s="261"/>
      <c r="R1365" s="261"/>
      <c r="S1365" s="261"/>
      <c r="T1365" s="262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63" t="s">
        <v>188</v>
      </c>
      <c r="AU1365" s="263" t="s">
        <v>82</v>
      </c>
      <c r="AV1365" s="14" t="s">
        <v>82</v>
      </c>
      <c r="AW1365" s="14" t="s">
        <v>30</v>
      </c>
      <c r="AX1365" s="14" t="s">
        <v>73</v>
      </c>
      <c r="AY1365" s="263" t="s">
        <v>129</v>
      </c>
    </row>
    <row r="1366" spans="1:51" s="14" customFormat="1" ht="12">
      <c r="A1366" s="14"/>
      <c r="B1366" s="253"/>
      <c r="C1366" s="254"/>
      <c r="D1366" s="234" t="s">
        <v>188</v>
      </c>
      <c r="E1366" s="255" t="s">
        <v>1</v>
      </c>
      <c r="F1366" s="256" t="s">
        <v>970</v>
      </c>
      <c r="G1366" s="254"/>
      <c r="H1366" s="257">
        <v>0.095</v>
      </c>
      <c r="I1366" s="258"/>
      <c r="J1366" s="254"/>
      <c r="K1366" s="254"/>
      <c r="L1366" s="259"/>
      <c r="M1366" s="260"/>
      <c r="N1366" s="261"/>
      <c r="O1366" s="261"/>
      <c r="P1366" s="261"/>
      <c r="Q1366" s="261"/>
      <c r="R1366" s="261"/>
      <c r="S1366" s="261"/>
      <c r="T1366" s="262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63" t="s">
        <v>188</v>
      </c>
      <c r="AU1366" s="263" t="s">
        <v>82</v>
      </c>
      <c r="AV1366" s="14" t="s">
        <v>82</v>
      </c>
      <c r="AW1366" s="14" t="s">
        <v>30</v>
      </c>
      <c r="AX1366" s="14" t="s">
        <v>73</v>
      </c>
      <c r="AY1366" s="263" t="s">
        <v>129</v>
      </c>
    </row>
    <row r="1367" spans="1:51" s="14" customFormat="1" ht="12">
      <c r="A1367" s="14"/>
      <c r="B1367" s="253"/>
      <c r="C1367" s="254"/>
      <c r="D1367" s="234" t="s">
        <v>188</v>
      </c>
      <c r="E1367" s="255" t="s">
        <v>1</v>
      </c>
      <c r="F1367" s="256" t="s">
        <v>971</v>
      </c>
      <c r="G1367" s="254"/>
      <c r="H1367" s="257">
        <v>0.016</v>
      </c>
      <c r="I1367" s="258"/>
      <c r="J1367" s="254"/>
      <c r="K1367" s="254"/>
      <c r="L1367" s="259"/>
      <c r="M1367" s="260"/>
      <c r="N1367" s="261"/>
      <c r="O1367" s="261"/>
      <c r="P1367" s="261"/>
      <c r="Q1367" s="261"/>
      <c r="R1367" s="261"/>
      <c r="S1367" s="261"/>
      <c r="T1367" s="262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T1367" s="263" t="s">
        <v>188</v>
      </c>
      <c r="AU1367" s="263" t="s">
        <v>82</v>
      </c>
      <c r="AV1367" s="14" t="s">
        <v>82</v>
      </c>
      <c r="AW1367" s="14" t="s">
        <v>30</v>
      </c>
      <c r="AX1367" s="14" t="s">
        <v>73</v>
      </c>
      <c r="AY1367" s="263" t="s">
        <v>129</v>
      </c>
    </row>
    <row r="1368" spans="1:51" s="13" customFormat="1" ht="12">
      <c r="A1368" s="13"/>
      <c r="B1368" s="243"/>
      <c r="C1368" s="244"/>
      <c r="D1368" s="234" t="s">
        <v>188</v>
      </c>
      <c r="E1368" s="245" t="s">
        <v>1</v>
      </c>
      <c r="F1368" s="246" t="s">
        <v>972</v>
      </c>
      <c r="G1368" s="244"/>
      <c r="H1368" s="245" t="s">
        <v>1</v>
      </c>
      <c r="I1368" s="247"/>
      <c r="J1368" s="244"/>
      <c r="K1368" s="244"/>
      <c r="L1368" s="248"/>
      <c r="M1368" s="249"/>
      <c r="N1368" s="250"/>
      <c r="O1368" s="250"/>
      <c r="P1368" s="250"/>
      <c r="Q1368" s="250"/>
      <c r="R1368" s="250"/>
      <c r="S1368" s="250"/>
      <c r="T1368" s="251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52" t="s">
        <v>188</v>
      </c>
      <c r="AU1368" s="252" t="s">
        <v>82</v>
      </c>
      <c r="AV1368" s="13" t="s">
        <v>80</v>
      </c>
      <c r="AW1368" s="13" t="s">
        <v>30</v>
      </c>
      <c r="AX1368" s="13" t="s">
        <v>73</v>
      </c>
      <c r="AY1368" s="252" t="s">
        <v>129</v>
      </c>
    </row>
    <row r="1369" spans="1:51" s="14" customFormat="1" ht="12">
      <c r="A1369" s="14"/>
      <c r="B1369" s="253"/>
      <c r="C1369" s="254"/>
      <c r="D1369" s="234" t="s">
        <v>188</v>
      </c>
      <c r="E1369" s="255" t="s">
        <v>1</v>
      </c>
      <c r="F1369" s="256" t="s">
        <v>973</v>
      </c>
      <c r="G1369" s="254"/>
      <c r="H1369" s="257">
        <v>2.07</v>
      </c>
      <c r="I1369" s="258"/>
      <c r="J1369" s="254"/>
      <c r="K1369" s="254"/>
      <c r="L1369" s="259"/>
      <c r="M1369" s="260"/>
      <c r="N1369" s="261"/>
      <c r="O1369" s="261"/>
      <c r="P1369" s="261"/>
      <c r="Q1369" s="261"/>
      <c r="R1369" s="261"/>
      <c r="S1369" s="261"/>
      <c r="T1369" s="262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T1369" s="263" t="s">
        <v>188</v>
      </c>
      <c r="AU1369" s="263" t="s">
        <v>82</v>
      </c>
      <c r="AV1369" s="14" t="s">
        <v>82</v>
      </c>
      <c r="AW1369" s="14" t="s">
        <v>30</v>
      </c>
      <c r="AX1369" s="14" t="s">
        <v>73</v>
      </c>
      <c r="AY1369" s="263" t="s">
        <v>129</v>
      </c>
    </row>
    <row r="1370" spans="1:51" s="14" customFormat="1" ht="12">
      <c r="A1370" s="14"/>
      <c r="B1370" s="253"/>
      <c r="C1370" s="254"/>
      <c r="D1370" s="234" t="s">
        <v>188</v>
      </c>
      <c r="E1370" s="255" t="s">
        <v>1</v>
      </c>
      <c r="F1370" s="256" t="s">
        <v>970</v>
      </c>
      <c r="G1370" s="254"/>
      <c r="H1370" s="257">
        <v>0.095</v>
      </c>
      <c r="I1370" s="258"/>
      <c r="J1370" s="254"/>
      <c r="K1370" s="254"/>
      <c r="L1370" s="259"/>
      <c r="M1370" s="260"/>
      <c r="N1370" s="261"/>
      <c r="O1370" s="261"/>
      <c r="P1370" s="261"/>
      <c r="Q1370" s="261"/>
      <c r="R1370" s="261"/>
      <c r="S1370" s="261"/>
      <c r="T1370" s="262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63" t="s">
        <v>188</v>
      </c>
      <c r="AU1370" s="263" t="s">
        <v>82</v>
      </c>
      <c r="AV1370" s="14" t="s">
        <v>82</v>
      </c>
      <c r="AW1370" s="14" t="s">
        <v>30</v>
      </c>
      <c r="AX1370" s="14" t="s">
        <v>73</v>
      </c>
      <c r="AY1370" s="263" t="s">
        <v>129</v>
      </c>
    </row>
    <row r="1371" spans="1:51" s="13" customFormat="1" ht="12">
      <c r="A1371" s="13"/>
      <c r="B1371" s="243"/>
      <c r="C1371" s="244"/>
      <c r="D1371" s="234" t="s">
        <v>188</v>
      </c>
      <c r="E1371" s="245" t="s">
        <v>1</v>
      </c>
      <c r="F1371" s="246" t="s">
        <v>974</v>
      </c>
      <c r="G1371" s="244"/>
      <c r="H1371" s="245" t="s">
        <v>1</v>
      </c>
      <c r="I1371" s="247"/>
      <c r="J1371" s="244"/>
      <c r="K1371" s="244"/>
      <c r="L1371" s="248"/>
      <c r="M1371" s="249"/>
      <c r="N1371" s="250"/>
      <c r="O1371" s="250"/>
      <c r="P1371" s="250"/>
      <c r="Q1371" s="250"/>
      <c r="R1371" s="250"/>
      <c r="S1371" s="250"/>
      <c r="T1371" s="251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52" t="s">
        <v>188</v>
      </c>
      <c r="AU1371" s="252" t="s">
        <v>82</v>
      </c>
      <c r="AV1371" s="13" t="s">
        <v>80</v>
      </c>
      <c r="AW1371" s="13" t="s">
        <v>30</v>
      </c>
      <c r="AX1371" s="13" t="s">
        <v>73</v>
      </c>
      <c r="AY1371" s="252" t="s">
        <v>129</v>
      </c>
    </row>
    <row r="1372" spans="1:51" s="14" customFormat="1" ht="12">
      <c r="A1372" s="14"/>
      <c r="B1372" s="253"/>
      <c r="C1372" s="254"/>
      <c r="D1372" s="234" t="s">
        <v>188</v>
      </c>
      <c r="E1372" s="255" t="s">
        <v>1</v>
      </c>
      <c r="F1372" s="256" t="s">
        <v>975</v>
      </c>
      <c r="G1372" s="254"/>
      <c r="H1372" s="257">
        <v>2.025</v>
      </c>
      <c r="I1372" s="258"/>
      <c r="J1372" s="254"/>
      <c r="K1372" s="254"/>
      <c r="L1372" s="259"/>
      <c r="M1372" s="260"/>
      <c r="N1372" s="261"/>
      <c r="O1372" s="261"/>
      <c r="P1372" s="261"/>
      <c r="Q1372" s="261"/>
      <c r="R1372" s="261"/>
      <c r="S1372" s="261"/>
      <c r="T1372" s="262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63" t="s">
        <v>188</v>
      </c>
      <c r="AU1372" s="263" t="s">
        <v>82</v>
      </c>
      <c r="AV1372" s="14" t="s">
        <v>82</v>
      </c>
      <c r="AW1372" s="14" t="s">
        <v>30</v>
      </c>
      <c r="AX1372" s="14" t="s">
        <v>73</v>
      </c>
      <c r="AY1372" s="263" t="s">
        <v>129</v>
      </c>
    </row>
    <row r="1373" spans="1:51" s="14" customFormat="1" ht="12">
      <c r="A1373" s="14"/>
      <c r="B1373" s="253"/>
      <c r="C1373" s="254"/>
      <c r="D1373" s="234" t="s">
        <v>188</v>
      </c>
      <c r="E1373" s="255" t="s">
        <v>1</v>
      </c>
      <c r="F1373" s="256" t="s">
        <v>976</v>
      </c>
      <c r="G1373" s="254"/>
      <c r="H1373" s="257">
        <v>0.036</v>
      </c>
      <c r="I1373" s="258"/>
      <c r="J1373" s="254"/>
      <c r="K1373" s="254"/>
      <c r="L1373" s="259"/>
      <c r="M1373" s="260"/>
      <c r="N1373" s="261"/>
      <c r="O1373" s="261"/>
      <c r="P1373" s="261"/>
      <c r="Q1373" s="261"/>
      <c r="R1373" s="261"/>
      <c r="S1373" s="261"/>
      <c r="T1373" s="262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63" t="s">
        <v>188</v>
      </c>
      <c r="AU1373" s="263" t="s">
        <v>82</v>
      </c>
      <c r="AV1373" s="14" t="s">
        <v>82</v>
      </c>
      <c r="AW1373" s="14" t="s">
        <v>30</v>
      </c>
      <c r="AX1373" s="14" t="s">
        <v>73</v>
      </c>
      <c r="AY1373" s="263" t="s">
        <v>129</v>
      </c>
    </row>
    <row r="1374" spans="1:51" s="13" customFormat="1" ht="12">
      <c r="A1374" s="13"/>
      <c r="B1374" s="243"/>
      <c r="C1374" s="244"/>
      <c r="D1374" s="234" t="s">
        <v>188</v>
      </c>
      <c r="E1374" s="245" t="s">
        <v>1</v>
      </c>
      <c r="F1374" s="246" t="s">
        <v>707</v>
      </c>
      <c r="G1374" s="244"/>
      <c r="H1374" s="245" t="s">
        <v>1</v>
      </c>
      <c r="I1374" s="247"/>
      <c r="J1374" s="244"/>
      <c r="K1374" s="244"/>
      <c r="L1374" s="248"/>
      <c r="M1374" s="249"/>
      <c r="N1374" s="250"/>
      <c r="O1374" s="250"/>
      <c r="P1374" s="250"/>
      <c r="Q1374" s="250"/>
      <c r="R1374" s="250"/>
      <c r="S1374" s="250"/>
      <c r="T1374" s="251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52" t="s">
        <v>188</v>
      </c>
      <c r="AU1374" s="252" t="s">
        <v>82</v>
      </c>
      <c r="AV1374" s="13" t="s">
        <v>80</v>
      </c>
      <c r="AW1374" s="13" t="s">
        <v>30</v>
      </c>
      <c r="AX1374" s="13" t="s">
        <v>73</v>
      </c>
      <c r="AY1374" s="252" t="s">
        <v>129</v>
      </c>
    </row>
    <row r="1375" spans="1:51" s="14" customFormat="1" ht="12">
      <c r="A1375" s="14"/>
      <c r="B1375" s="253"/>
      <c r="C1375" s="254"/>
      <c r="D1375" s="234" t="s">
        <v>188</v>
      </c>
      <c r="E1375" s="255" t="s">
        <v>1</v>
      </c>
      <c r="F1375" s="256" t="s">
        <v>973</v>
      </c>
      <c r="G1375" s="254"/>
      <c r="H1375" s="257">
        <v>2.07</v>
      </c>
      <c r="I1375" s="258"/>
      <c r="J1375" s="254"/>
      <c r="K1375" s="254"/>
      <c r="L1375" s="259"/>
      <c r="M1375" s="260"/>
      <c r="N1375" s="261"/>
      <c r="O1375" s="261"/>
      <c r="P1375" s="261"/>
      <c r="Q1375" s="261"/>
      <c r="R1375" s="261"/>
      <c r="S1375" s="261"/>
      <c r="T1375" s="262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T1375" s="263" t="s">
        <v>188</v>
      </c>
      <c r="AU1375" s="263" t="s">
        <v>82</v>
      </c>
      <c r="AV1375" s="14" t="s">
        <v>82</v>
      </c>
      <c r="AW1375" s="14" t="s">
        <v>30</v>
      </c>
      <c r="AX1375" s="14" t="s">
        <v>73</v>
      </c>
      <c r="AY1375" s="263" t="s">
        <v>129</v>
      </c>
    </row>
    <row r="1376" spans="1:51" s="14" customFormat="1" ht="12">
      <c r="A1376" s="14"/>
      <c r="B1376" s="253"/>
      <c r="C1376" s="254"/>
      <c r="D1376" s="234" t="s">
        <v>188</v>
      </c>
      <c r="E1376" s="255" t="s">
        <v>1</v>
      </c>
      <c r="F1376" s="256" t="s">
        <v>970</v>
      </c>
      <c r="G1376" s="254"/>
      <c r="H1376" s="257">
        <v>0.095</v>
      </c>
      <c r="I1376" s="258"/>
      <c r="J1376" s="254"/>
      <c r="K1376" s="254"/>
      <c r="L1376" s="259"/>
      <c r="M1376" s="260"/>
      <c r="N1376" s="261"/>
      <c r="O1376" s="261"/>
      <c r="P1376" s="261"/>
      <c r="Q1376" s="261"/>
      <c r="R1376" s="261"/>
      <c r="S1376" s="261"/>
      <c r="T1376" s="262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63" t="s">
        <v>188</v>
      </c>
      <c r="AU1376" s="263" t="s">
        <v>82</v>
      </c>
      <c r="AV1376" s="14" t="s">
        <v>82</v>
      </c>
      <c r="AW1376" s="14" t="s">
        <v>30</v>
      </c>
      <c r="AX1376" s="14" t="s">
        <v>73</v>
      </c>
      <c r="AY1376" s="263" t="s">
        <v>129</v>
      </c>
    </row>
    <row r="1377" spans="1:51" s="13" customFormat="1" ht="12">
      <c r="A1377" s="13"/>
      <c r="B1377" s="243"/>
      <c r="C1377" s="244"/>
      <c r="D1377" s="234" t="s">
        <v>188</v>
      </c>
      <c r="E1377" s="245" t="s">
        <v>1</v>
      </c>
      <c r="F1377" s="246" t="s">
        <v>711</v>
      </c>
      <c r="G1377" s="244"/>
      <c r="H1377" s="245" t="s">
        <v>1</v>
      </c>
      <c r="I1377" s="247"/>
      <c r="J1377" s="244"/>
      <c r="K1377" s="244"/>
      <c r="L1377" s="248"/>
      <c r="M1377" s="249"/>
      <c r="N1377" s="250"/>
      <c r="O1377" s="250"/>
      <c r="P1377" s="250"/>
      <c r="Q1377" s="250"/>
      <c r="R1377" s="250"/>
      <c r="S1377" s="250"/>
      <c r="T1377" s="251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52" t="s">
        <v>188</v>
      </c>
      <c r="AU1377" s="252" t="s">
        <v>82</v>
      </c>
      <c r="AV1377" s="13" t="s">
        <v>80</v>
      </c>
      <c r="AW1377" s="13" t="s">
        <v>30</v>
      </c>
      <c r="AX1377" s="13" t="s">
        <v>73</v>
      </c>
      <c r="AY1377" s="252" t="s">
        <v>129</v>
      </c>
    </row>
    <row r="1378" spans="1:51" s="14" customFormat="1" ht="12">
      <c r="A1378" s="14"/>
      <c r="B1378" s="253"/>
      <c r="C1378" s="254"/>
      <c r="D1378" s="234" t="s">
        <v>188</v>
      </c>
      <c r="E1378" s="255" t="s">
        <v>1</v>
      </c>
      <c r="F1378" s="256" t="s">
        <v>973</v>
      </c>
      <c r="G1378" s="254"/>
      <c r="H1378" s="257">
        <v>2.07</v>
      </c>
      <c r="I1378" s="258"/>
      <c r="J1378" s="254"/>
      <c r="K1378" s="254"/>
      <c r="L1378" s="259"/>
      <c r="M1378" s="260"/>
      <c r="N1378" s="261"/>
      <c r="O1378" s="261"/>
      <c r="P1378" s="261"/>
      <c r="Q1378" s="261"/>
      <c r="R1378" s="261"/>
      <c r="S1378" s="261"/>
      <c r="T1378" s="262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63" t="s">
        <v>188</v>
      </c>
      <c r="AU1378" s="263" t="s">
        <v>82</v>
      </c>
      <c r="AV1378" s="14" t="s">
        <v>82</v>
      </c>
      <c r="AW1378" s="14" t="s">
        <v>30</v>
      </c>
      <c r="AX1378" s="14" t="s">
        <v>73</v>
      </c>
      <c r="AY1378" s="263" t="s">
        <v>129</v>
      </c>
    </row>
    <row r="1379" spans="1:51" s="14" customFormat="1" ht="12">
      <c r="A1379" s="14"/>
      <c r="B1379" s="253"/>
      <c r="C1379" s="254"/>
      <c r="D1379" s="234" t="s">
        <v>188</v>
      </c>
      <c r="E1379" s="255" t="s">
        <v>1</v>
      </c>
      <c r="F1379" s="256" t="s">
        <v>970</v>
      </c>
      <c r="G1379" s="254"/>
      <c r="H1379" s="257">
        <v>0.095</v>
      </c>
      <c r="I1379" s="258"/>
      <c r="J1379" s="254"/>
      <c r="K1379" s="254"/>
      <c r="L1379" s="259"/>
      <c r="M1379" s="260"/>
      <c r="N1379" s="261"/>
      <c r="O1379" s="261"/>
      <c r="P1379" s="261"/>
      <c r="Q1379" s="261"/>
      <c r="R1379" s="261"/>
      <c r="S1379" s="261"/>
      <c r="T1379" s="262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63" t="s">
        <v>188</v>
      </c>
      <c r="AU1379" s="263" t="s">
        <v>82</v>
      </c>
      <c r="AV1379" s="14" t="s">
        <v>82</v>
      </c>
      <c r="AW1379" s="14" t="s">
        <v>30</v>
      </c>
      <c r="AX1379" s="14" t="s">
        <v>73</v>
      </c>
      <c r="AY1379" s="263" t="s">
        <v>129</v>
      </c>
    </row>
    <row r="1380" spans="1:51" s="13" customFormat="1" ht="12">
      <c r="A1380" s="13"/>
      <c r="B1380" s="243"/>
      <c r="C1380" s="244"/>
      <c r="D1380" s="234" t="s">
        <v>188</v>
      </c>
      <c r="E1380" s="245" t="s">
        <v>1</v>
      </c>
      <c r="F1380" s="246" t="s">
        <v>712</v>
      </c>
      <c r="G1380" s="244"/>
      <c r="H1380" s="245" t="s">
        <v>1</v>
      </c>
      <c r="I1380" s="247"/>
      <c r="J1380" s="244"/>
      <c r="K1380" s="244"/>
      <c r="L1380" s="248"/>
      <c r="M1380" s="249"/>
      <c r="N1380" s="250"/>
      <c r="O1380" s="250"/>
      <c r="P1380" s="250"/>
      <c r="Q1380" s="250"/>
      <c r="R1380" s="250"/>
      <c r="S1380" s="250"/>
      <c r="T1380" s="251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52" t="s">
        <v>188</v>
      </c>
      <c r="AU1380" s="252" t="s">
        <v>82</v>
      </c>
      <c r="AV1380" s="13" t="s">
        <v>80</v>
      </c>
      <c r="AW1380" s="13" t="s">
        <v>30</v>
      </c>
      <c r="AX1380" s="13" t="s">
        <v>73</v>
      </c>
      <c r="AY1380" s="252" t="s">
        <v>129</v>
      </c>
    </row>
    <row r="1381" spans="1:51" s="14" customFormat="1" ht="12">
      <c r="A1381" s="14"/>
      <c r="B1381" s="253"/>
      <c r="C1381" s="254"/>
      <c r="D1381" s="234" t="s">
        <v>188</v>
      </c>
      <c r="E1381" s="255" t="s">
        <v>1</v>
      </c>
      <c r="F1381" s="256" t="s">
        <v>973</v>
      </c>
      <c r="G1381" s="254"/>
      <c r="H1381" s="257">
        <v>2.07</v>
      </c>
      <c r="I1381" s="258"/>
      <c r="J1381" s="254"/>
      <c r="K1381" s="254"/>
      <c r="L1381" s="259"/>
      <c r="M1381" s="260"/>
      <c r="N1381" s="261"/>
      <c r="O1381" s="261"/>
      <c r="P1381" s="261"/>
      <c r="Q1381" s="261"/>
      <c r="R1381" s="261"/>
      <c r="S1381" s="261"/>
      <c r="T1381" s="262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63" t="s">
        <v>188</v>
      </c>
      <c r="AU1381" s="263" t="s">
        <v>82</v>
      </c>
      <c r="AV1381" s="14" t="s">
        <v>82</v>
      </c>
      <c r="AW1381" s="14" t="s">
        <v>30</v>
      </c>
      <c r="AX1381" s="14" t="s">
        <v>73</v>
      </c>
      <c r="AY1381" s="263" t="s">
        <v>129</v>
      </c>
    </row>
    <row r="1382" spans="1:51" s="14" customFormat="1" ht="12">
      <c r="A1382" s="14"/>
      <c r="B1382" s="253"/>
      <c r="C1382" s="254"/>
      <c r="D1382" s="234" t="s">
        <v>188</v>
      </c>
      <c r="E1382" s="255" t="s">
        <v>1</v>
      </c>
      <c r="F1382" s="256" t="s">
        <v>970</v>
      </c>
      <c r="G1382" s="254"/>
      <c r="H1382" s="257">
        <v>0.095</v>
      </c>
      <c r="I1382" s="258"/>
      <c r="J1382" s="254"/>
      <c r="K1382" s="254"/>
      <c r="L1382" s="259"/>
      <c r="M1382" s="260"/>
      <c r="N1382" s="261"/>
      <c r="O1382" s="261"/>
      <c r="P1382" s="261"/>
      <c r="Q1382" s="261"/>
      <c r="R1382" s="261"/>
      <c r="S1382" s="261"/>
      <c r="T1382" s="262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63" t="s">
        <v>188</v>
      </c>
      <c r="AU1382" s="263" t="s">
        <v>82</v>
      </c>
      <c r="AV1382" s="14" t="s">
        <v>82</v>
      </c>
      <c r="AW1382" s="14" t="s">
        <v>30</v>
      </c>
      <c r="AX1382" s="14" t="s">
        <v>73</v>
      </c>
      <c r="AY1382" s="263" t="s">
        <v>129</v>
      </c>
    </row>
    <row r="1383" spans="1:51" s="13" customFormat="1" ht="12">
      <c r="A1383" s="13"/>
      <c r="B1383" s="243"/>
      <c r="C1383" s="244"/>
      <c r="D1383" s="234" t="s">
        <v>188</v>
      </c>
      <c r="E1383" s="245" t="s">
        <v>1</v>
      </c>
      <c r="F1383" s="246" t="s">
        <v>977</v>
      </c>
      <c r="G1383" s="244"/>
      <c r="H1383" s="245" t="s">
        <v>1</v>
      </c>
      <c r="I1383" s="247"/>
      <c r="J1383" s="244"/>
      <c r="K1383" s="244"/>
      <c r="L1383" s="248"/>
      <c r="M1383" s="249"/>
      <c r="N1383" s="250"/>
      <c r="O1383" s="250"/>
      <c r="P1383" s="250"/>
      <c r="Q1383" s="250"/>
      <c r="R1383" s="250"/>
      <c r="S1383" s="250"/>
      <c r="T1383" s="251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52" t="s">
        <v>188</v>
      </c>
      <c r="AU1383" s="252" t="s">
        <v>82</v>
      </c>
      <c r="AV1383" s="13" t="s">
        <v>80</v>
      </c>
      <c r="AW1383" s="13" t="s">
        <v>30</v>
      </c>
      <c r="AX1383" s="13" t="s">
        <v>73</v>
      </c>
      <c r="AY1383" s="252" t="s">
        <v>129</v>
      </c>
    </row>
    <row r="1384" spans="1:51" s="14" customFormat="1" ht="12">
      <c r="A1384" s="14"/>
      <c r="B1384" s="253"/>
      <c r="C1384" s="254"/>
      <c r="D1384" s="234" t="s">
        <v>188</v>
      </c>
      <c r="E1384" s="255" t="s">
        <v>1</v>
      </c>
      <c r="F1384" s="256" t="s">
        <v>978</v>
      </c>
      <c r="G1384" s="254"/>
      <c r="H1384" s="257">
        <v>1.215</v>
      </c>
      <c r="I1384" s="258"/>
      <c r="J1384" s="254"/>
      <c r="K1384" s="254"/>
      <c r="L1384" s="259"/>
      <c r="M1384" s="260"/>
      <c r="N1384" s="261"/>
      <c r="O1384" s="261"/>
      <c r="P1384" s="261"/>
      <c r="Q1384" s="261"/>
      <c r="R1384" s="261"/>
      <c r="S1384" s="261"/>
      <c r="T1384" s="262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63" t="s">
        <v>188</v>
      </c>
      <c r="AU1384" s="263" t="s">
        <v>82</v>
      </c>
      <c r="AV1384" s="14" t="s">
        <v>82</v>
      </c>
      <c r="AW1384" s="14" t="s">
        <v>30</v>
      </c>
      <c r="AX1384" s="14" t="s">
        <v>73</v>
      </c>
      <c r="AY1384" s="263" t="s">
        <v>129</v>
      </c>
    </row>
    <row r="1385" spans="1:51" s="14" customFormat="1" ht="12">
      <c r="A1385" s="14"/>
      <c r="B1385" s="253"/>
      <c r="C1385" s="254"/>
      <c r="D1385" s="234" t="s">
        <v>188</v>
      </c>
      <c r="E1385" s="255" t="s">
        <v>1</v>
      </c>
      <c r="F1385" s="256" t="s">
        <v>979</v>
      </c>
      <c r="G1385" s="254"/>
      <c r="H1385" s="257">
        <v>0.034</v>
      </c>
      <c r="I1385" s="258"/>
      <c r="J1385" s="254"/>
      <c r="K1385" s="254"/>
      <c r="L1385" s="259"/>
      <c r="M1385" s="260"/>
      <c r="N1385" s="261"/>
      <c r="O1385" s="261"/>
      <c r="P1385" s="261"/>
      <c r="Q1385" s="261"/>
      <c r="R1385" s="261"/>
      <c r="S1385" s="261"/>
      <c r="T1385" s="262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63" t="s">
        <v>188</v>
      </c>
      <c r="AU1385" s="263" t="s">
        <v>82</v>
      </c>
      <c r="AV1385" s="14" t="s">
        <v>82</v>
      </c>
      <c r="AW1385" s="14" t="s">
        <v>30</v>
      </c>
      <c r="AX1385" s="14" t="s">
        <v>73</v>
      </c>
      <c r="AY1385" s="263" t="s">
        <v>129</v>
      </c>
    </row>
    <row r="1386" spans="1:51" s="13" customFormat="1" ht="12">
      <c r="A1386" s="13"/>
      <c r="B1386" s="243"/>
      <c r="C1386" s="244"/>
      <c r="D1386" s="234" t="s">
        <v>188</v>
      </c>
      <c r="E1386" s="245" t="s">
        <v>1</v>
      </c>
      <c r="F1386" s="246" t="s">
        <v>980</v>
      </c>
      <c r="G1386" s="244"/>
      <c r="H1386" s="245" t="s">
        <v>1</v>
      </c>
      <c r="I1386" s="247"/>
      <c r="J1386" s="244"/>
      <c r="K1386" s="244"/>
      <c r="L1386" s="248"/>
      <c r="M1386" s="249"/>
      <c r="N1386" s="250"/>
      <c r="O1386" s="250"/>
      <c r="P1386" s="250"/>
      <c r="Q1386" s="250"/>
      <c r="R1386" s="250"/>
      <c r="S1386" s="250"/>
      <c r="T1386" s="251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52" t="s">
        <v>188</v>
      </c>
      <c r="AU1386" s="252" t="s">
        <v>82</v>
      </c>
      <c r="AV1386" s="13" t="s">
        <v>80</v>
      </c>
      <c r="AW1386" s="13" t="s">
        <v>30</v>
      </c>
      <c r="AX1386" s="13" t="s">
        <v>73</v>
      </c>
      <c r="AY1386" s="252" t="s">
        <v>129</v>
      </c>
    </row>
    <row r="1387" spans="1:51" s="14" customFormat="1" ht="12">
      <c r="A1387" s="14"/>
      <c r="B1387" s="253"/>
      <c r="C1387" s="254"/>
      <c r="D1387" s="234" t="s">
        <v>188</v>
      </c>
      <c r="E1387" s="255" t="s">
        <v>1</v>
      </c>
      <c r="F1387" s="256" t="s">
        <v>981</v>
      </c>
      <c r="G1387" s="254"/>
      <c r="H1387" s="257">
        <v>0.302</v>
      </c>
      <c r="I1387" s="258"/>
      <c r="J1387" s="254"/>
      <c r="K1387" s="254"/>
      <c r="L1387" s="259"/>
      <c r="M1387" s="260"/>
      <c r="N1387" s="261"/>
      <c r="O1387" s="261"/>
      <c r="P1387" s="261"/>
      <c r="Q1387" s="261"/>
      <c r="R1387" s="261"/>
      <c r="S1387" s="261"/>
      <c r="T1387" s="262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63" t="s">
        <v>188</v>
      </c>
      <c r="AU1387" s="263" t="s">
        <v>82</v>
      </c>
      <c r="AV1387" s="14" t="s">
        <v>82</v>
      </c>
      <c r="AW1387" s="14" t="s">
        <v>30</v>
      </c>
      <c r="AX1387" s="14" t="s">
        <v>73</v>
      </c>
      <c r="AY1387" s="263" t="s">
        <v>129</v>
      </c>
    </row>
    <row r="1388" spans="1:51" s="14" customFormat="1" ht="12">
      <c r="A1388" s="14"/>
      <c r="B1388" s="253"/>
      <c r="C1388" s="254"/>
      <c r="D1388" s="234" t="s">
        <v>188</v>
      </c>
      <c r="E1388" s="255" t="s">
        <v>1</v>
      </c>
      <c r="F1388" s="256" t="s">
        <v>982</v>
      </c>
      <c r="G1388" s="254"/>
      <c r="H1388" s="257">
        <v>0.017</v>
      </c>
      <c r="I1388" s="258"/>
      <c r="J1388" s="254"/>
      <c r="K1388" s="254"/>
      <c r="L1388" s="259"/>
      <c r="M1388" s="260"/>
      <c r="N1388" s="261"/>
      <c r="O1388" s="261"/>
      <c r="P1388" s="261"/>
      <c r="Q1388" s="261"/>
      <c r="R1388" s="261"/>
      <c r="S1388" s="261"/>
      <c r="T1388" s="262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63" t="s">
        <v>188</v>
      </c>
      <c r="AU1388" s="263" t="s">
        <v>82</v>
      </c>
      <c r="AV1388" s="14" t="s">
        <v>82</v>
      </c>
      <c r="AW1388" s="14" t="s">
        <v>30</v>
      </c>
      <c r="AX1388" s="14" t="s">
        <v>73</v>
      </c>
      <c r="AY1388" s="263" t="s">
        <v>129</v>
      </c>
    </row>
    <row r="1389" spans="1:51" s="16" customFormat="1" ht="12">
      <c r="A1389" s="16"/>
      <c r="B1389" s="286"/>
      <c r="C1389" s="287"/>
      <c r="D1389" s="234" t="s">
        <v>188</v>
      </c>
      <c r="E1389" s="288" t="s">
        <v>1</v>
      </c>
      <c r="F1389" s="289" t="s">
        <v>451</v>
      </c>
      <c r="G1389" s="287"/>
      <c r="H1389" s="290">
        <v>26.403999999999993</v>
      </c>
      <c r="I1389" s="291"/>
      <c r="J1389" s="287"/>
      <c r="K1389" s="287"/>
      <c r="L1389" s="292"/>
      <c r="M1389" s="293"/>
      <c r="N1389" s="294"/>
      <c r="O1389" s="294"/>
      <c r="P1389" s="294"/>
      <c r="Q1389" s="294"/>
      <c r="R1389" s="294"/>
      <c r="S1389" s="294"/>
      <c r="T1389" s="295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T1389" s="296" t="s">
        <v>188</v>
      </c>
      <c r="AU1389" s="296" t="s">
        <v>82</v>
      </c>
      <c r="AV1389" s="16" t="s">
        <v>141</v>
      </c>
      <c r="AW1389" s="16" t="s">
        <v>30</v>
      </c>
      <c r="AX1389" s="16" t="s">
        <v>73</v>
      </c>
      <c r="AY1389" s="296" t="s">
        <v>129</v>
      </c>
    </row>
    <row r="1390" spans="1:51" s="13" customFormat="1" ht="12">
      <c r="A1390" s="13"/>
      <c r="B1390" s="243"/>
      <c r="C1390" s="244"/>
      <c r="D1390" s="234" t="s">
        <v>188</v>
      </c>
      <c r="E1390" s="245" t="s">
        <v>1</v>
      </c>
      <c r="F1390" s="246" t="s">
        <v>983</v>
      </c>
      <c r="G1390" s="244"/>
      <c r="H1390" s="245" t="s">
        <v>1</v>
      </c>
      <c r="I1390" s="247"/>
      <c r="J1390" s="244"/>
      <c r="K1390" s="244"/>
      <c r="L1390" s="248"/>
      <c r="M1390" s="249"/>
      <c r="N1390" s="250"/>
      <c r="O1390" s="250"/>
      <c r="P1390" s="250"/>
      <c r="Q1390" s="250"/>
      <c r="R1390" s="250"/>
      <c r="S1390" s="250"/>
      <c r="T1390" s="251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T1390" s="252" t="s">
        <v>188</v>
      </c>
      <c r="AU1390" s="252" t="s">
        <v>82</v>
      </c>
      <c r="AV1390" s="13" t="s">
        <v>80</v>
      </c>
      <c r="AW1390" s="13" t="s">
        <v>30</v>
      </c>
      <c r="AX1390" s="13" t="s">
        <v>73</v>
      </c>
      <c r="AY1390" s="252" t="s">
        <v>129</v>
      </c>
    </row>
    <row r="1391" spans="1:51" s="14" customFormat="1" ht="12">
      <c r="A1391" s="14"/>
      <c r="B1391" s="253"/>
      <c r="C1391" s="254"/>
      <c r="D1391" s="234" t="s">
        <v>188</v>
      </c>
      <c r="E1391" s="255" t="s">
        <v>1</v>
      </c>
      <c r="F1391" s="256" t="s">
        <v>984</v>
      </c>
      <c r="G1391" s="254"/>
      <c r="H1391" s="257">
        <v>1.99</v>
      </c>
      <c r="I1391" s="258"/>
      <c r="J1391" s="254"/>
      <c r="K1391" s="254"/>
      <c r="L1391" s="259"/>
      <c r="M1391" s="260"/>
      <c r="N1391" s="261"/>
      <c r="O1391" s="261"/>
      <c r="P1391" s="261"/>
      <c r="Q1391" s="261"/>
      <c r="R1391" s="261"/>
      <c r="S1391" s="261"/>
      <c r="T1391" s="262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63" t="s">
        <v>188</v>
      </c>
      <c r="AU1391" s="263" t="s">
        <v>82</v>
      </c>
      <c r="AV1391" s="14" t="s">
        <v>82</v>
      </c>
      <c r="AW1391" s="14" t="s">
        <v>30</v>
      </c>
      <c r="AX1391" s="14" t="s">
        <v>73</v>
      </c>
      <c r="AY1391" s="263" t="s">
        <v>129</v>
      </c>
    </row>
    <row r="1392" spans="1:51" s="14" customFormat="1" ht="12">
      <c r="A1392" s="14"/>
      <c r="B1392" s="253"/>
      <c r="C1392" s="254"/>
      <c r="D1392" s="234" t="s">
        <v>188</v>
      </c>
      <c r="E1392" s="255" t="s">
        <v>1</v>
      </c>
      <c r="F1392" s="256" t="s">
        <v>963</v>
      </c>
      <c r="G1392" s="254"/>
      <c r="H1392" s="257">
        <v>0.011</v>
      </c>
      <c r="I1392" s="258"/>
      <c r="J1392" s="254"/>
      <c r="K1392" s="254"/>
      <c r="L1392" s="259"/>
      <c r="M1392" s="260"/>
      <c r="N1392" s="261"/>
      <c r="O1392" s="261"/>
      <c r="P1392" s="261"/>
      <c r="Q1392" s="261"/>
      <c r="R1392" s="261"/>
      <c r="S1392" s="261"/>
      <c r="T1392" s="262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63" t="s">
        <v>188</v>
      </c>
      <c r="AU1392" s="263" t="s">
        <v>82</v>
      </c>
      <c r="AV1392" s="14" t="s">
        <v>82</v>
      </c>
      <c r="AW1392" s="14" t="s">
        <v>30</v>
      </c>
      <c r="AX1392" s="14" t="s">
        <v>73</v>
      </c>
      <c r="AY1392" s="263" t="s">
        <v>129</v>
      </c>
    </row>
    <row r="1393" spans="1:51" s="14" customFormat="1" ht="12">
      <c r="A1393" s="14"/>
      <c r="B1393" s="253"/>
      <c r="C1393" s="254"/>
      <c r="D1393" s="234" t="s">
        <v>188</v>
      </c>
      <c r="E1393" s="255" t="s">
        <v>1</v>
      </c>
      <c r="F1393" s="256" t="s">
        <v>985</v>
      </c>
      <c r="G1393" s="254"/>
      <c r="H1393" s="257">
        <v>0.022</v>
      </c>
      <c r="I1393" s="258"/>
      <c r="J1393" s="254"/>
      <c r="K1393" s="254"/>
      <c r="L1393" s="259"/>
      <c r="M1393" s="260"/>
      <c r="N1393" s="261"/>
      <c r="O1393" s="261"/>
      <c r="P1393" s="261"/>
      <c r="Q1393" s="261"/>
      <c r="R1393" s="261"/>
      <c r="S1393" s="261"/>
      <c r="T1393" s="262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T1393" s="263" t="s">
        <v>188</v>
      </c>
      <c r="AU1393" s="263" t="s">
        <v>82</v>
      </c>
      <c r="AV1393" s="14" t="s">
        <v>82</v>
      </c>
      <c r="AW1393" s="14" t="s">
        <v>30</v>
      </c>
      <c r="AX1393" s="14" t="s">
        <v>73</v>
      </c>
      <c r="AY1393" s="263" t="s">
        <v>129</v>
      </c>
    </row>
    <row r="1394" spans="1:51" s="14" customFormat="1" ht="12">
      <c r="A1394" s="14"/>
      <c r="B1394" s="253"/>
      <c r="C1394" s="254"/>
      <c r="D1394" s="234" t="s">
        <v>188</v>
      </c>
      <c r="E1394" s="255" t="s">
        <v>1</v>
      </c>
      <c r="F1394" s="256" t="s">
        <v>986</v>
      </c>
      <c r="G1394" s="254"/>
      <c r="H1394" s="257">
        <v>0.043</v>
      </c>
      <c r="I1394" s="258"/>
      <c r="J1394" s="254"/>
      <c r="K1394" s="254"/>
      <c r="L1394" s="259"/>
      <c r="M1394" s="260"/>
      <c r="N1394" s="261"/>
      <c r="O1394" s="261"/>
      <c r="P1394" s="261"/>
      <c r="Q1394" s="261"/>
      <c r="R1394" s="261"/>
      <c r="S1394" s="261"/>
      <c r="T1394" s="262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63" t="s">
        <v>188</v>
      </c>
      <c r="AU1394" s="263" t="s">
        <v>82</v>
      </c>
      <c r="AV1394" s="14" t="s">
        <v>82</v>
      </c>
      <c r="AW1394" s="14" t="s">
        <v>30</v>
      </c>
      <c r="AX1394" s="14" t="s">
        <v>73</v>
      </c>
      <c r="AY1394" s="263" t="s">
        <v>129</v>
      </c>
    </row>
    <row r="1395" spans="1:51" s="13" customFormat="1" ht="12">
      <c r="A1395" s="13"/>
      <c r="B1395" s="243"/>
      <c r="C1395" s="244"/>
      <c r="D1395" s="234" t="s">
        <v>188</v>
      </c>
      <c r="E1395" s="245" t="s">
        <v>1</v>
      </c>
      <c r="F1395" s="246" t="s">
        <v>987</v>
      </c>
      <c r="G1395" s="244"/>
      <c r="H1395" s="245" t="s">
        <v>1</v>
      </c>
      <c r="I1395" s="247"/>
      <c r="J1395" s="244"/>
      <c r="K1395" s="244"/>
      <c r="L1395" s="248"/>
      <c r="M1395" s="249"/>
      <c r="N1395" s="250"/>
      <c r="O1395" s="250"/>
      <c r="P1395" s="250"/>
      <c r="Q1395" s="250"/>
      <c r="R1395" s="250"/>
      <c r="S1395" s="250"/>
      <c r="T1395" s="251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52" t="s">
        <v>188</v>
      </c>
      <c r="AU1395" s="252" t="s">
        <v>82</v>
      </c>
      <c r="AV1395" s="13" t="s">
        <v>80</v>
      </c>
      <c r="AW1395" s="13" t="s">
        <v>30</v>
      </c>
      <c r="AX1395" s="13" t="s">
        <v>73</v>
      </c>
      <c r="AY1395" s="252" t="s">
        <v>129</v>
      </c>
    </row>
    <row r="1396" spans="1:51" s="14" customFormat="1" ht="12">
      <c r="A1396" s="14"/>
      <c r="B1396" s="253"/>
      <c r="C1396" s="254"/>
      <c r="D1396" s="234" t="s">
        <v>188</v>
      </c>
      <c r="E1396" s="255" t="s">
        <v>1</v>
      </c>
      <c r="F1396" s="256" t="s">
        <v>988</v>
      </c>
      <c r="G1396" s="254"/>
      <c r="H1396" s="257">
        <v>1.86</v>
      </c>
      <c r="I1396" s="258"/>
      <c r="J1396" s="254"/>
      <c r="K1396" s="254"/>
      <c r="L1396" s="259"/>
      <c r="M1396" s="260"/>
      <c r="N1396" s="261"/>
      <c r="O1396" s="261"/>
      <c r="P1396" s="261"/>
      <c r="Q1396" s="261"/>
      <c r="R1396" s="261"/>
      <c r="S1396" s="261"/>
      <c r="T1396" s="262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63" t="s">
        <v>188</v>
      </c>
      <c r="AU1396" s="263" t="s">
        <v>82</v>
      </c>
      <c r="AV1396" s="14" t="s">
        <v>82</v>
      </c>
      <c r="AW1396" s="14" t="s">
        <v>30</v>
      </c>
      <c r="AX1396" s="14" t="s">
        <v>73</v>
      </c>
      <c r="AY1396" s="263" t="s">
        <v>129</v>
      </c>
    </row>
    <row r="1397" spans="1:51" s="14" customFormat="1" ht="12">
      <c r="A1397" s="14"/>
      <c r="B1397" s="253"/>
      <c r="C1397" s="254"/>
      <c r="D1397" s="234" t="s">
        <v>188</v>
      </c>
      <c r="E1397" s="255" t="s">
        <v>1</v>
      </c>
      <c r="F1397" s="256" t="s">
        <v>963</v>
      </c>
      <c r="G1397" s="254"/>
      <c r="H1397" s="257">
        <v>0.011</v>
      </c>
      <c r="I1397" s="258"/>
      <c r="J1397" s="254"/>
      <c r="K1397" s="254"/>
      <c r="L1397" s="259"/>
      <c r="M1397" s="260"/>
      <c r="N1397" s="261"/>
      <c r="O1397" s="261"/>
      <c r="P1397" s="261"/>
      <c r="Q1397" s="261"/>
      <c r="R1397" s="261"/>
      <c r="S1397" s="261"/>
      <c r="T1397" s="262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63" t="s">
        <v>188</v>
      </c>
      <c r="AU1397" s="263" t="s">
        <v>82</v>
      </c>
      <c r="AV1397" s="14" t="s">
        <v>82</v>
      </c>
      <c r="AW1397" s="14" t="s">
        <v>30</v>
      </c>
      <c r="AX1397" s="14" t="s">
        <v>73</v>
      </c>
      <c r="AY1397" s="263" t="s">
        <v>129</v>
      </c>
    </row>
    <row r="1398" spans="1:51" s="14" customFormat="1" ht="12">
      <c r="A1398" s="14"/>
      <c r="B1398" s="253"/>
      <c r="C1398" s="254"/>
      <c r="D1398" s="234" t="s">
        <v>188</v>
      </c>
      <c r="E1398" s="255" t="s">
        <v>1</v>
      </c>
      <c r="F1398" s="256" t="s">
        <v>986</v>
      </c>
      <c r="G1398" s="254"/>
      <c r="H1398" s="257">
        <v>0.043</v>
      </c>
      <c r="I1398" s="258"/>
      <c r="J1398" s="254"/>
      <c r="K1398" s="254"/>
      <c r="L1398" s="259"/>
      <c r="M1398" s="260"/>
      <c r="N1398" s="261"/>
      <c r="O1398" s="261"/>
      <c r="P1398" s="261"/>
      <c r="Q1398" s="261"/>
      <c r="R1398" s="261"/>
      <c r="S1398" s="261"/>
      <c r="T1398" s="262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63" t="s">
        <v>188</v>
      </c>
      <c r="AU1398" s="263" t="s">
        <v>82</v>
      </c>
      <c r="AV1398" s="14" t="s">
        <v>82</v>
      </c>
      <c r="AW1398" s="14" t="s">
        <v>30</v>
      </c>
      <c r="AX1398" s="14" t="s">
        <v>73</v>
      </c>
      <c r="AY1398" s="263" t="s">
        <v>129</v>
      </c>
    </row>
    <row r="1399" spans="1:51" s="13" customFormat="1" ht="12">
      <c r="A1399" s="13"/>
      <c r="B1399" s="243"/>
      <c r="C1399" s="244"/>
      <c r="D1399" s="234" t="s">
        <v>188</v>
      </c>
      <c r="E1399" s="245" t="s">
        <v>1</v>
      </c>
      <c r="F1399" s="246" t="s">
        <v>989</v>
      </c>
      <c r="G1399" s="244"/>
      <c r="H1399" s="245" t="s">
        <v>1</v>
      </c>
      <c r="I1399" s="247"/>
      <c r="J1399" s="244"/>
      <c r="K1399" s="244"/>
      <c r="L1399" s="248"/>
      <c r="M1399" s="249"/>
      <c r="N1399" s="250"/>
      <c r="O1399" s="250"/>
      <c r="P1399" s="250"/>
      <c r="Q1399" s="250"/>
      <c r="R1399" s="250"/>
      <c r="S1399" s="250"/>
      <c r="T1399" s="251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52" t="s">
        <v>188</v>
      </c>
      <c r="AU1399" s="252" t="s">
        <v>82</v>
      </c>
      <c r="AV1399" s="13" t="s">
        <v>80</v>
      </c>
      <c r="AW1399" s="13" t="s">
        <v>30</v>
      </c>
      <c r="AX1399" s="13" t="s">
        <v>73</v>
      </c>
      <c r="AY1399" s="252" t="s">
        <v>129</v>
      </c>
    </row>
    <row r="1400" spans="1:51" s="14" customFormat="1" ht="12">
      <c r="A1400" s="14"/>
      <c r="B1400" s="253"/>
      <c r="C1400" s="254"/>
      <c r="D1400" s="234" t="s">
        <v>188</v>
      </c>
      <c r="E1400" s="255" t="s">
        <v>1</v>
      </c>
      <c r="F1400" s="256" t="s">
        <v>990</v>
      </c>
      <c r="G1400" s="254"/>
      <c r="H1400" s="257">
        <v>2.484</v>
      </c>
      <c r="I1400" s="258"/>
      <c r="J1400" s="254"/>
      <c r="K1400" s="254"/>
      <c r="L1400" s="259"/>
      <c r="M1400" s="260"/>
      <c r="N1400" s="261"/>
      <c r="O1400" s="261"/>
      <c r="P1400" s="261"/>
      <c r="Q1400" s="261"/>
      <c r="R1400" s="261"/>
      <c r="S1400" s="261"/>
      <c r="T1400" s="262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63" t="s">
        <v>188</v>
      </c>
      <c r="AU1400" s="263" t="s">
        <v>82</v>
      </c>
      <c r="AV1400" s="14" t="s">
        <v>82</v>
      </c>
      <c r="AW1400" s="14" t="s">
        <v>30</v>
      </c>
      <c r="AX1400" s="14" t="s">
        <v>73</v>
      </c>
      <c r="AY1400" s="263" t="s">
        <v>129</v>
      </c>
    </row>
    <row r="1401" spans="1:51" s="14" customFormat="1" ht="12">
      <c r="A1401" s="14"/>
      <c r="B1401" s="253"/>
      <c r="C1401" s="254"/>
      <c r="D1401" s="234" t="s">
        <v>188</v>
      </c>
      <c r="E1401" s="255" t="s">
        <v>1</v>
      </c>
      <c r="F1401" s="256" t="s">
        <v>963</v>
      </c>
      <c r="G1401" s="254"/>
      <c r="H1401" s="257">
        <v>0.011</v>
      </c>
      <c r="I1401" s="258"/>
      <c r="J1401" s="254"/>
      <c r="K1401" s="254"/>
      <c r="L1401" s="259"/>
      <c r="M1401" s="260"/>
      <c r="N1401" s="261"/>
      <c r="O1401" s="261"/>
      <c r="P1401" s="261"/>
      <c r="Q1401" s="261"/>
      <c r="R1401" s="261"/>
      <c r="S1401" s="261"/>
      <c r="T1401" s="262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63" t="s">
        <v>188</v>
      </c>
      <c r="AU1401" s="263" t="s">
        <v>82</v>
      </c>
      <c r="AV1401" s="14" t="s">
        <v>82</v>
      </c>
      <c r="AW1401" s="14" t="s">
        <v>30</v>
      </c>
      <c r="AX1401" s="14" t="s">
        <v>73</v>
      </c>
      <c r="AY1401" s="263" t="s">
        <v>129</v>
      </c>
    </row>
    <row r="1402" spans="1:51" s="14" customFormat="1" ht="12">
      <c r="A1402" s="14"/>
      <c r="B1402" s="253"/>
      <c r="C1402" s="254"/>
      <c r="D1402" s="234" t="s">
        <v>188</v>
      </c>
      <c r="E1402" s="255" t="s">
        <v>1</v>
      </c>
      <c r="F1402" s="256" t="s">
        <v>986</v>
      </c>
      <c r="G1402" s="254"/>
      <c r="H1402" s="257">
        <v>0.043</v>
      </c>
      <c r="I1402" s="258"/>
      <c r="J1402" s="254"/>
      <c r="K1402" s="254"/>
      <c r="L1402" s="259"/>
      <c r="M1402" s="260"/>
      <c r="N1402" s="261"/>
      <c r="O1402" s="261"/>
      <c r="P1402" s="261"/>
      <c r="Q1402" s="261"/>
      <c r="R1402" s="261"/>
      <c r="S1402" s="261"/>
      <c r="T1402" s="262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63" t="s">
        <v>188</v>
      </c>
      <c r="AU1402" s="263" t="s">
        <v>82</v>
      </c>
      <c r="AV1402" s="14" t="s">
        <v>82</v>
      </c>
      <c r="AW1402" s="14" t="s">
        <v>30</v>
      </c>
      <c r="AX1402" s="14" t="s">
        <v>73</v>
      </c>
      <c r="AY1402" s="263" t="s">
        <v>129</v>
      </c>
    </row>
    <row r="1403" spans="1:51" s="13" customFormat="1" ht="12">
      <c r="A1403" s="13"/>
      <c r="B1403" s="243"/>
      <c r="C1403" s="244"/>
      <c r="D1403" s="234" t="s">
        <v>188</v>
      </c>
      <c r="E1403" s="245" t="s">
        <v>1</v>
      </c>
      <c r="F1403" s="246" t="s">
        <v>991</v>
      </c>
      <c r="G1403" s="244"/>
      <c r="H1403" s="245" t="s">
        <v>1</v>
      </c>
      <c r="I1403" s="247"/>
      <c r="J1403" s="244"/>
      <c r="K1403" s="244"/>
      <c r="L1403" s="248"/>
      <c r="M1403" s="249"/>
      <c r="N1403" s="250"/>
      <c r="O1403" s="250"/>
      <c r="P1403" s="250"/>
      <c r="Q1403" s="250"/>
      <c r="R1403" s="250"/>
      <c r="S1403" s="250"/>
      <c r="T1403" s="251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52" t="s">
        <v>188</v>
      </c>
      <c r="AU1403" s="252" t="s">
        <v>82</v>
      </c>
      <c r="AV1403" s="13" t="s">
        <v>80</v>
      </c>
      <c r="AW1403" s="13" t="s">
        <v>30</v>
      </c>
      <c r="AX1403" s="13" t="s">
        <v>73</v>
      </c>
      <c r="AY1403" s="252" t="s">
        <v>129</v>
      </c>
    </row>
    <row r="1404" spans="1:51" s="14" customFormat="1" ht="12">
      <c r="A1404" s="14"/>
      <c r="B1404" s="253"/>
      <c r="C1404" s="254"/>
      <c r="D1404" s="234" t="s">
        <v>188</v>
      </c>
      <c r="E1404" s="255" t="s">
        <v>1</v>
      </c>
      <c r="F1404" s="256" t="s">
        <v>992</v>
      </c>
      <c r="G1404" s="254"/>
      <c r="H1404" s="257">
        <v>2.018</v>
      </c>
      <c r="I1404" s="258"/>
      <c r="J1404" s="254"/>
      <c r="K1404" s="254"/>
      <c r="L1404" s="259"/>
      <c r="M1404" s="260"/>
      <c r="N1404" s="261"/>
      <c r="O1404" s="261"/>
      <c r="P1404" s="261"/>
      <c r="Q1404" s="261"/>
      <c r="R1404" s="261"/>
      <c r="S1404" s="261"/>
      <c r="T1404" s="262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63" t="s">
        <v>188</v>
      </c>
      <c r="AU1404" s="263" t="s">
        <v>82</v>
      </c>
      <c r="AV1404" s="14" t="s">
        <v>82</v>
      </c>
      <c r="AW1404" s="14" t="s">
        <v>30</v>
      </c>
      <c r="AX1404" s="14" t="s">
        <v>73</v>
      </c>
      <c r="AY1404" s="263" t="s">
        <v>129</v>
      </c>
    </row>
    <row r="1405" spans="1:51" s="14" customFormat="1" ht="12">
      <c r="A1405" s="14"/>
      <c r="B1405" s="253"/>
      <c r="C1405" s="254"/>
      <c r="D1405" s="234" t="s">
        <v>188</v>
      </c>
      <c r="E1405" s="255" t="s">
        <v>1</v>
      </c>
      <c r="F1405" s="256" t="s">
        <v>993</v>
      </c>
      <c r="G1405" s="254"/>
      <c r="H1405" s="257">
        <v>-0.027</v>
      </c>
      <c r="I1405" s="258"/>
      <c r="J1405" s="254"/>
      <c r="K1405" s="254"/>
      <c r="L1405" s="259"/>
      <c r="M1405" s="260"/>
      <c r="N1405" s="261"/>
      <c r="O1405" s="261"/>
      <c r="P1405" s="261"/>
      <c r="Q1405" s="261"/>
      <c r="R1405" s="261"/>
      <c r="S1405" s="261"/>
      <c r="T1405" s="262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63" t="s">
        <v>188</v>
      </c>
      <c r="AU1405" s="263" t="s">
        <v>82</v>
      </c>
      <c r="AV1405" s="14" t="s">
        <v>82</v>
      </c>
      <c r="AW1405" s="14" t="s">
        <v>30</v>
      </c>
      <c r="AX1405" s="14" t="s">
        <v>73</v>
      </c>
      <c r="AY1405" s="263" t="s">
        <v>129</v>
      </c>
    </row>
    <row r="1406" spans="1:51" s="14" customFormat="1" ht="12">
      <c r="A1406" s="14"/>
      <c r="B1406" s="253"/>
      <c r="C1406" s="254"/>
      <c r="D1406" s="234" t="s">
        <v>188</v>
      </c>
      <c r="E1406" s="255" t="s">
        <v>1</v>
      </c>
      <c r="F1406" s="256" t="s">
        <v>994</v>
      </c>
      <c r="G1406" s="254"/>
      <c r="H1406" s="257">
        <v>0.018</v>
      </c>
      <c r="I1406" s="258"/>
      <c r="J1406" s="254"/>
      <c r="K1406" s="254"/>
      <c r="L1406" s="259"/>
      <c r="M1406" s="260"/>
      <c r="N1406" s="261"/>
      <c r="O1406" s="261"/>
      <c r="P1406" s="261"/>
      <c r="Q1406" s="261"/>
      <c r="R1406" s="261"/>
      <c r="S1406" s="261"/>
      <c r="T1406" s="262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63" t="s">
        <v>188</v>
      </c>
      <c r="AU1406" s="263" t="s">
        <v>82</v>
      </c>
      <c r="AV1406" s="14" t="s">
        <v>82</v>
      </c>
      <c r="AW1406" s="14" t="s">
        <v>30</v>
      </c>
      <c r="AX1406" s="14" t="s">
        <v>73</v>
      </c>
      <c r="AY1406" s="263" t="s">
        <v>129</v>
      </c>
    </row>
    <row r="1407" spans="1:51" s="14" customFormat="1" ht="12">
      <c r="A1407" s="14"/>
      <c r="B1407" s="253"/>
      <c r="C1407" s="254"/>
      <c r="D1407" s="234" t="s">
        <v>188</v>
      </c>
      <c r="E1407" s="255" t="s">
        <v>1</v>
      </c>
      <c r="F1407" s="256" t="s">
        <v>986</v>
      </c>
      <c r="G1407" s="254"/>
      <c r="H1407" s="257">
        <v>0.043</v>
      </c>
      <c r="I1407" s="258"/>
      <c r="J1407" s="254"/>
      <c r="K1407" s="254"/>
      <c r="L1407" s="259"/>
      <c r="M1407" s="260"/>
      <c r="N1407" s="261"/>
      <c r="O1407" s="261"/>
      <c r="P1407" s="261"/>
      <c r="Q1407" s="261"/>
      <c r="R1407" s="261"/>
      <c r="S1407" s="261"/>
      <c r="T1407" s="262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63" t="s">
        <v>188</v>
      </c>
      <c r="AU1407" s="263" t="s">
        <v>82</v>
      </c>
      <c r="AV1407" s="14" t="s">
        <v>82</v>
      </c>
      <c r="AW1407" s="14" t="s">
        <v>30</v>
      </c>
      <c r="AX1407" s="14" t="s">
        <v>73</v>
      </c>
      <c r="AY1407" s="263" t="s">
        <v>129</v>
      </c>
    </row>
    <row r="1408" spans="1:51" s="13" customFormat="1" ht="12">
      <c r="A1408" s="13"/>
      <c r="B1408" s="243"/>
      <c r="C1408" s="244"/>
      <c r="D1408" s="234" t="s">
        <v>188</v>
      </c>
      <c r="E1408" s="245" t="s">
        <v>1</v>
      </c>
      <c r="F1408" s="246" t="s">
        <v>995</v>
      </c>
      <c r="G1408" s="244"/>
      <c r="H1408" s="245" t="s">
        <v>1</v>
      </c>
      <c r="I1408" s="247"/>
      <c r="J1408" s="244"/>
      <c r="K1408" s="244"/>
      <c r="L1408" s="248"/>
      <c r="M1408" s="249"/>
      <c r="N1408" s="250"/>
      <c r="O1408" s="250"/>
      <c r="P1408" s="250"/>
      <c r="Q1408" s="250"/>
      <c r="R1408" s="250"/>
      <c r="S1408" s="250"/>
      <c r="T1408" s="251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T1408" s="252" t="s">
        <v>188</v>
      </c>
      <c r="AU1408" s="252" t="s">
        <v>82</v>
      </c>
      <c r="AV1408" s="13" t="s">
        <v>80</v>
      </c>
      <c r="AW1408" s="13" t="s">
        <v>30</v>
      </c>
      <c r="AX1408" s="13" t="s">
        <v>73</v>
      </c>
      <c r="AY1408" s="252" t="s">
        <v>129</v>
      </c>
    </row>
    <row r="1409" spans="1:51" s="14" customFormat="1" ht="12">
      <c r="A1409" s="14"/>
      <c r="B1409" s="253"/>
      <c r="C1409" s="254"/>
      <c r="D1409" s="234" t="s">
        <v>188</v>
      </c>
      <c r="E1409" s="255" t="s">
        <v>1</v>
      </c>
      <c r="F1409" s="256" t="s">
        <v>996</v>
      </c>
      <c r="G1409" s="254"/>
      <c r="H1409" s="257">
        <v>0.474</v>
      </c>
      <c r="I1409" s="258"/>
      <c r="J1409" s="254"/>
      <c r="K1409" s="254"/>
      <c r="L1409" s="259"/>
      <c r="M1409" s="260"/>
      <c r="N1409" s="261"/>
      <c r="O1409" s="261"/>
      <c r="P1409" s="261"/>
      <c r="Q1409" s="261"/>
      <c r="R1409" s="261"/>
      <c r="S1409" s="261"/>
      <c r="T1409" s="262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T1409" s="263" t="s">
        <v>188</v>
      </c>
      <c r="AU1409" s="263" t="s">
        <v>82</v>
      </c>
      <c r="AV1409" s="14" t="s">
        <v>82</v>
      </c>
      <c r="AW1409" s="14" t="s">
        <v>30</v>
      </c>
      <c r="AX1409" s="14" t="s">
        <v>73</v>
      </c>
      <c r="AY1409" s="263" t="s">
        <v>129</v>
      </c>
    </row>
    <row r="1410" spans="1:51" s="14" customFormat="1" ht="12">
      <c r="A1410" s="14"/>
      <c r="B1410" s="253"/>
      <c r="C1410" s="254"/>
      <c r="D1410" s="234" t="s">
        <v>188</v>
      </c>
      <c r="E1410" s="255" t="s">
        <v>1</v>
      </c>
      <c r="F1410" s="256" t="s">
        <v>994</v>
      </c>
      <c r="G1410" s="254"/>
      <c r="H1410" s="257">
        <v>0.018</v>
      </c>
      <c r="I1410" s="258"/>
      <c r="J1410" s="254"/>
      <c r="K1410" s="254"/>
      <c r="L1410" s="259"/>
      <c r="M1410" s="260"/>
      <c r="N1410" s="261"/>
      <c r="O1410" s="261"/>
      <c r="P1410" s="261"/>
      <c r="Q1410" s="261"/>
      <c r="R1410" s="261"/>
      <c r="S1410" s="261"/>
      <c r="T1410" s="262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63" t="s">
        <v>188</v>
      </c>
      <c r="AU1410" s="263" t="s">
        <v>82</v>
      </c>
      <c r="AV1410" s="14" t="s">
        <v>82</v>
      </c>
      <c r="AW1410" s="14" t="s">
        <v>30</v>
      </c>
      <c r="AX1410" s="14" t="s">
        <v>73</v>
      </c>
      <c r="AY1410" s="263" t="s">
        <v>129</v>
      </c>
    </row>
    <row r="1411" spans="1:51" s="13" customFormat="1" ht="12">
      <c r="A1411" s="13"/>
      <c r="B1411" s="243"/>
      <c r="C1411" s="244"/>
      <c r="D1411" s="234" t="s">
        <v>188</v>
      </c>
      <c r="E1411" s="245" t="s">
        <v>1</v>
      </c>
      <c r="F1411" s="246" t="s">
        <v>997</v>
      </c>
      <c r="G1411" s="244"/>
      <c r="H1411" s="245" t="s">
        <v>1</v>
      </c>
      <c r="I1411" s="247"/>
      <c r="J1411" s="244"/>
      <c r="K1411" s="244"/>
      <c r="L1411" s="248"/>
      <c r="M1411" s="249"/>
      <c r="N1411" s="250"/>
      <c r="O1411" s="250"/>
      <c r="P1411" s="250"/>
      <c r="Q1411" s="250"/>
      <c r="R1411" s="250"/>
      <c r="S1411" s="250"/>
      <c r="T1411" s="251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T1411" s="252" t="s">
        <v>188</v>
      </c>
      <c r="AU1411" s="252" t="s">
        <v>82</v>
      </c>
      <c r="AV1411" s="13" t="s">
        <v>80</v>
      </c>
      <c r="AW1411" s="13" t="s">
        <v>30</v>
      </c>
      <c r="AX1411" s="13" t="s">
        <v>73</v>
      </c>
      <c r="AY1411" s="252" t="s">
        <v>129</v>
      </c>
    </row>
    <row r="1412" spans="1:51" s="14" customFormat="1" ht="12">
      <c r="A1412" s="14"/>
      <c r="B1412" s="253"/>
      <c r="C1412" s="254"/>
      <c r="D1412" s="234" t="s">
        <v>188</v>
      </c>
      <c r="E1412" s="255" t="s">
        <v>1</v>
      </c>
      <c r="F1412" s="256" t="s">
        <v>998</v>
      </c>
      <c r="G1412" s="254"/>
      <c r="H1412" s="257">
        <v>0.769</v>
      </c>
      <c r="I1412" s="258"/>
      <c r="J1412" s="254"/>
      <c r="K1412" s="254"/>
      <c r="L1412" s="259"/>
      <c r="M1412" s="260"/>
      <c r="N1412" s="261"/>
      <c r="O1412" s="261"/>
      <c r="P1412" s="261"/>
      <c r="Q1412" s="261"/>
      <c r="R1412" s="261"/>
      <c r="S1412" s="261"/>
      <c r="T1412" s="262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63" t="s">
        <v>188</v>
      </c>
      <c r="AU1412" s="263" t="s">
        <v>82</v>
      </c>
      <c r="AV1412" s="14" t="s">
        <v>82</v>
      </c>
      <c r="AW1412" s="14" t="s">
        <v>30</v>
      </c>
      <c r="AX1412" s="14" t="s">
        <v>73</v>
      </c>
      <c r="AY1412" s="263" t="s">
        <v>129</v>
      </c>
    </row>
    <row r="1413" spans="1:51" s="14" customFormat="1" ht="12">
      <c r="A1413" s="14"/>
      <c r="B1413" s="253"/>
      <c r="C1413" s="254"/>
      <c r="D1413" s="234" t="s">
        <v>188</v>
      </c>
      <c r="E1413" s="255" t="s">
        <v>1</v>
      </c>
      <c r="F1413" s="256" t="s">
        <v>999</v>
      </c>
      <c r="G1413" s="254"/>
      <c r="H1413" s="257">
        <v>0.036</v>
      </c>
      <c r="I1413" s="258"/>
      <c r="J1413" s="254"/>
      <c r="K1413" s="254"/>
      <c r="L1413" s="259"/>
      <c r="M1413" s="260"/>
      <c r="N1413" s="261"/>
      <c r="O1413" s="261"/>
      <c r="P1413" s="261"/>
      <c r="Q1413" s="261"/>
      <c r="R1413" s="261"/>
      <c r="S1413" s="261"/>
      <c r="T1413" s="262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63" t="s">
        <v>188</v>
      </c>
      <c r="AU1413" s="263" t="s">
        <v>82</v>
      </c>
      <c r="AV1413" s="14" t="s">
        <v>82</v>
      </c>
      <c r="AW1413" s="14" t="s">
        <v>30</v>
      </c>
      <c r="AX1413" s="14" t="s">
        <v>73</v>
      </c>
      <c r="AY1413" s="263" t="s">
        <v>129</v>
      </c>
    </row>
    <row r="1414" spans="1:51" s="14" customFormat="1" ht="12">
      <c r="A1414" s="14"/>
      <c r="B1414" s="253"/>
      <c r="C1414" s="254"/>
      <c r="D1414" s="234" t="s">
        <v>188</v>
      </c>
      <c r="E1414" s="255" t="s">
        <v>1</v>
      </c>
      <c r="F1414" s="256" t="s">
        <v>1000</v>
      </c>
      <c r="G1414" s="254"/>
      <c r="H1414" s="257">
        <v>0.032</v>
      </c>
      <c r="I1414" s="258"/>
      <c r="J1414" s="254"/>
      <c r="K1414" s="254"/>
      <c r="L1414" s="259"/>
      <c r="M1414" s="260"/>
      <c r="N1414" s="261"/>
      <c r="O1414" s="261"/>
      <c r="P1414" s="261"/>
      <c r="Q1414" s="261"/>
      <c r="R1414" s="261"/>
      <c r="S1414" s="261"/>
      <c r="T1414" s="262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T1414" s="263" t="s">
        <v>188</v>
      </c>
      <c r="AU1414" s="263" t="s">
        <v>82</v>
      </c>
      <c r="AV1414" s="14" t="s">
        <v>82</v>
      </c>
      <c r="AW1414" s="14" t="s">
        <v>30</v>
      </c>
      <c r="AX1414" s="14" t="s">
        <v>73</v>
      </c>
      <c r="AY1414" s="263" t="s">
        <v>129</v>
      </c>
    </row>
    <row r="1415" spans="1:51" s="13" customFormat="1" ht="12">
      <c r="A1415" s="13"/>
      <c r="B1415" s="243"/>
      <c r="C1415" s="244"/>
      <c r="D1415" s="234" t="s">
        <v>188</v>
      </c>
      <c r="E1415" s="245" t="s">
        <v>1</v>
      </c>
      <c r="F1415" s="246" t="s">
        <v>1001</v>
      </c>
      <c r="G1415" s="244"/>
      <c r="H1415" s="245" t="s">
        <v>1</v>
      </c>
      <c r="I1415" s="247"/>
      <c r="J1415" s="244"/>
      <c r="K1415" s="244"/>
      <c r="L1415" s="248"/>
      <c r="M1415" s="249"/>
      <c r="N1415" s="250"/>
      <c r="O1415" s="250"/>
      <c r="P1415" s="250"/>
      <c r="Q1415" s="250"/>
      <c r="R1415" s="250"/>
      <c r="S1415" s="250"/>
      <c r="T1415" s="251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T1415" s="252" t="s">
        <v>188</v>
      </c>
      <c r="AU1415" s="252" t="s">
        <v>82</v>
      </c>
      <c r="AV1415" s="13" t="s">
        <v>80</v>
      </c>
      <c r="AW1415" s="13" t="s">
        <v>30</v>
      </c>
      <c r="AX1415" s="13" t="s">
        <v>73</v>
      </c>
      <c r="AY1415" s="252" t="s">
        <v>129</v>
      </c>
    </row>
    <row r="1416" spans="1:51" s="14" customFormat="1" ht="12">
      <c r="A1416" s="14"/>
      <c r="B1416" s="253"/>
      <c r="C1416" s="254"/>
      <c r="D1416" s="234" t="s">
        <v>188</v>
      </c>
      <c r="E1416" s="255" t="s">
        <v>1</v>
      </c>
      <c r="F1416" s="256" t="s">
        <v>1002</v>
      </c>
      <c r="G1416" s="254"/>
      <c r="H1416" s="257">
        <v>0.75</v>
      </c>
      <c r="I1416" s="258"/>
      <c r="J1416" s="254"/>
      <c r="K1416" s="254"/>
      <c r="L1416" s="259"/>
      <c r="M1416" s="260"/>
      <c r="N1416" s="261"/>
      <c r="O1416" s="261"/>
      <c r="P1416" s="261"/>
      <c r="Q1416" s="261"/>
      <c r="R1416" s="261"/>
      <c r="S1416" s="261"/>
      <c r="T1416" s="262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63" t="s">
        <v>188</v>
      </c>
      <c r="AU1416" s="263" t="s">
        <v>82</v>
      </c>
      <c r="AV1416" s="14" t="s">
        <v>82</v>
      </c>
      <c r="AW1416" s="14" t="s">
        <v>30</v>
      </c>
      <c r="AX1416" s="14" t="s">
        <v>73</v>
      </c>
      <c r="AY1416" s="263" t="s">
        <v>129</v>
      </c>
    </row>
    <row r="1417" spans="1:51" s="14" customFormat="1" ht="12">
      <c r="A1417" s="14"/>
      <c r="B1417" s="253"/>
      <c r="C1417" s="254"/>
      <c r="D1417" s="234" t="s">
        <v>188</v>
      </c>
      <c r="E1417" s="255" t="s">
        <v>1</v>
      </c>
      <c r="F1417" s="256" t="s">
        <v>1003</v>
      </c>
      <c r="G1417" s="254"/>
      <c r="H1417" s="257">
        <v>0.061</v>
      </c>
      <c r="I1417" s="258"/>
      <c r="J1417" s="254"/>
      <c r="K1417" s="254"/>
      <c r="L1417" s="259"/>
      <c r="M1417" s="260"/>
      <c r="N1417" s="261"/>
      <c r="O1417" s="261"/>
      <c r="P1417" s="261"/>
      <c r="Q1417" s="261"/>
      <c r="R1417" s="261"/>
      <c r="S1417" s="261"/>
      <c r="T1417" s="262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63" t="s">
        <v>188</v>
      </c>
      <c r="AU1417" s="263" t="s">
        <v>82</v>
      </c>
      <c r="AV1417" s="14" t="s">
        <v>82</v>
      </c>
      <c r="AW1417" s="14" t="s">
        <v>30</v>
      </c>
      <c r="AX1417" s="14" t="s">
        <v>73</v>
      </c>
      <c r="AY1417" s="263" t="s">
        <v>129</v>
      </c>
    </row>
    <row r="1418" spans="1:51" s="14" customFormat="1" ht="12">
      <c r="A1418" s="14"/>
      <c r="B1418" s="253"/>
      <c r="C1418" s="254"/>
      <c r="D1418" s="234" t="s">
        <v>188</v>
      </c>
      <c r="E1418" s="255" t="s">
        <v>1</v>
      </c>
      <c r="F1418" s="256" t="s">
        <v>1004</v>
      </c>
      <c r="G1418" s="254"/>
      <c r="H1418" s="257">
        <v>0.041</v>
      </c>
      <c r="I1418" s="258"/>
      <c r="J1418" s="254"/>
      <c r="K1418" s="254"/>
      <c r="L1418" s="259"/>
      <c r="M1418" s="260"/>
      <c r="N1418" s="261"/>
      <c r="O1418" s="261"/>
      <c r="P1418" s="261"/>
      <c r="Q1418" s="261"/>
      <c r="R1418" s="261"/>
      <c r="S1418" s="261"/>
      <c r="T1418" s="262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63" t="s">
        <v>188</v>
      </c>
      <c r="AU1418" s="263" t="s">
        <v>82</v>
      </c>
      <c r="AV1418" s="14" t="s">
        <v>82</v>
      </c>
      <c r="AW1418" s="14" t="s">
        <v>30</v>
      </c>
      <c r="AX1418" s="14" t="s">
        <v>73</v>
      </c>
      <c r="AY1418" s="263" t="s">
        <v>129</v>
      </c>
    </row>
    <row r="1419" spans="1:51" s="13" customFormat="1" ht="12">
      <c r="A1419" s="13"/>
      <c r="B1419" s="243"/>
      <c r="C1419" s="244"/>
      <c r="D1419" s="234" t="s">
        <v>188</v>
      </c>
      <c r="E1419" s="245" t="s">
        <v>1</v>
      </c>
      <c r="F1419" s="246" t="s">
        <v>1005</v>
      </c>
      <c r="G1419" s="244"/>
      <c r="H1419" s="245" t="s">
        <v>1</v>
      </c>
      <c r="I1419" s="247"/>
      <c r="J1419" s="244"/>
      <c r="K1419" s="244"/>
      <c r="L1419" s="248"/>
      <c r="M1419" s="249"/>
      <c r="N1419" s="250"/>
      <c r="O1419" s="250"/>
      <c r="P1419" s="250"/>
      <c r="Q1419" s="250"/>
      <c r="R1419" s="250"/>
      <c r="S1419" s="250"/>
      <c r="T1419" s="251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T1419" s="252" t="s">
        <v>188</v>
      </c>
      <c r="AU1419" s="252" t="s">
        <v>82</v>
      </c>
      <c r="AV1419" s="13" t="s">
        <v>80</v>
      </c>
      <c r="AW1419" s="13" t="s">
        <v>30</v>
      </c>
      <c r="AX1419" s="13" t="s">
        <v>73</v>
      </c>
      <c r="AY1419" s="252" t="s">
        <v>129</v>
      </c>
    </row>
    <row r="1420" spans="1:51" s="14" customFormat="1" ht="12">
      <c r="A1420" s="14"/>
      <c r="B1420" s="253"/>
      <c r="C1420" s="254"/>
      <c r="D1420" s="234" t="s">
        <v>188</v>
      </c>
      <c r="E1420" s="255" t="s">
        <v>1</v>
      </c>
      <c r="F1420" s="256" t="s">
        <v>975</v>
      </c>
      <c r="G1420" s="254"/>
      <c r="H1420" s="257">
        <v>2.025</v>
      </c>
      <c r="I1420" s="258"/>
      <c r="J1420" s="254"/>
      <c r="K1420" s="254"/>
      <c r="L1420" s="259"/>
      <c r="M1420" s="260"/>
      <c r="N1420" s="261"/>
      <c r="O1420" s="261"/>
      <c r="P1420" s="261"/>
      <c r="Q1420" s="261"/>
      <c r="R1420" s="261"/>
      <c r="S1420" s="261"/>
      <c r="T1420" s="262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T1420" s="263" t="s">
        <v>188</v>
      </c>
      <c r="AU1420" s="263" t="s">
        <v>82</v>
      </c>
      <c r="AV1420" s="14" t="s">
        <v>82</v>
      </c>
      <c r="AW1420" s="14" t="s">
        <v>30</v>
      </c>
      <c r="AX1420" s="14" t="s">
        <v>73</v>
      </c>
      <c r="AY1420" s="263" t="s">
        <v>129</v>
      </c>
    </row>
    <row r="1421" spans="1:51" s="14" customFormat="1" ht="12">
      <c r="A1421" s="14"/>
      <c r="B1421" s="253"/>
      <c r="C1421" s="254"/>
      <c r="D1421" s="234" t="s">
        <v>188</v>
      </c>
      <c r="E1421" s="255" t="s">
        <v>1</v>
      </c>
      <c r="F1421" s="256" t="s">
        <v>1006</v>
      </c>
      <c r="G1421" s="254"/>
      <c r="H1421" s="257">
        <v>0.096</v>
      </c>
      <c r="I1421" s="258"/>
      <c r="J1421" s="254"/>
      <c r="K1421" s="254"/>
      <c r="L1421" s="259"/>
      <c r="M1421" s="260"/>
      <c r="N1421" s="261"/>
      <c r="O1421" s="261"/>
      <c r="P1421" s="261"/>
      <c r="Q1421" s="261"/>
      <c r="R1421" s="261"/>
      <c r="S1421" s="261"/>
      <c r="T1421" s="262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63" t="s">
        <v>188</v>
      </c>
      <c r="AU1421" s="263" t="s">
        <v>82</v>
      </c>
      <c r="AV1421" s="14" t="s">
        <v>82</v>
      </c>
      <c r="AW1421" s="14" t="s">
        <v>30</v>
      </c>
      <c r="AX1421" s="14" t="s">
        <v>73</v>
      </c>
      <c r="AY1421" s="263" t="s">
        <v>129</v>
      </c>
    </row>
    <row r="1422" spans="1:51" s="14" customFormat="1" ht="12">
      <c r="A1422" s="14"/>
      <c r="B1422" s="253"/>
      <c r="C1422" s="254"/>
      <c r="D1422" s="234" t="s">
        <v>188</v>
      </c>
      <c r="E1422" s="255" t="s">
        <v>1</v>
      </c>
      <c r="F1422" s="256" t="s">
        <v>1007</v>
      </c>
      <c r="G1422" s="254"/>
      <c r="H1422" s="257">
        <v>0.024</v>
      </c>
      <c r="I1422" s="258"/>
      <c r="J1422" s="254"/>
      <c r="K1422" s="254"/>
      <c r="L1422" s="259"/>
      <c r="M1422" s="260"/>
      <c r="N1422" s="261"/>
      <c r="O1422" s="261"/>
      <c r="P1422" s="261"/>
      <c r="Q1422" s="261"/>
      <c r="R1422" s="261"/>
      <c r="S1422" s="261"/>
      <c r="T1422" s="262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63" t="s">
        <v>188</v>
      </c>
      <c r="AU1422" s="263" t="s">
        <v>82</v>
      </c>
      <c r="AV1422" s="14" t="s">
        <v>82</v>
      </c>
      <c r="AW1422" s="14" t="s">
        <v>30</v>
      </c>
      <c r="AX1422" s="14" t="s">
        <v>73</v>
      </c>
      <c r="AY1422" s="263" t="s">
        <v>129</v>
      </c>
    </row>
    <row r="1423" spans="1:51" s="13" customFormat="1" ht="12">
      <c r="A1423" s="13"/>
      <c r="B1423" s="243"/>
      <c r="C1423" s="244"/>
      <c r="D1423" s="234" t="s">
        <v>188</v>
      </c>
      <c r="E1423" s="245" t="s">
        <v>1</v>
      </c>
      <c r="F1423" s="246" t="s">
        <v>1008</v>
      </c>
      <c r="G1423" s="244"/>
      <c r="H1423" s="245" t="s">
        <v>1</v>
      </c>
      <c r="I1423" s="247"/>
      <c r="J1423" s="244"/>
      <c r="K1423" s="244"/>
      <c r="L1423" s="248"/>
      <c r="M1423" s="249"/>
      <c r="N1423" s="250"/>
      <c r="O1423" s="250"/>
      <c r="P1423" s="250"/>
      <c r="Q1423" s="250"/>
      <c r="R1423" s="250"/>
      <c r="S1423" s="250"/>
      <c r="T1423" s="251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52" t="s">
        <v>188</v>
      </c>
      <c r="AU1423" s="252" t="s">
        <v>82</v>
      </c>
      <c r="AV1423" s="13" t="s">
        <v>80</v>
      </c>
      <c r="AW1423" s="13" t="s">
        <v>30</v>
      </c>
      <c r="AX1423" s="13" t="s">
        <v>73</v>
      </c>
      <c r="AY1423" s="252" t="s">
        <v>129</v>
      </c>
    </row>
    <row r="1424" spans="1:51" s="14" customFormat="1" ht="12">
      <c r="A1424" s="14"/>
      <c r="B1424" s="253"/>
      <c r="C1424" s="254"/>
      <c r="D1424" s="234" t="s">
        <v>188</v>
      </c>
      <c r="E1424" s="255" t="s">
        <v>1</v>
      </c>
      <c r="F1424" s="256" t="s">
        <v>975</v>
      </c>
      <c r="G1424" s="254"/>
      <c r="H1424" s="257">
        <v>2.025</v>
      </c>
      <c r="I1424" s="258"/>
      <c r="J1424" s="254"/>
      <c r="K1424" s="254"/>
      <c r="L1424" s="259"/>
      <c r="M1424" s="260"/>
      <c r="N1424" s="261"/>
      <c r="O1424" s="261"/>
      <c r="P1424" s="261"/>
      <c r="Q1424" s="261"/>
      <c r="R1424" s="261"/>
      <c r="S1424" s="261"/>
      <c r="T1424" s="262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63" t="s">
        <v>188</v>
      </c>
      <c r="AU1424" s="263" t="s">
        <v>82</v>
      </c>
      <c r="AV1424" s="14" t="s">
        <v>82</v>
      </c>
      <c r="AW1424" s="14" t="s">
        <v>30</v>
      </c>
      <c r="AX1424" s="14" t="s">
        <v>73</v>
      </c>
      <c r="AY1424" s="263" t="s">
        <v>129</v>
      </c>
    </row>
    <row r="1425" spans="1:51" s="14" customFormat="1" ht="12">
      <c r="A1425" s="14"/>
      <c r="B1425" s="253"/>
      <c r="C1425" s="254"/>
      <c r="D1425" s="234" t="s">
        <v>188</v>
      </c>
      <c r="E1425" s="255" t="s">
        <v>1</v>
      </c>
      <c r="F1425" s="256" t="s">
        <v>1009</v>
      </c>
      <c r="G1425" s="254"/>
      <c r="H1425" s="257">
        <v>0.097</v>
      </c>
      <c r="I1425" s="258"/>
      <c r="J1425" s="254"/>
      <c r="K1425" s="254"/>
      <c r="L1425" s="259"/>
      <c r="M1425" s="260"/>
      <c r="N1425" s="261"/>
      <c r="O1425" s="261"/>
      <c r="P1425" s="261"/>
      <c r="Q1425" s="261"/>
      <c r="R1425" s="261"/>
      <c r="S1425" s="261"/>
      <c r="T1425" s="262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63" t="s">
        <v>188</v>
      </c>
      <c r="AU1425" s="263" t="s">
        <v>82</v>
      </c>
      <c r="AV1425" s="14" t="s">
        <v>82</v>
      </c>
      <c r="AW1425" s="14" t="s">
        <v>30</v>
      </c>
      <c r="AX1425" s="14" t="s">
        <v>73</v>
      </c>
      <c r="AY1425" s="263" t="s">
        <v>129</v>
      </c>
    </row>
    <row r="1426" spans="1:51" s="14" customFormat="1" ht="12">
      <c r="A1426" s="14"/>
      <c r="B1426" s="253"/>
      <c r="C1426" s="254"/>
      <c r="D1426" s="234" t="s">
        <v>188</v>
      </c>
      <c r="E1426" s="255" t="s">
        <v>1</v>
      </c>
      <c r="F1426" s="256" t="s">
        <v>1007</v>
      </c>
      <c r="G1426" s="254"/>
      <c r="H1426" s="257">
        <v>0.024</v>
      </c>
      <c r="I1426" s="258"/>
      <c r="J1426" s="254"/>
      <c r="K1426" s="254"/>
      <c r="L1426" s="259"/>
      <c r="M1426" s="260"/>
      <c r="N1426" s="261"/>
      <c r="O1426" s="261"/>
      <c r="P1426" s="261"/>
      <c r="Q1426" s="261"/>
      <c r="R1426" s="261"/>
      <c r="S1426" s="261"/>
      <c r="T1426" s="262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63" t="s">
        <v>188</v>
      </c>
      <c r="AU1426" s="263" t="s">
        <v>82</v>
      </c>
      <c r="AV1426" s="14" t="s">
        <v>82</v>
      </c>
      <c r="AW1426" s="14" t="s">
        <v>30</v>
      </c>
      <c r="AX1426" s="14" t="s">
        <v>73</v>
      </c>
      <c r="AY1426" s="263" t="s">
        <v>129</v>
      </c>
    </row>
    <row r="1427" spans="1:51" s="13" customFormat="1" ht="12">
      <c r="A1427" s="13"/>
      <c r="B1427" s="243"/>
      <c r="C1427" s="244"/>
      <c r="D1427" s="234" t="s">
        <v>188</v>
      </c>
      <c r="E1427" s="245" t="s">
        <v>1</v>
      </c>
      <c r="F1427" s="246" t="s">
        <v>1010</v>
      </c>
      <c r="G1427" s="244"/>
      <c r="H1427" s="245" t="s">
        <v>1</v>
      </c>
      <c r="I1427" s="247"/>
      <c r="J1427" s="244"/>
      <c r="K1427" s="244"/>
      <c r="L1427" s="248"/>
      <c r="M1427" s="249"/>
      <c r="N1427" s="250"/>
      <c r="O1427" s="250"/>
      <c r="P1427" s="250"/>
      <c r="Q1427" s="250"/>
      <c r="R1427" s="250"/>
      <c r="S1427" s="250"/>
      <c r="T1427" s="251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T1427" s="252" t="s">
        <v>188</v>
      </c>
      <c r="AU1427" s="252" t="s">
        <v>82</v>
      </c>
      <c r="AV1427" s="13" t="s">
        <v>80</v>
      </c>
      <c r="AW1427" s="13" t="s">
        <v>30</v>
      </c>
      <c r="AX1427" s="13" t="s">
        <v>73</v>
      </c>
      <c r="AY1427" s="252" t="s">
        <v>129</v>
      </c>
    </row>
    <row r="1428" spans="1:51" s="14" customFormat="1" ht="12">
      <c r="A1428" s="14"/>
      <c r="B1428" s="253"/>
      <c r="C1428" s="254"/>
      <c r="D1428" s="234" t="s">
        <v>188</v>
      </c>
      <c r="E1428" s="255" t="s">
        <v>1</v>
      </c>
      <c r="F1428" s="256" t="s">
        <v>973</v>
      </c>
      <c r="G1428" s="254"/>
      <c r="H1428" s="257">
        <v>2.07</v>
      </c>
      <c r="I1428" s="258"/>
      <c r="J1428" s="254"/>
      <c r="K1428" s="254"/>
      <c r="L1428" s="259"/>
      <c r="M1428" s="260"/>
      <c r="N1428" s="261"/>
      <c r="O1428" s="261"/>
      <c r="P1428" s="261"/>
      <c r="Q1428" s="261"/>
      <c r="R1428" s="261"/>
      <c r="S1428" s="261"/>
      <c r="T1428" s="262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T1428" s="263" t="s">
        <v>188</v>
      </c>
      <c r="AU1428" s="263" t="s">
        <v>82</v>
      </c>
      <c r="AV1428" s="14" t="s">
        <v>82</v>
      </c>
      <c r="AW1428" s="14" t="s">
        <v>30</v>
      </c>
      <c r="AX1428" s="14" t="s">
        <v>73</v>
      </c>
      <c r="AY1428" s="263" t="s">
        <v>129</v>
      </c>
    </row>
    <row r="1429" spans="1:51" s="14" customFormat="1" ht="12">
      <c r="A1429" s="14"/>
      <c r="B1429" s="253"/>
      <c r="C1429" s="254"/>
      <c r="D1429" s="234" t="s">
        <v>188</v>
      </c>
      <c r="E1429" s="255" t="s">
        <v>1</v>
      </c>
      <c r="F1429" s="256" t="s">
        <v>1011</v>
      </c>
      <c r="G1429" s="254"/>
      <c r="H1429" s="257">
        <v>0.108</v>
      </c>
      <c r="I1429" s="258"/>
      <c r="J1429" s="254"/>
      <c r="K1429" s="254"/>
      <c r="L1429" s="259"/>
      <c r="M1429" s="260"/>
      <c r="N1429" s="261"/>
      <c r="O1429" s="261"/>
      <c r="P1429" s="261"/>
      <c r="Q1429" s="261"/>
      <c r="R1429" s="261"/>
      <c r="S1429" s="261"/>
      <c r="T1429" s="262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63" t="s">
        <v>188</v>
      </c>
      <c r="AU1429" s="263" t="s">
        <v>82</v>
      </c>
      <c r="AV1429" s="14" t="s">
        <v>82</v>
      </c>
      <c r="AW1429" s="14" t="s">
        <v>30</v>
      </c>
      <c r="AX1429" s="14" t="s">
        <v>73</v>
      </c>
      <c r="AY1429" s="263" t="s">
        <v>129</v>
      </c>
    </row>
    <row r="1430" spans="1:51" s="14" customFormat="1" ht="12">
      <c r="A1430" s="14"/>
      <c r="B1430" s="253"/>
      <c r="C1430" s="254"/>
      <c r="D1430" s="234" t="s">
        <v>188</v>
      </c>
      <c r="E1430" s="255" t="s">
        <v>1</v>
      </c>
      <c r="F1430" s="256" t="s">
        <v>1007</v>
      </c>
      <c r="G1430" s="254"/>
      <c r="H1430" s="257">
        <v>0.024</v>
      </c>
      <c r="I1430" s="258"/>
      <c r="J1430" s="254"/>
      <c r="K1430" s="254"/>
      <c r="L1430" s="259"/>
      <c r="M1430" s="260"/>
      <c r="N1430" s="261"/>
      <c r="O1430" s="261"/>
      <c r="P1430" s="261"/>
      <c r="Q1430" s="261"/>
      <c r="R1430" s="261"/>
      <c r="S1430" s="261"/>
      <c r="T1430" s="262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63" t="s">
        <v>188</v>
      </c>
      <c r="AU1430" s="263" t="s">
        <v>82</v>
      </c>
      <c r="AV1430" s="14" t="s">
        <v>82</v>
      </c>
      <c r="AW1430" s="14" t="s">
        <v>30</v>
      </c>
      <c r="AX1430" s="14" t="s">
        <v>73</v>
      </c>
      <c r="AY1430" s="263" t="s">
        <v>129</v>
      </c>
    </row>
    <row r="1431" spans="1:51" s="13" customFormat="1" ht="12">
      <c r="A1431" s="13"/>
      <c r="B1431" s="243"/>
      <c r="C1431" s="244"/>
      <c r="D1431" s="234" t="s">
        <v>188</v>
      </c>
      <c r="E1431" s="245" t="s">
        <v>1</v>
      </c>
      <c r="F1431" s="246" t="s">
        <v>1012</v>
      </c>
      <c r="G1431" s="244"/>
      <c r="H1431" s="245" t="s">
        <v>1</v>
      </c>
      <c r="I1431" s="247"/>
      <c r="J1431" s="244"/>
      <c r="K1431" s="244"/>
      <c r="L1431" s="248"/>
      <c r="M1431" s="249"/>
      <c r="N1431" s="250"/>
      <c r="O1431" s="250"/>
      <c r="P1431" s="250"/>
      <c r="Q1431" s="250"/>
      <c r="R1431" s="250"/>
      <c r="S1431" s="250"/>
      <c r="T1431" s="251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52" t="s">
        <v>188</v>
      </c>
      <c r="AU1431" s="252" t="s">
        <v>82</v>
      </c>
      <c r="AV1431" s="13" t="s">
        <v>80</v>
      </c>
      <c r="AW1431" s="13" t="s">
        <v>30</v>
      </c>
      <c r="AX1431" s="13" t="s">
        <v>73</v>
      </c>
      <c r="AY1431" s="252" t="s">
        <v>129</v>
      </c>
    </row>
    <row r="1432" spans="1:51" s="14" customFormat="1" ht="12">
      <c r="A1432" s="14"/>
      <c r="B1432" s="253"/>
      <c r="C1432" s="254"/>
      <c r="D1432" s="234" t="s">
        <v>188</v>
      </c>
      <c r="E1432" s="255" t="s">
        <v>1</v>
      </c>
      <c r="F1432" s="256" t="s">
        <v>1013</v>
      </c>
      <c r="G1432" s="254"/>
      <c r="H1432" s="257">
        <v>2.07</v>
      </c>
      <c r="I1432" s="258"/>
      <c r="J1432" s="254"/>
      <c r="K1432" s="254"/>
      <c r="L1432" s="259"/>
      <c r="M1432" s="260"/>
      <c r="N1432" s="261"/>
      <c r="O1432" s="261"/>
      <c r="P1432" s="261"/>
      <c r="Q1432" s="261"/>
      <c r="R1432" s="261"/>
      <c r="S1432" s="261"/>
      <c r="T1432" s="262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63" t="s">
        <v>188</v>
      </c>
      <c r="AU1432" s="263" t="s">
        <v>82</v>
      </c>
      <c r="AV1432" s="14" t="s">
        <v>82</v>
      </c>
      <c r="AW1432" s="14" t="s">
        <v>30</v>
      </c>
      <c r="AX1432" s="14" t="s">
        <v>73</v>
      </c>
      <c r="AY1432" s="263" t="s">
        <v>129</v>
      </c>
    </row>
    <row r="1433" spans="1:51" s="14" customFormat="1" ht="12">
      <c r="A1433" s="14"/>
      <c r="B1433" s="253"/>
      <c r="C1433" s="254"/>
      <c r="D1433" s="234" t="s">
        <v>188</v>
      </c>
      <c r="E1433" s="255" t="s">
        <v>1</v>
      </c>
      <c r="F1433" s="256" t="s">
        <v>1011</v>
      </c>
      <c r="G1433" s="254"/>
      <c r="H1433" s="257">
        <v>0.108</v>
      </c>
      <c r="I1433" s="258"/>
      <c r="J1433" s="254"/>
      <c r="K1433" s="254"/>
      <c r="L1433" s="259"/>
      <c r="M1433" s="260"/>
      <c r="N1433" s="261"/>
      <c r="O1433" s="261"/>
      <c r="P1433" s="261"/>
      <c r="Q1433" s="261"/>
      <c r="R1433" s="261"/>
      <c r="S1433" s="261"/>
      <c r="T1433" s="262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63" t="s">
        <v>188</v>
      </c>
      <c r="AU1433" s="263" t="s">
        <v>82</v>
      </c>
      <c r="AV1433" s="14" t="s">
        <v>82</v>
      </c>
      <c r="AW1433" s="14" t="s">
        <v>30</v>
      </c>
      <c r="AX1433" s="14" t="s">
        <v>73</v>
      </c>
      <c r="AY1433" s="263" t="s">
        <v>129</v>
      </c>
    </row>
    <row r="1434" spans="1:51" s="14" customFormat="1" ht="12">
      <c r="A1434" s="14"/>
      <c r="B1434" s="253"/>
      <c r="C1434" s="254"/>
      <c r="D1434" s="234" t="s">
        <v>188</v>
      </c>
      <c r="E1434" s="255" t="s">
        <v>1</v>
      </c>
      <c r="F1434" s="256" t="s">
        <v>1007</v>
      </c>
      <c r="G1434" s="254"/>
      <c r="H1434" s="257">
        <v>0.024</v>
      </c>
      <c r="I1434" s="258"/>
      <c r="J1434" s="254"/>
      <c r="K1434" s="254"/>
      <c r="L1434" s="259"/>
      <c r="M1434" s="260"/>
      <c r="N1434" s="261"/>
      <c r="O1434" s="261"/>
      <c r="P1434" s="261"/>
      <c r="Q1434" s="261"/>
      <c r="R1434" s="261"/>
      <c r="S1434" s="261"/>
      <c r="T1434" s="262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T1434" s="263" t="s">
        <v>188</v>
      </c>
      <c r="AU1434" s="263" t="s">
        <v>82</v>
      </c>
      <c r="AV1434" s="14" t="s">
        <v>82</v>
      </c>
      <c r="AW1434" s="14" t="s">
        <v>30</v>
      </c>
      <c r="AX1434" s="14" t="s">
        <v>73</v>
      </c>
      <c r="AY1434" s="263" t="s">
        <v>129</v>
      </c>
    </row>
    <row r="1435" spans="1:51" s="13" customFormat="1" ht="12">
      <c r="A1435" s="13"/>
      <c r="B1435" s="243"/>
      <c r="C1435" s="244"/>
      <c r="D1435" s="234" t="s">
        <v>188</v>
      </c>
      <c r="E1435" s="245" t="s">
        <v>1</v>
      </c>
      <c r="F1435" s="246" t="s">
        <v>1014</v>
      </c>
      <c r="G1435" s="244"/>
      <c r="H1435" s="245" t="s">
        <v>1</v>
      </c>
      <c r="I1435" s="247"/>
      <c r="J1435" s="244"/>
      <c r="K1435" s="244"/>
      <c r="L1435" s="248"/>
      <c r="M1435" s="249"/>
      <c r="N1435" s="250"/>
      <c r="O1435" s="250"/>
      <c r="P1435" s="250"/>
      <c r="Q1435" s="250"/>
      <c r="R1435" s="250"/>
      <c r="S1435" s="250"/>
      <c r="T1435" s="251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52" t="s">
        <v>188</v>
      </c>
      <c r="AU1435" s="252" t="s">
        <v>82</v>
      </c>
      <c r="AV1435" s="13" t="s">
        <v>80</v>
      </c>
      <c r="AW1435" s="13" t="s">
        <v>30</v>
      </c>
      <c r="AX1435" s="13" t="s">
        <v>73</v>
      </c>
      <c r="AY1435" s="252" t="s">
        <v>129</v>
      </c>
    </row>
    <row r="1436" spans="1:51" s="14" customFormat="1" ht="12">
      <c r="A1436" s="14"/>
      <c r="B1436" s="253"/>
      <c r="C1436" s="254"/>
      <c r="D1436" s="234" t="s">
        <v>188</v>
      </c>
      <c r="E1436" s="255" t="s">
        <v>1</v>
      </c>
      <c r="F1436" s="256" t="s">
        <v>1015</v>
      </c>
      <c r="G1436" s="254"/>
      <c r="H1436" s="257">
        <v>0.693</v>
      </c>
      <c r="I1436" s="258"/>
      <c r="J1436" s="254"/>
      <c r="K1436" s="254"/>
      <c r="L1436" s="259"/>
      <c r="M1436" s="260"/>
      <c r="N1436" s="261"/>
      <c r="O1436" s="261"/>
      <c r="P1436" s="261"/>
      <c r="Q1436" s="261"/>
      <c r="R1436" s="261"/>
      <c r="S1436" s="261"/>
      <c r="T1436" s="262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63" t="s">
        <v>188</v>
      </c>
      <c r="AU1436" s="263" t="s">
        <v>82</v>
      </c>
      <c r="AV1436" s="14" t="s">
        <v>82</v>
      </c>
      <c r="AW1436" s="14" t="s">
        <v>30</v>
      </c>
      <c r="AX1436" s="14" t="s">
        <v>73</v>
      </c>
      <c r="AY1436" s="263" t="s">
        <v>129</v>
      </c>
    </row>
    <row r="1437" spans="1:51" s="14" customFormat="1" ht="12">
      <c r="A1437" s="14"/>
      <c r="B1437" s="253"/>
      <c r="C1437" s="254"/>
      <c r="D1437" s="234" t="s">
        <v>188</v>
      </c>
      <c r="E1437" s="255" t="s">
        <v>1</v>
      </c>
      <c r="F1437" s="256" t="s">
        <v>963</v>
      </c>
      <c r="G1437" s="254"/>
      <c r="H1437" s="257">
        <v>0.011</v>
      </c>
      <c r="I1437" s="258"/>
      <c r="J1437" s="254"/>
      <c r="K1437" s="254"/>
      <c r="L1437" s="259"/>
      <c r="M1437" s="260"/>
      <c r="N1437" s="261"/>
      <c r="O1437" s="261"/>
      <c r="P1437" s="261"/>
      <c r="Q1437" s="261"/>
      <c r="R1437" s="261"/>
      <c r="S1437" s="261"/>
      <c r="T1437" s="262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T1437" s="263" t="s">
        <v>188</v>
      </c>
      <c r="AU1437" s="263" t="s">
        <v>82</v>
      </c>
      <c r="AV1437" s="14" t="s">
        <v>82</v>
      </c>
      <c r="AW1437" s="14" t="s">
        <v>30</v>
      </c>
      <c r="AX1437" s="14" t="s">
        <v>73</v>
      </c>
      <c r="AY1437" s="263" t="s">
        <v>129</v>
      </c>
    </row>
    <row r="1438" spans="1:51" s="14" customFormat="1" ht="12">
      <c r="A1438" s="14"/>
      <c r="B1438" s="253"/>
      <c r="C1438" s="254"/>
      <c r="D1438" s="234" t="s">
        <v>188</v>
      </c>
      <c r="E1438" s="255" t="s">
        <v>1</v>
      </c>
      <c r="F1438" s="256" t="s">
        <v>952</v>
      </c>
      <c r="G1438" s="254"/>
      <c r="H1438" s="257">
        <v>0.032</v>
      </c>
      <c r="I1438" s="258"/>
      <c r="J1438" s="254"/>
      <c r="K1438" s="254"/>
      <c r="L1438" s="259"/>
      <c r="M1438" s="260"/>
      <c r="N1438" s="261"/>
      <c r="O1438" s="261"/>
      <c r="P1438" s="261"/>
      <c r="Q1438" s="261"/>
      <c r="R1438" s="261"/>
      <c r="S1438" s="261"/>
      <c r="T1438" s="262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T1438" s="263" t="s">
        <v>188</v>
      </c>
      <c r="AU1438" s="263" t="s">
        <v>82</v>
      </c>
      <c r="AV1438" s="14" t="s">
        <v>82</v>
      </c>
      <c r="AW1438" s="14" t="s">
        <v>30</v>
      </c>
      <c r="AX1438" s="14" t="s">
        <v>73</v>
      </c>
      <c r="AY1438" s="263" t="s">
        <v>129</v>
      </c>
    </row>
    <row r="1439" spans="1:51" s="13" customFormat="1" ht="12">
      <c r="A1439" s="13"/>
      <c r="B1439" s="243"/>
      <c r="C1439" s="244"/>
      <c r="D1439" s="234" t="s">
        <v>188</v>
      </c>
      <c r="E1439" s="245" t="s">
        <v>1</v>
      </c>
      <c r="F1439" s="246" t="s">
        <v>1016</v>
      </c>
      <c r="G1439" s="244"/>
      <c r="H1439" s="245" t="s">
        <v>1</v>
      </c>
      <c r="I1439" s="247"/>
      <c r="J1439" s="244"/>
      <c r="K1439" s="244"/>
      <c r="L1439" s="248"/>
      <c r="M1439" s="249"/>
      <c r="N1439" s="250"/>
      <c r="O1439" s="250"/>
      <c r="P1439" s="250"/>
      <c r="Q1439" s="250"/>
      <c r="R1439" s="250"/>
      <c r="S1439" s="250"/>
      <c r="T1439" s="251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T1439" s="252" t="s">
        <v>188</v>
      </c>
      <c r="AU1439" s="252" t="s">
        <v>82</v>
      </c>
      <c r="AV1439" s="13" t="s">
        <v>80</v>
      </c>
      <c r="AW1439" s="13" t="s">
        <v>30</v>
      </c>
      <c r="AX1439" s="13" t="s">
        <v>73</v>
      </c>
      <c r="AY1439" s="252" t="s">
        <v>129</v>
      </c>
    </row>
    <row r="1440" spans="1:51" s="13" customFormat="1" ht="12">
      <c r="A1440" s="13"/>
      <c r="B1440" s="243"/>
      <c r="C1440" s="244"/>
      <c r="D1440" s="234" t="s">
        <v>188</v>
      </c>
      <c r="E1440" s="245" t="s">
        <v>1</v>
      </c>
      <c r="F1440" s="246" t="s">
        <v>1017</v>
      </c>
      <c r="G1440" s="244"/>
      <c r="H1440" s="245" t="s">
        <v>1</v>
      </c>
      <c r="I1440" s="247"/>
      <c r="J1440" s="244"/>
      <c r="K1440" s="244"/>
      <c r="L1440" s="248"/>
      <c r="M1440" s="249"/>
      <c r="N1440" s="250"/>
      <c r="O1440" s="250"/>
      <c r="P1440" s="250"/>
      <c r="Q1440" s="250"/>
      <c r="R1440" s="250"/>
      <c r="S1440" s="250"/>
      <c r="T1440" s="251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52" t="s">
        <v>188</v>
      </c>
      <c r="AU1440" s="252" t="s">
        <v>82</v>
      </c>
      <c r="AV1440" s="13" t="s">
        <v>80</v>
      </c>
      <c r="AW1440" s="13" t="s">
        <v>30</v>
      </c>
      <c r="AX1440" s="13" t="s">
        <v>73</v>
      </c>
      <c r="AY1440" s="252" t="s">
        <v>129</v>
      </c>
    </row>
    <row r="1441" spans="1:51" s="14" customFormat="1" ht="12">
      <c r="A1441" s="14"/>
      <c r="B1441" s="253"/>
      <c r="C1441" s="254"/>
      <c r="D1441" s="234" t="s">
        <v>188</v>
      </c>
      <c r="E1441" s="255" t="s">
        <v>1</v>
      </c>
      <c r="F1441" s="256" t="s">
        <v>1018</v>
      </c>
      <c r="G1441" s="254"/>
      <c r="H1441" s="257">
        <v>0.13</v>
      </c>
      <c r="I1441" s="258"/>
      <c r="J1441" s="254"/>
      <c r="K1441" s="254"/>
      <c r="L1441" s="259"/>
      <c r="M1441" s="260"/>
      <c r="N1441" s="261"/>
      <c r="O1441" s="261"/>
      <c r="P1441" s="261"/>
      <c r="Q1441" s="261"/>
      <c r="R1441" s="261"/>
      <c r="S1441" s="261"/>
      <c r="T1441" s="262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63" t="s">
        <v>188</v>
      </c>
      <c r="AU1441" s="263" t="s">
        <v>82</v>
      </c>
      <c r="AV1441" s="14" t="s">
        <v>82</v>
      </c>
      <c r="AW1441" s="14" t="s">
        <v>30</v>
      </c>
      <c r="AX1441" s="14" t="s">
        <v>73</v>
      </c>
      <c r="AY1441" s="263" t="s">
        <v>129</v>
      </c>
    </row>
    <row r="1442" spans="1:51" s="13" customFormat="1" ht="12">
      <c r="A1442" s="13"/>
      <c r="B1442" s="243"/>
      <c r="C1442" s="244"/>
      <c r="D1442" s="234" t="s">
        <v>188</v>
      </c>
      <c r="E1442" s="245" t="s">
        <v>1</v>
      </c>
      <c r="F1442" s="246" t="s">
        <v>1019</v>
      </c>
      <c r="G1442" s="244"/>
      <c r="H1442" s="245" t="s">
        <v>1</v>
      </c>
      <c r="I1442" s="247"/>
      <c r="J1442" s="244"/>
      <c r="K1442" s="244"/>
      <c r="L1442" s="248"/>
      <c r="M1442" s="249"/>
      <c r="N1442" s="250"/>
      <c r="O1442" s="250"/>
      <c r="P1442" s="250"/>
      <c r="Q1442" s="250"/>
      <c r="R1442" s="250"/>
      <c r="S1442" s="250"/>
      <c r="T1442" s="251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T1442" s="252" t="s">
        <v>188</v>
      </c>
      <c r="AU1442" s="252" t="s">
        <v>82</v>
      </c>
      <c r="AV1442" s="13" t="s">
        <v>80</v>
      </c>
      <c r="AW1442" s="13" t="s">
        <v>30</v>
      </c>
      <c r="AX1442" s="13" t="s">
        <v>73</v>
      </c>
      <c r="AY1442" s="252" t="s">
        <v>129</v>
      </c>
    </row>
    <row r="1443" spans="1:51" s="14" customFormat="1" ht="12">
      <c r="A1443" s="14"/>
      <c r="B1443" s="253"/>
      <c r="C1443" s="254"/>
      <c r="D1443" s="234" t="s">
        <v>188</v>
      </c>
      <c r="E1443" s="255" t="s">
        <v>1</v>
      </c>
      <c r="F1443" s="256" t="s">
        <v>973</v>
      </c>
      <c r="G1443" s="254"/>
      <c r="H1443" s="257">
        <v>2.07</v>
      </c>
      <c r="I1443" s="258"/>
      <c r="J1443" s="254"/>
      <c r="K1443" s="254"/>
      <c r="L1443" s="259"/>
      <c r="M1443" s="260"/>
      <c r="N1443" s="261"/>
      <c r="O1443" s="261"/>
      <c r="P1443" s="261"/>
      <c r="Q1443" s="261"/>
      <c r="R1443" s="261"/>
      <c r="S1443" s="261"/>
      <c r="T1443" s="262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63" t="s">
        <v>188</v>
      </c>
      <c r="AU1443" s="263" t="s">
        <v>82</v>
      </c>
      <c r="AV1443" s="14" t="s">
        <v>82</v>
      </c>
      <c r="AW1443" s="14" t="s">
        <v>30</v>
      </c>
      <c r="AX1443" s="14" t="s">
        <v>73</v>
      </c>
      <c r="AY1443" s="263" t="s">
        <v>129</v>
      </c>
    </row>
    <row r="1444" spans="1:51" s="14" customFormat="1" ht="12">
      <c r="A1444" s="14"/>
      <c r="B1444" s="253"/>
      <c r="C1444" s="254"/>
      <c r="D1444" s="234" t="s">
        <v>188</v>
      </c>
      <c r="E1444" s="255" t="s">
        <v>1</v>
      </c>
      <c r="F1444" s="256" t="s">
        <v>1011</v>
      </c>
      <c r="G1444" s="254"/>
      <c r="H1444" s="257">
        <v>0.108</v>
      </c>
      <c r="I1444" s="258"/>
      <c r="J1444" s="254"/>
      <c r="K1444" s="254"/>
      <c r="L1444" s="259"/>
      <c r="M1444" s="260"/>
      <c r="N1444" s="261"/>
      <c r="O1444" s="261"/>
      <c r="P1444" s="261"/>
      <c r="Q1444" s="261"/>
      <c r="R1444" s="261"/>
      <c r="S1444" s="261"/>
      <c r="T1444" s="262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63" t="s">
        <v>188</v>
      </c>
      <c r="AU1444" s="263" t="s">
        <v>82</v>
      </c>
      <c r="AV1444" s="14" t="s">
        <v>82</v>
      </c>
      <c r="AW1444" s="14" t="s">
        <v>30</v>
      </c>
      <c r="AX1444" s="14" t="s">
        <v>73</v>
      </c>
      <c r="AY1444" s="263" t="s">
        <v>129</v>
      </c>
    </row>
    <row r="1445" spans="1:51" s="14" customFormat="1" ht="12">
      <c r="A1445" s="14"/>
      <c r="B1445" s="253"/>
      <c r="C1445" s="254"/>
      <c r="D1445" s="234" t="s">
        <v>188</v>
      </c>
      <c r="E1445" s="255" t="s">
        <v>1</v>
      </c>
      <c r="F1445" s="256" t="s">
        <v>1007</v>
      </c>
      <c r="G1445" s="254"/>
      <c r="H1445" s="257">
        <v>0.024</v>
      </c>
      <c r="I1445" s="258"/>
      <c r="J1445" s="254"/>
      <c r="K1445" s="254"/>
      <c r="L1445" s="259"/>
      <c r="M1445" s="260"/>
      <c r="N1445" s="261"/>
      <c r="O1445" s="261"/>
      <c r="P1445" s="261"/>
      <c r="Q1445" s="261"/>
      <c r="R1445" s="261"/>
      <c r="S1445" s="261"/>
      <c r="T1445" s="262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T1445" s="263" t="s">
        <v>188</v>
      </c>
      <c r="AU1445" s="263" t="s">
        <v>82</v>
      </c>
      <c r="AV1445" s="14" t="s">
        <v>82</v>
      </c>
      <c r="AW1445" s="14" t="s">
        <v>30</v>
      </c>
      <c r="AX1445" s="14" t="s">
        <v>73</v>
      </c>
      <c r="AY1445" s="263" t="s">
        <v>129</v>
      </c>
    </row>
    <row r="1446" spans="1:51" s="13" customFormat="1" ht="12">
      <c r="A1446" s="13"/>
      <c r="B1446" s="243"/>
      <c r="C1446" s="244"/>
      <c r="D1446" s="234" t="s">
        <v>188</v>
      </c>
      <c r="E1446" s="245" t="s">
        <v>1</v>
      </c>
      <c r="F1446" s="246" t="s">
        <v>1020</v>
      </c>
      <c r="G1446" s="244"/>
      <c r="H1446" s="245" t="s">
        <v>1</v>
      </c>
      <c r="I1446" s="247"/>
      <c r="J1446" s="244"/>
      <c r="K1446" s="244"/>
      <c r="L1446" s="248"/>
      <c r="M1446" s="249"/>
      <c r="N1446" s="250"/>
      <c r="O1446" s="250"/>
      <c r="P1446" s="250"/>
      <c r="Q1446" s="250"/>
      <c r="R1446" s="250"/>
      <c r="S1446" s="250"/>
      <c r="T1446" s="251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52" t="s">
        <v>188</v>
      </c>
      <c r="AU1446" s="252" t="s">
        <v>82</v>
      </c>
      <c r="AV1446" s="13" t="s">
        <v>80</v>
      </c>
      <c r="AW1446" s="13" t="s">
        <v>30</v>
      </c>
      <c r="AX1446" s="13" t="s">
        <v>73</v>
      </c>
      <c r="AY1446" s="252" t="s">
        <v>129</v>
      </c>
    </row>
    <row r="1447" spans="1:51" s="14" customFormat="1" ht="12">
      <c r="A1447" s="14"/>
      <c r="B1447" s="253"/>
      <c r="C1447" s="254"/>
      <c r="D1447" s="234" t="s">
        <v>188</v>
      </c>
      <c r="E1447" s="255" t="s">
        <v>1</v>
      </c>
      <c r="F1447" s="256" t="s">
        <v>1021</v>
      </c>
      <c r="G1447" s="254"/>
      <c r="H1447" s="257">
        <v>1.242</v>
      </c>
      <c r="I1447" s="258"/>
      <c r="J1447" s="254"/>
      <c r="K1447" s="254"/>
      <c r="L1447" s="259"/>
      <c r="M1447" s="260"/>
      <c r="N1447" s="261"/>
      <c r="O1447" s="261"/>
      <c r="P1447" s="261"/>
      <c r="Q1447" s="261"/>
      <c r="R1447" s="261"/>
      <c r="S1447" s="261"/>
      <c r="T1447" s="262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63" t="s">
        <v>188</v>
      </c>
      <c r="AU1447" s="263" t="s">
        <v>82</v>
      </c>
      <c r="AV1447" s="14" t="s">
        <v>82</v>
      </c>
      <c r="AW1447" s="14" t="s">
        <v>30</v>
      </c>
      <c r="AX1447" s="14" t="s">
        <v>73</v>
      </c>
      <c r="AY1447" s="263" t="s">
        <v>129</v>
      </c>
    </row>
    <row r="1448" spans="1:51" s="14" customFormat="1" ht="12">
      <c r="A1448" s="14"/>
      <c r="B1448" s="253"/>
      <c r="C1448" s="254"/>
      <c r="D1448" s="234" t="s">
        <v>188</v>
      </c>
      <c r="E1448" s="255" t="s">
        <v>1</v>
      </c>
      <c r="F1448" s="256" t="s">
        <v>1011</v>
      </c>
      <c r="G1448" s="254"/>
      <c r="H1448" s="257">
        <v>0.108</v>
      </c>
      <c r="I1448" s="258"/>
      <c r="J1448" s="254"/>
      <c r="K1448" s="254"/>
      <c r="L1448" s="259"/>
      <c r="M1448" s="260"/>
      <c r="N1448" s="261"/>
      <c r="O1448" s="261"/>
      <c r="P1448" s="261"/>
      <c r="Q1448" s="261"/>
      <c r="R1448" s="261"/>
      <c r="S1448" s="261"/>
      <c r="T1448" s="262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63" t="s">
        <v>188</v>
      </c>
      <c r="AU1448" s="263" t="s">
        <v>82</v>
      </c>
      <c r="AV1448" s="14" t="s">
        <v>82</v>
      </c>
      <c r="AW1448" s="14" t="s">
        <v>30</v>
      </c>
      <c r="AX1448" s="14" t="s">
        <v>73</v>
      </c>
      <c r="AY1448" s="263" t="s">
        <v>129</v>
      </c>
    </row>
    <row r="1449" spans="1:51" s="14" customFormat="1" ht="12">
      <c r="A1449" s="14"/>
      <c r="B1449" s="253"/>
      <c r="C1449" s="254"/>
      <c r="D1449" s="234" t="s">
        <v>188</v>
      </c>
      <c r="E1449" s="255" t="s">
        <v>1</v>
      </c>
      <c r="F1449" s="256" t="s">
        <v>1007</v>
      </c>
      <c r="G1449" s="254"/>
      <c r="H1449" s="257">
        <v>0.024</v>
      </c>
      <c r="I1449" s="258"/>
      <c r="J1449" s="254"/>
      <c r="K1449" s="254"/>
      <c r="L1449" s="259"/>
      <c r="M1449" s="260"/>
      <c r="N1449" s="261"/>
      <c r="O1449" s="261"/>
      <c r="P1449" s="261"/>
      <c r="Q1449" s="261"/>
      <c r="R1449" s="261"/>
      <c r="S1449" s="261"/>
      <c r="T1449" s="262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63" t="s">
        <v>188</v>
      </c>
      <c r="AU1449" s="263" t="s">
        <v>82</v>
      </c>
      <c r="AV1449" s="14" t="s">
        <v>82</v>
      </c>
      <c r="AW1449" s="14" t="s">
        <v>30</v>
      </c>
      <c r="AX1449" s="14" t="s">
        <v>73</v>
      </c>
      <c r="AY1449" s="263" t="s">
        <v>129</v>
      </c>
    </row>
    <row r="1450" spans="1:51" s="13" customFormat="1" ht="12">
      <c r="A1450" s="13"/>
      <c r="B1450" s="243"/>
      <c r="C1450" s="244"/>
      <c r="D1450" s="234" t="s">
        <v>188</v>
      </c>
      <c r="E1450" s="245" t="s">
        <v>1</v>
      </c>
      <c r="F1450" s="246" t="s">
        <v>1022</v>
      </c>
      <c r="G1450" s="244"/>
      <c r="H1450" s="245" t="s">
        <v>1</v>
      </c>
      <c r="I1450" s="247"/>
      <c r="J1450" s="244"/>
      <c r="K1450" s="244"/>
      <c r="L1450" s="248"/>
      <c r="M1450" s="249"/>
      <c r="N1450" s="250"/>
      <c r="O1450" s="250"/>
      <c r="P1450" s="250"/>
      <c r="Q1450" s="250"/>
      <c r="R1450" s="250"/>
      <c r="S1450" s="250"/>
      <c r="T1450" s="251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52" t="s">
        <v>188</v>
      </c>
      <c r="AU1450" s="252" t="s">
        <v>82</v>
      </c>
      <c r="AV1450" s="13" t="s">
        <v>80</v>
      </c>
      <c r="AW1450" s="13" t="s">
        <v>30</v>
      </c>
      <c r="AX1450" s="13" t="s">
        <v>73</v>
      </c>
      <c r="AY1450" s="252" t="s">
        <v>129</v>
      </c>
    </row>
    <row r="1451" spans="1:51" s="14" customFormat="1" ht="12">
      <c r="A1451" s="14"/>
      <c r="B1451" s="253"/>
      <c r="C1451" s="254"/>
      <c r="D1451" s="234" t="s">
        <v>188</v>
      </c>
      <c r="E1451" s="255" t="s">
        <v>1</v>
      </c>
      <c r="F1451" s="256" t="s">
        <v>975</v>
      </c>
      <c r="G1451" s="254"/>
      <c r="H1451" s="257">
        <v>2.025</v>
      </c>
      <c r="I1451" s="258"/>
      <c r="J1451" s="254"/>
      <c r="K1451" s="254"/>
      <c r="L1451" s="259"/>
      <c r="M1451" s="260"/>
      <c r="N1451" s="261"/>
      <c r="O1451" s="261"/>
      <c r="P1451" s="261"/>
      <c r="Q1451" s="261"/>
      <c r="R1451" s="261"/>
      <c r="S1451" s="261"/>
      <c r="T1451" s="262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T1451" s="263" t="s">
        <v>188</v>
      </c>
      <c r="AU1451" s="263" t="s">
        <v>82</v>
      </c>
      <c r="AV1451" s="14" t="s">
        <v>82</v>
      </c>
      <c r="AW1451" s="14" t="s">
        <v>30</v>
      </c>
      <c r="AX1451" s="14" t="s">
        <v>73</v>
      </c>
      <c r="AY1451" s="263" t="s">
        <v>129</v>
      </c>
    </row>
    <row r="1452" spans="1:51" s="14" customFormat="1" ht="12">
      <c r="A1452" s="14"/>
      <c r="B1452" s="253"/>
      <c r="C1452" s="254"/>
      <c r="D1452" s="234" t="s">
        <v>188</v>
      </c>
      <c r="E1452" s="255" t="s">
        <v>1</v>
      </c>
      <c r="F1452" s="256" t="s">
        <v>1023</v>
      </c>
      <c r="G1452" s="254"/>
      <c r="H1452" s="257">
        <v>0.099</v>
      </c>
      <c r="I1452" s="258"/>
      <c r="J1452" s="254"/>
      <c r="K1452" s="254"/>
      <c r="L1452" s="259"/>
      <c r="M1452" s="260"/>
      <c r="N1452" s="261"/>
      <c r="O1452" s="261"/>
      <c r="P1452" s="261"/>
      <c r="Q1452" s="261"/>
      <c r="R1452" s="261"/>
      <c r="S1452" s="261"/>
      <c r="T1452" s="262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T1452" s="263" t="s">
        <v>188</v>
      </c>
      <c r="AU1452" s="263" t="s">
        <v>82</v>
      </c>
      <c r="AV1452" s="14" t="s">
        <v>82</v>
      </c>
      <c r="AW1452" s="14" t="s">
        <v>30</v>
      </c>
      <c r="AX1452" s="14" t="s">
        <v>73</v>
      </c>
      <c r="AY1452" s="263" t="s">
        <v>129</v>
      </c>
    </row>
    <row r="1453" spans="1:51" s="14" customFormat="1" ht="12">
      <c r="A1453" s="14"/>
      <c r="B1453" s="253"/>
      <c r="C1453" s="254"/>
      <c r="D1453" s="234" t="s">
        <v>188</v>
      </c>
      <c r="E1453" s="255" t="s">
        <v>1</v>
      </c>
      <c r="F1453" s="256" t="s">
        <v>1007</v>
      </c>
      <c r="G1453" s="254"/>
      <c r="H1453" s="257">
        <v>0.024</v>
      </c>
      <c r="I1453" s="258"/>
      <c r="J1453" s="254"/>
      <c r="K1453" s="254"/>
      <c r="L1453" s="259"/>
      <c r="M1453" s="260"/>
      <c r="N1453" s="261"/>
      <c r="O1453" s="261"/>
      <c r="P1453" s="261"/>
      <c r="Q1453" s="261"/>
      <c r="R1453" s="261"/>
      <c r="S1453" s="261"/>
      <c r="T1453" s="262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63" t="s">
        <v>188</v>
      </c>
      <c r="AU1453" s="263" t="s">
        <v>82</v>
      </c>
      <c r="AV1453" s="14" t="s">
        <v>82</v>
      </c>
      <c r="AW1453" s="14" t="s">
        <v>30</v>
      </c>
      <c r="AX1453" s="14" t="s">
        <v>73</v>
      </c>
      <c r="AY1453" s="263" t="s">
        <v>129</v>
      </c>
    </row>
    <row r="1454" spans="1:51" s="13" customFormat="1" ht="12">
      <c r="A1454" s="13"/>
      <c r="B1454" s="243"/>
      <c r="C1454" s="244"/>
      <c r="D1454" s="234" t="s">
        <v>188</v>
      </c>
      <c r="E1454" s="245" t="s">
        <v>1</v>
      </c>
      <c r="F1454" s="246" t="s">
        <v>1024</v>
      </c>
      <c r="G1454" s="244"/>
      <c r="H1454" s="245" t="s">
        <v>1</v>
      </c>
      <c r="I1454" s="247"/>
      <c r="J1454" s="244"/>
      <c r="K1454" s="244"/>
      <c r="L1454" s="248"/>
      <c r="M1454" s="249"/>
      <c r="N1454" s="250"/>
      <c r="O1454" s="250"/>
      <c r="P1454" s="250"/>
      <c r="Q1454" s="250"/>
      <c r="R1454" s="250"/>
      <c r="S1454" s="250"/>
      <c r="T1454" s="251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T1454" s="252" t="s">
        <v>188</v>
      </c>
      <c r="AU1454" s="252" t="s">
        <v>82</v>
      </c>
      <c r="AV1454" s="13" t="s">
        <v>80</v>
      </c>
      <c r="AW1454" s="13" t="s">
        <v>30</v>
      </c>
      <c r="AX1454" s="13" t="s">
        <v>73</v>
      </c>
      <c r="AY1454" s="252" t="s">
        <v>129</v>
      </c>
    </row>
    <row r="1455" spans="1:51" s="14" customFormat="1" ht="12">
      <c r="A1455" s="14"/>
      <c r="B1455" s="253"/>
      <c r="C1455" s="254"/>
      <c r="D1455" s="234" t="s">
        <v>188</v>
      </c>
      <c r="E1455" s="255" t="s">
        <v>1</v>
      </c>
      <c r="F1455" s="256" t="s">
        <v>973</v>
      </c>
      <c r="G1455" s="254"/>
      <c r="H1455" s="257">
        <v>2.07</v>
      </c>
      <c r="I1455" s="258"/>
      <c r="J1455" s="254"/>
      <c r="K1455" s="254"/>
      <c r="L1455" s="259"/>
      <c r="M1455" s="260"/>
      <c r="N1455" s="261"/>
      <c r="O1455" s="261"/>
      <c r="P1455" s="261"/>
      <c r="Q1455" s="261"/>
      <c r="R1455" s="261"/>
      <c r="S1455" s="261"/>
      <c r="T1455" s="262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T1455" s="263" t="s">
        <v>188</v>
      </c>
      <c r="AU1455" s="263" t="s">
        <v>82</v>
      </c>
      <c r="AV1455" s="14" t="s">
        <v>82</v>
      </c>
      <c r="AW1455" s="14" t="s">
        <v>30</v>
      </c>
      <c r="AX1455" s="14" t="s">
        <v>73</v>
      </c>
      <c r="AY1455" s="263" t="s">
        <v>129</v>
      </c>
    </row>
    <row r="1456" spans="1:51" s="14" customFormat="1" ht="12">
      <c r="A1456" s="14"/>
      <c r="B1456" s="253"/>
      <c r="C1456" s="254"/>
      <c r="D1456" s="234" t="s">
        <v>188</v>
      </c>
      <c r="E1456" s="255" t="s">
        <v>1</v>
      </c>
      <c r="F1456" s="256" t="s">
        <v>1011</v>
      </c>
      <c r="G1456" s="254"/>
      <c r="H1456" s="257">
        <v>0.108</v>
      </c>
      <c r="I1456" s="258"/>
      <c r="J1456" s="254"/>
      <c r="K1456" s="254"/>
      <c r="L1456" s="259"/>
      <c r="M1456" s="260"/>
      <c r="N1456" s="261"/>
      <c r="O1456" s="261"/>
      <c r="P1456" s="261"/>
      <c r="Q1456" s="261"/>
      <c r="R1456" s="261"/>
      <c r="S1456" s="261"/>
      <c r="T1456" s="262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63" t="s">
        <v>188</v>
      </c>
      <c r="AU1456" s="263" t="s">
        <v>82</v>
      </c>
      <c r="AV1456" s="14" t="s">
        <v>82</v>
      </c>
      <c r="AW1456" s="14" t="s">
        <v>30</v>
      </c>
      <c r="AX1456" s="14" t="s">
        <v>73</v>
      </c>
      <c r="AY1456" s="263" t="s">
        <v>129</v>
      </c>
    </row>
    <row r="1457" spans="1:51" s="14" customFormat="1" ht="12">
      <c r="A1457" s="14"/>
      <c r="B1457" s="253"/>
      <c r="C1457" s="254"/>
      <c r="D1457" s="234" t="s">
        <v>188</v>
      </c>
      <c r="E1457" s="255" t="s">
        <v>1</v>
      </c>
      <c r="F1457" s="256" t="s">
        <v>1007</v>
      </c>
      <c r="G1457" s="254"/>
      <c r="H1457" s="257">
        <v>0.024</v>
      </c>
      <c r="I1457" s="258"/>
      <c r="J1457" s="254"/>
      <c r="K1457" s="254"/>
      <c r="L1457" s="259"/>
      <c r="M1457" s="260"/>
      <c r="N1457" s="261"/>
      <c r="O1457" s="261"/>
      <c r="P1457" s="261"/>
      <c r="Q1457" s="261"/>
      <c r="R1457" s="261"/>
      <c r="S1457" s="261"/>
      <c r="T1457" s="262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T1457" s="263" t="s">
        <v>188</v>
      </c>
      <c r="AU1457" s="263" t="s">
        <v>82</v>
      </c>
      <c r="AV1457" s="14" t="s">
        <v>82</v>
      </c>
      <c r="AW1457" s="14" t="s">
        <v>30</v>
      </c>
      <c r="AX1457" s="14" t="s">
        <v>73</v>
      </c>
      <c r="AY1457" s="263" t="s">
        <v>129</v>
      </c>
    </row>
    <row r="1458" spans="1:51" s="13" customFormat="1" ht="12">
      <c r="A1458" s="13"/>
      <c r="B1458" s="243"/>
      <c r="C1458" s="244"/>
      <c r="D1458" s="234" t="s">
        <v>188</v>
      </c>
      <c r="E1458" s="245" t="s">
        <v>1</v>
      </c>
      <c r="F1458" s="246" t="s">
        <v>1025</v>
      </c>
      <c r="G1458" s="244"/>
      <c r="H1458" s="245" t="s">
        <v>1</v>
      </c>
      <c r="I1458" s="247"/>
      <c r="J1458" s="244"/>
      <c r="K1458" s="244"/>
      <c r="L1458" s="248"/>
      <c r="M1458" s="249"/>
      <c r="N1458" s="250"/>
      <c r="O1458" s="250"/>
      <c r="P1458" s="250"/>
      <c r="Q1458" s="250"/>
      <c r="R1458" s="250"/>
      <c r="S1458" s="250"/>
      <c r="T1458" s="251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52" t="s">
        <v>188</v>
      </c>
      <c r="AU1458" s="252" t="s">
        <v>82</v>
      </c>
      <c r="AV1458" s="13" t="s">
        <v>80</v>
      </c>
      <c r="AW1458" s="13" t="s">
        <v>30</v>
      </c>
      <c r="AX1458" s="13" t="s">
        <v>73</v>
      </c>
      <c r="AY1458" s="252" t="s">
        <v>129</v>
      </c>
    </row>
    <row r="1459" spans="1:51" s="14" customFormat="1" ht="12">
      <c r="A1459" s="14"/>
      <c r="B1459" s="253"/>
      <c r="C1459" s="254"/>
      <c r="D1459" s="234" t="s">
        <v>188</v>
      </c>
      <c r="E1459" s="255" t="s">
        <v>1</v>
      </c>
      <c r="F1459" s="256" t="s">
        <v>1026</v>
      </c>
      <c r="G1459" s="254"/>
      <c r="H1459" s="257">
        <v>0.405</v>
      </c>
      <c r="I1459" s="258"/>
      <c r="J1459" s="254"/>
      <c r="K1459" s="254"/>
      <c r="L1459" s="259"/>
      <c r="M1459" s="260"/>
      <c r="N1459" s="261"/>
      <c r="O1459" s="261"/>
      <c r="P1459" s="261"/>
      <c r="Q1459" s="261"/>
      <c r="R1459" s="261"/>
      <c r="S1459" s="261"/>
      <c r="T1459" s="262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63" t="s">
        <v>188</v>
      </c>
      <c r="AU1459" s="263" t="s">
        <v>82</v>
      </c>
      <c r="AV1459" s="14" t="s">
        <v>82</v>
      </c>
      <c r="AW1459" s="14" t="s">
        <v>30</v>
      </c>
      <c r="AX1459" s="14" t="s">
        <v>73</v>
      </c>
      <c r="AY1459" s="263" t="s">
        <v>129</v>
      </c>
    </row>
    <row r="1460" spans="1:51" s="14" customFormat="1" ht="12">
      <c r="A1460" s="14"/>
      <c r="B1460" s="253"/>
      <c r="C1460" s="254"/>
      <c r="D1460" s="234" t="s">
        <v>188</v>
      </c>
      <c r="E1460" s="255" t="s">
        <v>1</v>
      </c>
      <c r="F1460" s="256" t="s">
        <v>1027</v>
      </c>
      <c r="G1460" s="254"/>
      <c r="H1460" s="257">
        <v>0.135</v>
      </c>
      <c r="I1460" s="258"/>
      <c r="J1460" s="254"/>
      <c r="K1460" s="254"/>
      <c r="L1460" s="259"/>
      <c r="M1460" s="260"/>
      <c r="N1460" s="261"/>
      <c r="O1460" s="261"/>
      <c r="P1460" s="261"/>
      <c r="Q1460" s="261"/>
      <c r="R1460" s="261"/>
      <c r="S1460" s="261"/>
      <c r="T1460" s="262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T1460" s="263" t="s">
        <v>188</v>
      </c>
      <c r="AU1460" s="263" t="s">
        <v>82</v>
      </c>
      <c r="AV1460" s="14" t="s">
        <v>82</v>
      </c>
      <c r="AW1460" s="14" t="s">
        <v>30</v>
      </c>
      <c r="AX1460" s="14" t="s">
        <v>73</v>
      </c>
      <c r="AY1460" s="263" t="s">
        <v>129</v>
      </c>
    </row>
    <row r="1461" spans="1:51" s="14" customFormat="1" ht="12">
      <c r="A1461" s="14"/>
      <c r="B1461" s="253"/>
      <c r="C1461" s="254"/>
      <c r="D1461" s="234" t="s">
        <v>188</v>
      </c>
      <c r="E1461" s="255" t="s">
        <v>1</v>
      </c>
      <c r="F1461" s="256" t="s">
        <v>1028</v>
      </c>
      <c r="G1461" s="254"/>
      <c r="H1461" s="257">
        <v>0.072</v>
      </c>
      <c r="I1461" s="258"/>
      <c r="J1461" s="254"/>
      <c r="K1461" s="254"/>
      <c r="L1461" s="259"/>
      <c r="M1461" s="260"/>
      <c r="N1461" s="261"/>
      <c r="O1461" s="261"/>
      <c r="P1461" s="261"/>
      <c r="Q1461" s="261"/>
      <c r="R1461" s="261"/>
      <c r="S1461" s="261"/>
      <c r="T1461" s="262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63" t="s">
        <v>188</v>
      </c>
      <c r="AU1461" s="263" t="s">
        <v>82</v>
      </c>
      <c r="AV1461" s="14" t="s">
        <v>82</v>
      </c>
      <c r="AW1461" s="14" t="s">
        <v>30</v>
      </c>
      <c r="AX1461" s="14" t="s">
        <v>73</v>
      </c>
      <c r="AY1461" s="263" t="s">
        <v>129</v>
      </c>
    </row>
    <row r="1462" spans="1:51" s="14" customFormat="1" ht="12">
      <c r="A1462" s="14"/>
      <c r="B1462" s="253"/>
      <c r="C1462" s="254"/>
      <c r="D1462" s="234" t="s">
        <v>188</v>
      </c>
      <c r="E1462" s="255" t="s">
        <v>1</v>
      </c>
      <c r="F1462" s="256" t="s">
        <v>971</v>
      </c>
      <c r="G1462" s="254"/>
      <c r="H1462" s="257">
        <v>0.016</v>
      </c>
      <c r="I1462" s="258"/>
      <c r="J1462" s="254"/>
      <c r="K1462" s="254"/>
      <c r="L1462" s="259"/>
      <c r="M1462" s="260"/>
      <c r="N1462" s="261"/>
      <c r="O1462" s="261"/>
      <c r="P1462" s="261"/>
      <c r="Q1462" s="261"/>
      <c r="R1462" s="261"/>
      <c r="S1462" s="261"/>
      <c r="T1462" s="262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T1462" s="263" t="s">
        <v>188</v>
      </c>
      <c r="AU1462" s="263" t="s">
        <v>82</v>
      </c>
      <c r="AV1462" s="14" t="s">
        <v>82</v>
      </c>
      <c r="AW1462" s="14" t="s">
        <v>30</v>
      </c>
      <c r="AX1462" s="14" t="s">
        <v>73</v>
      </c>
      <c r="AY1462" s="263" t="s">
        <v>129</v>
      </c>
    </row>
    <row r="1463" spans="1:51" s="13" customFormat="1" ht="12">
      <c r="A1463" s="13"/>
      <c r="B1463" s="243"/>
      <c r="C1463" s="244"/>
      <c r="D1463" s="234" t="s">
        <v>188</v>
      </c>
      <c r="E1463" s="245" t="s">
        <v>1</v>
      </c>
      <c r="F1463" s="246" t="s">
        <v>1029</v>
      </c>
      <c r="G1463" s="244"/>
      <c r="H1463" s="245" t="s">
        <v>1</v>
      </c>
      <c r="I1463" s="247"/>
      <c r="J1463" s="244"/>
      <c r="K1463" s="244"/>
      <c r="L1463" s="248"/>
      <c r="M1463" s="249"/>
      <c r="N1463" s="250"/>
      <c r="O1463" s="250"/>
      <c r="P1463" s="250"/>
      <c r="Q1463" s="250"/>
      <c r="R1463" s="250"/>
      <c r="S1463" s="250"/>
      <c r="T1463" s="251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52" t="s">
        <v>188</v>
      </c>
      <c r="AU1463" s="252" t="s">
        <v>82</v>
      </c>
      <c r="AV1463" s="13" t="s">
        <v>80</v>
      </c>
      <c r="AW1463" s="13" t="s">
        <v>30</v>
      </c>
      <c r="AX1463" s="13" t="s">
        <v>73</v>
      </c>
      <c r="AY1463" s="252" t="s">
        <v>129</v>
      </c>
    </row>
    <row r="1464" spans="1:51" s="14" customFormat="1" ht="12">
      <c r="A1464" s="14"/>
      <c r="B1464" s="253"/>
      <c r="C1464" s="254"/>
      <c r="D1464" s="234" t="s">
        <v>188</v>
      </c>
      <c r="E1464" s="255" t="s">
        <v>1</v>
      </c>
      <c r="F1464" s="256" t="s">
        <v>1030</v>
      </c>
      <c r="G1464" s="254"/>
      <c r="H1464" s="257">
        <v>0.599</v>
      </c>
      <c r="I1464" s="258"/>
      <c r="J1464" s="254"/>
      <c r="K1464" s="254"/>
      <c r="L1464" s="259"/>
      <c r="M1464" s="260"/>
      <c r="N1464" s="261"/>
      <c r="O1464" s="261"/>
      <c r="P1464" s="261"/>
      <c r="Q1464" s="261"/>
      <c r="R1464" s="261"/>
      <c r="S1464" s="261"/>
      <c r="T1464" s="262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T1464" s="263" t="s">
        <v>188</v>
      </c>
      <c r="AU1464" s="263" t="s">
        <v>82</v>
      </c>
      <c r="AV1464" s="14" t="s">
        <v>82</v>
      </c>
      <c r="AW1464" s="14" t="s">
        <v>30</v>
      </c>
      <c r="AX1464" s="14" t="s">
        <v>73</v>
      </c>
      <c r="AY1464" s="263" t="s">
        <v>129</v>
      </c>
    </row>
    <row r="1465" spans="1:51" s="14" customFormat="1" ht="12">
      <c r="A1465" s="14"/>
      <c r="B1465" s="253"/>
      <c r="C1465" s="254"/>
      <c r="D1465" s="234" t="s">
        <v>188</v>
      </c>
      <c r="E1465" s="255" t="s">
        <v>1</v>
      </c>
      <c r="F1465" s="256" t="s">
        <v>1031</v>
      </c>
      <c r="G1465" s="254"/>
      <c r="H1465" s="257">
        <v>0.45</v>
      </c>
      <c r="I1465" s="258"/>
      <c r="J1465" s="254"/>
      <c r="K1465" s="254"/>
      <c r="L1465" s="259"/>
      <c r="M1465" s="260"/>
      <c r="N1465" s="261"/>
      <c r="O1465" s="261"/>
      <c r="P1465" s="261"/>
      <c r="Q1465" s="261"/>
      <c r="R1465" s="261"/>
      <c r="S1465" s="261"/>
      <c r="T1465" s="262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63" t="s">
        <v>188</v>
      </c>
      <c r="AU1465" s="263" t="s">
        <v>82</v>
      </c>
      <c r="AV1465" s="14" t="s">
        <v>82</v>
      </c>
      <c r="AW1465" s="14" t="s">
        <v>30</v>
      </c>
      <c r="AX1465" s="14" t="s">
        <v>73</v>
      </c>
      <c r="AY1465" s="263" t="s">
        <v>129</v>
      </c>
    </row>
    <row r="1466" spans="1:51" s="14" customFormat="1" ht="12">
      <c r="A1466" s="14"/>
      <c r="B1466" s="253"/>
      <c r="C1466" s="254"/>
      <c r="D1466" s="234" t="s">
        <v>188</v>
      </c>
      <c r="E1466" s="255" t="s">
        <v>1</v>
      </c>
      <c r="F1466" s="256" t="s">
        <v>1032</v>
      </c>
      <c r="G1466" s="254"/>
      <c r="H1466" s="257">
        <v>0.025</v>
      </c>
      <c r="I1466" s="258"/>
      <c r="J1466" s="254"/>
      <c r="K1466" s="254"/>
      <c r="L1466" s="259"/>
      <c r="M1466" s="260"/>
      <c r="N1466" s="261"/>
      <c r="O1466" s="261"/>
      <c r="P1466" s="261"/>
      <c r="Q1466" s="261"/>
      <c r="R1466" s="261"/>
      <c r="S1466" s="261"/>
      <c r="T1466" s="262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263" t="s">
        <v>188</v>
      </c>
      <c r="AU1466" s="263" t="s">
        <v>82</v>
      </c>
      <c r="AV1466" s="14" t="s">
        <v>82</v>
      </c>
      <c r="AW1466" s="14" t="s">
        <v>30</v>
      </c>
      <c r="AX1466" s="14" t="s">
        <v>73</v>
      </c>
      <c r="AY1466" s="263" t="s">
        <v>129</v>
      </c>
    </row>
    <row r="1467" spans="1:51" s="14" customFormat="1" ht="12">
      <c r="A1467" s="14"/>
      <c r="B1467" s="253"/>
      <c r="C1467" s="254"/>
      <c r="D1467" s="234" t="s">
        <v>188</v>
      </c>
      <c r="E1467" s="255" t="s">
        <v>1</v>
      </c>
      <c r="F1467" s="256" t="s">
        <v>1033</v>
      </c>
      <c r="G1467" s="254"/>
      <c r="H1467" s="257">
        <v>0.049</v>
      </c>
      <c r="I1467" s="258"/>
      <c r="J1467" s="254"/>
      <c r="K1467" s="254"/>
      <c r="L1467" s="259"/>
      <c r="M1467" s="260"/>
      <c r="N1467" s="261"/>
      <c r="O1467" s="261"/>
      <c r="P1467" s="261"/>
      <c r="Q1467" s="261"/>
      <c r="R1467" s="261"/>
      <c r="S1467" s="261"/>
      <c r="T1467" s="262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63" t="s">
        <v>188</v>
      </c>
      <c r="AU1467" s="263" t="s">
        <v>82</v>
      </c>
      <c r="AV1467" s="14" t="s">
        <v>82</v>
      </c>
      <c r="AW1467" s="14" t="s">
        <v>30</v>
      </c>
      <c r="AX1467" s="14" t="s">
        <v>73</v>
      </c>
      <c r="AY1467" s="263" t="s">
        <v>129</v>
      </c>
    </row>
    <row r="1468" spans="1:51" s="13" customFormat="1" ht="12">
      <c r="A1468" s="13"/>
      <c r="B1468" s="243"/>
      <c r="C1468" s="244"/>
      <c r="D1468" s="234" t="s">
        <v>188</v>
      </c>
      <c r="E1468" s="245" t="s">
        <v>1</v>
      </c>
      <c r="F1468" s="246" t="s">
        <v>1034</v>
      </c>
      <c r="G1468" s="244"/>
      <c r="H1468" s="245" t="s">
        <v>1</v>
      </c>
      <c r="I1468" s="247"/>
      <c r="J1468" s="244"/>
      <c r="K1468" s="244"/>
      <c r="L1468" s="248"/>
      <c r="M1468" s="249"/>
      <c r="N1468" s="250"/>
      <c r="O1468" s="250"/>
      <c r="P1468" s="250"/>
      <c r="Q1468" s="250"/>
      <c r="R1468" s="250"/>
      <c r="S1468" s="250"/>
      <c r="T1468" s="251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52" t="s">
        <v>188</v>
      </c>
      <c r="AU1468" s="252" t="s">
        <v>82</v>
      </c>
      <c r="AV1468" s="13" t="s">
        <v>80</v>
      </c>
      <c r="AW1468" s="13" t="s">
        <v>30</v>
      </c>
      <c r="AX1468" s="13" t="s">
        <v>73</v>
      </c>
      <c r="AY1468" s="252" t="s">
        <v>129</v>
      </c>
    </row>
    <row r="1469" spans="1:51" s="14" customFormat="1" ht="12">
      <c r="A1469" s="14"/>
      <c r="B1469" s="253"/>
      <c r="C1469" s="254"/>
      <c r="D1469" s="234" t="s">
        <v>188</v>
      </c>
      <c r="E1469" s="255" t="s">
        <v>1</v>
      </c>
      <c r="F1469" s="256" t="s">
        <v>1035</v>
      </c>
      <c r="G1469" s="254"/>
      <c r="H1469" s="257">
        <v>0.672</v>
      </c>
      <c r="I1469" s="258"/>
      <c r="J1469" s="254"/>
      <c r="K1469" s="254"/>
      <c r="L1469" s="259"/>
      <c r="M1469" s="260"/>
      <c r="N1469" s="261"/>
      <c r="O1469" s="261"/>
      <c r="P1469" s="261"/>
      <c r="Q1469" s="261"/>
      <c r="R1469" s="261"/>
      <c r="S1469" s="261"/>
      <c r="T1469" s="262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63" t="s">
        <v>188</v>
      </c>
      <c r="AU1469" s="263" t="s">
        <v>82</v>
      </c>
      <c r="AV1469" s="14" t="s">
        <v>82</v>
      </c>
      <c r="AW1469" s="14" t="s">
        <v>30</v>
      </c>
      <c r="AX1469" s="14" t="s">
        <v>73</v>
      </c>
      <c r="AY1469" s="263" t="s">
        <v>129</v>
      </c>
    </row>
    <row r="1470" spans="1:51" s="14" customFormat="1" ht="12">
      <c r="A1470" s="14"/>
      <c r="B1470" s="253"/>
      <c r="C1470" s="254"/>
      <c r="D1470" s="234" t="s">
        <v>188</v>
      </c>
      <c r="E1470" s="255" t="s">
        <v>1</v>
      </c>
      <c r="F1470" s="256" t="s">
        <v>1036</v>
      </c>
      <c r="G1470" s="254"/>
      <c r="H1470" s="257">
        <v>0.346</v>
      </c>
      <c r="I1470" s="258"/>
      <c r="J1470" s="254"/>
      <c r="K1470" s="254"/>
      <c r="L1470" s="259"/>
      <c r="M1470" s="260"/>
      <c r="N1470" s="261"/>
      <c r="O1470" s="261"/>
      <c r="P1470" s="261"/>
      <c r="Q1470" s="261"/>
      <c r="R1470" s="261"/>
      <c r="S1470" s="261"/>
      <c r="T1470" s="262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63" t="s">
        <v>188</v>
      </c>
      <c r="AU1470" s="263" t="s">
        <v>82</v>
      </c>
      <c r="AV1470" s="14" t="s">
        <v>82</v>
      </c>
      <c r="AW1470" s="14" t="s">
        <v>30</v>
      </c>
      <c r="AX1470" s="14" t="s">
        <v>73</v>
      </c>
      <c r="AY1470" s="263" t="s">
        <v>129</v>
      </c>
    </row>
    <row r="1471" spans="1:51" s="14" customFormat="1" ht="12">
      <c r="A1471" s="14"/>
      <c r="B1471" s="253"/>
      <c r="C1471" s="254"/>
      <c r="D1471" s="234" t="s">
        <v>188</v>
      </c>
      <c r="E1471" s="255" t="s">
        <v>1</v>
      </c>
      <c r="F1471" s="256" t="s">
        <v>1032</v>
      </c>
      <c r="G1471" s="254"/>
      <c r="H1471" s="257">
        <v>0.025</v>
      </c>
      <c r="I1471" s="258"/>
      <c r="J1471" s="254"/>
      <c r="K1471" s="254"/>
      <c r="L1471" s="259"/>
      <c r="M1471" s="260"/>
      <c r="N1471" s="261"/>
      <c r="O1471" s="261"/>
      <c r="P1471" s="261"/>
      <c r="Q1471" s="261"/>
      <c r="R1471" s="261"/>
      <c r="S1471" s="261"/>
      <c r="T1471" s="262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63" t="s">
        <v>188</v>
      </c>
      <c r="AU1471" s="263" t="s">
        <v>82</v>
      </c>
      <c r="AV1471" s="14" t="s">
        <v>82</v>
      </c>
      <c r="AW1471" s="14" t="s">
        <v>30</v>
      </c>
      <c r="AX1471" s="14" t="s">
        <v>73</v>
      </c>
      <c r="AY1471" s="263" t="s">
        <v>129</v>
      </c>
    </row>
    <row r="1472" spans="1:51" s="14" customFormat="1" ht="12">
      <c r="A1472" s="14"/>
      <c r="B1472" s="253"/>
      <c r="C1472" s="254"/>
      <c r="D1472" s="234" t="s">
        <v>188</v>
      </c>
      <c r="E1472" s="255" t="s">
        <v>1</v>
      </c>
      <c r="F1472" s="256" t="s">
        <v>971</v>
      </c>
      <c r="G1472" s="254"/>
      <c r="H1472" s="257">
        <v>0.016</v>
      </c>
      <c r="I1472" s="258"/>
      <c r="J1472" s="254"/>
      <c r="K1472" s="254"/>
      <c r="L1472" s="259"/>
      <c r="M1472" s="260"/>
      <c r="N1472" s="261"/>
      <c r="O1472" s="261"/>
      <c r="P1472" s="261"/>
      <c r="Q1472" s="261"/>
      <c r="R1472" s="261"/>
      <c r="S1472" s="261"/>
      <c r="T1472" s="262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T1472" s="263" t="s">
        <v>188</v>
      </c>
      <c r="AU1472" s="263" t="s">
        <v>82</v>
      </c>
      <c r="AV1472" s="14" t="s">
        <v>82</v>
      </c>
      <c r="AW1472" s="14" t="s">
        <v>30</v>
      </c>
      <c r="AX1472" s="14" t="s">
        <v>73</v>
      </c>
      <c r="AY1472" s="263" t="s">
        <v>129</v>
      </c>
    </row>
    <row r="1473" spans="1:51" s="14" customFormat="1" ht="12">
      <c r="A1473" s="14"/>
      <c r="B1473" s="253"/>
      <c r="C1473" s="254"/>
      <c r="D1473" s="234" t="s">
        <v>188</v>
      </c>
      <c r="E1473" s="255" t="s">
        <v>1</v>
      </c>
      <c r="F1473" s="256" t="s">
        <v>1033</v>
      </c>
      <c r="G1473" s="254"/>
      <c r="H1473" s="257">
        <v>0.049</v>
      </c>
      <c r="I1473" s="258"/>
      <c r="J1473" s="254"/>
      <c r="K1473" s="254"/>
      <c r="L1473" s="259"/>
      <c r="M1473" s="260"/>
      <c r="N1473" s="261"/>
      <c r="O1473" s="261"/>
      <c r="P1473" s="261"/>
      <c r="Q1473" s="261"/>
      <c r="R1473" s="261"/>
      <c r="S1473" s="261"/>
      <c r="T1473" s="262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63" t="s">
        <v>188</v>
      </c>
      <c r="AU1473" s="263" t="s">
        <v>82</v>
      </c>
      <c r="AV1473" s="14" t="s">
        <v>82</v>
      </c>
      <c r="AW1473" s="14" t="s">
        <v>30</v>
      </c>
      <c r="AX1473" s="14" t="s">
        <v>73</v>
      </c>
      <c r="AY1473" s="263" t="s">
        <v>129</v>
      </c>
    </row>
    <row r="1474" spans="1:51" s="13" customFormat="1" ht="12">
      <c r="A1474" s="13"/>
      <c r="B1474" s="243"/>
      <c r="C1474" s="244"/>
      <c r="D1474" s="234" t="s">
        <v>188</v>
      </c>
      <c r="E1474" s="245" t="s">
        <v>1</v>
      </c>
      <c r="F1474" s="246" t="s">
        <v>1037</v>
      </c>
      <c r="G1474" s="244"/>
      <c r="H1474" s="245" t="s">
        <v>1</v>
      </c>
      <c r="I1474" s="247"/>
      <c r="J1474" s="244"/>
      <c r="K1474" s="244"/>
      <c r="L1474" s="248"/>
      <c r="M1474" s="249"/>
      <c r="N1474" s="250"/>
      <c r="O1474" s="250"/>
      <c r="P1474" s="250"/>
      <c r="Q1474" s="250"/>
      <c r="R1474" s="250"/>
      <c r="S1474" s="250"/>
      <c r="T1474" s="251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52" t="s">
        <v>188</v>
      </c>
      <c r="AU1474" s="252" t="s">
        <v>82</v>
      </c>
      <c r="AV1474" s="13" t="s">
        <v>80</v>
      </c>
      <c r="AW1474" s="13" t="s">
        <v>30</v>
      </c>
      <c r="AX1474" s="13" t="s">
        <v>73</v>
      </c>
      <c r="AY1474" s="252" t="s">
        <v>129</v>
      </c>
    </row>
    <row r="1475" spans="1:51" s="14" customFormat="1" ht="12">
      <c r="A1475" s="14"/>
      <c r="B1475" s="253"/>
      <c r="C1475" s="254"/>
      <c r="D1475" s="234" t="s">
        <v>188</v>
      </c>
      <c r="E1475" s="255" t="s">
        <v>1</v>
      </c>
      <c r="F1475" s="256" t="s">
        <v>1038</v>
      </c>
      <c r="G1475" s="254"/>
      <c r="H1475" s="257">
        <v>0.449</v>
      </c>
      <c r="I1475" s="258"/>
      <c r="J1475" s="254"/>
      <c r="K1475" s="254"/>
      <c r="L1475" s="259"/>
      <c r="M1475" s="260"/>
      <c r="N1475" s="261"/>
      <c r="O1475" s="261"/>
      <c r="P1475" s="261"/>
      <c r="Q1475" s="261"/>
      <c r="R1475" s="261"/>
      <c r="S1475" s="261"/>
      <c r="T1475" s="262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63" t="s">
        <v>188</v>
      </c>
      <c r="AU1475" s="263" t="s">
        <v>82</v>
      </c>
      <c r="AV1475" s="14" t="s">
        <v>82</v>
      </c>
      <c r="AW1475" s="14" t="s">
        <v>30</v>
      </c>
      <c r="AX1475" s="14" t="s">
        <v>73</v>
      </c>
      <c r="AY1475" s="263" t="s">
        <v>129</v>
      </c>
    </row>
    <row r="1476" spans="1:51" s="14" customFormat="1" ht="12">
      <c r="A1476" s="14"/>
      <c r="B1476" s="253"/>
      <c r="C1476" s="254"/>
      <c r="D1476" s="234" t="s">
        <v>188</v>
      </c>
      <c r="E1476" s="255" t="s">
        <v>1</v>
      </c>
      <c r="F1476" s="256" t="s">
        <v>1039</v>
      </c>
      <c r="G1476" s="254"/>
      <c r="H1476" s="257">
        <v>0.158</v>
      </c>
      <c r="I1476" s="258"/>
      <c r="J1476" s="254"/>
      <c r="K1476" s="254"/>
      <c r="L1476" s="259"/>
      <c r="M1476" s="260"/>
      <c r="N1476" s="261"/>
      <c r="O1476" s="261"/>
      <c r="P1476" s="261"/>
      <c r="Q1476" s="261"/>
      <c r="R1476" s="261"/>
      <c r="S1476" s="261"/>
      <c r="T1476" s="262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63" t="s">
        <v>188</v>
      </c>
      <c r="AU1476" s="263" t="s">
        <v>82</v>
      </c>
      <c r="AV1476" s="14" t="s">
        <v>82</v>
      </c>
      <c r="AW1476" s="14" t="s">
        <v>30</v>
      </c>
      <c r="AX1476" s="14" t="s">
        <v>73</v>
      </c>
      <c r="AY1476" s="263" t="s">
        <v>129</v>
      </c>
    </row>
    <row r="1477" spans="1:51" s="13" customFormat="1" ht="12">
      <c r="A1477" s="13"/>
      <c r="B1477" s="243"/>
      <c r="C1477" s="244"/>
      <c r="D1477" s="234" t="s">
        <v>188</v>
      </c>
      <c r="E1477" s="245" t="s">
        <v>1</v>
      </c>
      <c r="F1477" s="246" t="s">
        <v>1040</v>
      </c>
      <c r="G1477" s="244"/>
      <c r="H1477" s="245" t="s">
        <v>1</v>
      </c>
      <c r="I1477" s="247"/>
      <c r="J1477" s="244"/>
      <c r="K1477" s="244"/>
      <c r="L1477" s="248"/>
      <c r="M1477" s="249"/>
      <c r="N1477" s="250"/>
      <c r="O1477" s="250"/>
      <c r="P1477" s="250"/>
      <c r="Q1477" s="250"/>
      <c r="R1477" s="250"/>
      <c r="S1477" s="250"/>
      <c r="T1477" s="251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T1477" s="252" t="s">
        <v>188</v>
      </c>
      <c r="AU1477" s="252" t="s">
        <v>82</v>
      </c>
      <c r="AV1477" s="13" t="s">
        <v>80</v>
      </c>
      <c r="AW1477" s="13" t="s">
        <v>30</v>
      </c>
      <c r="AX1477" s="13" t="s">
        <v>73</v>
      </c>
      <c r="AY1477" s="252" t="s">
        <v>129</v>
      </c>
    </row>
    <row r="1478" spans="1:51" s="14" customFormat="1" ht="12">
      <c r="A1478" s="14"/>
      <c r="B1478" s="253"/>
      <c r="C1478" s="254"/>
      <c r="D1478" s="234" t="s">
        <v>188</v>
      </c>
      <c r="E1478" s="255" t="s">
        <v>1</v>
      </c>
      <c r="F1478" s="256" t="s">
        <v>1041</v>
      </c>
      <c r="G1478" s="254"/>
      <c r="H1478" s="257">
        <v>0.749</v>
      </c>
      <c r="I1478" s="258"/>
      <c r="J1478" s="254"/>
      <c r="K1478" s="254"/>
      <c r="L1478" s="259"/>
      <c r="M1478" s="260"/>
      <c r="N1478" s="261"/>
      <c r="O1478" s="261"/>
      <c r="P1478" s="261"/>
      <c r="Q1478" s="261"/>
      <c r="R1478" s="261"/>
      <c r="S1478" s="261"/>
      <c r="T1478" s="262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T1478" s="263" t="s">
        <v>188</v>
      </c>
      <c r="AU1478" s="263" t="s">
        <v>82</v>
      </c>
      <c r="AV1478" s="14" t="s">
        <v>82</v>
      </c>
      <c r="AW1478" s="14" t="s">
        <v>30</v>
      </c>
      <c r="AX1478" s="14" t="s">
        <v>73</v>
      </c>
      <c r="AY1478" s="263" t="s">
        <v>129</v>
      </c>
    </row>
    <row r="1479" spans="1:51" s="14" customFormat="1" ht="12">
      <c r="A1479" s="14"/>
      <c r="B1479" s="253"/>
      <c r="C1479" s="254"/>
      <c r="D1479" s="234" t="s">
        <v>188</v>
      </c>
      <c r="E1479" s="255" t="s">
        <v>1</v>
      </c>
      <c r="F1479" s="256" t="s">
        <v>1042</v>
      </c>
      <c r="G1479" s="254"/>
      <c r="H1479" s="257">
        <v>-0.032</v>
      </c>
      <c r="I1479" s="258"/>
      <c r="J1479" s="254"/>
      <c r="K1479" s="254"/>
      <c r="L1479" s="259"/>
      <c r="M1479" s="260"/>
      <c r="N1479" s="261"/>
      <c r="O1479" s="261"/>
      <c r="P1479" s="261"/>
      <c r="Q1479" s="261"/>
      <c r="R1479" s="261"/>
      <c r="S1479" s="261"/>
      <c r="T1479" s="262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T1479" s="263" t="s">
        <v>188</v>
      </c>
      <c r="AU1479" s="263" t="s">
        <v>82</v>
      </c>
      <c r="AV1479" s="14" t="s">
        <v>82</v>
      </c>
      <c r="AW1479" s="14" t="s">
        <v>30</v>
      </c>
      <c r="AX1479" s="14" t="s">
        <v>73</v>
      </c>
      <c r="AY1479" s="263" t="s">
        <v>129</v>
      </c>
    </row>
    <row r="1480" spans="1:51" s="16" customFormat="1" ht="12">
      <c r="A1480" s="16"/>
      <c r="B1480" s="286"/>
      <c r="C1480" s="287"/>
      <c r="D1480" s="234" t="s">
        <v>188</v>
      </c>
      <c r="E1480" s="288" t="s">
        <v>1</v>
      </c>
      <c r="F1480" s="289" t="s">
        <v>451</v>
      </c>
      <c r="G1480" s="287"/>
      <c r="H1480" s="290">
        <v>32.421000000000014</v>
      </c>
      <c r="I1480" s="291"/>
      <c r="J1480" s="287"/>
      <c r="K1480" s="287"/>
      <c r="L1480" s="292"/>
      <c r="M1480" s="293"/>
      <c r="N1480" s="294"/>
      <c r="O1480" s="294"/>
      <c r="P1480" s="294"/>
      <c r="Q1480" s="294"/>
      <c r="R1480" s="294"/>
      <c r="S1480" s="294"/>
      <c r="T1480" s="295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T1480" s="296" t="s">
        <v>188</v>
      </c>
      <c r="AU1480" s="296" t="s">
        <v>82</v>
      </c>
      <c r="AV1480" s="16" t="s">
        <v>141</v>
      </c>
      <c r="AW1480" s="16" t="s">
        <v>30</v>
      </c>
      <c r="AX1480" s="16" t="s">
        <v>73</v>
      </c>
      <c r="AY1480" s="296" t="s">
        <v>129</v>
      </c>
    </row>
    <row r="1481" spans="1:51" s="15" customFormat="1" ht="12">
      <c r="A1481" s="15"/>
      <c r="B1481" s="264"/>
      <c r="C1481" s="265"/>
      <c r="D1481" s="234" t="s">
        <v>188</v>
      </c>
      <c r="E1481" s="266" t="s">
        <v>1</v>
      </c>
      <c r="F1481" s="267" t="s">
        <v>197</v>
      </c>
      <c r="G1481" s="265"/>
      <c r="H1481" s="268">
        <v>58.82499999999995</v>
      </c>
      <c r="I1481" s="269"/>
      <c r="J1481" s="265"/>
      <c r="K1481" s="265"/>
      <c r="L1481" s="270"/>
      <c r="M1481" s="271"/>
      <c r="N1481" s="272"/>
      <c r="O1481" s="272"/>
      <c r="P1481" s="272"/>
      <c r="Q1481" s="272"/>
      <c r="R1481" s="272"/>
      <c r="S1481" s="272"/>
      <c r="T1481" s="273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T1481" s="274" t="s">
        <v>188</v>
      </c>
      <c r="AU1481" s="274" t="s">
        <v>82</v>
      </c>
      <c r="AV1481" s="15" t="s">
        <v>136</v>
      </c>
      <c r="AW1481" s="15" t="s">
        <v>30</v>
      </c>
      <c r="AX1481" s="15" t="s">
        <v>80</v>
      </c>
      <c r="AY1481" s="274" t="s">
        <v>129</v>
      </c>
    </row>
    <row r="1482" spans="1:65" s="2" customFormat="1" ht="37.8" customHeight="1">
      <c r="A1482" s="39"/>
      <c r="B1482" s="40"/>
      <c r="C1482" s="220" t="s">
        <v>326</v>
      </c>
      <c r="D1482" s="220" t="s">
        <v>132</v>
      </c>
      <c r="E1482" s="221" t="s">
        <v>1043</v>
      </c>
      <c r="F1482" s="222" t="s">
        <v>1044</v>
      </c>
      <c r="G1482" s="223" t="s">
        <v>270</v>
      </c>
      <c r="H1482" s="224">
        <v>58.825</v>
      </c>
      <c r="I1482" s="225"/>
      <c r="J1482" s="226">
        <f>ROUND(I1482*H1482,2)</f>
        <v>0</v>
      </c>
      <c r="K1482" s="227"/>
      <c r="L1482" s="45"/>
      <c r="M1482" s="228" t="s">
        <v>1</v>
      </c>
      <c r="N1482" s="229" t="s">
        <v>38</v>
      </c>
      <c r="O1482" s="92"/>
      <c r="P1482" s="230">
        <f>O1482*H1482</f>
        <v>0</v>
      </c>
      <c r="Q1482" s="230">
        <v>0</v>
      </c>
      <c r="R1482" s="230">
        <f>Q1482*H1482</f>
        <v>0</v>
      </c>
      <c r="S1482" s="230">
        <v>0</v>
      </c>
      <c r="T1482" s="231">
        <f>S1482*H1482</f>
        <v>0</v>
      </c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R1482" s="232" t="s">
        <v>136</v>
      </c>
      <c r="AT1482" s="232" t="s">
        <v>132</v>
      </c>
      <c r="AU1482" s="232" t="s">
        <v>82</v>
      </c>
      <c r="AY1482" s="18" t="s">
        <v>129</v>
      </c>
      <c r="BE1482" s="233">
        <f>IF(N1482="základní",J1482,0)</f>
        <v>0</v>
      </c>
      <c r="BF1482" s="233">
        <f>IF(N1482="snížená",J1482,0)</f>
        <v>0</v>
      </c>
      <c r="BG1482" s="233">
        <f>IF(N1482="zákl. přenesená",J1482,0)</f>
        <v>0</v>
      </c>
      <c r="BH1482" s="233">
        <f>IF(N1482="sníž. přenesená",J1482,0)</f>
        <v>0</v>
      </c>
      <c r="BI1482" s="233">
        <f>IF(N1482="nulová",J1482,0)</f>
        <v>0</v>
      </c>
      <c r="BJ1482" s="18" t="s">
        <v>80</v>
      </c>
      <c r="BK1482" s="233">
        <f>ROUND(I1482*H1482,2)</f>
        <v>0</v>
      </c>
      <c r="BL1482" s="18" t="s">
        <v>136</v>
      </c>
      <c r="BM1482" s="232" t="s">
        <v>1045</v>
      </c>
    </row>
    <row r="1483" spans="1:47" s="2" customFormat="1" ht="12">
      <c r="A1483" s="39"/>
      <c r="B1483" s="40"/>
      <c r="C1483" s="41"/>
      <c r="D1483" s="234" t="s">
        <v>137</v>
      </c>
      <c r="E1483" s="41"/>
      <c r="F1483" s="235" t="s">
        <v>1044</v>
      </c>
      <c r="G1483" s="41"/>
      <c r="H1483" s="41"/>
      <c r="I1483" s="236"/>
      <c r="J1483" s="41"/>
      <c r="K1483" s="41"/>
      <c r="L1483" s="45"/>
      <c r="M1483" s="237"/>
      <c r="N1483" s="238"/>
      <c r="O1483" s="92"/>
      <c r="P1483" s="92"/>
      <c r="Q1483" s="92"/>
      <c r="R1483" s="92"/>
      <c r="S1483" s="92"/>
      <c r="T1483" s="93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T1483" s="18" t="s">
        <v>137</v>
      </c>
      <c r="AU1483" s="18" t="s">
        <v>82</v>
      </c>
    </row>
    <row r="1484" spans="1:65" s="2" customFormat="1" ht="44.25" customHeight="1">
      <c r="A1484" s="39"/>
      <c r="B1484" s="40"/>
      <c r="C1484" s="220" t="s">
        <v>1046</v>
      </c>
      <c r="D1484" s="220" t="s">
        <v>132</v>
      </c>
      <c r="E1484" s="221" t="s">
        <v>1047</v>
      </c>
      <c r="F1484" s="222" t="s">
        <v>1048</v>
      </c>
      <c r="G1484" s="223" t="s">
        <v>187</v>
      </c>
      <c r="H1484" s="224">
        <v>57.222</v>
      </c>
      <c r="I1484" s="225"/>
      <c r="J1484" s="226">
        <f>ROUND(I1484*H1484,2)</f>
        <v>0</v>
      </c>
      <c r="K1484" s="227"/>
      <c r="L1484" s="45"/>
      <c r="M1484" s="228" t="s">
        <v>1</v>
      </c>
      <c r="N1484" s="229" t="s">
        <v>38</v>
      </c>
      <c r="O1484" s="92"/>
      <c r="P1484" s="230">
        <f>O1484*H1484</f>
        <v>0</v>
      </c>
      <c r="Q1484" s="230">
        <v>0</v>
      </c>
      <c r="R1484" s="230">
        <f>Q1484*H1484</f>
        <v>0</v>
      </c>
      <c r="S1484" s="230">
        <v>0</v>
      </c>
      <c r="T1484" s="231">
        <f>S1484*H1484</f>
        <v>0</v>
      </c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R1484" s="232" t="s">
        <v>136</v>
      </c>
      <c r="AT1484" s="232" t="s">
        <v>132</v>
      </c>
      <c r="AU1484" s="232" t="s">
        <v>82</v>
      </c>
      <c r="AY1484" s="18" t="s">
        <v>129</v>
      </c>
      <c r="BE1484" s="233">
        <f>IF(N1484="základní",J1484,0)</f>
        <v>0</v>
      </c>
      <c r="BF1484" s="233">
        <f>IF(N1484="snížená",J1484,0)</f>
        <v>0</v>
      </c>
      <c r="BG1484" s="233">
        <f>IF(N1484="zákl. přenesená",J1484,0)</f>
        <v>0</v>
      </c>
      <c r="BH1484" s="233">
        <f>IF(N1484="sníž. přenesená",J1484,0)</f>
        <v>0</v>
      </c>
      <c r="BI1484" s="233">
        <f>IF(N1484="nulová",J1484,0)</f>
        <v>0</v>
      </c>
      <c r="BJ1484" s="18" t="s">
        <v>80</v>
      </c>
      <c r="BK1484" s="233">
        <f>ROUND(I1484*H1484,2)</f>
        <v>0</v>
      </c>
      <c r="BL1484" s="18" t="s">
        <v>136</v>
      </c>
      <c r="BM1484" s="232" t="s">
        <v>1049</v>
      </c>
    </row>
    <row r="1485" spans="1:47" s="2" customFormat="1" ht="12">
      <c r="A1485" s="39"/>
      <c r="B1485" s="40"/>
      <c r="C1485" s="41"/>
      <c r="D1485" s="234" t="s">
        <v>137</v>
      </c>
      <c r="E1485" s="41"/>
      <c r="F1485" s="235" t="s">
        <v>1048</v>
      </c>
      <c r="G1485" s="41"/>
      <c r="H1485" s="41"/>
      <c r="I1485" s="236"/>
      <c r="J1485" s="41"/>
      <c r="K1485" s="41"/>
      <c r="L1485" s="45"/>
      <c r="M1485" s="237"/>
      <c r="N1485" s="238"/>
      <c r="O1485" s="92"/>
      <c r="P1485" s="92"/>
      <c r="Q1485" s="92"/>
      <c r="R1485" s="92"/>
      <c r="S1485" s="92"/>
      <c r="T1485" s="93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T1485" s="18" t="s">
        <v>137</v>
      </c>
      <c r="AU1485" s="18" t="s">
        <v>82</v>
      </c>
    </row>
    <row r="1486" spans="1:51" s="13" customFormat="1" ht="12">
      <c r="A1486" s="13"/>
      <c r="B1486" s="243"/>
      <c r="C1486" s="244"/>
      <c r="D1486" s="234" t="s">
        <v>188</v>
      </c>
      <c r="E1486" s="245" t="s">
        <v>1</v>
      </c>
      <c r="F1486" s="246" t="s">
        <v>374</v>
      </c>
      <c r="G1486" s="244"/>
      <c r="H1486" s="245" t="s">
        <v>1</v>
      </c>
      <c r="I1486" s="247"/>
      <c r="J1486" s="244"/>
      <c r="K1486" s="244"/>
      <c r="L1486" s="248"/>
      <c r="M1486" s="249"/>
      <c r="N1486" s="250"/>
      <c r="O1486" s="250"/>
      <c r="P1486" s="250"/>
      <c r="Q1486" s="250"/>
      <c r="R1486" s="250"/>
      <c r="S1486" s="250"/>
      <c r="T1486" s="251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T1486" s="252" t="s">
        <v>188</v>
      </c>
      <c r="AU1486" s="252" t="s">
        <v>82</v>
      </c>
      <c r="AV1486" s="13" t="s">
        <v>80</v>
      </c>
      <c r="AW1486" s="13" t="s">
        <v>30</v>
      </c>
      <c r="AX1486" s="13" t="s">
        <v>73</v>
      </c>
      <c r="AY1486" s="252" t="s">
        <v>129</v>
      </c>
    </row>
    <row r="1487" spans="1:51" s="13" customFormat="1" ht="12">
      <c r="A1487" s="13"/>
      <c r="B1487" s="243"/>
      <c r="C1487" s="244"/>
      <c r="D1487" s="234" t="s">
        <v>188</v>
      </c>
      <c r="E1487" s="245" t="s">
        <v>1</v>
      </c>
      <c r="F1487" s="246" t="s">
        <v>977</v>
      </c>
      <c r="G1487" s="244"/>
      <c r="H1487" s="245" t="s">
        <v>1</v>
      </c>
      <c r="I1487" s="247"/>
      <c r="J1487" s="244"/>
      <c r="K1487" s="244"/>
      <c r="L1487" s="248"/>
      <c r="M1487" s="249"/>
      <c r="N1487" s="250"/>
      <c r="O1487" s="250"/>
      <c r="P1487" s="250"/>
      <c r="Q1487" s="250"/>
      <c r="R1487" s="250"/>
      <c r="S1487" s="250"/>
      <c r="T1487" s="251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T1487" s="252" t="s">
        <v>188</v>
      </c>
      <c r="AU1487" s="252" t="s">
        <v>82</v>
      </c>
      <c r="AV1487" s="13" t="s">
        <v>80</v>
      </c>
      <c r="AW1487" s="13" t="s">
        <v>30</v>
      </c>
      <c r="AX1487" s="13" t="s">
        <v>73</v>
      </c>
      <c r="AY1487" s="252" t="s">
        <v>129</v>
      </c>
    </row>
    <row r="1488" spans="1:51" s="14" customFormat="1" ht="12">
      <c r="A1488" s="14"/>
      <c r="B1488" s="253"/>
      <c r="C1488" s="254"/>
      <c r="D1488" s="234" t="s">
        <v>188</v>
      </c>
      <c r="E1488" s="255" t="s">
        <v>1</v>
      </c>
      <c r="F1488" s="256" t="s">
        <v>1050</v>
      </c>
      <c r="G1488" s="254"/>
      <c r="H1488" s="257">
        <v>10.125</v>
      </c>
      <c r="I1488" s="258"/>
      <c r="J1488" s="254"/>
      <c r="K1488" s="254"/>
      <c r="L1488" s="259"/>
      <c r="M1488" s="260"/>
      <c r="N1488" s="261"/>
      <c r="O1488" s="261"/>
      <c r="P1488" s="261"/>
      <c r="Q1488" s="261"/>
      <c r="R1488" s="261"/>
      <c r="S1488" s="261"/>
      <c r="T1488" s="262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T1488" s="263" t="s">
        <v>188</v>
      </c>
      <c r="AU1488" s="263" t="s">
        <v>82</v>
      </c>
      <c r="AV1488" s="14" t="s">
        <v>82</v>
      </c>
      <c r="AW1488" s="14" t="s">
        <v>30</v>
      </c>
      <c r="AX1488" s="14" t="s">
        <v>73</v>
      </c>
      <c r="AY1488" s="263" t="s">
        <v>129</v>
      </c>
    </row>
    <row r="1489" spans="1:51" s="14" customFormat="1" ht="12">
      <c r="A1489" s="14"/>
      <c r="B1489" s="253"/>
      <c r="C1489" s="254"/>
      <c r="D1489" s="234" t="s">
        <v>188</v>
      </c>
      <c r="E1489" s="255" t="s">
        <v>1</v>
      </c>
      <c r="F1489" s="256" t="s">
        <v>1051</v>
      </c>
      <c r="G1489" s="254"/>
      <c r="H1489" s="257">
        <v>0.285</v>
      </c>
      <c r="I1489" s="258"/>
      <c r="J1489" s="254"/>
      <c r="K1489" s="254"/>
      <c r="L1489" s="259"/>
      <c r="M1489" s="260"/>
      <c r="N1489" s="261"/>
      <c r="O1489" s="261"/>
      <c r="P1489" s="261"/>
      <c r="Q1489" s="261"/>
      <c r="R1489" s="261"/>
      <c r="S1489" s="261"/>
      <c r="T1489" s="262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T1489" s="263" t="s">
        <v>188</v>
      </c>
      <c r="AU1489" s="263" t="s">
        <v>82</v>
      </c>
      <c r="AV1489" s="14" t="s">
        <v>82</v>
      </c>
      <c r="AW1489" s="14" t="s">
        <v>30</v>
      </c>
      <c r="AX1489" s="14" t="s">
        <v>73</v>
      </c>
      <c r="AY1489" s="263" t="s">
        <v>129</v>
      </c>
    </row>
    <row r="1490" spans="1:51" s="13" customFormat="1" ht="12">
      <c r="A1490" s="13"/>
      <c r="B1490" s="243"/>
      <c r="C1490" s="244"/>
      <c r="D1490" s="234" t="s">
        <v>188</v>
      </c>
      <c r="E1490" s="245" t="s">
        <v>1</v>
      </c>
      <c r="F1490" s="246" t="s">
        <v>980</v>
      </c>
      <c r="G1490" s="244"/>
      <c r="H1490" s="245" t="s">
        <v>1</v>
      </c>
      <c r="I1490" s="247"/>
      <c r="J1490" s="244"/>
      <c r="K1490" s="244"/>
      <c r="L1490" s="248"/>
      <c r="M1490" s="249"/>
      <c r="N1490" s="250"/>
      <c r="O1490" s="250"/>
      <c r="P1490" s="250"/>
      <c r="Q1490" s="250"/>
      <c r="R1490" s="250"/>
      <c r="S1490" s="250"/>
      <c r="T1490" s="251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52" t="s">
        <v>188</v>
      </c>
      <c r="AU1490" s="252" t="s">
        <v>82</v>
      </c>
      <c r="AV1490" s="13" t="s">
        <v>80</v>
      </c>
      <c r="AW1490" s="13" t="s">
        <v>30</v>
      </c>
      <c r="AX1490" s="13" t="s">
        <v>73</v>
      </c>
      <c r="AY1490" s="252" t="s">
        <v>129</v>
      </c>
    </row>
    <row r="1491" spans="1:51" s="14" customFormat="1" ht="12">
      <c r="A1491" s="14"/>
      <c r="B1491" s="253"/>
      <c r="C1491" s="254"/>
      <c r="D1491" s="234" t="s">
        <v>188</v>
      </c>
      <c r="E1491" s="255" t="s">
        <v>1</v>
      </c>
      <c r="F1491" s="256" t="s">
        <v>1052</v>
      </c>
      <c r="G1491" s="254"/>
      <c r="H1491" s="257">
        <v>2.52</v>
      </c>
      <c r="I1491" s="258"/>
      <c r="J1491" s="254"/>
      <c r="K1491" s="254"/>
      <c r="L1491" s="259"/>
      <c r="M1491" s="260"/>
      <c r="N1491" s="261"/>
      <c r="O1491" s="261"/>
      <c r="P1491" s="261"/>
      <c r="Q1491" s="261"/>
      <c r="R1491" s="261"/>
      <c r="S1491" s="261"/>
      <c r="T1491" s="262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63" t="s">
        <v>188</v>
      </c>
      <c r="AU1491" s="263" t="s">
        <v>82</v>
      </c>
      <c r="AV1491" s="14" t="s">
        <v>82</v>
      </c>
      <c r="AW1491" s="14" t="s">
        <v>30</v>
      </c>
      <c r="AX1491" s="14" t="s">
        <v>73</v>
      </c>
      <c r="AY1491" s="263" t="s">
        <v>129</v>
      </c>
    </row>
    <row r="1492" spans="1:51" s="14" customFormat="1" ht="12">
      <c r="A1492" s="14"/>
      <c r="B1492" s="253"/>
      <c r="C1492" s="254"/>
      <c r="D1492" s="234" t="s">
        <v>188</v>
      </c>
      <c r="E1492" s="255" t="s">
        <v>1</v>
      </c>
      <c r="F1492" s="256" t="s">
        <v>1053</v>
      </c>
      <c r="G1492" s="254"/>
      <c r="H1492" s="257">
        <v>0.14</v>
      </c>
      <c r="I1492" s="258"/>
      <c r="J1492" s="254"/>
      <c r="K1492" s="254"/>
      <c r="L1492" s="259"/>
      <c r="M1492" s="260"/>
      <c r="N1492" s="261"/>
      <c r="O1492" s="261"/>
      <c r="P1492" s="261"/>
      <c r="Q1492" s="261"/>
      <c r="R1492" s="261"/>
      <c r="S1492" s="261"/>
      <c r="T1492" s="262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T1492" s="263" t="s">
        <v>188</v>
      </c>
      <c r="AU1492" s="263" t="s">
        <v>82</v>
      </c>
      <c r="AV1492" s="14" t="s">
        <v>82</v>
      </c>
      <c r="AW1492" s="14" t="s">
        <v>30</v>
      </c>
      <c r="AX1492" s="14" t="s">
        <v>73</v>
      </c>
      <c r="AY1492" s="263" t="s">
        <v>129</v>
      </c>
    </row>
    <row r="1493" spans="1:51" s="16" customFormat="1" ht="12">
      <c r="A1493" s="16"/>
      <c r="B1493" s="286"/>
      <c r="C1493" s="287"/>
      <c r="D1493" s="234" t="s">
        <v>188</v>
      </c>
      <c r="E1493" s="288" t="s">
        <v>1</v>
      </c>
      <c r="F1493" s="289" t="s">
        <v>451</v>
      </c>
      <c r="G1493" s="287"/>
      <c r="H1493" s="290">
        <v>13.07</v>
      </c>
      <c r="I1493" s="291"/>
      <c r="J1493" s="287"/>
      <c r="K1493" s="287"/>
      <c r="L1493" s="292"/>
      <c r="M1493" s="293"/>
      <c r="N1493" s="294"/>
      <c r="O1493" s="294"/>
      <c r="P1493" s="294"/>
      <c r="Q1493" s="294"/>
      <c r="R1493" s="294"/>
      <c r="S1493" s="294"/>
      <c r="T1493" s="295"/>
      <c r="U1493" s="16"/>
      <c r="V1493" s="16"/>
      <c r="W1493" s="16"/>
      <c r="X1493" s="16"/>
      <c r="Y1493" s="16"/>
      <c r="Z1493" s="16"/>
      <c r="AA1493" s="16"/>
      <c r="AB1493" s="16"/>
      <c r="AC1493" s="16"/>
      <c r="AD1493" s="16"/>
      <c r="AE1493" s="16"/>
      <c r="AT1493" s="296" t="s">
        <v>188</v>
      </c>
      <c r="AU1493" s="296" t="s">
        <v>82</v>
      </c>
      <c r="AV1493" s="16" t="s">
        <v>141</v>
      </c>
      <c r="AW1493" s="16" t="s">
        <v>30</v>
      </c>
      <c r="AX1493" s="16" t="s">
        <v>73</v>
      </c>
      <c r="AY1493" s="296" t="s">
        <v>129</v>
      </c>
    </row>
    <row r="1494" spans="1:51" s="13" customFormat="1" ht="12">
      <c r="A1494" s="13"/>
      <c r="B1494" s="243"/>
      <c r="C1494" s="244"/>
      <c r="D1494" s="234" t="s">
        <v>188</v>
      </c>
      <c r="E1494" s="245" t="s">
        <v>1</v>
      </c>
      <c r="F1494" s="246" t="s">
        <v>389</v>
      </c>
      <c r="G1494" s="244"/>
      <c r="H1494" s="245" t="s">
        <v>1</v>
      </c>
      <c r="I1494" s="247"/>
      <c r="J1494" s="244"/>
      <c r="K1494" s="244"/>
      <c r="L1494" s="248"/>
      <c r="M1494" s="249"/>
      <c r="N1494" s="250"/>
      <c r="O1494" s="250"/>
      <c r="P1494" s="250"/>
      <c r="Q1494" s="250"/>
      <c r="R1494" s="250"/>
      <c r="S1494" s="250"/>
      <c r="T1494" s="251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52" t="s">
        <v>188</v>
      </c>
      <c r="AU1494" s="252" t="s">
        <v>82</v>
      </c>
      <c r="AV1494" s="13" t="s">
        <v>80</v>
      </c>
      <c r="AW1494" s="13" t="s">
        <v>30</v>
      </c>
      <c r="AX1494" s="13" t="s">
        <v>73</v>
      </c>
      <c r="AY1494" s="252" t="s">
        <v>129</v>
      </c>
    </row>
    <row r="1495" spans="1:51" s="13" customFormat="1" ht="12">
      <c r="A1495" s="13"/>
      <c r="B1495" s="243"/>
      <c r="C1495" s="244"/>
      <c r="D1495" s="234" t="s">
        <v>188</v>
      </c>
      <c r="E1495" s="245" t="s">
        <v>1</v>
      </c>
      <c r="F1495" s="246" t="s">
        <v>1054</v>
      </c>
      <c r="G1495" s="244"/>
      <c r="H1495" s="245" t="s">
        <v>1</v>
      </c>
      <c r="I1495" s="247"/>
      <c r="J1495" s="244"/>
      <c r="K1495" s="244"/>
      <c r="L1495" s="248"/>
      <c r="M1495" s="249"/>
      <c r="N1495" s="250"/>
      <c r="O1495" s="250"/>
      <c r="P1495" s="250"/>
      <c r="Q1495" s="250"/>
      <c r="R1495" s="250"/>
      <c r="S1495" s="250"/>
      <c r="T1495" s="251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52" t="s">
        <v>188</v>
      </c>
      <c r="AU1495" s="252" t="s">
        <v>82</v>
      </c>
      <c r="AV1495" s="13" t="s">
        <v>80</v>
      </c>
      <c r="AW1495" s="13" t="s">
        <v>30</v>
      </c>
      <c r="AX1495" s="13" t="s">
        <v>73</v>
      </c>
      <c r="AY1495" s="252" t="s">
        <v>129</v>
      </c>
    </row>
    <row r="1496" spans="1:51" s="14" customFormat="1" ht="12">
      <c r="A1496" s="14"/>
      <c r="B1496" s="253"/>
      <c r="C1496" s="254"/>
      <c r="D1496" s="234" t="s">
        <v>188</v>
      </c>
      <c r="E1496" s="255" t="s">
        <v>1</v>
      </c>
      <c r="F1496" s="256" t="s">
        <v>1055</v>
      </c>
      <c r="G1496" s="254"/>
      <c r="H1496" s="257">
        <v>9.15</v>
      </c>
      <c r="I1496" s="258"/>
      <c r="J1496" s="254"/>
      <c r="K1496" s="254"/>
      <c r="L1496" s="259"/>
      <c r="M1496" s="260"/>
      <c r="N1496" s="261"/>
      <c r="O1496" s="261"/>
      <c r="P1496" s="261"/>
      <c r="Q1496" s="261"/>
      <c r="R1496" s="261"/>
      <c r="S1496" s="261"/>
      <c r="T1496" s="262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T1496" s="263" t="s">
        <v>188</v>
      </c>
      <c r="AU1496" s="263" t="s">
        <v>82</v>
      </c>
      <c r="AV1496" s="14" t="s">
        <v>82</v>
      </c>
      <c r="AW1496" s="14" t="s">
        <v>30</v>
      </c>
      <c r="AX1496" s="14" t="s">
        <v>73</v>
      </c>
      <c r="AY1496" s="263" t="s">
        <v>129</v>
      </c>
    </row>
    <row r="1497" spans="1:51" s="14" customFormat="1" ht="12">
      <c r="A1497" s="14"/>
      <c r="B1497" s="253"/>
      <c r="C1497" s="254"/>
      <c r="D1497" s="234" t="s">
        <v>188</v>
      </c>
      <c r="E1497" s="255" t="s">
        <v>1</v>
      </c>
      <c r="F1497" s="256" t="s">
        <v>1056</v>
      </c>
      <c r="G1497" s="254"/>
      <c r="H1497" s="257">
        <v>0.155</v>
      </c>
      <c r="I1497" s="258"/>
      <c r="J1497" s="254"/>
      <c r="K1497" s="254"/>
      <c r="L1497" s="259"/>
      <c r="M1497" s="260"/>
      <c r="N1497" s="261"/>
      <c r="O1497" s="261"/>
      <c r="P1497" s="261"/>
      <c r="Q1497" s="261"/>
      <c r="R1497" s="261"/>
      <c r="S1497" s="261"/>
      <c r="T1497" s="262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T1497" s="263" t="s">
        <v>188</v>
      </c>
      <c r="AU1497" s="263" t="s">
        <v>82</v>
      </c>
      <c r="AV1497" s="14" t="s">
        <v>82</v>
      </c>
      <c r="AW1497" s="14" t="s">
        <v>30</v>
      </c>
      <c r="AX1497" s="14" t="s">
        <v>73</v>
      </c>
      <c r="AY1497" s="263" t="s">
        <v>129</v>
      </c>
    </row>
    <row r="1498" spans="1:51" s="13" customFormat="1" ht="12">
      <c r="A1498" s="13"/>
      <c r="B1498" s="243"/>
      <c r="C1498" s="244"/>
      <c r="D1498" s="234" t="s">
        <v>188</v>
      </c>
      <c r="E1498" s="245" t="s">
        <v>1</v>
      </c>
      <c r="F1498" s="246" t="s">
        <v>1025</v>
      </c>
      <c r="G1498" s="244"/>
      <c r="H1498" s="245" t="s">
        <v>1</v>
      </c>
      <c r="I1498" s="247"/>
      <c r="J1498" s="244"/>
      <c r="K1498" s="244"/>
      <c r="L1498" s="248"/>
      <c r="M1498" s="249"/>
      <c r="N1498" s="250"/>
      <c r="O1498" s="250"/>
      <c r="P1498" s="250"/>
      <c r="Q1498" s="250"/>
      <c r="R1498" s="250"/>
      <c r="S1498" s="250"/>
      <c r="T1498" s="251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52" t="s">
        <v>188</v>
      </c>
      <c r="AU1498" s="252" t="s">
        <v>82</v>
      </c>
      <c r="AV1498" s="13" t="s">
        <v>80</v>
      </c>
      <c r="AW1498" s="13" t="s">
        <v>30</v>
      </c>
      <c r="AX1498" s="13" t="s">
        <v>73</v>
      </c>
      <c r="AY1498" s="252" t="s">
        <v>129</v>
      </c>
    </row>
    <row r="1499" spans="1:51" s="14" customFormat="1" ht="12">
      <c r="A1499" s="14"/>
      <c r="B1499" s="253"/>
      <c r="C1499" s="254"/>
      <c r="D1499" s="234" t="s">
        <v>188</v>
      </c>
      <c r="E1499" s="255" t="s">
        <v>1</v>
      </c>
      <c r="F1499" s="256" t="s">
        <v>1057</v>
      </c>
      <c r="G1499" s="254"/>
      <c r="H1499" s="257">
        <v>3.371</v>
      </c>
      <c r="I1499" s="258"/>
      <c r="J1499" s="254"/>
      <c r="K1499" s="254"/>
      <c r="L1499" s="259"/>
      <c r="M1499" s="260"/>
      <c r="N1499" s="261"/>
      <c r="O1499" s="261"/>
      <c r="P1499" s="261"/>
      <c r="Q1499" s="261"/>
      <c r="R1499" s="261"/>
      <c r="S1499" s="261"/>
      <c r="T1499" s="262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63" t="s">
        <v>188</v>
      </c>
      <c r="AU1499" s="263" t="s">
        <v>82</v>
      </c>
      <c r="AV1499" s="14" t="s">
        <v>82</v>
      </c>
      <c r="AW1499" s="14" t="s">
        <v>30</v>
      </c>
      <c r="AX1499" s="14" t="s">
        <v>73</v>
      </c>
      <c r="AY1499" s="263" t="s">
        <v>129</v>
      </c>
    </row>
    <row r="1500" spans="1:51" s="14" customFormat="1" ht="12">
      <c r="A1500" s="14"/>
      <c r="B1500" s="253"/>
      <c r="C1500" s="254"/>
      <c r="D1500" s="234" t="s">
        <v>188</v>
      </c>
      <c r="E1500" s="255" t="s">
        <v>1</v>
      </c>
      <c r="F1500" s="256" t="s">
        <v>1058</v>
      </c>
      <c r="G1500" s="254"/>
      <c r="H1500" s="257">
        <v>1.125</v>
      </c>
      <c r="I1500" s="258"/>
      <c r="J1500" s="254"/>
      <c r="K1500" s="254"/>
      <c r="L1500" s="259"/>
      <c r="M1500" s="260"/>
      <c r="N1500" s="261"/>
      <c r="O1500" s="261"/>
      <c r="P1500" s="261"/>
      <c r="Q1500" s="261"/>
      <c r="R1500" s="261"/>
      <c r="S1500" s="261"/>
      <c r="T1500" s="262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T1500" s="263" t="s">
        <v>188</v>
      </c>
      <c r="AU1500" s="263" t="s">
        <v>82</v>
      </c>
      <c r="AV1500" s="14" t="s">
        <v>82</v>
      </c>
      <c r="AW1500" s="14" t="s">
        <v>30</v>
      </c>
      <c r="AX1500" s="14" t="s">
        <v>73</v>
      </c>
      <c r="AY1500" s="263" t="s">
        <v>129</v>
      </c>
    </row>
    <row r="1501" spans="1:51" s="14" customFormat="1" ht="12">
      <c r="A1501" s="14"/>
      <c r="B1501" s="253"/>
      <c r="C1501" s="254"/>
      <c r="D1501" s="234" t="s">
        <v>188</v>
      </c>
      <c r="E1501" s="255" t="s">
        <v>1</v>
      </c>
      <c r="F1501" s="256" t="s">
        <v>1059</v>
      </c>
      <c r="G1501" s="254"/>
      <c r="H1501" s="257">
        <v>0.6</v>
      </c>
      <c r="I1501" s="258"/>
      <c r="J1501" s="254"/>
      <c r="K1501" s="254"/>
      <c r="L1501" s="259"/>
      <c r="M1501" s="260"/>
      <c r="N1501" s="261"/>
      <c r="O1501" s="261"/>
      <c r="P1501" s="261"/>
      <c r="Q1501" s="261"/>
      <c r="R1501" s="261"/>
      <c r="S1501" s="261"/>
      <c r="T1501" s="262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263" t="s">
        <v>188</v>
      </c>
      <c r="AU1501" s="263" t="s">
        <v>82</v>
      </c>
      <c r="AV1501" s="14" t="s">
        <v>82</v>
      </c>
      <c r="AW1501" s="14" t="s">
        <v>30</v>
      </c>
      <c r="AX1501" s="14" t="s">
        <v>73</v>
      </c>
      <c r="AY1501" s="263" t="s">
        <v>129</v>
      </c>
    </row>
    <row r="1502" spans="1:51" s="14" customFormat="1" ht="12">
      <c r="A1502" s="14"/>
      <c r="B1502" s="253"/>
      <c r="C1502" s="254"/>
      <c r="D1502" s="234" t="s">
        <v>188</v>
      </c>
      <c r="E1502" s="255" t="s">
        <v>1</v>
      </c>
      <c r="F1502" s="256" t="s">
        <v>703</v>
      </c>
      <c r="G1502" s="254"/>
      <c r="H1502" s="257">
        <v>0.135</v>
      </c>
      <c r="I1502" s="258"/>
      <c r="J1502" s="254"/>
      <c r="K1502" s="254"/>
      <c r="L1502" s="259"/>
      <c r="M1502" s="260"/>
      <c r="N1502" s="261"/>
      <c r="O1502" s="261"/>
      <c r="P1502" s="261"/>
      <c r="Q1502" s="261"/>
      <c r="R1502" s="261"/>
      <c r="S1502" s="261"/>
      <c r="T1502" s="262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63" t="s">
        <v>188</v>
      </c>
      <c r="AU1502" s="263" t="s">
        <v>82</v>
      </c>
      <c r="AV1502" s="14" t="s">
        <v>82</v>
      </c>
      <c r="AW1502" s="14" t="s">
        <v>30</v>
      </c>
      <c r="AX1502" s="14" t="s">
        <v>73</v>
      </c>
      <c r="AY1502" s="263" t="s">
        <v>129</v>
      </c>
    </row>
    <row r="1503" spans="1:51" s="13" customFormat="1" ht="12">
      <c r="A1503" s="13"/>
      <c r="B1503" s="243"/>
      <c r="C1503" s="244"/>
      <c r="D1503" s="234" t="s">
        <v>188</v>
      </c>
      <c r="E1503" s="245" t="s">
        <v>1</v>
      </c>
      <c r="F1503" s="246" t="s">
        <v>1029</v>
      </c>
      <c r="G1503" s="244"/>
      <c r="H1503" s="245" t="s">
        <v>1</v>
      </c>
      <c r="I1503" s="247"/>
      <c r="J1503" s="244"/>
      <c r="K1503" s="244"/>
      <c r="L1503" s="248"/>
      <c r="M1503" s="249"/>
      <c r="N1503" s="250"/>
      <c r="O1503" s="250"/>
      <c r="P1503" s="250"/>
      <c r="Q1503" s="250"/>
      <c r="R1503" s="250"/>
      <c r="S1503" s="250"/>
      <c r="T1503" s="251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T1503" s="252" t="s">
        <v>188</v>
      </c>
      <c r="AU1503" s="252" t="s">
        <v>82</v>
      </c>
      <c r="AV1503" s="13" t="s">
        <v>80</v>
      </c>
      <c r="AW1503" s="13" t="s">
        <v>30</v>
      </c>
      <c r="AX1503" s="13" t="s">
        <v>73</v>
      </c>
      <c r="AY1503" s="252" t="s">
        <v>129</v>
      </c>
    </row>
    <row r="1504" spans="1:51" s="14" customFormat="1" ht="12">
      <c r="A1504" s="14"/>
      <c r="B1504" s="253"/>
      <c r="C1504" s="254"/>
      <c r="D1504" s="234" t="s">
        <v>188</v>
      </c>
      <c r="E1504" s="255" t="s">
        <v>1</v>
      </c>
      <c r="F1504" s="256" t="s">
        <v>1060</v>
      </c>
      <c r="G1504" s="254"/>
      <c r="H1504" s="257">
        <v>4.995</v>
      </c>
      <c r="I1504" s="258"/>
      <c r="J1504" s="254"/>
      <c r="K1504" s="254"/>
      <c r="L1504" s="259"/>
      <c r="M1504" s="260"/>
      <c r="N1504" s="261"/>
      <c r="O1504" s="261"/>
      <c r="P1504" s="261"/>
      <c r="Q1504" s="261"/>
      <c r="R1504" s="261"/>
      <c r="S1504" s="261"/>
      <c r="T1504" s="262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T1504" s="263" t="s">
        <v>188</v>
      </c>
      <c r="AU1504" s="263" t="s">
        <v>82</v>
      </c>
      <c r="AV1504" s="14" t="s">
        <v>82</v>
      </c>
      <c r="AW1504" s="14" t="s">
        <v>30</v>
      </c>
      <c r="AX1504" s="14" t="s">
        <v>73</v>
      </c>
      <c r="AY1504" s="263" t="s">
        <v>129</v>
      </c>
    </row>
    <row r="1505" spans="1:51" s="14" customFormat="1" ht="12">
      <c r="A1505" s="14"/>
      <c r="B1505" s="253"/>
      <c r="C1505" s="254"/>
      <c r="D1505" s="234" t="s">
        <v>188</v>
      </c>
      <c r="E1505" s="255" t="s">
        <v>1</v>
      </c>
      <c r="F1505" s="256" t="s">
        <v>1061</v>
      </c>
      <c r="G1505" s="254"/>
      <c r="H1505" s="257">
        <v>3.75</v>
      </c>
      <c r="I1505" s="258"/>
      <c r="J1505" s="254"/>
      <c r="K1505" s="254"/>
      <c r="L1505" s="259"/>
      <c r="M1505" s="260"/>
      <c r="N1505" s="261"/>
      <c r="O1505" s="261"/>
      <c r="P1505" s="261"/>
      <c r="Q1505" s="261"/>
      <c r="R1505" s="261"/>
      <c r="S1505" s="261"/>
      <c r="T1505" s="262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T1505" s="263" t="s">
        <v>188</v>
      </c>
      <c r="AU1505" s="263" t="s">
        <v>82</v>
      </c>
      <c r="AV1505" s="14" t="s">
        <v>82</v>
      </c>
      <c r="AW1505" s="14" t="s">
        <v>30</v>
      </c>
      <c r="AX1505" s="14" t="s">
        <v>73</v>
      </c>
      <c r="AY1505" s="263" t="s">
        <v>129</v>
      </c>
    </row>
    <row r="1506" spans="1:51" s="14" customFormat="1" ht="12">
      <c r="A1506" s="14"/>
      <c r="B1506" s="253"/>
      <c r="C1506" s="254"/>
      <c r="D1506" s="234" t="s">
        <v>188</v>
      </c>
      <c r="E1506" s="255" t="s">
        <v>1</v>
      </c>
      <c r="F1506" s="256" t="s">
        <v>1062</v>
      </c>
      <c r="G1506" s="254"/>
      <c r="H1506" s="257">
        <v>0.21</v>
      </c>
      <c r="I1506" s="258"/>
      <c r="J1506" s="254"/>
      <c r="K1506" s="254"/>
      <c r="L1506" s="259"/>
      <c r="M1506" s="260"/>
      <c r="N1506" s="261"/>
      <c r="O1506" s="261"/>
      <c r="P1506" s="261"/>
      <c r="Q1506" s="261"/>
      <c r="R1506" s="261"/>
      <c r="S1506" s="261"/>
      <c r="T1506" s="262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T1506" s="263" t="s">
        <v>188</v>
      </c>
      <c r="AU1506" s="263" t="s">
        <v>82</v>
      </c>
      <c r="AV1506" s="14" t="s">
        <v>82</v>
      </c>
      <c r="AW1506" s="14" t="s">
        <v>30</v>
      </c>
      <c r="AX1506" s="14" t="s">
        <v>73</v>
      </c>
      <c r="AY1506" s="263" t="s">
        <v>129</v>
      </c>
    </row>
    <row r="1507" spans="1:51" s="14" customFormat="1" ht="12">
      <c r="A1507" s="14"/>
      <c r="B1507" s="253"/>
      <c r="C1507" s="254"/>
      <c r="D1507" s="234" t="s">
        <v>188</v>
      </c>
      <c r="E1507" s="255" t="s">
        <v>1</v>
      </c>
      <c r="F1507" s="256" t="s">
        <v>1063</v>
      </c>
      <c r="G1507" s="254"/>
      <c r="H1507" s="257">
        <v>0.405</v>
      </c>
      <c r="I1507" s="258"/>
      <c r="J1507" s="254"/>
      <c r="K1507" s="254"/>
      <c r="L1507" s="259"/>
      <c r="M1507" s="260"/>
      <c r="N1507" s="261"/>
      <c r="O1507" s="261"/>
      <c r="P1507" s="261"/>
      <c r="Q1507" s="261"/>
      <c r="R1507" s="261"/>
      <c r="S1507" s="261"/>
      <c r="T1507" s="262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T1507" s="263" t="s">
        <v>188</v>
      </c>
      <c r="AU1507" s="263" t="s">
        <v>82</v>
      </c>
      <c r="AV1507" s="14" t="s">
        <v>82</v>
      </c>
      <c r="AW1507" s="14" t="s">
        <v>30</v>
      </c>
      <c r="AX1507" s="14" t="s">
        <v>73</v>
      </c>
      <c r="AY1507" s="263" t="s">
        <v>129</v>
      </c>
    </row>
    <row r="1508" spans="1:51" s="13" customFormat="1" ht="12">
      <c r="A1508" s="13"/>
      <c r="B1508" s="243"/>
      <c r="C1508" s="244"/>
      <c r="D1508" s="234" t="s">
        <v>188</v>
      </c>
      <c r="E1508" s="245" t="s">
        <v>1</v>
      </c>
      <c r="F1508" s="246" t="s">
        <v>1034</v>
      </c>
      <c r="G1508" s="244"/>
      <c r="H1508" s="245" t="s">
        <v>1</v>
      </c>
      <c r="I1508" s="247"/>
      <c r="J1508" s="244"/>
      <c r="K1508" s="244"/>
      <c r="L1508" s="248"/>
      <c r="M1508" s="249"/>
      <c r="N1508" s="250"/>
      <c r="O1508" s="250"/>
      <c r="P1508" s="250"/>
      <c r="Q1508" s="250"/>
      <c r="R1508" s="250"/>
      <c r="S1508" s="250"/>
      <c r="T1508" s="251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52" t="s">
        <v>188</v>
      </c>
      <c r="AU1508" s="252" t="s">
        <v>82</v>
      </c>
      <c r="AV1508" s="13" t="s">
        <v>80</v>
      </c>
      <c r="AW1508" s="13" t="s">
        <v>30</v>
      </c>
      <c r="AX1508" s="13" t="s">
        <v>73</v>
      </c>
      <c r="AY1508" s="252" t="s">
        <v>129</v>
      </c>
    </row>
    <row r="1509" spans="1:51" s="14" customFormat="1" ht="12">
      <c r="A1509" s="14"/>
      <c r="B1509" s="253"/>
      <c r="C1509" s="254"/>
      <c r="D1509" s="234" t="s">
        <v>188</v>
      </c>
      <c r="E1509" s="255" t="s">
        <v>1</v>
      </c>
      <c r="F1509" s="256" t="s">
        <v>1064</v>
      </c>
      <c r="G1509" s="254"/>
      <c r="H1509" s="257">
        <v>5.603</v>
      </c>
      <c r="I1509" s="258"/>
      <c r="J1509" s="254"/>
      <c r="K1509" s="254"/>
      <c r="L1509" s="259"/>
      <c r="M1509" s="260"/>
      <c r="N1509" s="261"/>
      <c r="O1509" s="261"/>
      <c r="P1509" s="261"/>
      <c r="Q1509" s="261"/>
      <c r="R1509" s="261"/>
      <c r="S1509" s="261"/>
      <c r="T1509" s="262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263" t="s">
        <v>188</v>
      </c>
      <c r="AU1509" s="263" t="s">
        <v>82</v>
      </c>
      <c r="AV1509" s="14" t="s">
        <v>82</v>
      </c>
      <c r="AW1509" s="14" t="s">
        <v>30</v>
      </c>
      <c r="AX1509" s="14" t="s">
        <v>73</v>
      </c>
      <c r="AY1509" s="263" t="s">
        <v>129</v>
      </c>
    </row>
    <row r="1510" spans="1:51" s="14" customFormat="1" ht="12">
      <c r="A1510" s="14"/>
      <c r="B1510" s="253"/>
      <c r="C1510" s="254"/>
      <c r="D1510" s="234" t="s">
        <v>188</v>
      </c>
      <c r="E1510" s="255" t="s">
        <v>1</v>
      </c>
      <c r="F1510" s="256" t="s">
        <v>1065</v>
      </c>
      <c r="G1510" s="254"/>
      <c r="H1510" s="257">
        <v>2.88</v>
      </c>
      <c r="I1510" s="258"/>
      <c r="J1510" s="254"/>
      <c r="K1510" s="254"/>
      <c r="L1510" s="259"/>
      <c r="M1510" s="260"/>
      <c r="N1510" s="261"/>
      <c r="O1510" s="261"/>
      <c r="P1510" s="261"/>
      <c r="Q1510" s="261"/>
      <c r="R1510" s="261"/>
      <c r="S1510" s="261"/>
      <c r="T1510" s="262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T1510" s="263" t="s">
        <v>188</v>
      </c>
      <c r="AU1510" s="263" t="s">
        <v>82</v>
      </c>
      <c r="AV1510" s="14" t="s">
        <v>82</v>
      </c>
      <c r="AW1510" s="14" t="s">
        <v>30</v>
      </c>
      <c r="AX1510" s="14" t="s">
        <v>73</v>
      </c>
      <c r="AY1510" s="263" t="s">
        <v>129</v>
      </c>
    </row>
    <row r="1511" spans="1:51" s="14" customFormat="1" ht="12">
      <c r="A1511" s="14"/>
      <c r="B1511" s="253"/>
      <c r="C1511" s="254"/>
      <c r="D1511" s="234" t="s">
        <v>188</v>
      </c>
      <c r="E1511" s="255" t="s">
        <v>1</v>
      </c>
      <c r="F1511" s="256" t="s">
        <v>1062</v>
      </c>
      <c r="G1511" s="254"/>
      <c r="H1511" s="257">
        <v>0.21</v>
      </c>
      <c r="I1511" s="258"/>
      <c r="J1511" s="254"/>
      <c r="K1511" s="254"/>
      <c r="L1511" s="259"/>
      <c r="M1511" s="260"/>
      <c r="N1511" s="261"/>
      <c r="O1511" s="261"/>
      <c r="P1511" s="261"/>
      <c r="Q1511" s="261"/>
      <c r="R1511" s="261"/>
      <c r="S1511" s="261"/>
      <c r="T1511" s="262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63" t="s">
        <v>188</v>
      </c>
      <c r="AU1511" s="263" t="s">
        <v>82</v>
      </c>
      <c r="AV1511" s="14" t="s">
        <v>82</v>
      </c>
      <c r="AW1511" s="14" t="s">
        <v>30</v>
      </c>
      <c r="AX1511" s="14" t="s">
        <v>73</v>
      </c>
      <c r="AY1511" s="263" t="s">
        <v>129</v>
      </c>
    </row>
    <row r="1512" spans="1:51" s="14" customFormat="1" ht="12">
      <c r="A1512" s="14"/>
      <c r="B1512" s="253"/>
      <c r="C1512" s="254"/>
      <c r="D1512" s="234" t="s">
        <v>188</v>
      </c>
      <c r="E1512" s="255" t="s">
        <v>1</v>
      </c>
      <c r="F1512" s="256" t="s">
        <v>703</v>
      </c>
      <c r="G1512" s="254"/>
      <c r="H1512" s="257">
        <v>0.135</v>
      </c>
      <c r="I1512" s="258"/>
      <c r="J1512" s="254"/>
      <c r="K1512" s="254"/>
      <c r="L1512" s="259"/>
      <c r="M1512" s="260"/>
      <c r="N1512" s="261"/>
      <c r="O1512" s="261"/>
      <c r="P1512" s="261"/>
      <c r="Q1512" s="261"/>
      <c r="R1512" s="261"/>
      <c r="S1512" s="261"/>
      <c r="T1512" s="262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T1512" s="263" t="s">
        <v>188</v>
      </c>
      <c r="AU1512" s="263" t="s">
        <v>82</v>
      </c>
      <c r="AV1512" s="14" t="s">
        <v>82</v>
      </c>
      <c r="AW1512" s="14" t="s">
        <v>30</v>
      </c>
      <c r="AX1512" s="14" t="s">
        <v>73</v>
      </c>
      <c r="AY1512" s="263" t="s">
        <v>129</v>
      </c>
    </row>
    <row r="1513" spans="1:51" s="14" customFormat="1" ht="12">
      <c r="A1513" s="14"/>
      <c r="B1513" s="253"/>
      <c r="C1513" s="254"/>
      <c r="D1513" s="234" t="s">
        <v>188</v>
      </c>
      <c r="E1513" s="255" t="s">
        <v>1</v>
      </c>
      <c r="F1513" s="256" t="s">
        <v>1063</v>
      </c>
      <c r="G1513" s="254"/>
      <c r="H1513" s="257">
        <v>0.405</v>
      </c>
      <c r="I1513" s="258"/>
      <c r="J1513" s="254"/>
      <c r="K1513" s="254"/>
      <c r="L1513" s="259"/>
      <c r="M1513" s="260"/>
      <c r="N1513" s="261"/>
      <c r="O1513" s="261"/>
      <c r="P1513" s="261"/>
      <c r="Q1513" s="261"/>
      <c r="R1513" s="261"/>
      <c r="S1513" s="261"/>
      <c r="T1513" s="262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T1513" s="263" t="s">
        <v>188</v>
      </c>
      <c r="AU1513" s="263" t="s">
        <v>82</v>
      </c>
      <c r="AV1513" s="14" t="s">
        <v>82</v>
      </c>
      <c r="AW1513" s="14" t="s">
        <v>30</v>
      </c>
      <c r="AX1513" s="14" t="s">
        <v>73</v>
      </c>
      <c r="AY1513" s="263" t="s">
        <v>129</v>
      </c>
    </row>
    <row r="1514" spans="1:51" s="13" customFormat="1" ht="12">
      <c r="A1514" s="13"/>
      <c r="B1514" s="243"/>
      <c r="C1514" s="244"/>
      <c r="D1514" s="234" t="s">
        <v>188</v>
      </c>
      <c r="E1514" s="245" t="s">
        <v>1</v>
      </c>
      <c r="F1514" s="246" t="s">
        <v>1037</v>
      </c>
      <c r="G1514" s="244"/>
      <c r="H1514" s="245" t="s">
        <v>1</v>
      </c>
      <c r="I1514" s="247"/>
      <c r="J1514" s="244"/>
      <c r="K1514" s="244"/>
      <c r="L1514" s="248"/>
      <c r="M1514" s="249"/>
      <c r="N1514" s="250"/>
      <c r="O1514" s="250"/>
      <c r="P1514" s="250"/>
      <c r="Q1514" s="250"/>
      <c r="R1514" s="250"/>
      <c r="S1514" s="250"/>
      <c r="T1514" s="251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T1514" s="252" t="s">
        <v>188</v>
      </c>
      <c r="AU1514" s="252" t="s">
        <v>82</v>
      </c>
      <c r="AV1514" s="13" t="s">
        <v>80</v>
      </c>
      <c r="AW1514" s="13" t="s">
        <v>30</v>
      </c>
      <c r="AX1514" s="13" t="s">
        <v>73</v>
      </c>
      <c r="AY1514" s="252" t="s">
        <v>129</v>
      </c>
    </row>
    <row r="1515" spans="1:51" s="14" customFormat="1" ht="12">
      <c r="A1515" s="14"/>
      <c r="B1515" s="253"/>
      <c r="C1515" s="254"/>
      <c r="D1515" s="234" t="s">
        <v>188</v>
      </c>
      <c r="E1515" s="255" t="s">
        <v>1</v>
      </c>
      <c r="F1515" s="256" t="s">
        <v>1066</v>
      </c>
      <c r="G1515" s="254"/>
      <c r="H1515" s="257">
        <v>3.74</v>
      </c>
      <c r="I1515" s="258"/>
      <c r="J1515" s="254"/>
      <c r="K1515" s="254"/>
      <c r="L1515" s="259"/>
      <c r="M1515" s="260"/>
      <c r="N1515" s="261"/>
      <c r="O1515" s="261"/>
      <c r="P1515" s="261"/>
      <c r="Q1515" s="261"/>
      <c r="R1515" s="261"/>
      <c r="S1515" s="261"/>
      <c r="T1515" s="262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T1515" s="263" t="s">
        <v>188</v>
      </c>
      <c r="AU1515" s="263" t="s">
        <v>82</v>
      </c>
      <c r="AV1515" s="14" t="s">
        <v>82</v>
      </c>
      <c r="AW1515" s="14" t="s">
        <v>30</v>
      </c>
      <c r="AX1515" s="14" t="s">
        <v>73</v>
      </c>
      <c r="AY1515" s="263" t="s">
        <v>129</v>
      </c>
    </row>
    <row r="1516" spans="1:51" s="14" customFormat="1" ht="12">
      <c r="A1516" s="14"/>
      <c r="B1516" s="253"/>
      <c r="C1516" s="254"/>
      <c r="D1516" s="234" t="s">
        <v>188</v>
      </c>
      <c r="E1516" s="255" t="s">
        <v>1</v>
      </c>
      <c r="F1516" s="256" t="s">
        <v>1067</v>
      </c>
      <c r="G1516" s="254"/>
      <c r="H1516" s="257">
        <v>1.313</v>
      </c>
      <c r="I1516" s="258"/>
      <c r="J1516" s="254"/>
      <c r="K1516" s="254"/>
      <c r="L1516" s="259"/>
      <c r="M1516" s="260"/>
      <c r="N1516" s="261"/>
      <c r="O1516" s="261"/>
      <c r="P1516" s="261"/>
      <c r="Q1516" s="261"/>
      <c r="R1516" s="261"/>
      <c r="S1516" s="261"/>
      <c r="T1516" s="262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63" t="s">
        <v>188</v>
      </c>
      <c r="AU1516" s="263" t="s">
        <v>82</v>
      </c>
      <c r="AV1516" s="14" t="s">
        <v>82</v>
      </c>
      <c r="AW1516" s="14" t="s">
        <v>30</v>
      </c>
      <c r="AX1516" s="14" t="s">
        <v>73</v>
      </c>
      <c r="AY1516" s="263" t="s">
        <v>129</v>
      </c>
    </row>
    <row r="1517" spans="1:51" s="13" customFormat="1" ht="12">
      <c r="A1517" s="13"/>
      <c r="B1517" s="243"/>
      <c r="C1517" s="244"/>
      <c r="D1517" s="234" t="s">
        <v>188</v>
      </c>
      <c r="E1517" s="245" t="s">
        <v>1</v>
      </c>
      <c r="F1517" s="246" t="s">
        <v>1040</v>
      </c>
      <c r="G1517" s="244"/>
      <c r="H1517" s="245" t="s">
        <v>1</v>
      </c>
      <c r="I1517" s="247"/>
      <c r="J1517" s="244"/>
      <c r="K1517" s="244"/>
      <c r="L1517" s="248"/>
      <c r="M1517" s="249"/>
      <c r="N1517" s="250"/>
      <c r="O1517" s="250"/>
      <c r="P1517" s="250"/>
      <c r="Q1517" s="250"/>
      <c r="R1517" s="250"/>
      <c r="S1517" s="250"/>
      <c r="T1517" s="251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52" t="s">
        <v>188</v>
      </c>
      <c r="AU1517" s="252" t="s">
        <v>82</v>
      </c>
      <c r="AV1517" s="13" t="s">
        <v>80</v>
      </c>
      <c r="AW1517" s="13" t="s">
        <v>30</v>
      </c>
      <c r="AX1517" s="13" t="s">
        <v>73</v>
      </c>
      <c r="AY1517" s="252" t="s">
        <v>129</v>
      </c>
    </row>
    <row r="1518" spans="1:51" s="14" customFormat="1" ht="12">
      <c r="A1518" s="14"/>
      <c r="B1518" s="253"/>
      <c r="C1518" s="254"/>
      <c r="D1518" s="234" t="s">
        <v>188</v>
      </c>
      <c r="E1518" s="255" t="s">
        <v>1</v>
      </c>
      <c r="F1518" s="256" t="s">
        <v>1068</v>
      </c>
      <c r="G1518" s="254"/>
      <c r="H1518" s="257">
        <v>6.24</v>
      </c>
      <c r="I1518" s="258"/>
      <c r="J1518" s="254"/>
      <c r="K1518" s="254"/>
      <c r="L1518" s="259"/>
      <c r="M1518" s="260"/>
      <c r="N1518" s="261"/>
      <c r="O1518" s="261"/>
      <c r="P1518" s="261"/>
      <c r="Q1518" s="261"/>
      <c r="R1518" s="261"/>
      <c r="S1518" s="261"/>
      <c r="T1518" s="262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263" t="s">
        <v>188</v>
      </c>
      <c r="AU1518" s="263" t="s">
        <v>82</v>
      </c>
      <c r="AV1518" s="14" t="s">
        <v>82</v>
      </c>
      <c r="AW1518" s="14" t="s">
        <v>30</v>
      </c>
      <c r="AX1518" s="14" t="s">
        <v>73</v>
      </c>
      <c r="AY1518" s="263" t="s">
        <v>129</v>
      </c>
    </row>
    <row r="1519" spans="1:51" s="14" customFormat="1" ht="12">
      <c r="A1519" s="14"/>
      <c r="B1519" s="253"/>
      <c r="C1519" s="254"/>
      <c r="D1519" s="234" t="s">
        <v>188</v>
      </c>
      <c r="E1519" s="255" t="s">
        <v>1</v>
      </c>
      <c r="F1519" s="256" t="s">
        <v>1069</v>
      </c>
      <c r="G1519" s="254"/>
      <c r="H1519" s="257">
        <v>-0.27</v>
      </c>
      <c r="I1519" s="258"/>
      <c r="J1519" s="254"/>
      <c r="K1519" s="254"/>
      <c r="L1519" s="259"/>
      <c r="M1519" s="260"/>
      <c r="N1519" s="261"/>
      <c r="O1519" s="261"/>
      <c r="P1519" s="261"/>
      <c r="Q1519" s="261"/>
      <c r="R1519" s="261"/>
      <c r="S1519" s="261"/>
      <c r="T1519" s="262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63" t="s">
        <v>188</v>
      </c>
      <c r="AU1519" s="263" t="s">
        <v>82</v>
      </c>
      <c r="AV1519" s="14" t="s">
        <v>82</v>
      </c>
      <c r="AW1519" s="14" t="s">
        <v>30</v>
      </c>
      <c r="AX1519" s="14" t="s">
        <v>73</v>
      </c>
      <c r="AY1519" s="263" t="s">
        <v>129</v>
      </c>
    </row>
    <row r="1520" spans="1:51" s="16" customFormat="1" ht="12">
      <c r="A1520" s="16"/>
      <c r="B1520" s="286"/>
      <c r="C1520" s="287"/>
      <c r="D1520" s="234" t="s">
        <v>188</v>
      </c>
      <c r="E1520" s="288" t="s">
        <v>1</v>
      </c>
      <c r="F1520" s="289" t="s">
        <v>451</v>
      </c>
      <c r="G1520" s="287"/>
      <c r="H1520" s="290">
        <v>44.15200000000001</v>
      </c>
      <c r="I1520" s="291"/>
      <c r="J1520" s="287"/>
      <c r="K1520" s="287"/>
      <c r="L1520" s="292"/>
      <c r="M1520" s="293"/>
      <c r="N1520" s="294"/>
      <c r="O1520" s="294"/>
      <c r="P1520" s="294"/>
      <c r="Q1520" s="294"/>
      <c r="R1520" s="294"/>
      <c r="S1520" s="294"/>
      <c r="T1520" s="295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6"/>
      <c r="AE1520" s="16"/>
      <c r="AT1520" s="296" t="s">
        <v>188</v>
      </c>
      <c r="AU1520" s="296" t="s">
        <v>82</v>
      </c>
      <c r="AV1520" s="16" t="s">
        <v>141</v>
      </c>
      <c r="AW1520" s="16" t="s">
        <v>30</v>
      </c>
      <c r="AX1520" s="16" t="s">
        <v>73</v>
      </c>
      <c r="AY1520" s="296" t="s">
        <v>129</v>
      </c>
    </row>
    <row r="1521" spans="1:51" s="15" customFormat="1" ht="12">
      <c r="A1521" s="15"/>
      <c r="B1521" s="264"/>
      <c r="C1521" s="265"/>
      <c r="D1521" s="234" t="s">
        <v>188</v>
      </c>
      <c r="E1521" s="266" t="s">
        <v>1</v>
      </c>
      <c r="F1521" s="267" t="s">
        <v>197</v>
      </c>
      <c r="G1521" s="265"/>
      <c r="H1521" s="268">
        <v>57.22200000000001</v>
      </c>
      <c r="I1521" s="269"/>
      <c r="J1521" s="265"/>
      <c r="K1521" s="265"/>
      <c r="L1521" s="270"/>
      <c r="M1521" s="271"/>
      <c r="N1521" s="272"/>
      <c r="O1521" s="272"/>
      <c r="P1521" s="272"/>
      <c r="Q1521" s="272"/>
      <c r="R1521" s="272"/>
      <c r="S1521" s="272"/>
      <c r="T1521" s="273"/>
      <c r="U1521" s="15"/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T1521" s="274" t="s">
        <v>188</v>
      </c>
      <c r="AU1521" s="274" t="s">
        <v>82</v>
      </c>
      <c r="AV1521" s="15" t="s">
        <v>136</v>
      </c>
      <c r="AW1521" s="15" t="s">
        <v>30</v>
      </c>
      <c r="AX1521" s="15" t="s">
        <v>80</v>
      </c>
      <c r="AY1521" s="274" t="s">
        <v>129</v>
      </c>
    </row>
    <row r="1522" spans="1:65" s="2" customFormat="1" ht="49.05" customHeight="1">
      <c r="A1522" s="39"/>
      <c r="B1522" s="40"/>
      <c r="C1522" s="220" t="s">
        <v>329</v>
      </c>
      <c r="D1522" s="220" t="s">
        <v>132</v>
      </c>
      <c r="E1522" s="221" t="s">
        <v>1070</v>
      </c>
      <c r="F1522" s="222" t="s">
        <v>1071</v>
      </c>
      <c r="G1522" s="223" t="s">
        <v>187</v>
      </c>
      <c r="H1522" s="224">
        <v>2.52</v>
      </c>
      <c r="I1522" s="225"/>
      <c r="J1522" s="226">
        <f>ROUND(I1522*H1522,2)</f>
        <v>0</v>
      </c>
      <c r="K1522" s="227"/>
      <c r="L1522" s="45"/>
      <c r="M1522" s="228" t="s">
        <v>1</v>
      </c>
      <c r="N1522" s="229" t="s">
        <v>38</v>
      </c>
      <c r="O1522" s="92"/>
      <c r="P1522" s="230">
        <f>O1522*H1522</f>
        <v>0</v>
      </c>
      <c r="Q1522" s="230">
        <v>0</v>
      </c>
      <c r="R1522" s="230">
        <f>Q1522*H1522</f>
        <v>0</v>
      </c>
      <c r="S1522" s="230">
        <v>0</v>
      </c>
      <c r="T1522" s="231">
        <f>S1522*H1522</f>
        <v>0</v>
      </c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R1522" s="232" t="s">
        <v>136</v>
      </c>
      <c r="AT1522" s="232" t="s">
        <v>132</v>
      </c>
      <c r="AU1522" s="232" t="s">
        <v>82</v>
      </c>
      <c r="AY1522" s="18" t="s">
        <v>129</v>
      </c>
      <c r="BE1522" s="233">
        <f>IF(N1522="základní",J1522,0)</f>
        <v>0</v>
      </c>
      <c r="BF1522" s="233">
        <f>IF(N1522="snížená",J1522,0)</f>
        <v>0</v>
      </c>
      <c r="BG1522" s="233">
        <f>IF(N1522="zákl. přenesená",J1522,0)</f>
        <v>0</v>
      </c>
      <c r="BH1522" s="233">
        <f>IF(N1522="sníž. přenesená",J1522,0)</f>
        <v>0</v>
      </c>
      <c r="BI1522" s="233">
        <f>IF(N1522="nulová",J1522,0)</f>
        <v>0</v>
      </c>
      <c r="BJ1522" s="18" t="s">
        <v>80</v>
      </c>
      <c r="BK1522" s="233">
        <f>ROUND(I1522*H1522,2)</f>
        <v>0</v>
      </c>
      <c r="BL1522" s="18" t="s">
        <v>136</v>
      </c>
      <c r="BM1522" s="232" t="s">
        <v>1072</v>
      </c>
    </row>
    <row r="1523" spans="1:47" s="2" customFormat="1" ht="12">
      <c r="A1523" s="39"/>
      <c r="B1523" s="40"/>
      <c r="C1523" s="41"/>
      <c r="D1523" s="234" t="s">
        <v>137</v>
      </c>
      <c r="E1523" s="41"/>
      <c r="F1523" s="235" t="s">
        <v>1071</v>
      </c>
      <c r="G1523" s="41"/>
      <c r="H1523" s="41"/>
      <c r="I1523" s="236"/>
      <c r="J1523" s="41"/>
      <c r="K1523" s="41"/>
      <c r="L1523" s="45"/>
      <c r="M1523" s="237"/>
      <c r="N1523" s="238"/>
      <c r="O1523" s="92"/>
      <c r="P1523" s="92"/>
      <c r="Q1523" s="92"/>
      <c r="R1523" s="92"/>
      <c r="S1523" s="92"/>
      <c r="T1523" s="93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T1523" s="18" t="s">
        <v>137</v>
      </c>
      <c r="AU1523" s="18" t="s">
        <v>82</v>
      </c>
    </row>
    <row r="1524" spans="1:51" s="13" customFormat="1" ht="12">
      <c r="A1524" s="13"/>
      <c r="B1524" s="243"/>
      <c r="C1524" s="244"/>
      <c r="D1524" s="234" t="s">
        <v>188</v>
      </c>
      <c r="E1524" s="245" t="s">
        <v>1</v>
      </c>
      <c r="F1524" s="246" t="s">
        <v>1073</v>
      </c>
      <c r="G1524" s="244"/>
      <c r="H1524" s="245" t="s">
        <v>1</v>
      </c>
      <c r="I1524" s="247"/>
      <c r="J1524" s="244"/>
      <c r="K1524" s="244"/>
      <c r="L1524" s="248"/>
      <c r="M1524" s="249"/>
      <c r="N1524" s="250"/>
      <c r="O1524" s="250"/>
      <c r="P1524" s="250"/>
      <c r="Q1524" s="250"/>
      <c r="R1524" s="250"/>
      <c r="S1524" s="250"/>
      <c r="T1524" s="251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52" t="s">
        <v>188</v>
      </c>
      <c r="AU1524" s="252" t="s">
        <v>82</v>
      </c>
      <c r="AV1524" s="13" t="s">
        <v>80</v>
      </c>
      <c r="AW1524" s="13" t="s">
        <v>30</v>
      </c>
      <c r="AX1524" s="13" t="s">
        <v>73</v>
      </c>
      <c r="AY1524" s="252" t="s">
        <v>129</v>
      </c>
    </row>
    <row r="1525" spans="1:51" s="14" customFormat="1" ht="12">
      <c r="A1525" s="14"/>
      <c r="B1525" s="253"/>
      <c r="C1525" s="254"/>
      <c r="D1525" s="234" t="s">
        <v>188</v>
      </c>
      <c r="E1525" s="255" t="s">
        <v>1</v>
      </c>
      <c r="F1525" s="256" t="s">
        <v>1074</v>
      </c>
      <c r="G1525" s="254"/>
      <c r="H1525" s="257">
        <v>2.52</v>
      </c>
      <c r="I1525" s="258"/>
      <c r="J1525" s="254"/>
      <c r="K1525" s="254"/>
      <c r="L1525" s="259"/>
      <c r="M1525" s="260"/>
      <c r="N1525" s="261"/>
      <c r="O1525" s="261"/>
      <c r="P1525" s="261"/>
      <c r="Q1525" s="261"/>
      <c r="R1525" s="261"/>
      <c r="S1525" s="261"/>
      <c r="T1525" s="262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63" t="s">
        <v>188</v>
      </c>
      <c r="AU1525" s="263" t="s">
        <v>82</v>
      </c>
      <c r="AV1525" s="14" t="s">
        <v>82</v>
      </c>
      <c r="AW1525" s="14" t="s">
        <v>30</v>
      </c>
      <c r="AX1525" s="14" t="s">
        <v>73</v>
      </c>
      <c r="AY1525" s="263" t="s">
        <v>129</v>
      </c>
    </row>
    <row r="1526" spans="1:51" s="15" customFormat="1" ht="12">
      <c r="A1526" s="15"/>
      <c r="B1526" s="264"/>
      <c r="C1526" s="265"/>
      <c r="D1526" s="234" t="s">
        <v>188</v>
      </c>
      <c r="E1526" s="266" t="s">
        <v>1</v>
      </c>
      <c r="F1526" s="267" t="s">
        <v>197</v>
      </c>
      <c r="G1526" s="265"/>
      <c r="H1526" s="268">
        <v>2.52</v>
      </c>
      <c r="I1526" s="269"/>
      <c r="J1526" s="265"/>
      <c r="K1526" s="265"/>
      <c r="L1526" s="270"/>
      <c r="M1526" s="271"/>
      <c r="N1526" s="272"/>
      <c r="O1526" s="272"/>
      <c r="P1526" s="272"/>
      <c r="Q1526" s="272"/>
      <c r="R1526" s="272"/>
      <c r="S1526" s="272"/>
      <c r="T1526" s="273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T1526" s="274" t="s">
        <v>188</v>
      </c>
      <c r="AU1526" s="274" t="s">
        <v>82</v>
      </c>
      <c r="AV1526" s="15" t="s">
        <v>136</v>
      </c>
      <c r="AW1526" s="15" t="s">
        <v>30</v>
      </c>
      <c r="AX1526" s="15" t="s">
        <v>80</v>
      </c>
      <c r="AY1526" s="274" t="s">
        <v>129</v>
      </c>
    </row>
    <row r="1527" spans="1:65" s="2" customFormat="1" ht="24.15" customHeight="1">
      <c r="A1527" s="39"/>
      <c r="B1527" s="40"/>
      <c r="C1527" s="220" t="s">
        <v>1075</v>
      </c>
      <c r="D1527" s="220" t="s">
        <v>132</v>
      </c>
      <c r="E1527" s="221" t="s">
        <v>1076</v>
      </c>
      <c r="F1527" s="222" t="s">
        <v>1077</v>
      </c>
      <c r="G1527" s="223" t="s">
        <v>230</v>
      </c>
      <c r="H1527" s="224">
        <v>12.9</v>
      </c>
      <c r="I1527" s="225"/>
      <c r="J1527" s="226">
        <f>ROUND(I1527*H1527,2)</f>
        <v>0</v>
      </c>
      <c r="K1527" s="227"/>
      <c r="L1527" s="45"/>
      <c r="M1527" s="228" t="s">
        <v>1</v>
      </c>
      <c r="N1527" s="229" t="s">
        <v>38</v>
      </c>
      <c r="O1527" s="92"/>
      <c r="P1527" s="230">
        <f>O1527*H1527</f>
        <v>0</v>
      </c>
      <c r="Q1527" s="230">
        <v>0</v>
      </c>
      <c r="R1527" s="230">
        <f>Q1527*H1527</f>
        <v>0</v>
      </c>
      <c r="S1527" s="230">
        <v>0</v>
      </c>
      <c r="T1527" s="231">
        <f>S1527*H1527</f>
        <v>0</v>
      </c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R1527" s="232" t="s">
        <v>136</v>
      </c>
      <c r="AT1527" s="232" t="s">
        <v>132</v>
      </c>
      <c r="AU1527" s="232" t="s">
        <v>82</v>
      </c>
      <c r="AY1527" s="18" t="s">
        <v>129</v>
      </c>
      <c r="BE1527" s="233">
        <f>IF(N1527="základní",J1527,0)</f>
        <v>0</v>
      </c>
      <c r="BF1527" s="233">
        <f>IF(N1527="snížená",J1527,0)</f>
        <v>0</v>
      </c>
      <c r="BG1527" s="233">
        <f>IF(N1527="zákl. přenesená",J1527,0)</f>
        <v>0</v>
      </c>
      <c r="BH1527" s="233">
        <f>IF(N1527="sníž. přenesená",J1527,0)</f>
        <v>0</v>
      </c>
      <c r="BI1527" s="233">
        <f>IF(N1527="nulová",J1527,0)</f>
        <v>0</v>
      </c>
      <c r="BJ1527" s="18" t="s">
        <v>80</v>
      </c>
      <c r="BK1527" s="233">
        <f>ROUND(I1527*H1527,2)</f>
        <v>0</v>
      </c>
      <c r="BL1527" s="18" t="s">
        <v>136</v>
      </c>
      <c r="BM1527" s="232" t="s">
        <v>1078</v>
      </c>
    </row>
    <row r="1528" spans="1:47" s="2" customFormat="1" ht="12">
      <c r="A1528" s="39"/>
      <c r="B1528" s="40"/>
      <c r="C1528" s="41"/>
      <c r="D1528" s="234" t="s">
        <v>137</v>
      </c>
      <c r="E1528" s="41"/>
      <c r="F1528" s="235" t="s">
        <v>1077</v>
      </c>
      <c r="G1528" s="41"/>
      <c r="H1528" s="41"/>
      <c r="I1528" s="236"/>
      <c r="J1528" s="41"/>
      <c r="K1528" s="41"/>
      <c r="L1528" s="45"/>
      <c r="M1528" s="237"/>
      <c r="N1528" s="238"/>
      <c r="O1528" s="92"/>
      <c r="P1528" s="92"/>
      <c r="Q1528" s="92"/>
      <c r="R1528" s="92"/>
      <c r="S1528" s="92"/>
      <c r="T1528" s="93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T1528" s="18" t="s">
        <v>137</v>
      </c>
      <c r="AU1528" s="18" t="s">
        <v>82</v>
      </c>
    </row>
    <row r="1529" spans="1:51" s="13" customFormat="1" ht="12">
      <c r="A1529" s="13"/>
      <c r="B1529" s="243"/>
      <c r="C1529" s="244"/>
      <c r="D1529" s="234" t="s">
        <v>188</v>
      </c>
      <c r="E1529" s="245" t="s">
        <v>1</v>
      </c>
      <c r="F1529" s="246" t="s">
        <v>1079</v>
      </c>
      <c r="G1529" s="244"/>
      <c r="H1529" s="245" t="s">
        <v>1</v>
      </c>
      <c r="I1529" s="247"/>
      <c r="J1529" s="244"/>
      <c r="K1529" s="244"/>
      <c r="L1529" s="248"/>
      <c r="M1529" s="249"/>
      <c r="N1529" s="250"/>
      <c r="O1529" s="250"/>
      <c r="P1529" s="250"/>
      <c r="Q1529" s="250"/>
      <c r="R1529" s="250"/>
      <c r="S1529" s="250"/>
      <c r="T1529" s="251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52" t="s">
        <v>188</v>
      </c>
      <c r="AU1529" s="252" t="s">
        <v>82</v>
      </c>
      <c r="AV1529" s="13" t="s">
        <v>80</v>
      </c>
      <c r="AW1529" s="13" t="s">
        <v>30</v>
      </c>
      <c r="AX1529" s="13" t="s">
        <v>73</v>
      </c>
      <c r="AY1529" s="252" t="s">
        <v>129</v>
      </c>
    </row>
    <row r="1530" spans="1:51" s="14" customFormat="1" ht="12">
      <c r="A1530" s="14"/>
      <c r="B1530" s="253"/>
      <c r="C1530" s="254"/>
      <c r="D1530" s="234" t="s">
        <v>188</v>
      </c>
      <c r="E1530" s="255" t="s">
        <v>1</v>
      </c>
      <c r="F1530" s="256" t="s">
        <v>1080</v>
      </c>
      <c r="G1530" s="254"/>
      <c r="H1530" s="257">
        <v>12.9</v>
      </c>
      <c r="I1530" s="258"/>
      <c r="J1530" s="254"/>
      <c r="K1530" s="254"/>
      <c r="L1530" s="259"/>
      <c r="M1530" s="260"/>
      <c r="N1530" s="261"/>
      <c r="O1530" s="261"/>
      <c r="P1530" s="261"/>
      <c r="Q1530" s="261"/>
      <c r="R1530" s="261"/>
      <c r="S1530" s="261"/>
      <c r="T1530" s="262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63" t="s">
        <v>188</v>
      </c>
      <c r="AU1530" s="263" t="s">
        <v>82</v>
      </c>
      <c r="AV1530" s="14" t="s">
        <v>82</v>
      </c>
      <c r="AW1530" s="14" t="s">
        <v>30</v>
      </c>
      <c r="AX1530" s="14" t="s">
        <v>73</v>
      </c>
      <c r="AY1530" s="263" t="s">
        <v>129</v>
      </c>
    </row>
    <row r="1531" spans="1:51" s="15" customFormat="1" ht="12">
      <c r="A1531" s="15"/>
      <c r="B1531" s="264"/>
      <c r="C1531" s="265"/>
      <c r="D1531" s="234" t="s">
        <v>188</v>
      </c>
      <c r="E1531" s="266" t="s">
        <v>1</v>
      </c>
      <c r="F1531" s="267" t="s">
        <v>197</v>
      </c>
      <c r="G1531" s="265"/>
      <c r="H1531" s="268">
        <v>12.9</v>
      </c>
      <c r="I1531" s="269"/>
      <c r="J1531" s="265"/>
      <c r="K1531" s="265"/>
      <c r="L1531" s="270"/>
      <c r="M1531" s="271"/>
      <c r="N1531" s="272"/>
      <c r="O1531" s="272"/>
      <c r="P1531" s="272"/>
      <c r="Q1531" s="272"/>
      <c r="R1531" s="272"/>
      <c r="S1531" s="272"/>
      <c r="T1531" s="273"/>
      <c r="U1531" s="15"/>
      <c r="V1531" s="15"/>
      <c r="W1531" s="15"/>
      <c r="X1531" s="15"/>
      <c r="Y1531" s="15"/>
      <c r="Z1531" s="15"/>
      <c r="AA1531" s="15"/>
      <c r="AB1531" s="15"/>
      <c r="AC1531" s="15"/>
      <c r="AD1531" s="15"/>
      <c r="AE1531" s="15"/>
      <c r="AT1531" s="274" t="s">
        <v>188</v>
      </c>
      <c r="AU1531" s="274" t="s">
        <v>82</v>
      </c>
      <c r="AV1531" s="15" t="s">
        <v>136</v>
      </c>
      <c r="AW1531" s="15" t="s">
        <v>30</v>
      </c>
      <c r="AX1531" s="15" t="s">
        <v>80</v>
      </c>
      <c r="AY1531" s="274" t="s">
        <v>129</v>
      </c>
    </row>
    <row r="1532" spans="1:65" s="2" customFormat="1" ht="24.15" customHeight="1">
      <c r="A1532" s="39"/>
      <c r="B1532" s="40"/>
      <c r="C1532" s="220" t="s">
        <v>333</v>
      </c>
      <c r="D1532" s="220" t="s">
        <v>132</v>
      </c>
      <c r="E1532" s="221" t="s">
        <v>1081</v>
      </c>
      <c r="F1532" s="222" t="s">
        <v>1082</v>
      </c>
      <c r="G1532" s="223" t="s">
        <v>230</v>
      </c>
      <c r="H1532" s="224">
        <v>17.5</v>
      </c>
      <c r="I1532" s="225"/>
      <c r="J1532" s="226">
        <f>ROUND(I1532*H1532,2)</f>
        <v>0</v>
      </c>
      <c r="K1532" s="227"/>
      <c r="L1532" s="45"/>
      <c r="M1532" s="228" t="s">
        <v>1</v>
      </c>
      <c r="N1532" s="229" t="s">
        <v>38</v>
      </c>
      <c r="O1532" s="92"/>
      <c r="P1532" s="230">
        <f>O1532*H1532</f>
        <v>0</v>
      </c>
      <c r="Q1532" s="230">
        <v>0</v>
      </c>
      <c r="R1532" s="230">
        <f>Q1532*H1532</f>
        <v>0</v>
      </c>
      <c r="S1532" s="230">
        <v>0</v>
      </c>
      <c r="T1532" s="231">
        <f>S1532*H1532</f>
        <v>0</v>
      </c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R1532" s="232" t="s">
        <v>136</v>
      </c>
      <c r="AT1532" s="232" t="s">
        <v>132</v>
      </c>
      <c r="AU1532" s="232" t="s">
        <v>82</v>
      </c>
      <c r="AY1532" s="18" t="s">
        <v>129</v>
      </c>
      <c r="BE1532" s="233">
        <f>IF(N1532="základní",J1532,0)</f>
        <v>0</v>
      </c>
      <c r="BF1532" s="233">
        <f>IF(N1532="snížená",J1532,0)</f>
        <v>0</v>
      </c>
      <c r="BG1532" s="233">
        <f>IF(N1532="zákl. přenesená",J1532,0)</f>
        <v>0</v>
      </c>
      <c r="BH1532" s="233">
        <f>IF(N1532="sníž. přenesená",J1532,0)</f>
        <v>0</v>
      </c>
      <c r="BI1532" s="233">
        <f>IF(N1532="nulová",J1532,0)</f>
        <v>0</v>
      </c>
      <c r="BJ1532" s="18" t="s">
        <v>80</v>
      </c>
      <c r="BK1532" s="233">
        <f>ROUND(I1532*H1532,2)</f>
        <v>0</v>
      </c>
      <c r="BL1532" s="18" t="s">
        <v>136</v>
      </c>
      <c r="BM1532" s="232" t="s">
        <v>1083</v>
      </c>
    </row>
    <row r="1533" spans="1:47" s="2" customFormat="1" ht="12">
      <c r="A1533" s="39"/>
      <c r="B1533" s="40"/>
      <c r="C1533" s="41"/>
      <c r="D1533" s="234" t="s">
        <v>137</v>
      </c>
      <c r="E1533" s="41"/>
      <c r="F1533" s="235" t="s">
        <v>1082</v>
      </c>
      <c r="G1533" s="41"/>
      <c r="H1533" s="41"/>
      <c r="I1533" s="236"/>
      <c r="J1533" s="41"/>
      <c r="K1533" s="41"/>
      <c r="L1533" s="45"/>
      <c r="M1533" s="237"/>
      <c r="N1533" s="238"/>
      <c r="O1533" s="92"/>
      <c r="P1533" s="92"/>
      <c r="Q1533" s="92"/>
      <c r="R1533" s="92"/>
      <c r="S1533" s="92"/>
      <c r="T1533" s="93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T1533" s="18" t="s">
        <v>137</v>
      </c>
      <c r="AU1533" s="18" t="s">
        <v>82</v>
      </c>
    </row>
    <row r="1534" spans="1:51" s="13" customFormat="1" ht="12">
      <c r="A1534" s="13"/>
      <c r="B1534" s="243"/>
      <c r="C1534" s="244"/>
      <c r="D1534" s="234" t="s">
        <v>188</v>
      </c>
      <c r="E1534" s="245" t="s">
        <v>1</v>
      </c>
      <c r="F1534" s="246" t="s">
        <v>389</v>
      </c>
      <c r="G1534" s="244"/>
      <c r="H1534" s="245" t="s">
        <v>1</v>
      </c>
      <c r="I1534" s="247"/>
      <c r="J1534" s="244"/>
      <c r="K1534" s="244"/>
      <c r="L1534" s="248"/>
      <c r="M1534" s="249"/>
      <c r="N1534" s="250"/>
      <c r="O1534" s="250"/>
      <c r="P1534" s="250"/>
      <c r="Q1534" s="250"/>
      <c r="R1534" s="250"/>
      <c r="S1534" s="250"/>
      <c r="T1534" s="251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52" t="s">
        <v>188</v>
      </c>
      <c r="AU1534" s="252" t="s">
        <v>82</v>
      </c>
      <c r="AV1534" s="13" t="s">
        <v>80</v>
      </c>
      <c r="AW1534" s="13" t="s">
        <v>30</v>
      </c>
      <c r="AX1534" s="13" t="s">
        <v>73</v>
      </c>
      <c r="AY1534" s="252" t="s">
        <v>129</v>
      </c>
    </row>
    <row r="1535" spans="1:51" s="13" customFormat="1" ht="12">
      <c r="A1535" s="13"/>
      <c r="B1535" s="243"/>
      <c r="C1535" s="244"/>
      <c r="D1535" s="234" t="s">
        <v>188</v>
      </c>
      <c r="E1535" s="245" t="s">
        <v>1</v>
      </c>
      <c r="F1535" s="246" t="s">
        <v>1084</v>
      </c>
      <c r="G1535" s="244"/>
      <c r="H1535" s="245" t="s">
        <v>1</v>
      </c>
      <c r="I1535" s="247"/>
      <c r="J1535" s="244"/>
      <c r="K1535" s="244"/>
      <c r="L1535" s="248"/>
      <c r="M1535" s="249"/>
      <c r="N1535" s="250"/>
      <c r="O1535" s="250"/>
      <c r="P1535" s="250"/>
      <c r="Q1535" s="250"/>
      <c r="R1535" s="250"/>
      <c r="S1535" s="250"/>
      <c r="T1535" s="251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52" t="s">
        <v>188</v>
      </c>
      <c r="AU1535" s="252" t="s">
        <v>82</v>
      </c>
      <c r="AV1535" s="13" t="s">
        <v>80</v>
      </c>
      <c r="AW1535" s="13" t="s">
        <v>30</v>
      </c>
      <c r="AX1535" s="13" t="s">
        <v>73</v>
      </c>
      <c r="AY1535" s="252" t="s">
        <v>129</v>
      </c>
    </row>
    <row r="1536" spans="1:51" s="14" customFormat="1" ht="12">
      <c r="A1536" s="14"/>
      <c r="B1536" s="253"/>
      <c r="C1536" s="254"/>
      <c r="D1536" s="234" t="s">
        <v>188</v>
      </c>
      <c r="E1536" s="255" t="s">
        <v>1</v>
      </c>
      <c r="F1536" s="256" t="s">
        <v>1085</v>
      </c>
      <c r="G1536" s="254"/>
      <c r="H1536" s="257">
        <v>4.3</v>
      </c>
      <c r="I1536" s="258"/>
      <c r="J1536" s="254"/>
      <c r="K1536" s="254"/>
      <c r="L1536" s="259"/>
      <c r="M1536" s="260"/>
      <c r="N1536" s="261"/>
      <c r="O1536" s="261"/>
      <c r="P1536" s="261"/>
      <c r="Q1536" s="261"/>
      <c r="R1536" s="261"/>
      <c r="S1536" s="261"/>
      <c r="T1536" s="262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63" t="s">
        <v>188</v>
      </c>
      <c r="AU1536" s="263" t="s">
        <v>82</v>
      </c>
      <c r="AV1536" s="14" t="s">
        <v>82</v>
      </c>
      <c r="AW1536" s="14" t="s">
        <v>30</v>
      </c>
      <c r="AX1536" s="14" t="s">
        <v>73</v>
      </c>
      <c r="AY1536" s="263" t="s">
        <v>129</v>
      </c>
    </row>
    <row r="1537" spans="1:51" s="13" customFormat="1" ht="12">
      <c r="A1537" s="13"/>
      <c r="B1537" s="243"/>
      <c r="C1537" s="244"/>
      <c r="D1537" s="234" t="s">
        <v>188</v>
      </c>
      <c r="E1537" s="245" t="s">
        <v>1</v>
      </c>
      <c r="F1537" s="246" t="s">
        <v>1086</v>
      </c>
      <c r="G1537" s="244"/>
      <c r="H1537" s="245" t="s">
        <v>1</v>
      </c>
      <c r="I1537" s="247"/>
      <c r="J1537" s="244"/>
      <c r="K1537" s="244"/>
      <c r="L1537" s="248"/>
      <c r="M1537" s="249"/>
      <c r="N1537" s="250"/>
      <c r="O1537" s="250"/>
      <c r="P1537" s="250"/>
      <c r="Q1537" s="250"/>
      <c r="R1537" s="250"/>
      <c r="S1537" s="250"/>
      <c r="T1537" s="251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52" t="s">
        <v>188</v>
      </c>
      <c r="AU1537" s="252" t="s">
        <v>82</v>
      </c>
      <c r="AV1537" s="13" t="s">
        <v>80</v>
      </c>
      <c r="AW1537" s="13" t="s">
        <v>30</v>
      </c>
      <c r="AX1537" s="13" t="s">
        <v>73</v>
      </c>
      <c r="AY1537" s="252" t="s">
        <v>129</v>
      </c>
    </row>
    <row r="1538" spans="1:51" s="14" customFormat="1" ht="12">
      <c r="A1538" s="14"/>
      <c r="B1538" s="253"/>
      <c r="C1538" s="254"/>
      <c r="D1538" s="234" t="s">
        <v>188</v>
      </c>
      <c r="E1538" s="255" t="s">
        <v>1</v>
      </c>
      <c r="F1538" s="256" t="s">
        <v>1087</v>
      </c>
      <c r="G1538" s="254"/>
      <c r="H1538" s="257">
        <v>4.1</v>
      </c>
      <c r="I1538" s="258"/>
      <c r="J1538" s="254"/>
      <c r="K1538" s="254"/>
      <c r="L1538" s="259"/>
      <c r="M1538" s="260"/>
      <c r="N1538" s="261"/>
      <c r="O1538" s="261"/>
      <c r="P1538" s="261"/>
      <c r="Q1538" s="261"/>
      <c r="R1538" s="261"/>
      <c r="S1538" s="261"/>
      <c r="T1538" s="262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263" t="s">
        <v>188</v>
      </c>
      <c r="AU1538" s="263" t="s">
        <v>82</v>
      </c>
      <c r="AV1538" s="14" t="s">
        <v>82</v>
      </c>
      <c r="AW1538" s="14" t="s">
        <v>30</v>
      </c>
      <c r="AX1538" s="14" t="s">
        <v>73</v>
      </c>
      <c r="AY1538" s="263" t="s">
        <v>129</v>
      </c>
    </row>
    <row r="1539" spans="1:51" s="13" customFormat="1" ht="12">
      <c r="A1539" s="13"/>
      <c r="B1539" s="243"/>
      <c r="C1539" s="244"/>
      <c r="D1539" s="234" t="s">
        <v>188</v>
      </c>
      <c r="E1539" s="245" t="s">
        <v>1</v>
      </c>
      <c r="F1539" s="246" t="s">
        <v>1088</v>
      </c>
      <c r="G1539" s="244"/>
      <c r="H1539" s="245" t="s">
        <v>1</v>
      </c>
      <c r="I1539" s="247"/>
      <c r="J1539" s="244"/>
      <c r="K1539" s="244"/>
      <c r="L1539" s="248"/>
      <c r="M1539" s="249"/>
      <c r="N1539" s="250"/>
      <c r="O1539" s="250"/>
      <c r="P1539" s="250"/>
      <c r="Q1539" s="250"/>
      <c r="R1539" s="250"/>
      <c r="S1539" s="250"/>
      <c r="T1539" s="251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52" t="s">
        <v>188</v>
      </c>
      <c r="AU1539" s="252" t="s">
        <v>82</v>
      </c>
      <c r="AV1539" s="13" t="s">
        <v>80</v>
      </c>
      <c r="AW1539" s="13" t="s">
        <v>30</v>
      </c>
      <c r="AX1539" s="13" t="s">
        <v>73</v>
      </c>
      <c r="AY1539" s="252" t="s">
        <v>129</v>
      </c>
    </row>
    <row r="1540" spans="1:51" s="14" customFormat="1" ht="12">
      <c r="A1540" s="14"/>
      <c r="B1540" s="253"/>
      <c r="C1540" s="254"/>
      <c r="D1540" s="234" t="s">
        <v>188</v>
      </c>
      <c r="E1540" s="255" t="s">
        <v>1</v>
      </c>
      <c r="F1540" s="256" t="s">
        <v>1089</v>
      </c>
      <c r="G1540" s="254"/>
      <c r="H1540" s="257">
        <v>9.1</v>
      </c>
      <c r="I1540" s="258"/>
      <c r="J1540" s="254"/>
      <c r="K1540" s="254"/>
      <c r="L1540" s="259"/>
      <c r="M1540" s="260"/>
      <c r="N1540" s="261"/>
      <c r="O1540" s="261"/>
      <c r="P1540" s="261"/>
      <c r="Q1540" s="261"/>
      <c r="R1540" s="261"/>
      <c r="S1540" s="261"/>
      <c r="T1540" s="262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63" t="s">
        <v>188</v>
      </c>
      <c r="AU1540" s="263" t="s">
        <v>82</v>
      </c>
      <c r="AV1540" s="14" t="s">
        <v>82</v>
      </c>
      <c r="AW1540" s="14" t="s">
        <v>30</v>
      </c>
      <c r="AX1540" s="14" t="s">
        <v>73</v>
      </c>
      <c r="AY1540" s="263" t="s">
        <v>129</v>
      </c>
    </row>
    <row r="1541" spans="1:51" s="15" customFormat="1" ht="12">
      <c r="A1541" s="15"/>
      <c r="B1541" s="264"/>
      <c r="C1541" s="265"/>
      <c r="D1541" s="234" t="s">
        <v>188</v>
      </c>
      <c r="E1541" s="266" t="s">
        <v>1</v>
      </c>
      <c r="F1541" s="267" t="s">
        <v>197</v>
      </c>
      <c r="G1541" s="265"/>
      <c r="H1541" s="268">
        <v>17.5</v>
      </c>
      <c r="I1541" s="269"/>
      <c r="J1541" s="265"/>
      <c r="K1541" s="265"/>
      <c r="L1541" s="270"/>
      <c r="M1541" s="271"/>
      <c r="N1541" s="272"/>
      <c r="O1541" s="272"/>
      <c r="P1541" s="272"/>
      <c r="Q1541" s="272"/>
      <c r="R1541" s="272"/>
      <c r="S1541" s="272"/>
      <c r="T1541" s="273"/>
      <c r="U1541" s="15"/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5"/>
      <c r="AT1541" s="274" t="s">
        <v>188</v>
      </c>
      <c r="AU1541" s="274" t="s">
        <v>82</v>
      </c>
      <c r="AV1541" s="15" t="s">
        <v>136</v>
      </c>
      <c r="AW1541" s="15" t="s">
        <v>30</v>
      </c>
      <c r="AX1541" s="15" t="s">
        <v>80</v>
      </c>
      <c r="AY1541" s="274" t="s">
        <v>129</v>
      </c>
    </row>
    <row r="1542" spans="1:65" s="2" customFormat="1" ht="49.05" customHeight="1">
      <c r="A1542" s="39"/>
      <c r="B1542" s="40"/>
      <c r="C1542" s="220" t="s">
        <v>1090</v>
      </c>
      <c r="D1542" s="220" t="s">
        <v>132</v>
      </c>
      <c r="E1542" s="221" t="s">
        <v>1091</v>
      </c>
      <c r="F1542" s="222" t="s">
        <v>1092</v>
      </c>
      <c r="G1542" s="223" t="s">
        <v>187</v>
      </c>
      <c r="H1542" s="224">
        <v>0.31</v>
      </c>
      <c r="I1542" s="225"/>
      <c r="J1542" s="226">
        <f>ROUND(I1542*H1542,2)</f>
        <v>0</v>
      </c>
      <c r="K1542" s="227"/>
      <c r="L1542" s="45"/>
      <c r="M1542" s="228" t="s">
        <v>1</v>
      </c>
      <c r="N1542" s="229" t="s">
        <v>38</v>
      </c>
      <c r="O1542" s="92"/>
      <c r="P1542" s="230">
        <f>O1542*H1542</f>
        <v>0</v>
      </c>
      <c r="Q1542" s="230">
        <v>0</v>
      </c>
      <c r="R1542" s="230">
        <f>Q1542*H1542</f>
        <v>0</v>
      </c>
      <c r="S1542" s="230">
        <v>0</v>
      </c>
      <c r="T1542" s="231">
        <f>S1542*H1542</f>
        <v>0</v>
      </c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R1542" s="232" t="s">
        <v>136</v>
      </c>
      <c r="AT1542" s="232" t="s">
        <v>132</v>
      </c>
      <c r="AU1542" s="232" t="s">
        <v>82</v>
      </c>
      <c r="AY1542" s="18" t="s">
        <v>129</v>
      </c>
      <c r="BE1542" s="233">
        <f>IF(N1542="základní",J1542,0)</f>
        <v>0</v>
      </c>
      <c r="BF1542" s="233">
        <f>IF(N1542="snížená",J1542,0)</f>
        <v>0</v>
      </c>
      <c r="BG1542" s="233">
        <f>IF(N1542="zákl. přenesená",J1542,0)</f>
        <v>0</v>
      </c>
      <c r="BH1542" s="233">
        <f>IF(N1542="sníž. přenesená",J1542,0)</f>
        <v>0</v>
      </c>
      <c r="BI1542" s="233">
        <f>IF(N1542="nulová",J1542,0)</f>
        <v>0</v>
      </c>
      <c r="BJ1542" s="18" t="s">
        <v>80</v>
      </c>
      <c r="BK1542" s="233">
        <f>ROUND(I1542*H1542,2)</f>
        <v>0</v>
      </c>
      <c r="BL1542" s="18" t="s">
        <v>136</v>
      </c>
      <c r="BM1542" s="232" t="s">
        <v>1093</v>
      </c>
    </row>
    <row r="1543" spans="1:47" s="2" customFormat="1" ht="12">
      <c r="A1543" s="39"/>
      <c r="B1543" s="40"/>
      <c r="C1543" s="41"/>
      <c r="D1543" s="234" t="s">
        <v>137</v>
      </c>
      <c r="E1543" s="41"/>
      <c r="F1543" s="235" t="s">
        <v>1092</v>
      </c>
      <c r="G1543" s="41"/>
      <c r="H1543" s="41"/>
      <c r="I1543" s="236"/>
      <c r="J1543" s="41"/>
      <c r="K1543" s="41"/>
      <c r="L1543" s="45"/>
      <c r="M1543" s="237"/>
      <c r="N1543" s="238"/>
      <c r="O1543" s="92"/>
      <c r="P1543" s="92"/>
      <c r="Q1543" s="92"/>
      <c r="R1543" s="92"/>
      <c r="S1543" s="92"/>
      <c r="T1543" s="93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T1543" s="18" t="s">
        <v>137</v>
      </c>
      <c r="AU1543" s="18" t="s">
        <v>82</v>
      </c>
    </row>
    <row r="1544" spans="1:51" s="13" customFormat="1" ht="12">
      <c r="A1544" s="13"/>
      <c r="B1544" s="243"/>
      <c r="C1544" s="244"/>
      <c r="D1544" s="234" t="s">
        <v>188</v>
      </c>
      <c r="E1544" s="245" t="s">
        <v>1</v>
      </c>
      <c r="F1544" s="246" t="s">
        <v>1094</v>
      </c>
      <c r="G1544" s="244"/>
      <c r="H1544" s="245" t="s">
        <v>1</v>
      </c>
      <c r="I1544" s="247"/>
      <c r="J1544" s="244"/>
      <c r="K1544" s="244"/>
      <c r="L1544" s="248"/>
      <c r="M1544" s="249"/>
      <c r="N1544" s="250"/>
      <c r="O1544" s="250"/>
      <c r="P1544" s="250"/>
      <c r="Q1544" s="250"/>
      <c r="R1544" s="250"/>
      <c r="S1544" s="250"/>
      <c r="T1544" s="251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52" t="s">
        <v>188</v>
      </c>
      <c r="AU1544" s="252" t="s">
        <v>82</v>
      </c>
      <c r="AV1544" s="13" t="s">
        <v>80</v>
      </c>
      <c r="AW1544" s="13" t="s">
        <v>30</v>
      </c>
      <c r="AX1544" s="13" t="s">
        <v>73</v>
      </c>
      <c r="AY1544" s="252" t="s">
        <v>129</v>
      </c>
    </row>
    <row r="1545" spans="1:51" s="14" customFormat="1" ht="12">
      <c r="A1545" s="14"/>
      <c r="B1545" s="253"/>
      <c r="C1545" s="254"/>
      <c r="D1545" s="234" t="s">
        <v>188</v>
      </c>
      <c r="E1545" s="255" t="s">
        <v>1</v>
      </c>
      <c r="F1545" s="256" t="s">
        <v>1095</v>
      </c>
      <c r="G1545" s="254"/>
      <c r="H1545" s="257">
        <v>2.31</v>
      </c>
      <c r="I1545" s="258"/>
      <c r="J1545" s="254"/>
      <c r="K1545" s="254"/>
      <c r="L1545" s="259"/>
      <c r="M1545" s="260"/>
      <c r="N1545" s="261"/>
      <c r="O1545" s="261"/>
      <c r="P1545" s="261"/>
      <c r="Q1545" s="261"/>
      <c r="R1545" s="261"/>
      <c r="S1545" s="261"/>
      <c r="T1545" s="262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T1545" s="263" t="s">
        <v>188</v>
      </c>
      <c r="AU1545" s="263" t="s">
        <v>82</v>
      </c>
      <c r="AV1545" s="14" t="s">
        <v>82</v>
      </c>
      <c r="AW1545" s="14" t="s">
        <v>30</v>
      </c>
      <c r="AX1545" s="14" t="s">
        <v>73</v>
      </c>
      <c r="AY1545" s="263" t="s">
        <v>129</v>
      </c>
    </row>
    <row r="1546" spans="1:51" s="14" customFormat="1" ht="12">
      <c r="A1546" s="14"/>
      <c r="B1546" s="253"/>
      <c r="C1546" s="254"/>
      <c r="D1546" s="234" t="s">
        <v>188</v>
      </c>
      <c r="E1546" s="255" t="s">
        <v>1</v>
      </c>
      <c r="F1546" s="256" t="s">
        <v>1096</v>
      </c>
      <c r="G1546" s="254"/>
      <c r="H1546" s="257">
        <v>-2</v>
      </c>
      <c r="I1546" s="258"/>
      <c r="J1546" s="254"/>
      <c r="K1546" s="254"/>
      <c r="L1546" s="259"/>
      <c r="M1546" s="260"/>
      <c r="N1546" s="261"/>
      <c r="O1546" s="261"/>
      <c r="P1546" s="261"/>
      <c r="Q1546" s="261"/>
      <c r="R1546" s="261"/>
      <c r="S1546" s="261"/>
      <c r="T1546" s="262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63" t="s">
        <v>188</v>
      </c>
      <c r="AU1546" s="263" t="s">
        <v>82</v>
      </c>
      <c r="AV1546" s="14" t="s">
        <v>82</v>
      </c>
      <c r="AW1546" s="14" t="s">
        <v>30</v>
      </c>
      <c r="AX1546" s="14" t="s">
        <v>73</v>
      </c>
      <c r="AY1546" s="263" t="s">
        <v>129</v>
      </c>
    </row>
    <row r="1547" spans="1:51" s="15" customFormat="1" ht="12">
      <c r="A1547" s="15"/>
      <c r="B1547" s="264"/>
      <c r="C1547" s="265"/>
      <c r="D1547" s="234" t="s">
        <v>188</v>
      </c>
      <c r="E1547" s="266" t="s">
        <v>1</v>
      </c>
      <c r="F1547" s="267" t="s">
        <v>197</v>
      </c>
      <c r="G1547" s="265"/>
      <c r="H1547" s="268">
        <v>0.31000000000000005</v>
      </c>
      <c r="I1547" s="269"/>
      <c r="J1547" s="265"/>
      <c r="K1547" s="265"/>
      <c r="L1547" s="270"/>
      <c r="M1547" s="271"/>
      <c r="N1547" s="272"/>
      <c r="O1547" s="272"/>
      <c r="P1547" s="272"/>
      <c r="Q1547" s="272"/>
      <c r="R1547" s="272"/>
      <c r="S1547" s="272"/>
      <c r="T1547" s="273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T1547" s="274" t="s">
        <v>188</v>
      </c>
      <c r="AU1547" s="274" t="s">
        <v>82</v>
      </c>
      <c r="AV1547" s="15" t="s">
        <v>136</v>
      </c>
      <c r="AW1547" s="15" t="s">
        <v>30</v>
      </c>
      <c r="AX1547" s="15" t="s">
        <v>80</v>
      </c>
      <c r="AY1547" s="274" t="s">
        <v>129</v>
      </c>
    </row>
    <row r="1548" spans="1:65" s="2" customFormat="1" ht="37.8" customHeight="1">
      <c r="A1548" s="39"/>
      <c r="B1548" s="40"/>
      <c r="C1548" s="220" t="s">
        <v>336</v>
      </c>
      <c r="D1548" s="220" t="s">
        <v>132</v>
      </c>
      <c r="E1548" s="221" t="s">
        <v>1097</v>
      </c>
      <c r="F1548" s="222" t="s">
        <v>1098</v>
      </c>
      <c r="G1548" s="223" t="s">
        <v>187</v>
      </c>
      <c r="H1548" s="224">
        <v>64.2</v>
      </c>
      <c r="I1548" s="225"/>
      <c r="J1548" s="226">
        <f>ROUND(I1548*H1548,2)</f>
        <v>0</v>
      </c>
      <c r="K1548" s="227"/>
      <c r="L1548" s="45"/>
      <c r="M1548" s="228" t="s">
        <v>1</v>
      </c>
      <c r="N1548" s="229" t="s">
        <v>38</v>
      </c>
      <c r="O1548" s="92"/>
      <c r="P1548" s="230">
        <f>O1548*H1548</f>
        <v>0</v>
      </c>
      <c r="Q1548" s="230">
        <v>0</v>
      </c>
      <c r="R1548" s="230">
        <f>Q1548*H1548</f>
        <v>0</v>
      </c>
      <c r="S1548" s="230">
        <v>0</v>
      </c>
      <c r="T1548" s="231">
        <f>S1548*H1548</f>
        <v>0</v>
      </c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R1548" s="232" t="s">
        <v>136</v>
      </c>
      <c r="AT1548" s="232" t="s">
        <v>132</v>
      </c>
      <c r="AU1548" s="232" t="s">
        <v>82</v>
      </c>
      <c r="AY1548" s="18" t="s">
        <v>129</v>
      </c>
      <c r="BE1548" s="233">
        <f>IF(N1548="základní",J1548,0)</f>
        <v>0</v>
      </c>
      <c r="BF1548" s="233">
        <f>IF(N1548="snížená",J1548,0)</f>
        <v>0</v>
      </c>
      <c r="BG1548" s="233">
        <f>IF(N1548="zákl. přenesená",J1548,0)</f>
        <v>0</v>
      </c>
      <c r="BH1548" s="233">
        <f>IF(N1548="sníž. přenesená",J1548,0)</f>
        <v>0</v>
      </c>
      <c r="BI1548" s="233">
        <f>IF(N1548="nulová",J1548,0)</f>
        <v>0</v>
      </c>
      <c r="BJ1548" s="18" t="s">
        <v>80</v>
      </c>
      <c r="BK1548" s="233">
        <f>ROUND(I1548*H1548,2)</f>
        <v>0</v>
      </c>
      <c r="BL1548" s="18" t="s">
        <v>136</v>
      </c>
      <c r="BM1548" s="232" t="s">
        <v>1099</v>
      </c>
    </row>
    <row r="1549" spans="1:47" s="2" customFormat="1" ht="12">
      <c r="A1549" s="39"/>
      <c r="B1549" s="40"/>
      <c r="C1549" s="41"/>
      <c r="D1549" s="234" t="s">
        <v>137</v>
      </c>
      <c r="E1549" s="41"/>
      <c r="F1549" s="235" t="s">
        <v>1098</v>
      </c>
      <c r="G1549" s="41"/>
      <c r="H1549" s="41"/>
      <c r="I1549" s="236"/>
      <c r="J1549" s="41"/>
      <c r="K1549" s="41"/>
      <c r="L1549" s="45"/>
      <c r="M1549" s="237"/>
      <c r="N1549" s="238"/>
      <c r="O1549" s="92"/>
      <c r="P1549" s="92"/>
      <c r="Q1549" s="92"/>
      <c r="R1549" s="92"/>
      <c r="S1549" s="92"/>
      <c r="T1549" s="93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T1549" s="18" t="s">
        <v>137</v>
      </c>
      <c r="AU1549" s="18" t="s">
        <v>82</v>
      </c>
    </row>
    <row r="1550" spans="1:51" s="13" customFormat="1" ht="12">
      <c r="A1550" s="13"/>
      <c r="B1550" s="243"/>
      <c r="C1550" s="244"/>
      <c r="D1550" s="234" t="s">
        <v>188</v>
      </c>
      <c r="E1550" s="245" t="s">
        <v>1</v>
      </c>
      <c r="F1550" s="246" t="s">
        <v>374</v>
      </c>
      <c r="G1550" s="244"/>
      <c r="H1550" s="245" t="s">
        <v>1</v>
      </c>
      <c r="I1550" s="247"/>
      <c r="J1550" s="244"/>
      <c r="K1550" s="244"/>
      <c r="L1550" s="248"/>
      <c r="M1550" s="249"/>
      <c r="N1550" s="250"/>
      <c r="O1550" s="250"/>
      <c r="P1550" s="250"/>
      <c r="Q1550" s="250"/>
      <c r="R1550" s="250"/>
      <c r="S1550" s="250"/>
      <c r="T1550" s="251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52" t="s">
        <v>188</v>
      </c>
      <c r="AU1550" s="252" t="s">
        <v>82</v>
      </c>
      <c r="AV1550" s="13" t="s">
        <v>80</v>
      </c>
      <c r="AW1550" s="13" t="s">
        <v>30</v>
      </c>
      <c r="AX1550" s="13" t="s">
        <v>73</v>
      </c>
      <c r="AY1550" s="252" t="s">
        <v>129</v>
      </c>
    </row>
    <row r="1551" spans="1:51" s="14" customFormat="1" ht="12">
      <c r="A1551" s="14"/>
      <c r="B1551" s="253"/>
      <c r="C1551" s="254"/>
      <c r="D1551" s="234" t="s">
        <v>188</v>
      </c>
      <c r="E1551" s="255" t="s">
        <v>1</v>
      </c>
      <c r="F1551" s="256" t="s">
        <v>1100</v>
      </c>
      <c r="G1551" s="254"/>
      <c r="H1551" s="257">
        <v>3.2</v>
      </c>
      <c r="I1551" s="258"/>
      <c r="J1551" s="254"/>
      <c r="K1551" s="254"/>
      <c r="L1551" s="259"/>
      <c r="M1551" s="260"/>
      <c r="N1551" s="261"/>
      <c r="O1551" s="261"/>
      <c r="P1551" s="261"/>
      <c r="Q1551" s="261"/>
      <c r="R1551" s="261"/>
      <c r="S1551" s="261"/>
      <c r="T1551" s="262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T1551" s="263" t="s">
        <v>188</v>
      </c>
      <c r="AU1551" s="263" t="s">
        <v>82</v>
      </c>
      <c r="AV1551" s="14" t="s">
        <v>82</v>
      </c>
      <c r="AW1551" s="14" t="s">
        <v>30</v>
      </c>
      <c r="AX1551" s="14" t="s">
        <v>73</v>
      </c>
      <c r="AY1551" s="263" t="s">
        <v>129</v>
      </c>
    </row>
    <row r="1552" spans="1:51" s="14" customFormat="1" ht="12">
      <c r="A1552" s="14"/>
      <c r="B1552" s="253"/>
      <c r="C1552" s="254"/>
      <c r="D1552" s="234" t="s">
        <v>188</v>
      </c>
      <c r="E1552" s="255" t="s">
        <v>1</v>
      </c>
      <c r="F1552" s="256" t="s">
        <v>1101</v>
      </c>
      <c r="G1552" s="254"/>
      <c r="H1552" s="257">
        <v>1.8</v>
      </c>
      <c r="I1552" s="258"/>
      <c r="J1552" s="254"/>
      <c r="K1552" s="254"/>
      <c r="L1552" s="259"/>
      <c r="M1552" s="260"/>
      <c r="N1552" s="261"/>
      <c r="O1552" s="261"/>
      <c r="P1552" s="261"/>
      <c r="Q1552" s="261"/>
      <c r="R1552" s="261"/>
      <c r="S1552" s="261"/>
      <c r="T1552" s="262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T1552" s="263" t="s">
        <v>188</v>
      </c>
      <c r="AU1552" s="263" t="s">
        <v>82</v>
      </c>
      <c r="AV1552" s="14" t="s">
        <v>82</v>
      </c>
      <c r="AW1552" s="14" t="s">
        <v>30</v>
      </c>
      <c r="AX1552" s="14" t="s">
        <v>73</v>
      </c>
      <c r="AY1552" s="263" t="s">
        <v>129</v>
      </c>
    </row>
    <row r="1553" spans="1:51" s="14" customFormat="1" ht="12">
      <c r="A1553" s="14"/>
      <c r="B1553" s="253"/>
      <c r="C1553" s="254"/>
      <c r="D1553" s="234" t="s">
        <v>188</v>
      </c>
      <c r="E1553" s="255" t="s">
        <v>1</v>
      </c>
      <c r="F1553" s="256" t="s">
        <v>1102</v>
      </c>
      <c r="G1553" s="254"/>
      <c r="H1553" s="257">
        <v>1.6</v>
      </c>
      <c r="I1553" s="258"/>
      <c r="J1553" s="254"/>
      <c r="K1553" s="254"/>
      <c r="L1553" s="259"/>
      <c r="M1553" s="260"/>
      <c r="N1553" s="261"/>
      <c r="O1553" s="261"/>
      <c r="P1553" s="261"/>
      <c r="Q1553" s="261"/>
      <c r="R1553" s="261"/>
      <c r="S1553" s="261"/>
      <c r="T1553" s="262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63" t="s">
        <v>188</v>
      </c>
      <c r="AU1553" s="263" t="s">
        <v>82</v>
      </c>
      <c r="AV1553" s="14" t="s">
        <v>82</v>
      </c>
      <c r="AW1553" s="14" t="s">
        <v>30</v>
      </c>
      <c r="AX1553" s="14" t="s">
        <v>73</v>
      </c>
      <c r="AY1553" s="263" t="s">
        <v>129</v>
      </c>
    </row>
    <row r="1554" spans="1:51" s="14" customFormat="1" ht="12">
      <c r="A1554" s="14"/>
      <c r="B1554" s="253"/>
      <c r="C1554" s="254"/>
      <c r="D1554" s="234" t="s">
        <v>188</v>
      </c>
      <c r="E1554" s="255" t="s">
        <v>1</v>
      </c>
      <c r="F1554" s="256" t="s">
        <v>1103</v>
      </c>
      <c r="G1554" s="254"/>
      <c r="H1554" s="257">
        <v>1.6</v>
      </c>
      <c r="I1554" s="258"/>
      <c r="J1554" s="254"/>
      <c r="K1554" s="254"/>
      <c r="L1554" s="259"/>
      <c r="M1554" s="260"/>
      <c r="N1554" s="261"/>
      <c r="O1554" s="261"/>
      <c r="P1554" s="261"/>
      <c r="Q1554" s="261"/>
      <c r="R1554" s="261"/>
      <c r="S1554" s="261"/>
      <c r="T1554" s="262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T1554" s="263" t="s">
        <v>188</v>
      </c>
      <c r="AU1554" s="263" t="s">
        <v>82</v>
      </c>
      <c r="AV1554" s="14" t="s">
        <v>82</v>
      </c>
      <c r="AW1554" s="14" t="s">
        <v>30</v>
      </c>
      <c r="AX1554" s="14" t="s">
        <v>73</v>
      </c>
      <c r="AY1554" s="263" t="s">
        <v>129</v>
      </c>
    </row>
    <row r="1555" spans="1:51" s="14" customFormat="1" ht="12">
      <c r="A1555" s="14"/>
      <c r="B1555" s="253"/>
      <c r="C1555" s="254"/>
      <c r="D1555" s="234" t="s">
        <v>188</v>
      </c>
      <c r="E1555" s="255" t="s">
        <v>1</v>
      </c>
      <c r="F1555" s="256" t="s">
        <v>1104</v>
      </c>
      <c r="G1555" s="254"/>
      <c r="H1555" s="257">
        <v>1.6</v>
      </c>
      <c r="I1555" s="258"/>
      <c r="J1555" s="254"/>
      <c r="K1555" s="254"/>
      <c r="L1555" s="259"/>
      <c r="M1555" s="260"/>
      <c r="N1555" s="261"/>
      <c r="O1555" s="261"/>
      <c r="P1555" s="261"/>
      <c r="Q1555" s="261"/>
      <c r="R1555" s="261"/>
      <c r="S1555" s="261"/>
      <c r="T1555" s="262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63" t="s">
        <v>188</v>
      </c>
      <c r="AU1555" s="263" t="s">
        <v>82</v>
      </c>
      <c r="AV1555" s="14" t="s">
        <v>82</v>
      </c>
      <c r="AW1555" s="14" t="s">
        <v>30</v>
      </c>
      <c r="AX1555" s="14" t="s">
        <v>73</v>
      </c>
      <c r="AY1555" s="263" t="s">
        <v>129</v>
      </c>
    </row>
    <row r="1556" spans="1:51" s="14" customFormat="1" ht="12">
      <c r="A1556" s="14"/>
      <c r="B1556" s="253"/>
      <c r="C1556" s="254"/>
      <c r="D1556" s="234" t="s">
        <v>188</v>
      </c>
      <c r="E1556" s="255" t="s">
        <v>1</v>
      </c>
      <c r="F1556" s="256" t="s">
        <v>1105</v>
      </c>
      <c r="G1556" s="254"/>
      <c r="H1556" s="257">
        <v>1.6</v>
      </c>
      <c r="I1556" s="258"/>
      <c r="J1556" s="254"/>
      <c r="K1556" s="254"/>
      <c r="L1556" s="259"/>
      <c r="M1556" s="260"/>
      <c r="N1556" s="261"/>
      <c r="O1556" s="261"/>
      <c r="P1556" s="261"/>
      <c r="Q1556" s="261"/>
      <c r="R1556" s="261"/>
      <c r="S1556" s="261"/>
      <c r="T1556" s="262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T1556" s="263" t="s">
        <v>188</v>
      </c>
      <c r="AU1556" s="263" t="s">
        <v>82</v>
      </c>
      <c r="AV1556" s="14" t="s">
        <v>82</v>
      </c>
      <c r="AW1556" s="14" t="s">
        <v>30</v>
      </c>
      <c r="AX1556" s="14" t="s">
        <v>73</v>
      </c>
      <c r="AY1556" s="263" t="s">
        <v>129</v>
      </c>
    </row>
    <row r="1557" spans="1:51" s="14" customFormat="1" ht="12">
      <c r="A1557" s="14"/>
      <c r="B1557" s="253"/>
      <c r="C1557" s="254"/>
      <c r="D1557" s="234" t="s">
        <v>188</v>
      </c>
      <c r="E1557" s="255" t="s">
        <v>1</v>
      </c>
      <c r="F1557" s="256" t="s">
        <v>1106</v>
      </c>
      <c r="G1557" s="254"/>
      <c r="H1557" s="257">
        <v>1.6</v>
      </c>
      <c r="I1557" s="258"/>
      <c r="J1557" s="254"/>
      <c r="K1557" s="254"/>
      <c r="L1557" s="259"/>
      <c r="M1557" s="260"/>
      <c r="N1557" s="261"/>
      <c r="O1557" s="261"/>
      <c r="P1557" s="261"/>
      <c r="Q1557" s="261"/>
      <c r="R1557" s="261"/>
      <c r="S1557" s="261"/>
      <c r="T1557" s="262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T1557" s="263" t="s">
        <v>188</v>
      </c>
      <c r="AU1557" s="263" t="s">
        <v>82</v>
      </c>
      <c r="AV1557" s="14" t="s">
        <v>82</v>
      </c>
      <c r="AW1557" s="14" t="s">
        <v>30</v>
      </c>
      <c r="AX1557" s="14" t="s">
        <v>73</v>
      </c>
      <c r="AY1557" s="263" t="s">
        <v>129</v>
      </c>
    </row>
    <row r="1558" spans="1:51" s="14" customFormat="1" ht="12">
      <c r="A1558" s="14"/>
      <c r="B1558" s="253"/>
      <c r="C1558" s="254"/>
      <c r="D1558" s="234" t="s">
        <v>188</v>
      </c>
      <c r="E1558" s="255" t="s">
        <v>1</v>
      </c>
      <c r="F1558" s="256" t="s">
        <v>1107</v>
      </c>
      <c r="G1558" s="254"/>
      <c r="H1558" s="257">
        <v>1.6</v>
      </c>
      <c r="I1558" s="258"/>
      <c r="J1558" s="254"/>
      <c r="K1558" s="254"/>
      <c r="L1558" s="259"/>
      <c r="M1558" s="260"/>
      <c r="N1558" s="261"/>
      <c r="O1558" s="261"/>
      <c r="P1558" s="261"/>
      <c r="Q1558" s="261"/>
      <c r="R1558" s="261"/>
      <c r="S1558" s="261"/>
      <c r="T1558" s="262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63" t="s">
        <v>188</v>
      </c>
      <c r="AU1558" s="263" t="s">
        <v>82</v>
      </c>
      <c r="AV1558" s="14" t="s">
        <v>82</v>
      </c>
      <c r="AW1558" s="14" t="s">
        <v>30</v>
      </c>
      <c r="AX1558" s="14" t="s">
        <v>73</v>
      </c>
      <c r="AY1558" s="263" t="s">
        <v>129</v>
      </c>
    </row>
    <row r="1559" spans="1:51" s="14" customFormat="1" ht="12">
      <c r="A1559" s="14"/>
      <c r="B1559" s="253"/>
      <c r="C1559" s="254"/>
      <c r="D1559" s="234" t="s">
        <v>188</v>
      </c>
      <c r="E1559" s="255" t="s">
        <v>1</v>
      </c>
      <c r="F1559" s="256" t="s">
        <v>1108</v>
      </c>
      <c r="G1559" s="254"/>
      <c r="H1559" s="257">
        <v>1.6</v>
      </c>
      <c r="I1559" s="258"/>
      <c r="J1559" s="254"/>
      <c r="K1559" s="254"/>
      <c r="L1559" s="259"/>
      <c r="M1559" s="260"/>
      <c r="N1559" s="261"/>
      <c r="O1559" s="261"/>
      <c r="P1559" s="261"/>
      <c r="Q1559" s="261"/>
      <c r="R1559" s="261"/>
      <c r="S1559" s="261"/>
      <c r="T1559" s="262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T1559" s="263" t="s">
        <v>188</v>
      </c>
      <c r="AU1559" s="263" t="s">
        <v>82</v>
      </c>
      <c r="AV1559" s="14" t="s">
        <v>82</v>
      </c>
      <c r="AW1559" s="14" t="s">
        <v>30</v>
      </c>
      <c r="AX1559" s="14" t="s">
        <v>73</v>
      </c>
      <c r="AY1559" s="263" t="s">
        <v>129</v>
      </c>
    </row>
    <row r="1560" spans="1:51" s="14" customFormat="1" ht="12">
      <c r="A1560" s="14"/>
      <c r="B1560" s="253"/>
      <c r="C1560" s="254"/>
      <c r="D1560" s="234" t="s">
        <v>188</v>
      </c>
      <c r="E1560" s="255" t="s">
        <v>1</v>
      </c>
      <c r="F1560" s="256" t="s">
        <v>1109</v>
      </c>
      <c r="G1560" s="254"/>
      <c r="H1560" s="257">
        <v>1.6</v>
      </c>
      <c r="I1560" s="258"/>
      <c r="J1560" s="254"/>
      <c r="K1560" s="254"/>
      <c r="L1560" s="259"/>
      <c r="M1560" s="260"/>
      <c r="N1560" s="261"/>
      <c r="O1560" s="261"/>
      <c r="P1560" s="261"/>
      <c r="Q1560" s="261"/>
      <c r="R1560" s="261"/>
      <c r="S1560" s="261"/>
      <c r="T1560" s="262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63" t="s">
        <v>188</v>
      </c>
      <c r="AU1560" s="263" t="s">
        <v>82</v>
      </c>
      <c r="AV1560" s="14" t="s">
        <v>82</v>
      </c>
      <c r="AW1560" s="14" t="s">
        <v>30</v>
      </c>
      <c r="AX1560" s="14" t="s">
        <v>73</v>
      </c>
      <c r="AY1560" s="263" t="s">
        <v>129</v>
      </c>
    </row>
    <row r="1561" spans="1:51" s="14" customFormat="1" ht="12">
      <c r="A1561" s="14"/>
      <c r="B1561" s="253"/>
      <c r="C1561" s="254"/>
      <c r="D1561" s="234" t="s">
        <v>188</v>
      </c>
      <c r="E1561" s="255" t="s">
        <v>1</v>
      </c>
      <c r="F1561" s="256" t="s">
        <v>1110</v>
      </c>
      <c r="G1561" s="254"/>
      <c r="H1561" s="257">
        <v>1.6</v>
      </c>
      <c r="I1561" s="258"/>
      <c r="J1561" s="254"/>
      <c r="K1561" s="254"/>
      <c r="L1561" s="259"/>
      <c r="M1561" s="260"/>
      <c r="N1561" s="261"/>
      <c r="O1561" s="261"/>
      <c r="P1561" s="261"/>
      <c r="Q1561" s="261"/>
      <c r="R1561" s="261"/>
      <c r="S1561" s="261"/>
      <c r="T1561" s="262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263" t="s">
        <v>188</v>
      </c>
      <c r="AU1561" s="263" t="s">
        <v>82</v>
      </c>
      <c r="AV1561" s="14" t="s">
        <v>82</v>
      </c>
      <c r="AW1561" s="14" t="s">
        <v>30</v>
      </c>
      <c r="AX1561" s="14" t="s">
        <v>73</v>
      </c>
      <c r="AY1561" s="263" t="s">
        <v>129</v>
      </c>
    </row>
    <row r="1562" spans="1:51" s="14" customFormat="1" ht="12">
      <c r="A1562" s="14"/>
      <c r="B1562" s="253"/>
      <c r="C1562" s="254"/>
      <c r="D1562" s="234" t="s">
        <v>188</v>
      </c>
      <c r="E1562" s="255" t="s">
        <v>1</v>
      </c>
      <c r="F1562" s="256" t="s">
        <v>1111</v>
      </c>
      <c r="G1562" s="254"/>
      <c r="H1562" s="257">
        <v>1.6</v>
      </c>
      <c r="I1562" s="258"/>
      <c r="J1562" s="254"/>
      <c r="K1562" s="254"/>
      <c r="L1562" s="259"/>
      <c r="M1562" s="260"/>
      <c r="N1562" s="261"/>
      <c r="O1562" s="261"/>
      <c r="P1562" s="261"/>
      <c r="Q1562" s="261"/>
      <c r="R1562" s="261"/>
      <c r="S1562" s="261"/>
      <c r="T1562" s="262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T1562" s="263" t="s">
        <v>188</v>
      </c>
      <c r="AU1562" s="263" t="s">
        <v>82</v>
      </c>
      <c r="AV1562" s="14" t="s">
        <v>82</v>
      </c>
      <c r="AW1562" s="14" t="s">
        <v>30</v>
      </c>
      <c r="AX1562" s="14" t="s">
        <v>73</v>
      </c>
      <c r="AY1562" s="263" t="s">
        <v>129</v>
      </c>
    </row>
    <row r="1563" spans="1:51" s="14" customFormat="1" ht="12">
      <c r="A1563" s="14"/>
      <c r="B1563" s="253"/>
      <c r="C1563" s="254"/>
      <c r="D1563" s="234" t="s">
        <v>188</v>
      </c>
      <c r="E1563" s="255" t="s">
        <v>1</v>
      </c>
      <c r="F1563" s="256" t="s">
        <v>1112</v>
      </c>
      <c r="G1563" s="254"/>
      <c r="H1563" s="257">
        <v>2.4</v>
      </c>
      <c r="I1563" s="258"/>
      <c r="J1563" s="254"/>
      <c r="K1563" s="254"/>
      <c r="L1563" s="259"/>
      <c r="M1563" s="260"/>
      <c r="N1563" s="261"/>
      <c r="O1563" s="261"/>
      <c r="P1563" s="261"/>
      <c r="Q1563" s="261"/>
      <c r="R1563" s="261"/>
      <c r="S1563" s="261"/>
      <c r="T1563" s="262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T1563" s="263" t="s">
        <v>188</v>
      </c>
      <c r="AU1563" s="263" t="s">
        <v>82</v>
      </c>
      <c r="AV1563" s="14" t="s">
        <v>82</v>
      </c>
      <c r="AW1563" s="14" t="s">
        <v>30</v>
      </c>
      <c r="AX1563" s="14" t="s">
        <v>73</v>
      </c>
      <c r="AY1563" s="263" t="s">
        <v>129</v>
      </c>
    </row>
    <row r="1564" spans="1:51" s="16" customFormat="1" ht="12">
      <c r="A1564" s="16"/>
      <c r="B1564" s="286"/>
      <c r="C1564" s="287"/>
      <c r="D1564" s="234" t="s">
        <v>188</v>
      </c>
      <c r="E1564" s="288" t="s">
        <v>1</v>
      </c>
      <c r="F1564" s="289" t="s">
        <v>451</v>
      </c>
      <c r="G1564" s="287"/>
      <c r="H1564" s="290">
        <v>23.400000000000002</v>
      </c>
      <c r="I1564" s="291"/>
      <c r="J1564" s="287"/>
      <c r="K1564" s="287"/>
      <c r="L1564" s="292"/>
      <c r="M1564" s="293"/>
      <c r="N1564" s="294"/>
      <c r="O1564" s="294"/>
      <c r="P1564" s="294"/>
      <c r="Q1564" s="294"/>
      <c r="R1564" s="294"/>
      <c r="S1564" s="294"/>
      <c r="T1564" s="295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T1564" s="296" t="s">
        <v>188</v>
      </c>
      <c r="AU1564" s="296" t="s">
        <v>82</v>
      </c>
      <c r="AV1564" s="16" t="s">
        <v>141</v>
      </c>
      <c r="AW1564" s="16" t="s">
        <v>30</v>
      </c>
      <c r="AX1564" s="16" t="s">
        <v>73</v>
      </c>
      <c r="AY1564" s="296" t="s">
        <v>129</v>
      </c>
    </row>
    <row r="1565" spans="1:51" s="13" customFormat="1" ht="12">
      <c r="A1565" s="13"/>
      <c r="B1565" s="243"/>
      <c r="C1565" s="244"/>
      <c r="D1565" s="234" t="s">
        <v>188</v>
      </c>
      <c r="E1565" s="245" t="s">
        <v>1</v>
      </c>
      <c r="F1565" s="246" t="s">
        <v>389</v>
      </c>
      <c r="G1565" s="244"/>
      <c r="H1565" s="245" t="s">
        <v>1</v>
      </c>
      <c r="I1565" s="247"/>
      <c r="J1565" s="244"/>
      <c r="K1565" s="244"/>
      <c r="L1565" s="248"/>
      <c r="M1565" s="249"/>
      <c r="N1565" s="250"/>
      <c r="O1565" s="250"/>
      <c r="P1565" s="250"/>
      <c r="Q1565" s="250"/>
      <c r="R1565" s="250"/>
      <c r="S1565" s="250"/>
      <c r="T1565" s="251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52" t="s">
        <v>188</v>
      </c>
      <c r="AU1565" s="252" t="s">
        <v>82</v>
      </c>
      <c r="AV1565" s="13" t="s">
        <v>80</v>
      </c>
      <c r="AW1565" s="13" t="s">
        <v>30</v>
      </c>
      <c r="AX1565" s="13" t="s">
        <v>73</v>
      </c>
      <c r="AY1565" s="252" t="s">
        <v>129</v>
      </c>
    </row>
    <row r="1566" spans="1:51" s="14" customFormat="1" ht="12">
      <c r="A1566" s="14"/>
      <c r="B1566" s="253"/>
      <c r="C1566" s="254"/>
      <c r="D1566" s="234" t="s">
        <v>188</v>
      </c>
      <c r="E1566" s="255" t="s">
        <v>1</v>
      </c>
      <c r="F1566" s="256" t="s">
        <v>1113</v>
      </c>
      <c r="G1566" s="254"/>
      <c r="H1566" s="257">
        <v>1.6</v>
      </c>
      <c r="I1566" s="258"/>
      <c r="J1566" s="254"/>
      <c r="K1566" s="254"/>
      <c r="L1566" s="259"/>
      <c r="M1566" s="260"/>
      <c r="N1566" s="261"/>
      <c r="O1566" s="261"/>
      <c r="P1566" s="261"/>
      <c r="Q1566" s="261"/>
      <c r="R1566" s="261"/>
      <c r="S1566" s="261"/>
      <c r="T1566" s="262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T1566" s="263" t="s">
        <v>188</v>
      </c>
      <c r="AU1566" s="263" t="s">
        <v>82</v>
      </c>
      <c r="AV1566" s="14" t="s">
        <v>82</v>
      </c>
      <c r="AW1566" s="14" t="s">
        <v>30</v>
      </c>
      <c r="AX1566" s="14" t="s">
        <v>73</v>
      </c>
      <c r="AY1566" s="263" t="s">
        <v>129</v>
      </c>
    </row>
    <row r="1567" spans="1:51" s="14" customFormat="1" ht="12">
      <c r="A1567" s="14"/>
      <c r="B1567" s="253"/>
      <c r="C1567" s="254"/>
      <c r="D1567" s="234" t="s">
        <v>188</v>
      </c>
      <c r="E1567" s="255" t="s">
        <v>1</v>
      </c>
      <c r="F1567" s="256" t="s">
        <v>1114</v>
      </c>
      <c r="G1567" s="254"/>
      <c r="H1567" s="257">
        <v>1.6</v>
      </c>
      <c r="I1567" s="258"/>
      <c r="J1567" s="254"/>
      <c r="K1567" s="254"/>
      <c r="L1567" s="259"/>
      <c r="M1567" s="260"/>
      <c r="N1567" s="261"/>
      <c r="O1567" s="261"/>
      <c r="P1567" s="261"/>
      <c r="Q1567" s="261"/>
      <c r="R1567" s="261"/>
      <c r="S1567" s="261"/>
      <c r="T1567" s="262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T1567" s="263" t="s">
        <v>188</v>
      </c>
      <c r="AU1567" s="263" t="s">
        <v>82</v>
      </c>
      <c r="AV1567" s="14" t="s">
        <v>82</v>
      </c>
      <c r="AW1567" s="14" t="s">
        <v>30</v>
      </c>
      <c r="AX1567" s="14" t="s">
        <v>73</v>
      </c>
      <c r="AY1567" s="263" t="s">
        <v>129</v>
      </c>
    </row>
    <row r="1568" spans="1:51" s="14" customFormat="1" ht="12">
      <c r="A1568" s="14"/>
      <c r="B1568" s="253"/>
      <c r="C1568" s="254"/>
      <c r="D1568" s="234" t="s">
        <v>188</v>
      </c>
      <c r="E1568" s="255" t="s">
        <v>1</v>
      </c>
      <c r="F1568" s="256" t="s">
        <v>1115</v>
      </c>
      <c r="G1568" s="254"/>
      <c r="H1568" s="257">
        <v>1.6</v>
      </c>
      <c r="I1568" s="258"/>
      <c r="J1568" s="254"/>
      <c r="K1568" s="254"/>
      <c r="L1568" s="259"/>
      <c r="M1568" s="260"/>
      <c r="N1568" s="261"/>
      <c r="O1568" s="261"/>
      <c r="P1568" s="261"/>
      <c r="Q1568" s="261"/>
      <c r="R1568" s="261"/>
      <c r="S1568" s="261"/>
      <c r="T1568" s="262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63" t="s">
        <v>188</v>
      </c>
      <c r="AU1568" s="263" t="s">
        <v>82</v>
      </c>
      <c r="AV1568" s="14" t="s">
        <v>82</v>
      </c>
      <c r="AW1568" s="14" t="s">
        <v>30</v>
      </c>
      <c r="AX1568" s="14" t="s">
        <v>73</v>
      </c>
      <c r="AY1568" s="263" t="s">
        <v>129</v>
      </c>
    </row>
    <row r="1569" spans="1:51" s="14" customFormat="1" ht="12">
      <c r="A1569" s="14"/>
      <c r="B1569" s="253"/>
      <c r="C1569" s="254"/>
      <c r="D1569" s="234" t="s">
        <v>188</v>
      </c>
      <c r="E1569" s="255" t="s">
        <v>1</v>
      </c>
      <c r="F1569" s="256" t="s">
        <v>1116</v>
      </c>
      <c r="G1569" s="254"/>
      <c r="H1569" s="257">
        <v>1.6</v>
      </c>
      <c r="I1569" s="258"/>
      <c r="J1569" s="254"/>
      <c r="K1569" s="254"/>
      <c r="L1569" s="259"/>
      <c r="M1569" s="260"/>
      <c r="N1569" s="261"/>
      <c r="O1569" s="261"/>
      <c r="P1569" s="261"/>
      <c r="Q1569" s="261"/>
      <c r="R1569" s="261"/>
      <c r="S1569" s="261"/>
      <c r="T1569" s="262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T1569" s="263" t="s">
        <v>188</v>
      </c>
      <c r="AU1569" s="263" t="s">
        <v>82</v>
      </c>
      <c r="AV1569" s="14" t="s">
        <v>82</v>
      </c>
      <c r="AW1569" s="14" t="s">
        <v>30</v>
      </c>
      <c r="AX1569" s="14" t="s">
        <v>73</v>
      </c>
      <c r="AY1569" s="263" t="s">
        <v>129</v>
      </c>
    </row>
    <row r="1570" spans="1:51" s="14" customFormat="1" ht="12">
      <c r="A1570" s="14"/>
      <c r="B1570" s="253"/>
      <c r="C1570" s="254"/>
      <c r="D1570" s="234" t="s">
        <v>188</v>
      </c>
      <c r="E1570" s="255" t="s">
        <v>1</v>
      </c>
      <c r="F1570" s="256" t="s">
        <v>1117</v>
      </c>
      <c r="G1570" s="254"/>
      <c r="H1570" s="257">
        <v>1.6</v>
      </c>
      <c r="I1570" s="258"/>
      <c r="J1570" s="254"/>
      <c r="K1570" s="254"/>
      <c r="L1570" s="259"/>
      <c r="M1570" s="260"/>
      <c r="N1570" s="261"/>
      <c r="O1570" s="261"/>
      <c r="P1570" s="261"/>
      <c r="Q1570" s="261"/>
      <c r="R1570" s="261"/>
      <c r="S1570" s="261"/>
      <c r="T1570" s="262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63" t="s">
        <v>188</v>
      </c>
      <c r="AU1570" s="263" t="s">
        <v>82</v>
      </c>
      <c r="AV1570" s="14" t="s">
        <v>82</v>
      </c>
      <c r="AW1570" s="14" t="s">
        <v>30</v>
      </c>
      <c r="AX1570" s="14" t="s">
        <v>73</v>
      </c>
      <c r="AY1570" s="263" t="s">
        <v>129</v>
      </c>
    </row>
    <row r="1571" spans="1:51" s="14" customFormat="1" ht="12">
      <c r="A1571" s="14"/>
      <c r="B1571" s="253"/>
      <c r="C1571" s="254"/>
      <c r="D1571" s="234" t="s">
        <v>188</v>
      </c>
      <c r="E1571" s="255" t="s">
        <v>1</v>
      </c>
      <c r="F1571" s="256" t="s">
        <v>1118</v>
      </c>
      <c r="G1571" s="254"/>
      <c r="H1571" s="257">
        <v>1.6</v>
      </c>
      <c r="I1571" s="258"/>
      <c r="J1571" s="254"/>
      <c r="K1571" s="254"/>
      <c r="L1571" s="259"/>
      <c r="M1571" s="260"/>
      <c r="N1571" s="261"/>
      <c r="O1571" s="261"/>
      <c r="P1571" s="261"/>
      <c r="Q1571" s="261"/>
      <c r="R1571" s="261"/>
      <c r="S1571" s="261"/>
      <c r="T1571" s="262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T1571" s="263" t="s">
        <v>188</v>
      </c>
      <c r="AU1571" s="263" t="s">
        <v>82</v>
      </c>
      <c r="AV1571" s="14" t="s">
        <v>82</v>
      </c>
      <c r="AW1571" s="14" t="s">
        <v>30</v>
      </c>
      <c r="AX1571" s="14" t="s">
        <v>73</v>
      </c>
      <c r="AY1571" s="263" t="s">
        <v>129</v>
      </c>
    </row>
    <row r="1572" spans="1:51" s="14" customFormat="1" ht="12">
      <c r="A1572" s="14"/>
      <c r="B1572" s="253"/>
      <c r="C1572" s="254"/>
      <c r="D1572" s="234" t="s">
        <v>188</v>
      </c>
      <c r="E1572" s="255" t="s">
        <v>1</v>
      </c>
      <c r="F1572" s="256" t="s">
        <v>1119</v>
      </c>
      <c r="G1572" s="254"/>
      <c r="H1572" s="257">
        <v>1.6</v>
      </c>
      <c r="I1572" s="258"/>
      <c r="J1572" s="254"/>
      <c r="K1572" s="254"/>
      <c r="L1572" s="259"/>
      <c r="M1572" s="260"/>
      <c r="N1572" s="261"/>
      <c r="O1572" s="261"/>
      <c r="P1572" s="261"/>
      <c r="Q1572" s="261"/>
      <c r="R1572" s="261"/>
      <c r="S1572" s="261"/>
      <c r="T1572" s="262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63" t="s">
        <v>188</v>
      </c>
      <c r="AU1572" s="263" t="s">
        <v>82</v>
      </c>
      <c r="AV1572" s="14" t="s">
        <v>82</v>
      </c>
      <c r="AW1572" s="14" t="s">
        <v>30</v>
      </c>
      <c r="AX1572" s="14" t="s">
        <v>73</v>
      </c>
      <c r="AY1572" s="263" t="s">
        <v>129</v>
      </c>
    </row>
    <row r="1573" spans="1:51" s="14" customFormat="1" ht="12">
      <c r="A1573" s="14"/>
      <c r="B1573" s="253"/>
      <c r="C1573" s="254"/>
      <c r="D1573" s="234" t="s">
        <v>188</v>
      </c>
      <c r="E1573" s="255" t="s">
        <v>1</v>
      </c>
      <c r="F1573" s="256" t="s">
        <v>1120</v>
      </c>
      <c r="G1573" s="254"/>
      <c r="H1573" s="257">
        <v>1.6</v>
      </c>
      <c r="I1573" s="258"/>
      <c r="J1573" s="254"/>
      <c r="K1573" s="254"/>
      <c r="L1573" s="259"/>
      <c r="M1573" s="260"/>
      <c r="N1573" s="261"/>
      <c r="O1573" s="261"/>
      <c r="P1573" s="261"/>
      <c r="Q1573" s="261"/>
      <c r="R1573" s="261"/>
      <c r="S1573" s="261"/>
      <c r="T1573" s="262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63" t="s">
        <v>188</v>
      </c>
      <c r="AU1573" s="263" t="s">
        <v>82</v>
      </c>
      <c r="AV1573" s="14" t="s">
        <v>82</v>
      </c>
      <c r="AW1573" s="14" t="s">
        <v>30</v>
      </c>
      <c r="AX1573" s="14" t="s">
        <v>73</v>
      </c>
      <c r="AY1573" s="263" t="s">
        <v>129</v>
      </c>
    </row>
    <row r="1574" spans="1:51" s="14" customFormat="1" ht="12">
      <c r="A1574" s="14"/>
      <c r="B1574" s="253"/>
      <c r="C1574" s="254"/>
      <c r="D1574" s="234" t="s">
        <v>188</v>
      </c>
      <c r="E1574" s="255" t="s">
        <v>1</v>
      </c>
      <c r="F1574" s="256" t="s">
        <v>1121</v>
      </c>
      <c r="G1574" s="254"/>
      <c r="H1574" s="257">
        <v>1.6</v>
      </c>
      <c r="I1574" s="258"/>
      <c r="J1574" s="254"/>
      <c r="K1574" s="254"/>
      <c r="L1574" s="259"/>
      <c r="M1574" s="260"/>
      <c r="N1574" s="261"/>
      <c r="O1574" s="261"/>
      <c r="P1574" s="261"/>
      <c r="Q1574" s="261"/>
      <c r="R1574" s="261"/>
      <c r="S1574" s="261"/>
      <c r="T1574" s="262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T1574" s="263" t="s">
        <v>188</v>
      </c>
      <c r="AU1574" s="263" t="s">
        <v>82</v>
      </c>
      <c r="AV1574" s="14" t="s">
        <v>82</v>
      </c>
      <c r="AW1574" s="14" t="s">
        <v>30</v>
      </c>
      <c r="AX1574" s="14" t="s">
        <v>73</v>
      </c>
      <c r="AY1574" s="263" t="s">
        <v>129</v>
      </c>
    </row>
    <row r="1575" spans="1:51" s="14" customFormat="1" ht="12">
      <c r="A1575" s="14"/>
      <c r="B1575" s="253"/>
      <c r="C1575" s="254"/>
      <c r="D1575" s="234" t="s">
        <v>188</v>
      </c>
      <c r="E1575" s="255" t="s">
        <v>1</v>
      </c>
      <c r="F1575" s="256" t="s">
        <v>1122</v>
      </c>
      <c r="G1575" s="254"/>
      <c r="H1575" s="257">
        <v>1.6</v>
      </c>
      <c r="I1575" s="258"/>
      <c r="J1575" s="254"/>
      <c r="K1575" s="254"/>
      <c r="L1575" s="259"/>
      <c r="M1575" s="260"/>
      <c r="N1575" s="261"/>
      <c r="O1575" s="261"/>
      <c r="P1575" s="261"/>
      <c r="Q1575" s="261"/>
      <c r="R1575" s="261"/>
      <c r="S1575" s="261"/>
      <c r="T1575" s="262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T1575" s="263" t="s">
        <v>188</v>
      </c>
      <c r="AU1575" s="263" t="s">
        <v>82</v>
      </c>
      <c r="AV1575" s="14" t="s">
        <v>82</v>
      </c>
      <c r="AW1575" s="14" t="s">
        <v>30</v>
      </c>
      <c r="AX1575" s="14" t="s">
        <v>73</v>
      </c>
      <c r="AY1575" s="263" t="s">
        <v>129</v>
      </c>
    </row>
    <row r="1576" spans="1:51" s="14" customFormat="1" ht="12">
      <c r="A1576" s="14"/>
      <c r="B1576" s="253"/>
      <c r="C1576" s="254"/>
      <c r="D1576" s="234" t="s">
        <v>188</v>
      </c>
      <c r="E1576" s="255" t="s">
        <v>1</v>
      </c>
      <c r="F1576" s="256" t="s">
        <v>1123</v>
      </c>
      <c r="G1576" s="254"/>
      <c r="H1576" s="257">
        <v>1.6</v>
      </c>
      <c r="I1576" s="258"/>
      <c r="J1576" s="254"/>
      <c r="K1576" s="254"/>
      <c r="L1576" s="259"/>
      <c r="M1576" s="260"/>
      <c r="N1576" s="261"/>
      <c r="O1576" s="261"/>
      <c r="P1576" s="261"/>
      <c r="Q1576" s="261"/>
      <c r="R1576" s="261"/>
      <c r="S1576" s="261"/>
      <c r="T1576" s="262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63" t="s">
        <v>188</v>
      </c>
      <c r="AU1576" s="263" t="s">
        <v>82</v>
      </c>
      <c r="AV1576" s="14" t="s">
        <v>82</v>
      </c>
      <c r="AW1576" s="14" t="s">
        <v>30</v>
      </c>
      <c r="AX1576" s="14" t="s">
        <v>73</v>
      </c>
      <c r="AY1576" s="263" t="s">
        <v>129</v>
      </c>
    </row>
    <row r="1577" spans="1:51" s="14" customFormat="1" ht="12">
      <c r="A1577" s="14"/>
      <c r="B1577" s="253"/>
      <c r="C1577" s="254"/>
      <c r="D1577" s="234" t="s">
        <v>188</v>
      </c>
      <c r="E1577" s="255" t="s">
        <v>1</v>
      </c>
      <c r="F1577" s="256" t="s">
        <v>1124</v>
      </c>
      <c r="G1577" s="254"/>
      <c r="H1577" s="257">
        <v>1.6</v>
      </c>
      <c r="I1577" s="258"/>
      <c r="J1577" s="254"/>
      <c r="K1577" s="254"/>
      <c r="L1577" s="259"/>
      <c r="M1577" s="260"/>
      <c r="N1577" s="261"/>
      <c r="O1577" s="261"/>
      <c r="P1577" s="261"/>
      <c r="Q1577" s="261"/>
      <c r="R1577" s="261"/>
      <c r="S1577" s="261"/>
      <c r="T1577" s="262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T1577" s="263" t="s">
        <v>188</v>
      </c>
      <c r="AU1577" s="263" t="s">
        <v>82</v>
      </c>
      <c r="AV1577" s="14" t="s">
        <v>82</v>
      </c>
      <c r="AW1577" s="14" t="s">
        <v>30</v>
      </c>
      <c r="AX1577" s="14" t="s">
        <v>73</v>
      </c>
      <c r="AY1577" s="263" t="s">
        <v>129</v>
      </c>
    </row>
    <row r="1578" spans="1:51" s="14" customFormat="1" ht="12">
      <c r="A1578" s="14"/>
      <c r="B1578" s="253"/>
      <c r="C1578" s="254"/>
      <c r="D1578" s="234" t="s">
        <v>188</v>
      </c>
      <c r="E1578" s="255" t="s">
        <v>1</v>
      </c>
      <c r="F1578" s="256" t="s">
        <v>1125</v>
      </c>
      <c r="G1578" s="254"/>
      <c r="H1578" s="257">
        <v>1.6</v>
      </c>
      <c r="I1578" s="258"/>
      <c r="J1578" s="254"/>
      <c r="K1578" s="254"/>
      <c r="L1578" s="259"/>
      <c r="M1578" s="260"/>
      <c r="N1578" s="261"/>
      <c r="O1578" s="261"/>
      <c r="P1578" s="261"/>
      <c r="Q1578" s="261"/>
      <c r="R1578" s="261"/>
      <c r="S1578" s="261"/>
      <c r="T1578" s="262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T1578" s="263" t="s">
        <v>188</v>
      </c>
      <c r="AU1578" s="263" t="s">
        <v>82</v>
      </c>
      <c r="AV1578" s="14" t="s">
        <v>82</v>
      </c>
      <c r="AW1578" s="14" t="s">
        <v>30</v>
      </c>
      <c r="AX1578" s="14" t="s">
        <v>73</v>
      </c>
      <c r="AY1578" s="263" t="s">
        <v>129</v>
      </c>
    </row>
    <row r="1579" spans="1:51" s="14" customFormat="1" ht="12">
      <c r="A1579" s="14"/>
      <c r="B1579" s="253"/>
      <c r="C1579" s="254"/>
      <c r="D1579" s="234" t="s">
        <v>188</v>
      </c>
      <c r="E1579" s="255" t="s">
        <v>1</v>
      </c>
      <c r="F1579" s="256" t="s">
        <v>1126</v>
      </c>
      <c r="G1579" s="254"/>
      <c r="H1579" s="257">
        <v>1.6</v>
      </c>
      <c r="I1579" s="258"/>
      <c r="J1579" s="254"/>
      <c r="K1579" s="254"/>
      <c r="L1579" s="259"/>
      <c r="M1579" s="260"/>
      <c r="N1579" s="261"/>
      <c r="O1579" s="261"/>
      <c r="P1579" s="261"/>
      <c r="Q1579" s="261"/>
      <c r="R1579" s="261"/>
      <c r="S1579" s="261"/>
      <c r="T1579" s="262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T1579" s="263" t="s">
        <v>188</v>
      </c>
      <c r="AU1579" s="263" t="s">
        <v>82</v>
      </c>
      <c r="AV1579" s="14" t="s">
        <v>82</v>
      </c>
      <c r="AW1579" s="14" t="s">
        <v>30</v>
      </c>
      <c r="AX1579" s="14" t="s">
        <v>73</v>
      </c>
      <c r="AY1579" s="263" t="s">
        <v>129</v>
      </c>
    </row>
    <row r="1580" spans="1:51" s="14" customFormat="1" ht="12">
      <c r="A1580" s="14"/>
      <c r="B1580" s="253"/>
      <c r="C1580" s="254"/>
      <c r="D1580" s="234" t="s">
        <v>188</v>
      </c>
      <c r="E1580" s="255" t="s">
        <v>1</v>
      </c>
      <c r="F1580" s="256" t="s">
        <v>1127</v>
      </c>
      <c r="G1580" s="254"/>
      <c r="H1580" s="257">
        <v>1.6</v>
      </c>
      <c r="I1580" s="258"/>
      <c r="J1580" s="254"/>
      <c r="K1580" s="254"/>
      <c r="L1580" s="259"/>
      <c r="M1580" s="260"/>
      <c r="N1580" s="261"/>
      <c r="O1580" s="261"/>
      <c r="P1580" s="261"/>
      <c r="Q1580" s="261"/>
      <c r="R1580" s="261"/>
      <c r="S1580" s="261"/>
      <c r="T1580" s="262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T1580" s="263" t="s">
        <v>188</v>
      </c>
      <c r="AU1580" s="263" t="s">
        <v>82</v>
      </c>
      <c r="AV1580" s="14" t="s">
        <v>82</v>
      </c>
      <c r="AW1580" s="14" t="s">
        <v>30</v>
      </c>
      <c r="AX1580" s="14" t="s">
        <v>73</v>
      </c>
      <c r="AY1580" s="263" t="s">
        <v>129</v>
      </c>
    </row>
    <row r="1581" spans="1:51" s="14" customFormat="1" ht="12">
      <c r="A1581" s="14"/>
      <c r="B1581" s="253"/>
      <c r="C1581" s="254"/>
      <c r="D1581" s="234" t="s">
        <v>188</v>
      </c>
      <c r="E1581" s="255" t="s">
        <v>1</v>
      </c>
      <c r="F1581" s="256" t="s">
        <v>1128</v>
      </c>
      <c r="G1581" s="254"/>
      <c r="H1581" s="257">
        <v>1.6</v>
      </c>
      <c r="I1581" s="258"/>
      <c r="J1581" s="254"/>
      <c r="K1581" s="254"/>
      <c r="L1581" s="259"/>
      <c r="M1581" s="260"/>
      <c r="N1581" s="261"/>
      <c r="O1581" s="261"/>
      <c r="P1581" s="261"/>
      <c r="Q1581" s="261"/>
      <c r="R1581" s="261"/>
      <c r="S1581" s="261"/>
      <c r="T1581" s="262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T1581" s="263" t="s">
        <v>188</v>
      </c>
      <c r="AU1581" s="263" t="s">
        <v>82</v>
      </c>
      <c r="AV1581" s="14" t="s">
        <v>82</v>
      </c>
      <c r="AW1581" s="14" t="s">
        <v>30</v>
      </c>
      <c r="AX1581" s="14" t="s">
        <v>73</v>
      </c>
      <c r="AY1581" s="263" t="s">
        <v>129</v>
      </c>
    </row>
    <row r="1582" spans="1:51" s="14" customFormat="1" ht="12">
      <c r="A1582" s="14"/>
      <c r="B1582" s="253"/>
      <c r="C1582" s="254"/>
      <c r="D1582" s="234" t="s">
        <v>188</v>
      </c>
      <c r="E1582" s="255" t="s">
        <v>1</v>
      </c>
      <c r="F1582" s="256" t="s">
        <v>1129</v>
      </c>
      <c r="G1582" s="254"/>
      <c r="H1582" s="257">
        <v>1.6</v>
      </c>
      <c r="I1582" s="258"/>
      <c r="J1582" s="254"/>
      <c r="K1582" s="254"/>
      <c r="L1582" s="259"/>
      <c r="M1582" s="260"/>
      <c r="N1582" s="261"/>
      <c r="O1582" s="261"/>
      <c r="P1582" s="261"/>
      <c r="Q1582" s="261"/>
      <c r="R1582" s="261"/>
      <c r="S1582" s="261"/>
      <c r="T1582" s="262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T1582" s="263" t="s">
        <v>188</v>
      </c>
      <c r="AU1582" s="263" t="s">
        <v>82</v>
      </c>
      <c r="AV1582" s="14" t="s">
        <v>82</v>
      </c>
      <c r="AW1582" s="14" t="s">
        <v>30</v>
      </c>
      <c r="AX1582" s="14" t="s">
        <v>73</v>
      </c>
      <c r="AY1582" s="263" t="s">
        <v>129</v>
      </c>
    </row>
    <row r="1583" spans="1:51" s="14" customFormat="1" ht="12">
      <c r="A1583" s="14"/>
      <c r="B1583" s="253"/>
      <c r="C1583" s="254"/>
      <c r="D1583" s="234" t="s">
        <v>188</v>
      </c>
      <c r="E1583" s="255" t="s">
        <v>1</v>
      </c>
      <c r="F1583" s="256" t="s">
        <v>1130</v>
      </c>
      <c r="G1583" s="254"/>
      <c r="H1583" s="257">
        <v>5.2</v>
      </c>
      <c r="I1583" s="258"/>
      <c r="J1583" s="254"/>
      <c r="K1583" s="254"/>
      <c r="L1583" s="259"/>
      <c r="M1583" s="260"/>
      <c r="N1583" s="261"/>
      <c r="O1583" s="261"/>
      <c r="P1583" s="261"/>
      <c r="Q1583" s="261"/>
      <c r="R1583" s="261"/>
      <c r="S1583" s="261"/>
      <c r="T1583" s="262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63" t="s">
        <v>188</v>
      </c>
      <c r="AU1583" s="263" t="s">
        <v>82</v>
      </c>
      <c r="AV1583" s="14" t="s">
        <v>82</v>
      </c>
      <c r="AW1583" s="14" t="s">
        <v>30</v>
      </c>
      <c r="AX1583" s="14" t="s">
        <v>73</v>
      </c>
      <c r="AY1583" s="263" t="s">
        <v>129</v>
      </c>
    </row>
    <row r="1584" spans="1:51" s="14" customFormat="1" ht="12">
      <c r="A1584" s="14"/>
      <c r="B1584" s="253"/>
      <c r="C1584" s="254"/>
      <c r="D1584" s="234" t="s">
        <v>188</v>
      </c>
      <c r="E1584" s="255" t="s">
        <v>1</v>
      </c>
      <c r="F1584" s="256" t="s">
        <v>1131</v>
      </c>
      <c r="G1584" s="254"/>
      <c r="H1584" s="257">
        <v>5.2</v>
      </c>
      <c r="I1584" s="258"/>
      <c r="J1584" s="254"/>
      <c r="K1584" s="254"/>
      <c r="L1584" s="259"/>
      <c r="M1584" s="260"/>
      <c r="N1584" s="261"/>
      <c r="O1584" s="261"/>
      <c r="P1584" s="261"/>
      <c r="Q1584" s="261"/>
      <c r="R1584" s="261"/>
      <c r="S1584" s="261"/>
      <c r="T1584" s="262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T1584" s="263" t="s">
        <v>188</v>
      </c>
      <c r="AU1584" s="263" t="s">
        <v>82</v>
      </c>
      <c r="AV1584" s="14" t="s">
        <v>82</v>
      </c>
      <c r="AW1584" s="14" t="s">
        <v>30</v>
      </c>
      <c r="AX1584" s="14" t="s">
        <v>73</v>
      </c>
      <c r="AY1584" s="263" t="s">
        <v>129</v>
      </c>
    </row>
    <row r="1585" spans="1:51" s="14" customFormat="1" ht="12">
      <c r="A1585" s="14"/>
      <c r="B1585" s="253"/>
      <c r="C1585" s="254"/>
      <c r="D1585" s="234" t="s">
        <v>188</v>
      </c>
      <c r="E1585" s="255" t="s">
        <v>1</v>
      </c>
      <c r="F1585" s="256" t="s">
        <v>1132</v>
      </c>
      <c r="G1585" s="254"/>
      <c r="H1585" s="257">
        <v>1.6</v>
      </c>
      <c r="I1585" s="258"/>
      <c r="J1585" s="254"/>
      <c r="K1585" s="254"/>
      <c r="L1585" s="259"/>
      <c r="M1585" s="260"/>
      <c r="N1585" s="261"/>
      <c r="O1585" s="261"/>
      <c r="P1585" s="261"/>
      <c r="Q1585" s="261"/>
      <c r="R1585" s="261"/>
      <c r="S1585" s="261"/>
      <c r="T1585" s="262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T1585" s="263" t="s">
        <v>188</v>
      </c>
      <c r="AU1585" s="263" t="s">
        <v>82</v>
      </c>
      <c r="AV1585" s="14" t="s">
        <v>82</v>
      </c>
      <c r="AW1585" s="14" t="s">
        <v>30</v>
      </c>
      <c r="AX1585" s="14" t="s">
        <v>73</v>
      </c>
      <c r="AY1585" s="263" t="s">
        <v>129</v>
      </c>
    </row>
    <row r="1586" spans="1:51" s="14" customFormat="1" ht="12">
      <c r="A1586" s="14"/>
      <c r="B1586" s="253"/>
      <c r="C1586" s="254"/>
      <c r="D1586" s="234" t="s">
        <v>188</v>
      </c>
      <c r="E1586" s="255" t="s">
        <v>1</v>
      </c>
      <c r="F1586" s="256" t="s">
        <v>1133</v>
      </c>
      <c r="G1586" s="254"/>
      <c r="H1586" s="257">
        <v>1.6</v>
      </c>
      <c r="I1586" s="258"/>
      <c r="J1586" s="254"/>
      <c r="K1586" s="254"/>
      <c r="L1586" s="259"/>
      <c r="M1586" s="260"/>
      <c r="N1586" s="261"/>
      <c r="O1586" s="261"/>
      <c r="P1586" s="261"/>
      <c r="Q1586" s="261"/>
      <c r="R1586" s="261"/>
      <c r="S1586" s="261"/>
      <c r="T1586" s="262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T1586" s="263" t="s">
        <v>188</v>
      </c>
      <c r="AU1586" s="263" t="s">
        <v>82</v>
      </c>
      <c r="AV1586" s="14" t="s">
        <v>82</v>
      </c>
      <c r="AW1586" s="14" t="s">
        <v>30</v>
      </c>
      <c r="AX1586" s="14" t="s">
        <v>73</v>
      </c>
      <c r="AY1586" s="263" t="s">
        <v>129</v>
      </c>
    </row>
    <row r="1587" spans="1:51" s="16" customFormat="1" ht="12">
      <c r="A1587" s="16"/>
      <c r="B1587" s="286"/>
      <c r="C1587" s="287"/>
      <c r="D1587" s="234" t="s">
        <v>188</v>
      </c>
      <c r="E1587" s="288" t="s">
        <v>1</v>
      </c>
      <c r="F1587" s="289" t="s">
        <v>451</v>
      </c>
      <c r="G1587" s="287"/>
      <c r="H1587" s="290">
        <v>40.80000000000001</v>
      </c>
      <c r="I1587" s="291"/>
      <c r="J1587" s="287"/>
      <c r="K1587" s="287"/>
      <c r="L1587" s="292"/>
      <c r="M1587" s="293"/>
      <c r="N1587" s="294"/>
      <c r="O1587" s="294"/>
      <c r="P1587" s="294"/>
      <c r="Q1587" s="294"/>
      <c r="R1587" s="294"/>
      <c r="S1587" s="294"/>
      <c r="T1587" s="295"/>
      <c r="U1587" s="16"/>
      <c r="V1587" s="16"/>
      <c r="W1587" s="16"/>
      <c r="X1587" s="16"/>
      <c r="Y1587" s="16"/>
      <c r="Z1587" s="16"/>
      <c r="AA1587" s="16"/>
      <c r="AB1587" s="16"/>
      <c r="AC1587" s="16"/>
      <c r="AD1587" s="16"/>
      <c r="AE1587" s="16"/>
      <c r="AT1587" s="296" t="s">
        <v>188</v>
      </c>
      <c r="AU1587" s="296" t="s">
        <v>82</v>
      </c>
      <c r="AV1587" s="16" t="s">
        <v>141</v>
      </c>
      <c r="AW1587" s="16" t="s">
        <v>30</v>
      </c>
      <c r="AX1587" s="16" t="s">
        <v>73</v>
      </c>
      <c r="AY1587" s="296" t="s">
        <v>129</v>
      </c>
    </row>
    <row r="1588" spans="1:51" s="15" customFormat="1" ht="12">
      <c r="A1588" s="15"/>
      <c r="B1588" s="264"/>
      <c r="C1588" s="265"/>
      <c r="D1588" s="234" t="s">
        <v>188</v>
      </c>
      <c r="E1588" s="266" t="s">
        <v>1</v>
      </c>
      <c r="F1588" s="267" t="s">
        <v>197</v>
      </c>
      <c r="G1588" s="265"/>
      <c r="H1588" s="268">
        <v>64.20000000000003</v>
      </c>
      <c r="I1588" s="269"/>
      <c r="J1588" s="265"/>
      <c r="K1588" s="265"/>
      <c r="L1588" s="270"/>
      <c r="M1588" s="271"/>
      <c r="N1588" s="272"/>
      <c r="O1588" s="272"/>
      <c r="P1588" s="272"/>
      <c r="Q1588" s="272"/>
      <c r="R1588" s="272"/>
      <c r="S1588" s="272"/>
      <c r="T1588" s="273"/>
      <c r="U1588" s="15"/>
      <c r="V1588" s="15"/>
      <c r="W1588" s="15"/>
      <c r="X1588" s="15"/>
      <c r="Y1588" s="15"/>
      <c r="Z1588" s="15"/>
      <c r="AA1588" s="15"/>
      <c r="AB1588" s="15"/>
      <c r="AC1588" s="15"/>
      <c r="AD1588" s="15"/>
      <c r="AE1588" s="15"/>
      <c r="AT1588" s="274" t="s">
        <v>188</v>
      </c>
      <c r="AU1588" s="274" t="s">
        <v>82</v>
      </c>
      <c r="AV1588" s="15" t="s">
        <v>136</v>
      </c>
      <c r="AW1588" s="15" t="s">
        <v>30</v>
      </c>
      <c r="AX1588" s="15" t="s">
        <v>80</v>
      </c>
      <c r="AY1588" s="274" t="s">
        <v>129</v>
      </c>
    </row>
    <row r="1589" spans="1:65" s="2" customFormat="1" ht="55.5" customHeight="1">
      <c r="A1589" s="39"/>
      <c r="B1589" s="40"/>
      <c r="C1589" s="220" t="s">
        <v>1134</v>
      </c>
      <c r="D1589" s="220" t="s">
        <v>132</v>
      </c>
      <c r="E1589" s="221" t="s">
        <v>1135</v>
      </c>
      <c r="F1589" s="222" t="s">
        <v>1136</v>
      </c>
      <c r="G1589" s="223" t="s">
        <v>247</v>
      </c>
      <c r="H1589" s="224">
        <v>1</v>
      </c>
      <c r="I1589" s="225"/>
      <c r="J1589" s="226">
        <f>ROUND(I1589*H1589,2)</f>
        <v>0</v>
      </c>
      <c r="K1589" s="227"/>
      <c r="L1589" s="45"/>
      <c r="M1589" s="228" t="s">
        <v>1</v>
      </c>
      <c r="N1589" s="229" t="s">
        <v>38</v>
      </c>
      <c r="O1589" s="92"/>
      <c r="P1589" s="230">
        <f>O1589*H1589</f>
        <v>0</v>
      </c>
      <c r="Q1589" s="230">
        <v>0</v>
      </c>
      <c r="R1589" s="230">
        <f>Q1589*H1589</f>
        <v>0</v>
      </c>
      <c r="S1589" s="230">
        <v>0</v>
      </c>
      <c r="T1589" s="231">
        <f>S1589*H1589</f>
        <v>0</v>
      </c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R1589" s="232" t="s">
        <v>136</v>
      </c>
      <c r="AT1589" s="232" t="s">
        <v>132</v>
      </c>
      <c r="AU1589" s="232" t="s">
        <v>82</v>
      </c>
      <c r="AY1589" s="18" t="s">
        <v>129</v>
      </c>
      <c r="BE1589" s="233">
        <f>IF(N1589="základní",J1589,0)</f>
        <v>0</v>
      </c>
      <c r="BF1589" s="233">
        <f>IF(N1589="snížená",J1589,0)</f>
        <v>0</v>
      </c>
      <c r="BG1589" s="233">
        <f>IF(N1589="zákl. přenesená",J1589,0)</f>
        <v>0</v>
      </c>
      <c r="BH1589" s="233">
        <f>IF(N1589="sníž. přenesená",J1589,0)</f>
        <v>0</v>
      </c>
      <c r="BI1589" s="233">
        <f>IF(N1589="nulová",J1589,0)</f>
        <v>0</v>
      </c>
      <c r="BJ1589" s="18" t="s">
        <v>80</v>
      </c>
      <c r="BK1589" s="233">
        <f>ROUND(I1589*H1589,2)</f>
        <v>0</v>
      </c>
      <c r="BL1589" s="18" t="s">
        <v>136</v>
      </c>
      <c r="BM1589" s="232" t="s">
        <v>1137</v>
      </c>
    </row>
    <row r="1590" spans="1:47" s="2" customFormat="1" ht="12">
      <c r="A1590" s="39"/>
      <c r="B1590" s="40"/>
      <c r="C1590" s="41"/>
      <c r="D1590" s="234" t="s">
        <v>137</v>
      </c>
      <c r="E1590" s="41"/>
      <c r="F1590" s="235" t="s">
        <v>1136</v>
      </c>
      <c r="G1590" s="41"/>
      <c r="H1590" s="41"/>
      <c r="I1590" s="236"/>
      <c r="J1590" s="41"/>
      <c r="K1590" s="41"/>
      <c r="L1590" s="45"/>
      <c r="M1590" s="237"/>
      <c r="N1590" s="238"/>
      <c r="O1590" s="92"/>
      <c r="P1590" s="92"/>
      <c r="Q1590" s="92"/>
      <c r="R1590" s="92"/>
      <c r="S1590" s="92"/>
      <c r="T1590" s="93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T1590" s="18" t="s">
        <v>137</v>
      </c>
      <c r="AU1590" s="18" t="s">
        <v>82</v>
      </c>
    </row>
    <row r="1591" spans="1:51" s="13" customFormat="1" ht="12">
      <c r="A1591" s="13"/>
      <c r="B1591" s="243"/>
      <c r="C1591" s="244"/>
      <c r="D1591" s="234" t="s">
        <v>188</v>
      </c>
      <c r="E1591" s="245" t="s">
        <v>1</v>
      </c>
      <c r="F1591" s="246" t="s">
        <v>1138</v>
      </c>
      <c r="G1591" s="244"/>
      <c r="H1591" s="245" t="s">
        <v>1</v>
      </c>
      <c r="I1591" s="247"/>
      <c r="J1591" s="244"/>
      <c r="K1591" s="244"/>
      <c r="L1591" s="248"/>
      <c r="M1591" s="249"/>
      <c r="N1591" s="250"/>
      <c r="O1591" s="250"/>
      <c r="P1591" s="250"/>
      <c r="Q1591" s="250"/>
      <c r="R1591" s="250"/>
      <c r="S1591" s="250"/>
      <c r="T1591" s="251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52" t="s">
        <v>188</v>
      </c>
      <c r="AU1591" s="252" t="s">
        <v>82</v>
      </c>
      <c r="AV1591" s="13" t="s">
        <v>80</v>
      </c>
      <c r="AW1591" s="13" t="s">
        <v>30</v>
      </c>
      <c r="AX1591" s="13" t="s">
        <v>73</v>
      </c>
      <c r="AY1591" s="252" t="s">
        <v>129</v>
      </c>
    </row>
    <row r="1592" spans="1:51" s="14" customFormat="1" ht="12">
      <c r="A1592" s="14"/>
      <c r="B1592" s="253"/>
      <c r="C1592" s="254"/>
      <c r="D1592" s="234" t="s">
        <v>188</v>
      </c>
      <c r="E1592" s="255" t="s">
        <v>1</v>
      </c>
      <c r="F1592" s="256" t="s">
        <v>80</v>
      </c>
      <c r="G1592" s="254"/>
      <c r="H1592" s="257">
        <v>1</v>
      </c>
      <c r="I1592" s="258"/>
      <c r="J1592" s="254"/>
      <c r="K1592" s="254"/>
      <c r="L1592" s="259"/>
      <c r="M1592" s="260"/>
      <c r="N1592" s="261"/>
      <c r="O1592" s="261"/>
      <c r="P1592" s="261"/>
      <c r="Q1592" s="261"/>
      <c r="R1592" s="261"/>
      <c r="S1592" s="261"/>
      <c r="T1592" s="262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T1592" s="263" t="s">
        <v>188</v>
      </c>
      <c r="AU1592" s="263" t="s">
        <v>82</v>
      </c>
      <c r="AV1592" s="14" t="s">
        <v>82</v>
      </c>
      <c r="AW1592" s="14" t="s">
        <v>30</v>
      </c>
      <c r="AX1592" s="14" t="s">
        <v>73</v>
      </c>
      <c r="AY1592" s="263" t="s">
        <v>129</v>
      </c>
    </row>
    <row r="1593" spans="1:51" s="15" customFormat="1" ht="12">
      <c r="A1593" s="15"/>
      <c r="B1593" s="264"/>
      <c r="C1593" s="265"/>
      <c r="D1593" s="234" t="s">
        <v>188</v>
      </c>
      <c r="E1593" s="266" t="s">
        <v>1</v>
      </c>
      <c r="F1593" s="267" t="s">
        <v>197</v>
      </c>
      <c r="G1593" s="265"/>
      <c r="H1593" s="268">
        <v>1</v>
      </c>
      <c r="I1593" s="269"/>
      <c r="J1593" s="265"/>
      <c r="K1593" s="265"/>
      <c r="L1593" s="270"/>
      <c r="M1593" s="271"/>
      <c r="N1593" s="272"/>
      <c r="O1593" s="272"/>
      <c r="P1593" s="272"/>
      <c r="Q1593" s="272"/>
      <c r="R1593" s="272"/>
      <c r="S1593" s="272"/>
      <c r="T1593" s="273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T1593" s="274" t="s">
        <v>188</v>
      </c>
      <c r="AU1593" s="274" t="s">
        <v>82</v>
      </c>
      <c r="AV1593" s="15" t="s">
        <v>136</v>
      </c>
      <c r="AW1593" s="15" t="s">
        <v>30</v>
      </c>
      <c r="AX1593" s="15" t="s">
        <v>80</v>
      </c>
      <c r="AY1593" s="274" t="s">
        <v>129</v>
      </c>
    </row>
    <row r="1594" spans="1:65" s="2" customFormat="1" ht="55.5" customHeight="1">
      <c r="A1594" s="39"/>
      <c r="B1594" s="40"/>
      <c r="C1594" s="220" t="s">
        <v>340</v>
      </c>
      <c r="D1594" s="220" t="s">
        <v>132</v>
      </c>
      <c r="E1594" s="221" t="s">
        <v>1139</v>
      </c>
      <c r="F1594" s="222" t="s">
        <v>1140</v>
      </c>
      <c r="G1594" s="223" t="s">
        <v>187</v>
      </c>
      <c r="H1594" s="224">
        <v>5.47</v>
      </c>
      <c r="I1594" s="225"/>
      <c r="J1594" s="226">
        <f>ROUND(I1594*H1594,2)</f>
        <v>0</v>
      </c>
      <c r="K1594" s="227"/>
      <c r="L1594" s="45"/>
      <c r="M1594" s="228" t="s">
        <v>1</v>
      </c>
      <c r="N1594" s="229" t="s">
        <v>38</v>
      </c>
      <c r="O1594" s="92"/>
      <c r="P1594" s="230">
        <f>O1594*H1594</f>
        <v>0</v>
      </c>
      <c r="Q1594" s="230">
        <v>0</v>
      </c>
      <c r="R1594" s="230">
        <f>Q1594*H1594</f>
        <v>0</v>
      </c>
      <c r="S1594" s="230">
        <v>0</v>
      </c>
      <c r="T1594" s="231">
        <f>S1594*H1594</f>
        <v>0</v>
      </c>
      <c r="U1594" s="39"/>
      <c r="V1594" s="39"/>
      <c r="W1594" s="39"/>
      <c r="X1594" s="39"/>
      <c r="Y1594" s="39"/>
      <c r="Z1594" s="39"/>
      <c r="AA1594" s="39"/>
      <c r="AB1594" s="39"/>
      <c r="AC1594" s="39"/>
      <c r="AD1594" s="39"/>
      <c r="AE1594" s="39"/>
      <c r="AR1594" s="232" t="s">
        <v>136</v>
      </c>
      <c r="AT1594" s="232" t="s">
        <v>132</v>
      </c>
      <c r="AU1594" s="232" t="s">
        <v>82</v>
      </c>
      <c r="AY1594" s="18" t="s">
        <v>129</v>
      </c>
      <c r="BE1594" s="233">
        <f>IF(N1594="základní",J1594,0)</f>
        <v>0</v>
      </c>
      <c r="BF1594" s="233">
        <f>IF(N1594="snížená",J1594,0)</f>
        <v>0</v>
      </c>
      <c r="BG1594" s="233">
        <f>IF(N1594="zákl. přenesená",J1594,0)</f>
        <v>0</v>
      </c>
      <c r="BH1594" s="233">
        <f>IF(N1594="sníž. přenesená",J1594,0)</f>
        <v>0</v>
      </c>
      <c r="BI1594" s="233">
        <f>IF(N1594="nulová",J1594,0)</f>
        <v>0</v>
      </c>
      <c r="BJ1594" s="18" t="s">
        <v>80</v>
      </c>
      <c r="BK1594" s="233">
        <f>ROUND(I1594*H1594,2)</f>
        <v>0</v>
      </c>
      <c r="BL1594" s="18" t="s">
        <v>136</v>
      </c>
      <c r="BM1594" s="232" t="s">
        <v>1141</v>
      </c>
    </row>
    <row r="1595" spans="1:47" s="2" customFormat="1" ht="12">
      <c r="A1595" s="39"/>
      <c r="B1595" s="40"/>
      <c r="C1595" s="41"/>
      <c r="D1595" s="234" t="s">
        <v>137</v>
      </c>
      <c r="E1595" s="41"/>
      <c r="F1595" s="235" t="s">
        <v>1140</v>
      </c>
      <c r="G1595" s="41"/>
      <c r="H1595" s="41"/>
      <c r="I1595" s="236"/>
      <c r="J1595" s="41"/>
      <c r="K1595" s="41"/>
      <c r="L1595" s="45"/>
      <c r="M1595" s="237"/>
      <c r="N1595" s="238"/>
      <c r="O1595" s="92"/>
      <c r="P1595" s="92"/>
      <c r="Q1595" s="92"/>
      <c r="R1595" s="92"/>
      <c r="S1595" s="92"/>
      <c r="T1595" s="93"/>
      <c r="U1595" s="39"/>
      <c r="V1595" s="39"/>
      <c r="W1595" s="39"/>
      <c r="X1595" s="39"/>
      <c r="Y1595" s="39"/>
      <c r="Z1595" s="39"/>
      <c r="AA1595" s="39"/>
      <c r="AB1595" s="39"/>
      <c r="AC1595" s="39"/>
      <c r="AD1595" s="39"/>
      <c r="AE1595" s="39"/>
      <c r="AT1595" s="18" t="s">
        <v>137</v>
      </c>
      <c r="AU1595" s="18" t="s">
        <v>82</v>
      </c>
    </row>
    <row r="1596" spans="1:51" s="13" customFormat="1" ht="12">
      <c r="A1596" s="13"/>
      <c r="B1596" s="243"/>
      <c r="C1596" s="244"/>
      <c r="D1596" s="234" t="s">
        <v>188</v>
      </c>
      <c r="E1596" s="245" t="s">
        <v>1</v>
      </c>
      <c r="F1596" s="246" t="s">
        <v>1142</v>
      </c>
      <c r="G1596" s="244"/>
      <c r="H1596" s="245" t="s">
        <v>1</v>
      </c>
      <c r="I1596" s="247"/>
      <c r="J1596" s="244"/>
      <c r="K1596" s="244"/>
      <c r="L1596" s="248"/>
      <c r="M1596" s="249"/>
      <c r="N1596" s="250"/>
      <c r="O1596" s="250"/>
      <c r="P1596" s="250"/>
      <c r="Q1596" s="250"/>
      <c r="R1596" s="250"/>
      <c r="S1596" s="250"/>
      <c r="T1596" s="251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T1596" s="252" t="s">
        <v>188</v>
      </c>
      <c r="AU1596" s="252" t="s">
        <v>82</v>
      </c>
      <c r="AV1596" s="13" t="s">
        <v>80</v>
      </c>
      <c r="AW1596" s="13" t="s">
        <v>30</v>
      </c>
      <c r="AX1596" s="13" t="s">
        <v>73</v>
      </c>
      <c r="AY1596" s="252" t="s">
        <v>129</v>
      </c>
    </row>
    <row r="1597" spans="1:51" s="14" customFormat="1" ht="12">
      <c r="A1597" s="14"/>
      <c r="B1597" s="253"/>
      <c r="C1597" s="254"/>
      <c r="D1597" s="234" t="s">
        <v>188</v>
      </c>
      <c r="E1597" s="255" t="s">
        <v>1</v>
      </c>
      <c r="F1597" s="256" t="s">
        <v>1143</v>
      </c>
      <c r="G1597" s="254"/>
      <c r="H1597" s="257">
        <v>1.908</v>
      </c>
      <c r="I1597" s="258"/>
      <c r="J1597" s="254"/>
      <c r="K1597" s="254"/>
      <c r="L1597" s="259"/>
      <c r="M1597" s="260"/>
      <c r="N1597" s="261"/>
      <c r="O1597" s="261"/>
      <c r="P1597" s="261"/>
      <c r="Q1597" s="261"/>
      <c r="R1597" s="261"/>
      <c r="S1597" s="261"/>
      <c r="T1597" s="262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T1597" s="263" t="s">
        <v>188</v>
      </c>
      <c r="AU1597" s="263" t="s">
        <v>82</v>
      </c>
      <c r="AV1597" s="14" t="s">
        <v>82</v>
      </c>
      <c r="AW1597" s="14" t="s">
        <v>30</v>
      </c>
      <c r="AX1597" s="14" t="s">
        <v>73</v>
      </c>
      <c r="AY1597" s="263" t="s">
        <v>129</v>
      </c>
    </row>
    <row r="1598" spans="1:51" s="13" customFormat="1" ht="12">
      <c r="A1598" s="13"/>
      <c r="B1598" s="243"/>
      <c r="C1598" s="244"/>
      <c r="D1598" s="234" t="s">
        <v>188</v>
      </c>
      <c r="E1598" s="245" t="s">
        <v>1</v>
      </c>
      <c r="F1598" s="246" t="s">
        <v>1138</v>
      </c>
      <c r="G1598" s="244"/>
      <c r="H1598" s="245" t="s">
        <v>1</v>
      </c>
      <c r="I1598" s="247"/>
      <c r="J1598" s="244"/>
      <c r="K1598" s="244"/>
      <c r="L1598" s="248"/>
      <c r="M1598" s="249"/>
      <c r="N1598" s="250"/>
      <c r="O1598" s="250"/>
      <c r="P1598" s="250"/>
      <c r="Q1598" s="250"/>
      <c r="R1598" s="250"/>
      <c r="S1598" s="250"/>
      <c r="T1598" s="251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52" t="s">
        <v>188</v>
      </c>
      <c r="AU1598" s="252" t="s">
        <v>82</v>
      </c>
      <c r="AV1598" s="13" t="s">
        <v>80</v>
      </c>
      <c r="AW1598" s="13" t="s">
        <v>30</v>
      </c>
      <c r="AX1598" s="13" t="s">
        <v>73</v>
      </c>
      <c r="AY1598" s="252" t="s">
        <v>129</v>
      </c>
    </row>
    <row r="1599" spans="1:51" s="14" customFormat="1" ht="12">
      <c r="A1599" s="14"/>
      <c r="B1599" s="253"/>
      <c r="C1599" s="254"/>
      <c r="D1599" s="234" t="s">
        <v>188</v>
      </c>
      <c r="E1599" s="255" t="s">
        <v>1</v>
      </c>
      <c r="F1599" s="256" t="s">
        <v>1144</v>
      </c>
      <c r="G1599" s="254"/>
      <c r="H1599" s="257">
        <v>1.654</v>
      </c>
      <c r="I1599" s="258"/>
      <c r="J1599" s="254"/>
      <c r="K1599" s="254"/>
      <c r="L1599" s="259"/>
      <c r="M1599" s="260"/>
      <c r="N1599" s="261"/>
      <c r="O1599" s="261"/>
      <c r="P1599" s="261"/>
      <c r="Q1599" s="261"/>
      <c r="R1599" s="261"/>
      <c r="S1599" s="261"/>
      <c r="T1599" s="262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T1599" s="263" t="s">
        <v>188</v>
      </c>
      <c r="AU1599" s="263" t="s">
        <v>82</v>
      </c>
      <c r="AV1599" s="14" t="s">
        <v>82</v>
      </c>
      <c r="AW1599" s="14" t="s">
        <v>30</v>
      </c>
      <c r="AX1599" s="14" t="s">
        <v>73</v>
      </c>
      <c r="AY1599" s="263" t="s">
        <v>129</v>
      </c>
    </row>
    <row r="1600" spans="1:51" s="13" customFormat="1" ht="12">
      <c r="A1600" s="13"/>
      <c r="B1600" s="243"/>
      <c r="C1600" s="244"/>
      <c r="D1600" s="234" t="s">
        <v>188</v>
      </c>
      <c r="E1600" s="245" t="s">
        <v>1</v>
      </c>
      <c r="F1600" s="246" t="s">
        <v>1145</v>
      </c>
      <c r="G1600" s="244"/>
      <c r="H1600" s="245" t="s">
        <v>1</v>
      </c>
      <c r="I1600" s="247"/>
      <c r="J1600" s="244"/>
      <c r="K1600" s="244"/>
      <c r="L1600" s="248"/>
      <c r="M1600" s="249"/>
      <c r="N1600" s="250"/>
      <c r="O1600" s="250"/>
      <c r="P1600" s="250"/>
      <c r="Q1600" s="250"/>
      <c r="R1600" s="250"/>
      <c r="S1600" s="250"/>
      <c r="T1600" s="251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T1600" s="252" t="s">
        <v>188</v>
      </c>
      <c r="AU1600" s="252" t="s">
        <v>82</v>
      </c>
      <c r="AV1600" s="13" t="s">
        <v>80</v>
      </c>
      <c r="AW1600" s="13" t="s">
        <v>30</v>
      </c>
      <c r="AX1600" s="13" t="s">
        <v>73</v>
      </c>
      <c r="AY1600" s="252" t="s">
        <v>129</v>
      </c>
    </row>
    <row r="1601" spans="1:51" s="14" customFormat="1" ht="12">
      <c r="A1601" s="14"/>
      <c r="B1601" s="253"/>
      <c r="C1601" s="254"/>
      <c r="D1601" s="234" t="s">
        <v>188</v>
      </c>
      <c r="E1601" s="255" t="s">
        <v>1</v>
      </c>
      <c r="F1601" s="256" t="s">
        <v>1143</v>
      </c>
      <c r="G1601" s="254"/>
      <c r="H1601" s="257">
        <v>1.908</v>
      </c>
      <c r="I1601" s="258"/>
      <c r="J1601" s="254"/>
      <c r="K1601" s="254"/>
      <c r="L1601" s="259"/>
      <c r="M1601" s="260"/>
      <c r="N1601" s="261"/>
      <c r="O1601" s="261"/>
      <c r="P1601" s="261"/>
      <c r="Q1601" s="261"/>
      <c r="R1601" s="261"/>
      <c r="S1601" s="261"/>
      <c r="T1601" s="262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T1601" s="263" t="s">
        <v>188</v>
      </c>
      <c r="AU1601" s="263" t="s">
        <v>82</v>
      </c>
      <c r="AV1601" s="14" t="s">
        <v>82</v>
      </c>
      <c r="AW1601" s="14" t="s">
        <v>30</v>
      </c>
      <c r="AX1601" s="14" t="s">
        <v>73</v>
      </c>
      <c r="AY1601" s="263" t="s">
        <v>129</v>
      </c>
    </row>
    <row r="1602" spans="1:51" s="15" customFormat="1" ht="12">
      <c r="A1602" s="15"/>
      <c r="B1602" s="264"/>
      <c r="C1602" s="265"/>
      <c r="D1602" s="234" t="s">
        <v>188</v>
      </c>
      <c r="E1602" s="266" t="s">
        <v>1</v>
      </c>
      <c r="F1602" s="267" t="s">
        <v>197</v>
      </c>
      <c r="G1602" s="265"/>
      <c r="H1602" s="268">
        <v>5.47</v>
      </c>
      <c r="I1602" s="269"/>
      <c r="J1602" s="265"/>
      <c r="K1602" s="265"/>
      <c r="L1602" s="270"/>
      <c r="M1602" s="271"/>
      <c r="N1602" s="272"/>
      <c r="O1602" s="272"/>
      <c r="P1602" s="272"/>
      <c r="Q1602" s="272"/>
      <c r="R1602" s="272"/>
      <c r="S1602" s="272"/>
      <c r="T1602" s="273"/>
      <c r="U1602" s="15"/>
      <c r="V1602" s="15"/>
      <c r="W1602" s="15"/>
      <c r="X1602" s="15"/>
      <c r="Y1602" s="15"/>
      <c r="Z1602" s="15"/>
      <c r="AA1602" s="15"/>
      <c r="AB1602" s="15"/>
      <c r="AC1602" s="15"/>
      <c r="AD1602" s="15"/>
      <c r="AE1602" s="15"/>
      <c r="AT1602" s="274" t="s">
        <v>188</v>
      </c>
      <c r="AU1602" s="274" t="s">
        <v>82</v>
      </c>
      <c r="AV1602" s="15" t="s">
        <v>136</v>
      </c>
      <c r="AW1602" s="15" t="s">
        <v>30</v>
      </c>
      <c r="AX1602" s="15" t="s">
        <v>80</v>
      </c>
      <c r="AY1602" s="274" t="s">
        <v>129</v>
      </c>
    </row>
    <row r="1603" spans="1:65" s="2" customFormat="1" ht="33" customHeight="1">
      <c r="A1603" s="39"/>
      <c r="B1603" s="40"/>
      <c r="C1603" s="220" t="s">
        <v>1146</v>
      </c>
      <c r="D1603" s="220" t="s">
        <v>132</v>
      </c>
      <c r="E1603" s="221" t="s">
        <v>1147</v>
      </c>
      <c r="F1603" s="222" t="s">
        <v>1148</v>
      </c>
      <c r="G1603" s="223" t="s">
        <v>187</v>
      </c>
      <c r="H1603" s="224">
        <v>458.64</v>
      </c>
      <c r="I1603" s="225"/>
      <c r="J1603" s="226">
        <f>ROUND(I1603*H1603,2)</f>
        <v>0</v>
      </c>
      <c r="K1603" s="227"/>
      <c r="L1603" s="45"/>
      <c r="M1603" s="228" t="s">
        <v>1</v>
      </c>
      <c r="N1603" s="229" t="s">
        <v>38</v>
      </c>
      <c r="O1603" s="92"/>
      <c r="P1603" s="230">
        <f>O1603*H1603</f>
        <v>0</v>
      </c>
      <c r="Q1603" s="230">
        <v>0</v>
      </c>
      <c r="R1603" s="230">
        <f>Q1603*H1603</f>
        <v>0</v>
      </c>
      <c r="S1603" s="230">
        <v>0</v>
      </c>
      <c r="T1603" s="231">
        <f>S1603*H1603</f>
        <v>0</v>
      </c>
      <c r="U1603" s="39"/>
      <c r="V1603" s="39"/>
      <c r="W1603" s="39"/>
      <c r="X1603" s="39"/>
      <c r="Y1603" s="39"/>
      <c r="Z1603" s="39"/>
      <c r="AA1603" s="39"/>
      <c r="AB1603" s="39"/>
      <c r="AC1603" s="39"/>
      <c r="AD1603" s="39"/>
      <c r="AE1603" s="39"/>
      <c r="AR1603" s="232" t="s">
        <v>136</v>
      </c>
      <c r="AT1603" s="232" t="s">
        <v>132</v>
      </c>
      <c r="AU1603" s="232" t="s">
        <v>82</v>
      </c>
      <c r="AY1603" s="18" t="s">
        <v>129</v>
      </c>
      <c r="BE1603" s="233">
        <f>IF(N1603="základní",J1603,0)</f>
        <v>0</v>
      </c>
      <c r="BF1603" s="233">
        <f>IF(N1603="snížená",J1603,0)</f>
        <v>0</v>
      </c>
      <c r="BG1603" s="233">
        <f>IF(N1603="zákl. přenesená",J1603,0)</f>
        <v>0</v>
      </c>
      <c r="BH1603" s="233">
        <f>IF(N1603="sníž. přenesená",J1603,0)</f>
        <v>0</v>
      </c>
      <c r="BI1603" s="233">
        <f>IF(N1603="nulová",J1603,0)</f>
        <v>0</v>
      </c>
      <c r="BJ1603" s="18" t="s">
        <v>80</v>
      </c>
      <c r="BK1603" s="233">
        <f>ROUND(I1603*H1603,2)</f>
        <v>0</v>
      </c>
      <c r="BL1603" s="18" t="s">
        <v>136</v>
      </c>
      <c r="BM1603" s="232" t="s">
        <v>1149</v>
      </c>
    </row>
    <row r="1604" spans="1:47" s="2" customFormat="1" ht="12">
      <c r="A1604" s="39"/>
      <c r="B1604" s="40"/>
      <c r="C1604" s="41"/>
      <c r="D1604" s="234" t="s">
        <v>137</v>
      </c>
      <c r="E1604" s="41"/>
      <c r="F1604" s="235" t="s">
        <v>1148</v>
      </c>
      <c r="G1604" s="41"/>
      <c r="H1604" s="41"/>
      <c r="I1604" s="236"/>
      <c r="J1604" s="41"/>
      <c r="K1604" s="41"/>
      <c r="L1604" s="45"/>
      <c r="M1604" s="237"/>
      <c r="N1604" s="238"/>
      <c r="O1604" s="92"/>
      <c r="P1604" s="92"/>
      <c r="Q1604" s="92"/>
      <c r="R1604" s="92"/>
      <c r="S1604" s="92"/>
      <c r="T1604" s="93"/>
      <c r="U1604" s="39"/>
      <c r="V1604" s="39"/>
      <c r="W1604" s="39"/>
      <c r="X1604" s="39"/>
      <c r="Y1604" s="39"/>
      <c r="Z1604" s="39"/>
      <c r="AA1604" s="39"/>
      <c r="AB1604" s="39"/>
      <c r="AC1604" s="39"/>
      <c r="AD1604" s="39"/>
      <c r="AE1604" s="39"/>
      <c r="AT1604" s="18" t="s">
        <v>137</v>
      </c>
      <c r="AU1604" s="18" t="s">
        <v>82</v>
      </c>
    </row>
    <row r="1605" spans="1:51" s="13" customFormat="1" ht="12">
      <c r="A1605" s="13"/>
      <c r="B1605" s="243"/>
      <c r="C1605" s="244"/>
      <c r="D1605" s="234" t="s">
        <v>188</v>
      </c>
      <c r="E1605" s="245" t="s">
        <v>1</v>
      </c>
      <c r="F1605" s="246" t="s">
        <v>374</v>
      </c>
      <c r="G1605" s="244"/>
      <c r="H1605" s="245" t="s">
        <v>1</v>
      </c>
      <c r="I1605" s="247"/>
      <c r="J1605" s="244"/>
      <c r="K1605" s="244"/>
      <c r="L1605" s="248"/>
      <c r="M1605" s="249"/>
      <c r="N1605" s="250"/>
      <c r="O1605" s="250"/>
      <c r="P1605" s="250"/>
      <c r="Q1605" s="250"/>
      <c r="R1605" s="250"/>
      <c r="S1605" s="250"/>
      <c r="T1605" s="251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T1605" s="252" t="s">
        <v>188</v>
      </c>
      <c r="AU1605" s="252" t="s">
        <v>82</v>
      </c>
      <c r="AV1605" s="13" t="s">
        <v>80</v>
      </c>
      <c r="AW1605" s="13" t="s">
        <v>30</v>
      </c>
      <c r="AX1605" s="13" t="s">
        <v>73</v>
      </c>
      <c r="AY1605" s="252" t="s">
        <v>129</v>
      </c>
    </row>
    <row r="1606" spans="1:51" s="13" customFormat="1" ht="12">
      <c r="A1606" s="13"/>
      <c r="B1606" s="243"/>
      <c r="C1606" s="244"/>
      <c r="D1606" s="234" t="s">
        <v>188</v>
      </c>
      <c r="E1606" s="245" t="s">
        <v>1</v>
      </c>
      <c r="F1606" s="246" t="s">
        <v>1150</v>
      </c>
      <c r="G1606" s="244"/>
      <c r="H1606" s="245" t="s">
        <v>1</v>
      </c>
      <c r="I1606" s="247"/>
      <c r="J1606" s="244"/>
      <c r="K1606" s="244"/>
      <c r="L1606" s="248"/>
      <c r="M1606" s="249"/>
      <c r="N1606" s="250"/>
      <c r="O1606" s="250"/>
      <c r="P1606" s="250"/>
      <c r="Q1606" s="250"/>
      <c r="R1606" s="250"/>
      <c r="S1606" s="250"/>
      <c r="T1606" s="251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52" t="s">
        <v>188</v>
      </c>
      <c r="AU1606" s="252" t="s">
        <v>82</v>
      </c>
      <c r="AV1606" s="13" t="s">
        <v>80</v>
      </c>
      <c r="AW1606" s="13" t="s">
        <v>30</v>
      </c>
      <c r="AX1606" s="13" t="s">
        <v>73</v>
      </c>
      <c r="AY1606" s="252" t="s">
        <v>129</v>
      </c>
    </row>
    <row r="1607" spans="1:51" s="14" customFormat="1" ht="12">
      <c r="A1607" s="14"/>
      <c r="B1607" s="253"/>
      <c r="C1607" s="254"/>
      <c r="D1607" s="234" t="s">
        <v>188</v>
      </c>
      <c r="E1607" s="255" t="s">
        <v>1</v>
      </c>
      <c r="F1607" s="256" t="s">
        <v>1151</v>
      </c>
      <c r="G1607" s="254"/>
      <c r="H1607" s="257">
        <v>13.902</v>
      </c>
      <c r="I1607" s="258"/>
      <c r="J1607" s="254"/>
      <c r="K1607" s="254"/>
      <c r="L1607" s="259"/>
      <c r="M1607" s="260"/>
      <c r="N1607" s="261"/>
      <c r="O1607" s="261"/>
      <c r="P1607" s="261"/>
      <c r="Q1607" s="261"/>
      <c r="R1607" s="261"/>
      <c r="S1607" s="261"/>
      <c r="T1607" s="262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63" t="s">
        <v>188</v>
      </c>
      <c r="AU1607" s="263" t="s">
        <v>82</v>
      </c>
      <c r="AV1607" s="14" t="s">
        <v>82</v>
      </c>
      <c r="AW1607" s="14" t="s">
        <v>30</v>
      </c>
      <c r="AX1607" s="14" t="s">
        <v>73</v>
      </c>
      <c r="AY1607" s="263" t="s">
        <v>129</v>
      </c>
    </row>
    <row r="1608" spans="1:51" s="13" customFormat="1" ht="12">
      <c r="A1608" s="13"/>
      <c r="B1608" s="243"/>
      <c r="C1608" s="244"/>
      <c r="D1608" s="234" t="s">
        <v>188</v>
      </c>
      <c r="E1608" s="245" t="s">
        <v>1</v>
      </c>
      <c r="F1608" s="246" t="s">
        <v>1152</v>
      </c>
      <c r="G1608" s="244"/>
      <c r="H1608" s="245" t="s">
        <v>1</v>
      </c>
      <c r="I1608" s="247"/>
      <c r="J1608" s="244"/>
      <c r="K1608" s="244"/>
      <c r="L1608" s="248"/>
      <c r="M1608" s="249"/>
      <c r="N1608" s="250"/>
      <c r="O1608" s="250"/>
      <c r="P1608" s="250"/>
      <c r="Q1608" s="250"/>
      <c r="R1608" s="250"/>
      <c r="S1608" s="250"/>
      <c r="T1608" s="251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52" t="s">
        <v>188</v>
      </c>
      <c r="AU1608" s="252" t="s">
        <v>82</v>
      </c>
      <c r="AV1608" s="13" t="s">
        <v>80</v>
      </c>
      <c r="AW1608" s="13" t="s">
        <v>30</v>
      </c>
      <c r="AX1608" s="13" t="s">
        <v>73</v>
      </c>
      <c r="AY1608" s="252" t="s">
        <v>129</v>
      </c>
    </row>
    <row r="1609" spans="1:51" s="14" customFormat="1" ht="12">
      <c r="A1609" s="14"/>
      <c r="B1609" s="253"/>
      <c r="C1609" s="254"/>
      <c r="D1609" s="234" t="s">
        <v>188</v>
      </c>
      <c r="E1609" s="255" t="s">
        <v>1</v>
      </c>
      <c r="F1609" s="256" t="s">
        <v>689</v>
      </c>
      <c r="G1609" s="254"/>
      <c r="H1609" s="257">
        <v>8.543</v>
      </c>
      <c r="I1609" s="258"/>
      <c r="J1609" s="254"/>
      <c r="K1609" s="254"/>
      <c r="L1609" s="259"/>
      <c r="M1609" s="260"/>
      <c r="N1609" s="261"/>
      <c r="O1609" s="261"/>
      <c r="P1609" s="261"/>
      <c r="Q1609" s="261"/>
      <c r="R1609" s="261"/>
      <c r="S1609" s="261"/>
      <c r="T1609" s="262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63" t="s">
        <v>188</v>
      </c>
      <c r="AU1609" s="263" t="s">
        <v>82</v>
      </c>
      <c r="AV1609" s="14" t="s">
        <v>82</v>
      </c>
      <c r="AW1609" s="14" t="s">
        <v>30</v>
      </c>
      <c r="AX1609" s="14" t="s">
        <v>73</v>
      </c>
      <c r="AY1609" s="263" t="s">
        <v>129</v>
      </c>
    </row>
    <row r="1610" spans="1:51" s="13" customFormat="1" ht="12">
      <c r="A1610" s="13"/>
      <c r="B1610" s="243"/>
      <c r="C1610" s="244"/>
      <c r="D1610" s="234" t="s">
        <v>188</v>
      </c>
      <c r="E1610" s="245" t="s">
        <v>1</v>
      </c>
      <c r="F1610" s="246" t="s">
        <v>1153</v>
      </c>
      <c r="G1610" s="244"/>
      <c r="H1610" s="245" t="s">
        <v>1</v>
      </c>
      <c r="I1610" s="247"/>
      <c r="J1610" s="244"/>
      <c r="K1610" s="244"/>
      <c r="L1610" s="248"/>
      <c r="M1610" s="249"/>
      <c r="N1610" s="250"/>
      <c r="O1610" s="250"/>
      <c r="P1610" s="250"/>
      <c r="Q1610" s="250"/>
      <c r="R1610" s="250"/>
      <c r="S1610" s="250"/>
      <c r="T1610" s="251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T1610" s="252" t="s">
        <v>188</v>
      </c>
      <c r="AU1610" s="252" t="s">
        <v>82</v>
      </c>
      <c r="AV1610" s="13" t="s">
        <v>80</v>
      </c>
      <c r="AW1610" s="13" t="s">
        <v>30</v>
      </c>
      <c r="AX1610" s="13" t="s">
        <v>73</v>
      </c>
      <c r="AY1610" s="252" t="s">
        <v>129</v>
      </c>
    </row>
    <row r="1611" spans="1:51" s="14" customFormat="1" ht="12">
      <c r="A1611" s="14"/>
      <c r="B1611" s="253"/>
      <c r="C1611" s="254"/>
      <c r="D1611" s="234" t="s">
        <v>188</v>
      </c>
      <c r="E1611" s="255" t="s">
        <v>1</v>
      </c>
      <c r="F1611" s="256" t="s">
        <v>688</v>
      </c>
      <c r="G1611" s="254"/>
      <c r="H1611" s="257">
        <v>7.873</v>
      </c>
      <c r="I1611" s="258"/>
      <c r="J1611" s="254"/>
      <c r="K1611" s="254"/>
      <c r="L1611" s="259"/>
      <c r="M1611" s="260"/>
      <c r="N1611" s="261"/>
      <c r="O1611" s="261"/>
      <c r="P1611" s="261"/>
      <c r="Q1611" s="261"/>
      <c r="R1611" s="261"/>
      <c r="S1611" s="261"/>
      <c r="T1611" s="262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T1611" s="263" t="s">
        <v>188</v>
      </c>
      <c r="AU1611" s="263" t="s">
        <v>82</v>
      </c>
      <c r="AV1611" s="14" t="s">
        <v>82</v>
      </c>
      <c r="AW1611" s="14" t="s">
        <v>30</v>
      </c>
      <c r="AX1611" s="14" t="s">
        <v>73</v>
      </c>
      <c r="AY1611" s="263" t="s">
        <v>129</v>
      </c>
    </row>
    <row r="1612" spans="1:51" s="13" customFormat="1" ht="12">
      <c r="A1612" s="13"/>
      <c r="B1612" s="243"/>
      <c r="C1612" s="244"/>
      <c r="D1612" s="234" t="s">
        <v>188</v>
      </c>
      <c r="E1612" s="245" t="s">
        <v>1</v>
      </c>
      <c r="F1612" s="246" t="s">
        <v>1154</v>
      </c>
      <c r="G1612" s="244"/>
      <c r="H1612" s="245" t="s">
        <v>1</v>
      </c>
      <c r="I1612" s="247"/>
      <c r="J1612" s="244"/>
      <c r="K1612" s="244"/>
      <c r="L1612" s="248"/>
      <c r="M1612" s="249"/>
      <c r="N1612" s="250"/>
      <c r="O1612" s="250"/>
      <c r="P1612" s="250"/>
      <c r="Q1612" s="250"/>
      <c r="R1612" s="250"/>
      <c r="S1612" s="250"/>
      <c r="T1612" s="251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T1612" s="252" t="s">
        <v>188</v>
      </c>
      <c r="AU1612" s="252" t="s">
        <v>82</v>
      </c>
      <c r="AV1612" s="13" t="s">
        <v>80</v>
      </c>
      <c r="AW1612" s="13" t="s">
        <v>30</v>
      </c>
      <c r="AX1612" s="13" t="s">
        <v>73</v>
      </c>
      <c r="AY1612" s="252" t="s">
        <v>129</v>
      </c>
    </row>
    <row r="1613" spans="1:51" s="14" customFormat="1" ht="12">
      <c r="A1613" s="14"/>
      <c r="B1613" s="253"/>
      <c r="C1613" s="254"/>
      <c r="D1613" s="234" t="s">
        <v>188</v>
      </c>
      <c r="E1613" s="255" t="s">
        <v>1</v>
      </c>
      <c r="F1613" s="256" t="s">
        <v>1155</v>
      </c>
      <c r="G1613" s="254"/>
      <c r="H1613" s="257">
        <v>5.063</v>
      </c>
      <c r="I1613" s="258"/>
      <c r="J1613" s="254"/>
      <c r="K1613" s="254"/>
      <c r="L1613" s="259"/>
      <c r="M1613" s="260"/>
      <c r="N1613" s="261"/>
      <c r="O1613" s="261"/>
      <c r="P1613" s="261"/>
      <c r="Q1613" s="261"/>
      <c r="R1613" s="261"/>
      <c r="S1613" s="261"/>
      <c r="T1613" s="262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T1613" s="263" t="s">
        <v>188</v>
      </c>
      <c r="AU1613" s="263" t="s">
        <v>82</v>
      </c>
      <c r="AV1613" s="14" t="s">
        <v>82</v>
      </c>
      <c r="AW1613" s="14" t="s">
        <v>30</v>
      </c>
      <c r="AX1613" s="14" t="s">
        <v>73</v>
      </c>
      <c r="AY1613" s="263" t="s">
        <v>129</v>
      </c>
    </row>
    <row r="1614" spans="1:51" s="13" customFormat="1" ht="12">
      <c r="A1614" s="13"/>
      <c r="B1614" s="243"/>
      <c r="C1614" s="244"/>
      <c r="D1614" s="234" t="s">
        <v>188</v>
      </c>
      <c r="E1614" s="245" t="s">
        <v>1</v>
      </c>
      <c r="F1614" s="246" t="s">
        <v>1156</v>
      </c>
      <c r="G1614" s="244"/>
      <c r="H1614" s="245" t="s">
        <v>1</v>
      </c>
      <c r="I1614" s="247"/>
      <c r="J1614" s="244"/>
      <c r="K1614" s="244"/>
      <c r="L1614" s="248"/>
      <c r="M1614" s="249"/>
      <c r="N1614" s="250"/>
      <c r="O1614" s="250"/>
      <c r="P1614" s="250"/>
      <c r="Q1614" s="250"/>
      <c r="R1614" s="250"/>
      <c r="S1614" s="250"/>
      <c r="T1614" s="251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52" t="s">
        <v>188</v>
      </c>
      <c r="AU1614" s="252" t="s">
        <v>82</v>
      </c>
      <c r="AV1614" s="13" t="s">
        <v>80</v>
      </c>
      <c r="AW1614" s="13" t="s">
        <v>30</v>
      </c>
      <c r="AX1614" s="13" t="s">
        <v>73</v>
      </c>
      <c r="AY1614" s="252" t="s">
        <v>129</v>
      </c>
    </row>
    <row r="1615" spans="1:51" s="14" customFormat="1" ht="12">
      <c r="A1615" s="14"/>
      <c r="B1615" s="253"/>
      <c r="C1615" s="254"/>
      <c r="D1615" s="234" t="s">
        <v>188</v>
      </c>
      <c r="E1615" s="255" t="s">
        <v>1</v>
      </c>
      <c r="F1615" s="256" t="s">
        <v>1157</v>
      </c>
      <c r="G1615" s="254"/>
      <c r="H1615" s="257">
        <v>11.475</v>
      </c>
      <c r="I1615" s="258"/>
      <c r="J1615" s="254"/>
      <c r="K1615" s="254"/>
      <c r="L1615" s="259"/>
      <c r="M1615" s="260"/>
      <c r="N1615" s="261"/>
      <c r="O1615" s="261"/>
      <c r="P1615" s="261"/>
      <c r="Q1615" s="261"/>
      <c r="R1615" s="261"/>
      <c r="S1615" s="261"/>
      <c r="T1615" s="262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T1615" s="263" t="s">
        <v>188</v>
      </c>
      <c r="AU1615" s="263" t="s">
        <v>82</v>
      </c>
      <c r="AV1615" s="14" t="s">
        <v>82</v>
      </c>
      <c r="AW1615" s="14" t="s">
        <v>30</v>
      </c>
      <c r="AX1615" s="14" t="s">
        <v>73</v>
      </c>
      <c r="AY1615" s="263" t="s">
        <v>129</v>
      </c>
    </row>
    <row r="1616" spans="1:51" s="13" customFormat="1" ht="12">
      <c r="A1616" s="13"/>
      <c r="B1616" s="243"/>
      <c r="C1616" s="244"/>
      <c r="D1616" s="234" t="s">
        <v>188</v>
      </c>
      <c r="E1616" s="245" t="s">
        <v>1</v>
      </c>
      <c r="F1616" s="246" t="s">
        <v>1158</v>
      </c>
      <c r="G1616" s="244"/>
      <c r="H1616" s="245" t="s">
        <v>1</v>
      </c>
      <c r="I1616" s="247"/>
      <c r="J1616" s="244"/>
      <c r="K1616" s="244"/>
      <c r="L1616" s="248"/>
      <c r="M1616" s="249"/>
      <c r="N1616" s="250"/>
      <c r="O1616" s="250"/>
      <c r="P1616" s="250"/>
      <c r="Q1616" s="250"/>
      <c r="R1616" s="250"/>
      <c r="S1616" s="250"/>
      <c r="T1616" s="251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52" t="s">
        <v>188</v>
      </c>
      <c r="AU1616" s="252" t="s">
        <v>82</v>
      </c>
      <c r="AV1616" s="13" t="s">
        <v>80</v>
      </c>
      <c r="AW1616" s="13" t="s">
        <v>30</v>
      </c>
      <c r="AX1616" s="13" t="s">
        <v>73</v>
      </c>
      <c r="AY1616" s="252" t="s">
        <v>129</v>
      </c>
    </row>
    <row r="1617" spans="1:51" s="14" customFormat="1" ht="12">
      <c r="A1617" s="14"/>
      <c r="B1617" s="253"/>
      <c r="C1617" s="254"/>
      <c r="D1617" s="234" t="s">
        <v>188</v>
      </c>
      <c r="E1617" s="255" t="s">
        <v>1</v>
      </c>
      <c r="F1617" s="256" t="s">
        <v>696</v>
      </c>
      <c r="G1617" s="254"/>
      <c r="H1617" s="257">
        <v>26.55</v>
      </c>
      <c r="I1617" s="258"/>
      <c r="J1617" s="254"/>
      <c r="K1617" s="254"/>
      <c r="L1617" s="259"/>
      <c r="M1617" s="260"/>
      <c r="N1617" s="261"/>
      <c r="O1617" s="261"/>
      <c r="P1617" s="261"/>
      <c r="Q1617" s="261"/>
      <c r="R1617" s="261"/>
      <c r="S1617" s="261"/>
      <c r="T1617" s="262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63" t="s">
        <v>188</v>
      </c>
      <c r="AU1617" s="263" t="s">
        <v>82</v>
      </c>
      <c r="AV1617" s="14" t="s">
        <v>82</v>
      </c>
      <c r="AW1617" s="14" t="s">
        <v>30</v>
      </c>
      <c r="AX1617" s="14" t="s">
        <v>73</v>
      </c>
      <c r="AY1617" s="263" t="s">
        <v>129</v>
      </c>
    </row>
    <row r="1618" spans="1:51" s="13" customFormat="1" ht="12">
      <c r="A1618" s="13"/>
      <c r="B1618" s="243"/>
      <c r="C1618" s="244"/>
      <c r="D1618" s="234" t="s">
        <v>188</v>
      </c>
      <c r="E1618" s="245" t="s">
        <v>1</v>
      </c>
      <c r="F1618" s="246" t="s">
        <v>1159</v>
      </c>
      <c r="G1618" s="244"/>
      <c r="H1618" s="245" t="s">
        <v>1</v>
      </c>
      <c r="I1618" s="247"/>
      <c r="J1618" s="244"/>
      <c r="K1618" s="244"/>
      <c r="L1618" s="248"/>
      <c r="M1618" s="249"/>
      <c r="N1618" s="250"/>
      <c r="O1618" s="250"/>
      <c r="P1618" s="250"/>
      <c r="Q1618" s="250"/>
      <c r="R1618" s="250"/>
      <c r="S1618" s="250"/>
      <c r="T1618" s="251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T1618" s="252" t="s">
        <v>188</v>
      </c>
      <c r="AU1618" s="252" t="s">
        <v>82</v>
      </c>
      <c r="AV1618" s="13" t="s">
        <v>80</v>
      </c>
      <c r="AW1618" s="13" t="s">
        <v>30</v>
      </c>
      <c r="AX1618" s="13" t="s">
        <v>73</v>
      </c>
      <c r="AY1618" s="252" t="s">
        <v>129</v>
      </c>
    </row>
    <row r="1619" spans="1:51" s="14" customFormat="1" ht="12">
      <c r="A1619" s="14"/>
      <c r="B1619" s="253"/>
      <c r="C1619" s="254"/>
      <c r="D1619" s="234" t="s">
        <v>188</v>
      </c>
      <c r="E1619" s="255" t="s">
        <v>1</v>
      </c>
      <c r="F1619" s="256" t="s">
        <v>449</v>
      </c>
      <c r="G1619" s="254"/>
      <c r="H1619" s="257">
        <v>35.25</v>
      </c>
      <c r="I1619" s="258"/>
      <c r="J1619" s="254"/>
      <c r="K1619" s="254"/>
      <c r="L1619" s="259"/>
      <c r="M1619" s="260"/>
      <c r="N1619" s="261"/>
      <c r="O1619" s="261"/>
      <c r="P1619" s="261"/>
      <c r="Q1619" s="261"/>
      <c r="R1619" s="261"/>
      <c r="S1619" s="261"/>
      <c r="T1619" s="262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T1619" s="263" t="s">
        <v>188</v>
      </c>
      <c r="AU1619" s="263" t="s">
        <v>82</v>
      </c>
      <c r="AV1619" s="14" t="s">
        <v>82</v>
      </c>
      <c r="AW1619" s="14" t="s">
        <v>30</v>
      </c>
      <c r="AX1619" s="14" t="s">
        <v>73</v>
      </c>
      <c r="AY1619" s="263" t="s">
        <v>129</v>
      </c>
    </row>
    <row r="1620" spans="1:51" s="13" customFormat="1" ht="12">
      <c r="A1620" s="13"/>
      <c r="B1620" s="243"/>
      <c r="C1620" s="244"/>
      <c r="D1620" s="234" t="s">
        <v>188</v>
      </c>
      <c r="E1620" s="245" t="s">
        <v>1</v>
      </c>
      <c r="F1620" s="246" t="s">
        <v>1160</v>
      </c>
      <c r="G1620" s="244"/>
      <c r="H1620" s="245" t="s">
        <v>1</v>
      </c>
      <c r="I1620" s="247"/>
      <c r="J1620" s="244"/>
      <c r="K1620" s="244"/>
      <c r="L1620" s="248"/>
      <c r="M1620" s="249"/>
      <c r="N1620" s="250"/>
      <c r="O1620" s="250"/>
      <c r="P1620" s="250"/>
      <c r="Q1620" s="250"/>
      <c r="R1620" s="250"/>
      <c r="S1620" s="250"/>
      <c r="T1620" s="251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T1620" s="252" t="s">
        <v>188</v>
      </c>
      <c r="AU1620" s="252" t="s">
        <v>82</v>
      </c>
      <c r="AV1620" s="13" t="s">
        <v>80</v>
      </c>
      <c r="AW1620" s="13" t="s">
        <v>30</v>
      </c>
      <c r="AX1620" s="13" t="s">
        <v>73</v>
      </c>
      <c r="AY1620" s="252" t="s">
        <v>129</v>
      </c>
    </row>
    <row r="1621" spans="1:51" s="14" customFormat="1" ht="12">
      <c r="A1621" s="14"/>
      <c r="B1621" s="253"/>
      <c r="C1621" s="254"/>
      <c r="D1621" s="234" t="s">
        <v>188</v>
      </c>
      <c r="E1621" s="255" t="s">
        <v>1</v>
      </c>
      <c r="F1621" s="256" t="s">
        <v>708</v>
      </c>
      <c r="G1621" s="254"/>
      <c r="H1621" s="257">
        <v>17.25</v>
      </c>
      <c r="I1621" s="258"/>
      <c r="J1621" s="254"/>
      <c r="K1621" s="254"/>
      <c r="L1621" s="259"/>
      <c r="M1621" s="260"/>
      <c r="N1621" s="261"/>
      <c r="O1621" s="261"/>
      <c r="P1621" s="261"/>
      <c r="Q1621" s="261"/>
      <c r="R1621" s="261"/>
      <c r="S1621" s="261"/>
      <c r="T1621" s="262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T1621" s="263" t="s">
        <v>188</v>
      </c>
      <c r="AU1621" s="263" t="s">
        <v>82</v>
      </c>
      <c r="AV1621" s="14" t="s">
        <v>82</v>
      </c>
      <c r="AW1621" s="14" t="s">
        <v>30</v>
      </c>
      <c r="AX1621" s="14" t="s">
        <v>73</v>
      </c>
      <c r="AY1621" s="263" t="s">
        <v>129</v>
      </c>
    </row>
    <row r="1622" spans="1:51" s="13" customFormat="1" ht="12">
      <c r="A1622" s="13"/>
      <c r="B1622" s="243"/>
      <c r="C1622" s="244"/>
      <c r="D1622" s="234" t="s">
        <v>188</v>
      </c>
      <c r="E1622" s="245" t="s">
        <v>1</v>
      </c>
      <c r="F1622" s="246" t="s">
        <v>1161</v>
      </c>
      <c r="G1622" s="244"/>
      <c r="H1622" s="245" t="s">
        <v>1</v>
      </c>
      <c r="I1622" s="247"/>
      <c r="J1622" s="244"/>
      <c r="K1622" s="244"/>
      <c r="L1622" s="248"/>
      <c r="M1622" s="249"/>
      <c r="N1622" s="250"/>
      <c r="O1622" s="250"/>
      <c r="P1622" s="250"/>
      <c r="Q1622" s="250"/>
      <c r="R1622" s="250"/>
      <c r="S1622" s="250"/>
      <c r="T1622" s="251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T1622" s="252" t="s">
        <v>188</v>
      </c>
      <c r="AU1622" s="252" t="s">
        <v>82</v>
      </c>
      <c r="AV1622" s="13" t="s">
        <v>80</v>
      </c>
      <c r="AW1622" s="13" t="s">
        <v>30</v>
      </c>
      <c r="AX1622" s="13" t="s">
        <v>73</v>
      </c>
      <c r="AY1622" s="252" t="s">
        <v>129</v>
      </c>
    </row>
    <row r="1623" spans="1:51" s="14" customFormat="1" ht="12">
      <c r="A1623" s="14"/>
      <c r="B1623" s="253"/>
      <c r="C1623" s="254"/>
      <c r="D1623" s="234" t="s">
        <v>188</v>
      </c>
      <c r="E1623" s="255" t="s">
        <v>1</v>
      </c>
      <c r="F1623" s="256" t="s">
        <v>715</v>
      </c>
      <c r="G1623" s="254"/>
      <c r="H1623" s="257">
        <v>16.875</v>
      </c>
      <c r="I1623" s="258"/>
      <c r="J1623" s="254"/>
      <c r="K1623" s="254"/>
      <c r="L1623" s="259"/>
      <c r="M1623" s="260"/>
      <c r="N1623" s="261"/>
      <c r="O1623" s="261"/>
      <c r="P1623" s="261"/>
      <c r="Q1623" s="261"/>
      <c r="R1623" s="261"/>
      <c r="S1623" s="261"/>
      <c r="T1623" s="262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T1623" s="263" t="s">
        <v>188</v>
      </c>
      <c r="AU1623" s="263" t="s">
        <v>82</v>
      </c>
      <c r="AV1623" s="14" t="s">
        <v>82</v>
      </c>
      <c r="AW1623" s="14" t="s">
        <v>30</v>
      </c>
      <c r="AX1623" s="14" t="s">
        <v>73</v>
      </c>
      <c r="AY1623" s="263" t="s">
        <v>129</v>
      </c>
    </row>
    <row r="1624" spans="1:51" s="13" customFormat="1" ht="12">
      <c r="A1624" s="13"/>
      <c r="B1624" s="243"/>
      <c r="C1624" s="244"/>
      <c r="D1624" s="234" t="s">
        <v>188</v>
      </c>
      <c r="E1624" s="245" t="s">
        <v>1</v>
      </c>
      <c r="F1624" s="246" t="s">
        <v>1162</v>
      </c>
      <c r="G1624" s="244"/>
      <c r="H1624" s="245" t="s">
        <v>1</v>
      </c>
      <c r="I1624" s="247"/>
      <c r="J1624" s="244"/>
      <c r="K1624" s="244"/>
      <c r="L1624" s="248"/>
      <c r="M1624" s="249"/>
      <c r="N1624" s="250"/>
      <c r="O1624" s="250"/>
      <c r="P1624" s="250"/>
      <c r="Q1624" s="250"/>
      <c r="R1624" s="250"/>
      <c r="S1624" s="250"/>
      <c r="T1624" s="251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T1624" s="252" t="s">
        <v>188</v>
      </c>
      <c r="AU1624" s="252" t="s">
        <v>82</v>
      </c>
      <c r="AV1624" s="13" t="s">
        <v>80</v>
      </c>
      <c r="AW1624" s="13" t="s">
        <v>30</v>
      </c>
      <c r="AX1624" s="13" t="s">
        <v>73</v>
      </c>
      <c r="AY1624" s="252" t="s">
        <v>129</v>
      </c>
    </row>
    <row r="1625" spans="1:51" s="14" customFormat="1" ht="12">
      <c r="A1625" s="14"/>
      <c r="B1625" s="253"/>
      <c r="C1625" s="254"/>
      <c r="D1625" s="234" t="s">
        <v>188</v>
      </c>
      <c r="E1625" s="255" t="s">
        <v>1</v>
      </c>
      <c r="F1625" s="256" t="s">
        <v>708</v>
      </c>
      <c r="G1625" s="254"/>
      <c r="H1625" s="257">
        <v>17.25</v>
      </c>
      <c r="I1625" s="258"/>
      <c r="J1625" s="254"/>
      <c r="K1625" s="254"/>
      <c r="L1625" s="259"/>
      <c r="M1625" s="260"/>
      <c r="N1625" s="261"/>
      <c r="O1625" s="261"/>
      <c r="P1625" s="261"/>
      <c r="Q1625" s="261"/>
      <c r="R1625" s="261"/>
      <c r="S1625" s="261"/>
      <c r="T1625" s="262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T1625" s="263" t="s">
        <v>188</v>
      </c>
      <c r="AU1625" s="263" t="s">
        <v>82</v>
      </c>
      <c r="AV1625" s="14" t="s">
        <v>82</v>
      </c>
      <c r="AW1625" s="14" t="s">
        <v>30</v>
      </c>
      <c r="AX1625" s="14" t="s">
        <v>73</v>
      </c>
      <c r="AY1625" s="263" t="s">
        <v>129</v>
      </c>
    </row>
    <row r="1626" spans="1:51" s="13" customFormat="1" ht="12">
      <c r="A1626" s="13"/>
      <c r="B1626" s="243"/>
      <c r="C1626" s="244"/>
      <c r="D1626" s="234" t="s">
        <v>188</v>
      </c>
      <c r="E1626" s="245" t="s">
        <v>1</v>
      </c>
      <c r="F1626" s="246" t="s">
        <v>1163</v>
      </c>
      <c r="G1626" s="244"/>
      <c r="H1626" s="245" t="s">
        <v>1</v>
      </c>
      <c r="I1626" s="247"/>
      <c r="J1626" s="244"/>
      <c r="K1626" s="244"/>
      <c r="L1626" s="248"/>
      <c r="M1626" s="249"/>
      <c r="N1626" s="250"/>
      <c r="O1626" s="250"/>
      <c r="P1626" s="250"/>
      <c r="Q1626" s="250"/>
      <c r="R1626" s="250"/>
      <c r="S1626" s="250"/>
      <c r="T1626" s="251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T1626" s="252" t="s">
        <v>188</v>
      </c>
      <c r="AU1626" s="252" t="s">
        <v>82</v>
      </c>
      <c r="AV1626" s="13" t="s">
        <v>80</v>
      </c>
      <c r="AW1626" s="13" t="s">
        <v>30</v>
      </c>
      <c r="AX1626" s="13" t="s">
        <v>73</v>
      </c>
      <c r="AY1626" s="252" t="s">
        <v>129</v>
      </c>
    </row>
    <row r="1627" spans="1:51" s="14" customFormat="1" ht="12">
      <c r="A1627" s="14"/>
      <c r="B1627" s="253"/>
      <c r="C1627" s="254"/>
      <c r="D1627" s="234" t="s">
        <v>188</v>
      </c>
      <c r="E1627" s="255" t="s">
        <v>1</v>
      </c>
      <c r="F1627" s="256" t="s">
        <v>708</v>
      </c>
      <c r="G1627" s="254"/>
      <c r="H1627" s="257">
        <v>17.25</v>
      </c>
      <c r="I1627" s="258"/>
      <c r="J1627" s="254"/>
      <c r="K1627" s="254"/>
      <c r="L1627" s="259"/>
      <c r="M1627" s="260"/>
      <c r="N1627" s="261"/>
      <c r="O1627" s="261"/>
      <c r="P1627" s="261"/>
      <c r="Q1627" s="261"/>
      <c r="R1627" s="261"/>
      <c r="S1627" s="261"/>
      <c r="T1627" s="262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T1627" s="263" t="s">
        <v>188</v>
      </c>
      <c r="AU1627" s="263" t="s">
        <v>82</v>
      </c>
      <c r="AV1627" s="14" t="s">
        <v>82</v>
      </c>
      <c r="AW1627" s="14" t="s">
        <v>30</v>
      </c>
      <c r="AX1627" s="14" t="s">
        <v>73</v>
      </c>
      <c r="AY1627" s="263" t="s">
        <v>129</v>
      </c>
    </row>
    <row r="1628" spans="1:51" s="13" customFormat="1" ht="12">
      <c r="A1628" s="13"/>
      <c r="B1628" s="243"/>
      <c r="C1628" s="244"/>
      <c r="D1628" s="234" t="s">
        <v>188</v>
      </c>
      <c r="E1628" s="245" t="s">
        <v>1</v>
      </c>
      <c r="F1628" s="246" t="s">
        <v>1164</v>
      </c>
      <c r="G1628" s="244"/>
      <c r="H1628" s="245" t="s">
        <v>1</v>
      </c>
      <c r="I1628" s="247"/>
      <c r="J1628" s="244"/>
      <c r="K1628" s="244"/>
      <c r="L1628" s="248"/>
      <c r="M1628" s="249"/>
      <c r="N1628" s="250"/>
      <c r="O1628" s="250"/>
      <c r="P1628" s="250"/>
      <c r="Q1628" s="250"/>
      <c r="R1628" s="250"/>
      <c r="S1628" s="250"/>
      <c r="T1628" s="251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T1628" s="252" t="s">
        <v>188</v>
      </c>
      <c r="AU1628" s="252" t="s">
        <v>82</v>
      </c>
      <c r="AV1628" s="13" t="s">
        <v>80</v>
      </c>
      <c r="AW1628" s="13" t="s">
        <v>30</v>
      </c>
      <c r="AX1628" s="13" t="s">
        <v>73</v>
      </c>
      <c r="AY1628" s="252" t="s">
        <v>129</v>
      </c>
    </row>
    <row r="1629" spans="1:51" s="14" customFormat="1" ht="12">
      <c r="A1629" s="14"/>
      <c r="B1629" s="253"/>
      <c r="C1629" s="254"/>
      <c r="D1629" s="234" t="s">
        <v>188</v>
      </c>
      <c r="E1629" s="255" t="s">
        <v>1</v>
      </c>
      <c r="F1629" s="256" t="s">
        <v>708</v>
      </c>
      <c r="G1629" s="254"/>
      <c r="H1629" s="257">
        <v>17.25</v>
      </c>
      <c r="I1629" s="258"/>
      <c r="J1629" s="254"/>
      <c r="K1629" s="254"/>
      <c r="L1629" s="259"/>
      <c r="M1629" s="260"/>
      <c r="N1629" s="261"/>
      <c r="O1629" s="261"/>
      <c r="P1629" s="261"/>
      <c r="Q1629" s="261"/>
      <c r="R1629" s="261"/>
      <c r="S1629" s="261"/>
      <c r="T1629" s="262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T1629" s="263" t="s">
        <v>188</v>
      </c>
      <c r="AU1629" s="263" t="s">
        <v>82</v>
      </c>
      <c r="AV1629" s="14" t="s">
        <v>82</v>
      </c>
      <c r="AW1629" s="14" t="s">
        <v>30</v>
      </c>
      <c r="AX1629" s="14" t="s">
        <v>73</v>
      </c>
      <c r="AY1629" s="263" t="s">
        <v>129</v>
      </c>
    </row>
    <row r="1630" spans="1:51" s="16" customFormat="1" ht="12">
      <c r="A1630" s="16"/>
      <c r="B1630" s="286"/>
      <c r="C1630" s="287"/>
      <c r="D1630" s="234" t="s">
        <v>188</v>
      </c>
      <c r="E1630" s="288" t="s">
        <v>1</v>
      </c>
      <c r="F1630" s="289" t="s">
        <v>451</v>
      </c>
      <c r="G1630" s="287"/>
      <c r="H1630" s="290">
        <v>194.531</v>
      </c>
      <c r="I1630" s="291"/>
      <c r="J1630" s="287"/>
      <c r="K1630" s="287"/>
      <c r="L1630" s="292"/>
      <c r="M1630" s="293"/>
      <c r="N1630" s="294"/>
      <c r="O1630" s="294"/>
      <c r="P1630" s="294"/>
      <c r="Q1630" s="294"/>
      <c r="R1630" s="294"/>
      <c r="S1630" s="294"/>
      <c r="T1630" s="295"/>
      <c r="U1630" s="16"/>
      <c r="V1630" s="16"/>
      <c r="W1630" s="16"/>
      <c r="X1630" s="16"/>
      <c r="Y1630" s="16"/>
      <c r="Z1630" s="16"/>
      <c r="AA1630" s="16"/>
      <c r="AB1630" s="16"/>
      <c r="AC1630" s="16"/>
      <c r="AD1630" s="16"/>
      <c r="AE1630" s="16"/>
      <c r="AT1630" s="296" t="s">
        <v>188</v>
      </c>
      <c r="AU1630" s="296" t="s">
        <v>82</v>
      </c>
      <c r="AV1630" s="16" t="s">
        <v>141</v>
      </c>
      <c r="AW1630" s="16" t="s">
        <v>30</v>
      </c>
      <c r="AX1630" s="16" t="s">
        <v>73</v>
      </c>
      <c r="AY1630" s="296" t="s">
        <v>129</v>
      </c>
    </row>
    <row r="1631" spans="1:51" s="13" customFormat="1" ht="12">
      <c r="A1631" s="13"/>
      <c r="B1631" s="243"/>
      <c r="C1631" s="244"/>
      <c r="D1631" s="234" t="s">
        <v>188</v>
      </c>
      <c r="E1631" s="245" t="s">
        <v>1</v>
      </c>
      <c r="F1631" s="246" t="s">
        <v>389</v>
      </c>
      <c r="G1631" s="244"/>
      <c r="H1631" s="245" t="s">
        <v>1</v>
      </c>
      <c r="I1631" s="247"/>
      <c r="J1631" s="244"/>
      <c r="K1631" s="244"/>
      <c r="L1631" s="248"/>
      <c r="M1631" s="249"/>
      <c r="N1631" s="250"/>
      <c r="O1631" s="250"/>
      <c r="P1631" s="250"/>
      <c r="Q1631" s="250"/>
      <c r="R1631" s="250"/>
      <c r="S1631" s="250"/>
      <c r="T1631" s="251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52" t="s">
        <v>188</v>
      </c>
      <c r="AU1631" s="252" t="s">
        <v>82</v>
      </c>
      <c r="AV1631" s="13" t="s">
        <v>80</v>
      </c>
      <c r="AW1631" s="13" t="s">
        <v>30</v>
      </c>
      <c r="AX1631" s="13" t="s">
        <v>73</v>
      </c>
      <c r="AY1631" s="252" t="s">
        <v>129</v>
      </c>
    </row>
    <row r="1632" spans="1:51" s="13" customFormat="1" ht="12">
      <c r="A1632" s="13"/>
      <c r="B1632" s="243"/>
      <c r="C1632" s="244"/>
      <c r="D1632" s="234" t="s">
        <v>188</v>
      </c>
      <c r="E1632" s="245" t="s">
        <v>1</v>
      </c>
      <c r="F1632" s="246" t="s">
        <v>1165</v>
      </c>
      <c r="G1632" s="244"/>
      <c r="H1632" s="245" t="s">
        <v>1</v>
      </c>
      <c r="I1632" s="247"/>
      <c r="J1632" s="244"/>
      <c r="K1632" s="244"/>
      <c r="L1632" s="248"/>
      <c r="M1632" s="249"/>
      <c r="N1632" s="250"/>
      <c r="O1632" s="250"/>
      <c r="P1632" s="250"/>
      <c r="Q1632" s="250"/>
      <c r="R1632" s="250"/>
      <c r="S1632" s="250"/>
      <c r="T1632" s="251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52" t="s">
        <v>188</v>
      </c>
      <c r="AU1632" s="252" t="s">
        <v>82</v>
      </c>
      <c r="AV1632" s="13" t="s">
        <v>80</v>
      </c>
      <c r="AW1632" s="13" t="s">
        <v>30</v>
      </c>
      <c r="AX1632" s="13" t="s">
        <v>73</v>
      </c>
      <c r="AY1632" s="252" t="s">
        <v>129</v>
      </c>
    </row>
    <row r="1633" spans="1:51" s="14" customFormat="1" ht="12">
      <c r="A1633" s="14"/>
      <c r="B1633" s="253"/>
      <c r="C1633" s="254"/>
      <c r="D1633" s="234" t="s">
        <v>188</v>
      </c>
      <c r="E1633" s="255" t="s">
        <v>1</v>
      </c>
      <c r="F1633" s="256" t="s">
        <v>1166</v>
      </c>
      <c r="G1633" s="254"/>
      <c r="H1633" s="257">
        <v>16.583</v>
      </c>
      <c r="I1633" s="258"/>
      <c r="J1633" s="254"/>
      <c r="K1633" s="254"/>
      <c r="L1633" s="259"/>
      <c r="M1633" s="260"/>
      <c r="N1633" s="261"/>
      <c r="O1633" s="261"/>
      <c r="P1633" s="261"/>
      <c r="Q1633" s="261"/>
      <c r="R1633" s="261"/>
      <c r="S1633" s="261"/>
      <c r="T1633" s="262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T1633" s="263" t="s">
        <v>188</v>
      </c>
      <c r="AU1633" s="263" t="s">
        <v>82</v>
      </c>
      <c r="AV1633" s="14" t="s">
        <v>82</v>
      </c>
      <c r="AW1633" s="14" t="s">
        <v>30</v>
      </c>
      <c r="AX1633" s="14" t="s">
        <v>73</v>
      </c>
      <c r="AY1633" s="263" t="s">
        <v>129</v>
      </c>
    </row>
    <row r="1634" spans="1:51" s="13" customFormat="1" ht="12">
      <c r="A1634" s="13"/>
      <c r="B1634" s="243"/>
      <c r="C1634" s="244"/>
      <c r="D1634" s="234" t="s">
        <v>188</v>
      </c>
      <c r="E1634" s="245" t="s">
        <v>1</v>
      </c>
      <c r="F1634" s="246" t="s">
        <v>1167</v>
      </c>
      <c r="G1634" s="244"/>
      <c r="H1634" s="245" t="s">
        <v>1</v>
      </c>
      <c r="I1634" s="247"/>
      <c r="J1634" s="244"/>
      <c r="K1634" s="244"/>
      <c r="L1634" s="248"/>
      <c r="M1634" s="249"/>
      <c r="N1634" s="250"/>
      <c r="O1634" s="250"/>
      <c r="P1634" s="250"/>
      <c r="Q1634" s="250"/>
      <c r="R1634" s="250"/>
      <c r="S1634" s="250"/>
      <c r="T1634" s="251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T1634" s="252" t="s">
        <v>188</v>
      </c>
      <c r="AU1634" s="252" t="s">
        <v>82</v>
      </c>
      <c r="AV1634" s="13" t="s">
        <v>80</v>
      </c>
      <c r="AW1634" s="13" t="s">
        <v>30</v>
      </c>
      <c r="AX1634" s="13" t="s">
        <v>73</v>
      </c>
      <c r="AY1634" s="252" t="s">
        <v>129</v>
      </c>
    </row>
    <row r="1635" spans="1:51" s="14" customFormat="1" ht="12">
      <c r="A1635" s="14"/>
      <c r="B1635" s="253"/>
      <c r="C1635" s="254"/>
      <c r="D1635" s="234" t="s">
        <v>188</v>
      </c>
      <c r="E1635" s="255" t="s">
        <v>1</v>
      </c>
      <c r="F1635" s="256" t="s">
        <v>1168</v>
      </c>
      <c r="G1635" s="254"/>
      <c r="H1635" s="257">
        <v>15.504</v>
      </c>
      <c r="I1635" s="258"/>
      <c r="J1635" s="254"/>
      <c r="K1635" s="254"/>
      <c r="L1635" s="259"/>
      <c r="M1635" s="260"/>
      <c r="N1635" s="261"/>
      <c r="O1635" s="261"/>
      <c r="P1635" s="261"/>
      <c r="Q1635" s="261"/>
      <c r="R1635" s="261"/>
      <c r="S1635" s="261"/>
      <c r="T1635" s="262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T1635" s="263" t="s">
        <v>188</v>
      </c>
      <c r="AU1635" s="263" t="s">
        <v>82</v>
      </c>
      <c r="AV1635" s="14" t="s">
        <v>82</v>
      </c>
      <c r="AW1635" s="14" t="s">
        <v>30</v>
      </c>
      <c r="AX1635" s="14" t="s">
        <v>73</v>
      </c>
      <c r="AY1635" s="263" t="s">
        <v>129</v>
      </c>
    </row>
    <row r="1636" spans="1:51" s="13" customFormat="1" ht="12">
      <c r="A1636" s="13"/>
      <c r="B1636" s="243"/>
      <c r="C1636" s="244"/>
      <c r="D1636" s="234" t="s">
        <v>188</v>
      </c>
      <c r="E1636" s="245" t="s">
        <v>1</v>
      </c>
      <c r="F1636" s="246" t="s">
        <v>1169</v>
      </c>
      <c r="G1636" s="244"/>
      <c r="H1636" s="245" t="s">
        <v>1</v>
      </c>
      <c r="I1636" s="247"/>
      <c r="J1636" s="244"/>
      <c r="K1636" s="244"/>
      <c r="L1636" s="248"/>
      <c r="M1636" s="249"/>
      <c r="N1636" s="250"/>
      <c r="O1636" s="250"/>
      <c r="P1636" s="250"/>
      <c r="Q1636" s="250"/>
      <c r="R1636" s="250"/>
      <c r="S1636" s="250"/>
      <c r="T1636" s="251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T1636" s="252" t="s">
        <v>188</v>
      </c>
      <c r="AU1636" s="252" t="s">
        <v>82</v>
      </c>
      <c r="AV1636" s="13" t="s">
        <v>80</v>
      </c>
      <c r="AW1636" s="13" t="s">
        <v>30</v>
      </c>
      <c r="AX1636" s="13" t="s">
        <v>73</v>
      </c>
      <c r="AY1636" s="252" t="s">
        <v>129</v>
      </c>
    </row>
    <row r="1637" spans="1:51" s="14" customFormat="1" ht="12">
      <c r="A1637" s="14"/>
      <c r="B1637" s="253"/>
      <c r="C1637" s="254"/>
      <c r="D1637" s="234" t="s">
        <v>188</v>
      </c>
      <c r="E1637" s="255" t="s">
        <v>1</v>
      </c>
      <c r="F1637" s="256" t="s">
        <v>733</v>
      </c>
      <c r="G1637" s="254"/>
      <c r="H1637" s="257">
        <v>20.7</v>
      </c>
      <c r="I1637" s="258"/>
      <c r="J1637" s="254"/>
      <c r="K1637" s="254"/>
      <c r="L1637" s="259"/>
      <c r="M1637" s="260"/>
      <c r="N1637" s="261"/>
      <c r="O1637" s="261"/>
      <c r="P1637" s="261"/>
      <c r="Q1637" s="261"/>
      <c r="R1637" s="261"/>
      <c r="S1637" s="261"/>
      <c r="T1637" s="262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T1637" s="263" t="s">
        <v>188</v>
      </c>
      <c r="AU1637" s="263" t="s">
        <v>82</v>
      </c>
      <c r="AV1637" s="14" t="s">
        <v>82</v>
      </c>
      <c r="AW1637" s="14" t="s">
        <v>30</v>
      </c>
      <c r="AX1637" s="14" t="s">
        <v>73</v>
      </c>
      <c r="AY1637" s="263" t="s">
        <v>129</v>
      </c>
    </row>
    <row r="1638" spans="1:51" s="13" customFormat="1" ht="12">
      <c r="A1638" s="13"/>
      <c r="B1638" s="243"/>
      <c r="C1638" s="244"/>
      <c r="D1638" s="234" t="s">
        <v>188</v>
      </c>
      <c r="E1638" s="245" t="s">
        <v>1</v>
      </c>
      <c r="F1638" s="246" t="s">
        <v>1170</v>
      </c>
      <c r="G1638" s="244"/>
      <c r="H1638" s="245" t="s">
        <v>1</v>
      </c>
      <c r="I1638" s="247"/>
      <c r="J1638" s="244"/>
      <c r="K1638" s="244"/>
      <c r="L1638" s="248"/>
      <c r="M1638" s="249"/>
      <c r="N1638" s="250"/>
      <c r="O1638" s="250"/>
      <c r="P1638" s="250"/>
      <c r="Q1638" s="250"/>
      <c r="R1638" s="250"/>
      <c r="S1638" s="250"/>
      <c r="T1638" s="251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T1638" s="252" t="s">
        <v>188</v>
      </c>
      <c r="AU1638" s="252" t="s">
        <v>82</v>
      </c>
      <c r="AV1638" s="13" t="s">
        <v>80</v>
      </c>
      <c r="AW1638" s="13" t="s">
        <v>30</v>
      </c>
      <c r="AX1638" s="13" t="s">
        <v>73</v>
      </c>
      <c r="AY1638" s="252" t="s">
        <v>129</v>
      </c>
    </row>
    <row r="1639" spans="1:51" s="14" customFormat="1" ht="12">
      <c r="A1639" s="14"/>
      <c r="B1639" s="253"/>
      <c r="C1639" s="254"/>
      <c r="D1639" s="234" t="s">
        <v>188</v>
      </c>
      <c r="E1639" s="255" t="s">
        <v>1</v>
      </c>
      <c r="F1639" s="256" t="s">
        <v>1171</v>
      </c>
      <c r="G1639" s="254"/>
      <c r="H1639" s="257">
        <v>16.819</v>
      </c>
      <c r="I1639" s="258"/>
      <c r="J1639" s="254"/>
      <c r="K1639" s="254"/>
      <c r="L1639" s="259"/>
      <c r="M1639" s="260"/>
      <c r="N1639" s="261"/>
      <c r="O1639" s="261"/>
      <c r="P1639" s="261"/>
      <c r="Q1639" s="261"/>
      <c r="R1639" s="261"/>
      <c r="S1639" s="261"/>
      <c r="T1639" s="262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T1639" s="263" t="s">
        <v>188</v>
      </c>
      <c r="AU1639" s="263" t="s">
        <v>82</v>
      </c>
      <c r="AV1639" s="14" t="s">
        <v>82</v>
      </c>
      <c r="AW1639" s="14" t="s">
        <v>30</v>
      </c>
      <c r="AX1639" s="14" t="s">
        <v>73</v>
      </c>
      <c r="AY1639" s="263" t="s">
        <v>129</v>
      </c>
    </row>
    <row r="1640" spans="1:51" s="13" customFormat="1" ht="12">
      <c r="A1640" s="13"/>
      <c r="B1640" s="243"/>
      <c r="C1640" s="244"/>
      <c r="D1640" s="234" t="s">
        <v>188</v>
      </c>
      <c r="E1640" s="245" t="s">
        <v>1</v>
      </c>
      <c r="F1640" s="246" t="s">
        <v>1172</v>
      </c>
      <c r="G1640" s="244"/>
      <c r="H1640" s="245" t="s">
        <v>1</v>
      </c>
      <c r="I1640" s="247"/>
      <c r="J1640" s="244"/>
      <c r="K1640" s="244"/>
      <c r="L1640" s="248"/>
      <c r="M1640" s="249"/>
      <c r="N1640" s="250"/>
      <c r="O1640" s="250"/>
      <c r="P1640" s="250"/>
      <c r="Q1640" s="250"/>
      <c r="R1640" s="250"/>
      <c r="S1640" s="250"/>
      <c r="T1640" s="251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T1640" s="252" t="s">
        <v>188</v>
      </c>
      <c r="AU1640" s="252" t="s">
        <v>82</v>
      </c>
      <c r="AV1640" s="13" t="s">
        <v>80</v>
      </c>
      <c r="AW1640" s="13" t="s">
        <v>30</v>
      </c>
      <c r="AX1640" s="13" t="s">
        <v>73</v>
      </c>
      <c r="AY1640" s="252" t="s">
        <v>129</v>
      </c>
    </row>
    <row r="1641" spans="1:51" s="14" customFormat="1" ht="12">
      <c r="A1641" s="14"/>
      <c r="B1641" s="253"/>
      <c r="C1641" s="254"/>
      <c r="D1641" s="234" t="s">
        <v>188</v>
      </c>
      <c r="E1641" s="255" t="s">
        <v>1</v>
      </c>
      <c r="F1641" s="256" t="s">
        <v>1173</v>
      </c>
      <c r="G1641" s="254"/>
      <c r="H1641" s="257">
        <v>3.95</v>
      </c>
      <c r="I1641" s="258"/>
      <c r="J1641" s="254"/>
      <c r="K1641" s="254"/>
      <c r="L1641" s="259"/>
      <c r="M1641" s="260"/>
      <c r="N1641" s="261"/>
      <c r="O1641" s="261"/>
      <c r="P1641" s="261"/>
      <c r="Q1641" s="261"/>
      <c r="R1641" s="261"/>
      <c r="S1641" s="261"/>
      <c r="T1641" s="262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T1641" s="263" t="s">
        <v>188</v>
      </c>
      <c r="AU1641" s="263" t="s">
        <v>82</v>
      </c>
      <c r="AV1641" s="14" t="s">
        <v>82</v>
      </c>
      <c r="AW1641" s="14" t="s">
        <v>30</v>
      </c>
      <c r="AX1641" s="14" t="s">
        <v>73</v>
      </c>
      <c r="AY1641" s="263" t="s">
        <v>129</v>
      </c>
    </row>
    <row r="1642" spans="1:51" s="13" customFormat="1" ht="12">
      <c r="A1642" s="13"/>
      <c r="B1642" s="243"/>
      <c r="C1642" s="244"/>
      <c r="D1642" s="234" t="s">
        <v>188</v>
      </c>
      <c r="E1642" s="245" t="s">
        <v>1</v>
      </c>
      <c r="F1642" s="246" t="s">
        <v>1174</v>
      </c>
      <c r="G1642" s="244"/>
      <c r="H1642" s="245" t="s">
        <v>1</v>
      </c>
      <c r="I1642" s="247"/>
      <c r="J1642" s="244"/>
      <c r="K1642" s="244"/>
      <c r="L1642" s="248"/>
      <c r="M1642" s="249"/>
      <c r="N1642" s="250"/>
      <c r="O1642" s="250"/>
      <c r="P1642" s="250"/>
      <c r="Q1642" s="250"/>
      <c r="R1642" s="250"/>
      <c r="S1642" s="250"/>
      <c r="T1642" s="251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T1642" s="252" t="s">
        <v>188</v>
      </c>
      <c r="AU1642" s="252" t="s">
        <v>82</v>
      </c>
      <c r="AV1642" s="13" t="s">
        <v>80</v>
      </c>
      <c r="AW1642" s="13" t="s">
        <v>30</v>
      </c>
      <c r="AX1642" s="13" t="s">
        <v>73</v>
      </c>
      <c r="AY1642" s="252" t="s">
        <v>129</v>
      </c>
    </row>
    <row r="1643" spans="1:51" s="14" customFormat="1" ht="12">
      <c r="A1643" s="14"/>
      <c r="B1643" s="253"/>
      <c r="C1643" s="254"/>
      <c r="D1643" s="234" t="s">
        <v>188</v>
      </c>
      <c r="E1643" s="255" t="s">
        <v>1</v>
      </c>
      <c r="F1643" s="256" t="s">
        <v>1175</v>
      </c>
      <c r="G1643" s="254"/>
      <c r="H1643" s="257">
        <v>14.595</v>
      </c>
      <c r="I1643" s="258"/>
      <c r="J1643" s="254"/>
      <c r="K1643" s="254"/>
      <c r="L1643" s="259"/>
      <c r="M1643" s="260"/>
      <c r="N1643" s="261"/>
      <c r="O1643" s="261"/>
      <c r="P1643" s="261"/>
      <c r="Q1643" s="261"/>
      <c r="R1643" s="261"/>
      <c r="S1643" s="261"/>
      <c r="T1643" s="262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T1643" s="263" t="s">
        <v>188</v>
      </c>
      <c r="AU1643" s="263" t="s">
        <v>82</v>
      </c>
      <c r="AV1643" s="14" t="s">
        <v>82</v>
      </c>
      <c r="AW1643" s="14" t="s">
        <v>30</v>
      </c>
      <c r="AX1643" s="14" t="s">
        <v>73</v>
      </c>
      <c r="AY1643" s="263" t="s">
        <v>129</v>
      </c>
    </row>
    <row r="1644" spans="1:51" s="13" customFormat="1" ht="12">
      <c r="A1644" s="13"/>
      <c r="B1644" s="243"/>
      <c r="C1644" s="244"/>
      <c r="D1644" s="234" t="s">
        <v>188</v>
      </c>
      <c r="E1644" s="245" t="s">
        <v>1</v>
      </c>
      <c r="F1644" s="246" t="s">
        <v>1176</v>
      </c>
      <c r="G1644" s="244"/>
      <c r="H1644" s="245" t="s">
        <v>1</v>
      </c>
      <c r="I1644" s="247"/>
      <c r="J1644" s="244"/>
      <c r="K1644" s="244"/>
      <c r="L1644" s="248"/>
      <c r="M1644" s="249"/>
      <c r="N1644" s="250"/>
      <c r="O1644" s="250"/>
      <c r="P1644" s="250"/>
      <c r="Q1644" s="250"/>
      <c r="R1644" s="250"/>
      <c r="S1644" s="250"/>
      <c r="T1644" s="251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52" t="s">
        <v>188</v>
      </c>
      <c r="AU1644" s="252" t="s">
        <v>82</v>
      </c>
      <c r="AV1644" s="13" t="s">
        <v>80</v>
      </c>
      <c r="AW1644" s="13" t="s">
        <v>30</v>
      </c>
      <c r="AX1644" s="13" t="s">
        <v>73</v>
      </c>
      <c r="AY1644" s="252" t="s">
        <v>129</v>
      </c>
    </row>
    <row r="1645" spans="1:51" s="14" customFormat="1" ht="12">
      <c r="A1645" s="14"/>
      <c r="B1645" s="253"/>
      <c r="C1645" s="254"/>
      <c r="D1645" s="234" t="s">
        <v>188</v>
      </c>
      <c r="E1645" s="255" t="s">
        <v>1</v>
      </c>
      <c r="F1645" s="256" t="s">
        <v>1177</v>
      </c>
      <c r="G1645" s="254"/>
      <c r="H1645" s="257">
        <v>6.248</v>
      </c>
      <c r="I1645" s="258"/>
      <c r="J1645" s="254"/>
      <c r="K1645" s="254"/>
      <c r="L1645" s="259"/>
      <c r="M1645" s="260"/>
      <c r="N1645" s="261"/>
      <c r="O1645" s="261"/>
      <c r="P1645" s="261"/>
      <c r="Q1645" s="261"/>
      <c r="R1645" s="261"/>
      <c r="S1645" s="261"/>
      <c r="T1645" s="262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T1645" s="263" t="s">
        <v>188</v>
      </c>
      <c r="AU1645" s="263" t="s">
        <v>82</v>
      </c>
      <c r="AV1645" s="14" t="s">
        <v>82</v>
      </c>
      <c r="AW1645" s="14" t="s">
        <v>30</v>
      </c>
      <c r="AX1645" s="14" t="s">
        <v>73</v>
      </c>
      <c r="AY1645" s="263" t="s">
        <v>129</v>
      </c>
    </row>
    <row r="1646" spans="1:51" s="14" customFormat="1" ht="12">
      <c r="A1646" s="14"/>
      <c r="B1646" s="253"/>
      <c r="C1646" s="254"/>
      <c r="D1646" s="234" t="s">
        <v>188</v>
      </c>
      <c r="E1646" s="255" t="s">
        <v>1</v>
      </c>
      <c r="F1646" s="256" t="s">
        <v>1178</v>
      </c>
      <c r="G1646" s="254"/>
      <c r="H1646" s="257">
        <v>0.51</v>
      </c>
      <c r="I1646" s="258"/>
      <c r="J1646" s="254"/>
      <c r="K1646" s="254"/>
      <c r="L1646" s="259"/>
      <c r="M1646" s="260"/>
      <c r="N1646" s="261"/>
      <c r="O1646" s="261"/>
      <c r="P1646" s="261"/>
      <c r="Q1646" s="261"/>
      <c r="R1646" s="261"/>
      <c r="S1646" s="261"/>
      <c r="T1646" s="262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T1646" s="263" t="s">
        <v>188</v>
      </c>
      <c r="AU1646" s="263" t="s">
        <v>82</v>
      </c>
      <c r="AV1646" s="14" t="s">
        <v>82</v>
      </c>
      <c r="AW1646" s="14" t="s">
        <v>30</v>
      </c>
      <c r="AX1646" s="14" t="s">
        <v>73</v>
      </c>
      <c r="AY1646" s="263" t="s">
        <v>129</v>
      </c>
    </row>
    <row r="1647" spans="1:51" s="13" customFormat="1" ht="12">
      <c r="A1647" s="13"/>
      <c r="B1647" s="243"/>
      <c r="C1647" s="244"/>
      <c r="D1647" s="234" t="s">
        <v>188</v>
      </c>
      <c r="E1647" s="245" t="s">
        <v>1</v>
      </c>
      <c r="F1647" s="246" t="s">
        <v>1179</v>
      </c>
      <c r="G1647" s="244"/>
      <c r="H1647" s="245" t="s">
        <v>1</v>
      </c>
      <c r="I1647" s="247"/>
      <c r="J1647" s="244"/>
      <c r="K1647" s="244"/>
      <c r="L1647" s="248"/>
      <c r="M1647" s="249"/>
      <c r="N1647" s="250"/>
      <c r="O1647" s="250"/>
      <c r="P1647" s="250"/>
      <c r="Q1647" s="250"/>
      <c r="R1647" s="250"/>
      <c r="S1647" s="250"/>
      <c r="T1647" s="251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52" t="s">
        <v>188</v>
      </c>
      <c r="AU1647" s="252" t="s">
        <v>82</v>
      </c>
      <c r="AV1647" s="13" t="s">
        <v>80</v>
      </c>
      <c r="AW1647" s="13" t="s">
        <v>30</v>
      </c>
      <c r="AX1647" s="13" t="s">
        <v>73</v>
      </c>
      <c r="AY1647" s="252" t="s">
        <v>129</v>
      </c>
    </row>
    <row r="1648" spans="1:51" s="14" customFormat="1" ht="12">
      <c r="A1648" s="14"/>
      <c r="B1648" s="253"/>
      <c r="C1648" s="254"/>
      <c r="D1648" s="234" t="s">
        <v>188</v>
      </c>
      <c r="E1648" s="255" t="s">
        <v>1</v>
      </c>
      <c r="F1648" s="256" t="s">
        <v>715</v>
      </c>
      <c r="G1648" s="254"/>
      <c r="H1648" s="257">
        <v>16.875</v>
      </c>
      <c r="I1648" s="258"/>
      <c r="J1648" s="254"/>
      <c r="K1648" s="254"/>
      <c r="L1648" s="259"/>
      <c r="M1648" s="260"/>
      <c r="N1648" s="261"/>
      <c r="O1648" s="261"/>
      <c r="P1648" s="261"/>
      <c r="Q1648" s="261"/>
      <c r="R1648" s="261"/>
      <c r="S1648" s="261"/>
      <c r="T1648" s="262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63" t="s">
        <v>188</v>
      </c>
      <c r="AU1648" s="263" t="s">
        <v>82</v>
      </c>
      <c r="AV1648" s="14" t="s">
        <v>82</v>
      </c>
      <c r="AW1648" s="14" t="s">
        <v>30</v>
      </c>
      <c r="AX1648" s="14" t="s">
        <v>73</v>
      </c>
      <c r="AY1648" s="263" t="s">
        <v>129</v>
      </c>
    </row>
    <row r="1649" spans="1:51" s="13" customFormat="1" ht="12">
      <c r="A1649" s="13"/>
      <c r="B1649" s="243"/>
      <c r="C1649" s="244"/>
      <c r="D1649" s="234" t="s">
        <v>188</v>
      </c>
      <c r="E1649" s="245" t="s">
        <v>1</v>
      </c>
      <c r="F1649" s="246" t="s">
        <v>1180</v>
      </c>
      <c r="G1649" s="244"/>
      <c r="H1649" s="245" t="s">
        <v>1</v>
      </c>
      <c r="I1649" s="247"/>
      <c r="J1649" s="244"/>
      <c r="K1649" s="244"/>
      <c r="L1649" s="248"/>
      <c r="M1649" s="249"/>
      <c r="N1649" s="250"/>
      <c r="O1649" s="250"/>
      <c r="P1649" s="250"/>
      <c r="Q1649" s="250"/>
      <c r="R1649" s="250"/>
      <c r="S1649" s="250"/>
      <c r="T1649" s="251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52" t="s">
        <v>188</v>
      </c>
      <c r="AU1649" s="252" t="s">
        <v>82</v>
      </c>
      <c r="AV1649" s="13" t="s">
        <v>80</v>
      </c>
      <c r="AW1649" s="13" t="s">
        <v>30</v>
      </c>
      <c r="AX1649" s="13" t="s">
        <v>73</v>
      </c>
      <c r="AY1649" s="252" t="s">
        <v>129</v>
      </c>
    </row>
    <row r="1650" spans="1:51" s="14" customFormat="1" ht="12">
      <c r="A1650" s="14"/>
      <c r="B1650" s="253"/>
      <c r="C1650" s="254"/>
      <c r="D1650" s="234" t="s">
        <v>188</v>
      </c>
      <c r="E1650" s="255" t="s">
        <v>1</v>
      </c>
      <c r="F1650" s="256" t="s">
        <v>715</v>
      </c>
      <c r="G1650" s="254"/>
      <c r="H1650" s="257">
        <v>16.875</v>
      </c>
      <c r="I1650" s="258"/>
      <c r="J1650" s="254"/>
      <c r="K1650" s="254"/>
      <c r="L1650" s="259"/>
      <c r="M1650" s="260"/>
      <c r="N1650" s="261"/>
      <c r="O1650" s="261"/>
      <c r="P1650" s="261"/>
      <c r="Q1650" s="261"/>
      <c r="R1650" s="261"/>
      <c r="S1650" s="261"/>
      <c r="T1650" s="262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T1650" s="263" t="s">
        <v>188</v>
      </c>
      <c r="AU1650" s="263" t="s">
        <v>82</v>
      </c>
      <c r="AV1650" s="14" t="s">
        <v>82</v>
      </c>
      <c r="AW1650" s="14" t="s">
        <v>30</v>
      </c>
      <c r="AX1650" s="14" t="s">
        <v>73</v>
      </c>
      <c r="AY1650" s="263" t="s">
        <v>129</v>
      </c>
    </row>
    <row r="1651" spans="1:51" s="13" customFormat="1" ht="12">
      <c r="A1651" s="13"/>
      <c r="B1651" s="243"/>
      <c r="C1651" s="244"/>
      <c r="D1651" s="234" t="s">
        <v>188</v>
      </c>
      <c r="E1651" s="245" t="s">
        <v>1</v>
      </c>
      <c r="F1651" s="246" t="s">
        <v>1181</v>
      </c>
      <c r="G1651" s="244"/>
      <c r="H1651" s="245" t="s">
        <v>1</v>
      </c>
      <c r="I1651" s="247"/>
      <c r="J1651" s="244"/>
      <c r="K1651" s="244"/>
      <c r="L1651" s="248"/>
      <c r="M1651" s="249"/>
      <c r="N1651" s="250"/>
      <c r="O1651" s="250"/>
      <c r="P1651" s="250"/>
      <c r="Q1651" s="250"/>
      <c r="R1651" s="250"/>
      <c r="S1651" s="250"/>
      <c r="T1651" s="251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52" t="s">
        <v>188</v>
      </c>
      <c r="AU1651" s="252" t="s">
        <v>82</v>
      </c>
      <c r="AV1651" s="13" t="s">
        <v>80</v>
      </c>
      <c r="AW1651" s="13" t="s">
        <v>30</v>
      </c>
      <c r="AX1651" s="13" t="s">
        <v>73</v>
      </c>
      <c r="AY1651" s="252" t="s">
        <v>129</v>
      </c>
    </row>
    <row r="1652" spans="1:51" s="14" customFormat="1" ht="12">
      <c r="A1652" s="14"/>
      <c r="B1652" s="253"/>
      <c r="C1652" s="254"/>
      <c r="D1652" s="234" t="s">
        <v>188</v>
      </c>
      <c r="E1652" s="255" t="s">
        <v>1</v>
      </c>
      <c r="F1652" s="256" t="s">
        <v>708</v>
      </c>
      <c r="G1652" s="254"/>
      <c r="H1652" s="257">
        <v>17.25</v>
      </c>
      <c r="I1652" s="258"/>
      <c r="J1652" s="254"/>
      <c r="K1652" s="254"/>
      <c r="L1652" s="259"/>
      <c r="M1652" s="260"/>
      <c r="N1652" s="261"/>
      <c r="O1652" s="261"/>
      <c r="P1652" s="261"/>
      <c r="Q1652" s="261"/>
      <c r="R1652" s="261"/>
      <c r="S1652" s="261"/>
      <c r="T1652" s="262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63" t="s">
        <v>188</v>
      </c>
      <c r="AU1652" s="263" t="s">
        <v>82</v>
      </c>
      <c r="AV1652" s="14" t="s">
        <v>82</v>
      </c>
      <c r="AW1652" s="14" t="s">
        <v>30</v>
      </c>
      <c r="AX1652" s="14" t="s">
        <v>73</v>
      </c>
      <c r="AY1652" s="263" t="s">
        <v>129</v>
      </c>
    </row>
    <row r="1653" spans="1:51" s="13" customFormat="1" ht="12">
      <c r="A1653" s="13"/>
      <c r="B1653" s="243"/>
      <c r="C1653" s="244"/>
      <c r="D1653" s="234" t="s">
        <v>188</v>
      </c>
      <c r="E1653" s="245" t="s">
        <v>1</v>
      </c>
      <c r="F1653" s="246" t="s">
        <v>1182</v>
      </c>
      <c r="G1653" s="244"/>
      <c r="H1653" s="245" t="s">
        <v>1</v>
      </c>
      <c r="I1653" s="247"/>
      <c r="J1653" s="244"/>
      <c r="K1653" s="244"/>
      <c r="L1653" s="248"/>
      <c r="M1653" s="249"/>
      <c r="N1653" s="250"/>
      <c r="O1653" s="250"/>
      <c r="P1653" s="250"/>
      <c r="Q1653" s="250"/>
      <c r="R1653" s="250"/>
      <c r="S1653" s="250"/>
      <c r="T1653" s="251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52" t="s">
        <v>188</v>
      </c>
      <c r="AU1653" s="252" t="s">
        <v>82</v>
      </c>
      <c r="AV1653" s="13" t="s">
        <v>80</v>
      </c>
      <c r="AW1653" s="13" t="s">
        <v>30</v>
      </c>
      <c r="AX1653" s="13" t="s">
        <v>73</v>
      </c>
      <c r="AY1653" s="252" t="s">
        <v>129</v>
      </c>
    </row>
    <row r="1654" spans="1:51" s="14" customFormat="1" ht="12">
      <c r="A1654" s="14"/>
      <c r="B1654" s="253"/>
      <c r="C1654" s="254"/>
      <c r="D1654" s="234" t="s">
        <v>188</v>
      </c>
      <c r="E1654" s="255" t="s">
        <v>1</v>
      </c>
      <c r="F1654" s="256" t="s">
        <v>708</v>
      </c>
      <c r="G1654" s="254"/>
      <c r="H1654" s="257">
        <v>17.25</v>
      </c>
      <c r="I1654" s="258"/>
      <c r="J1654" s="254"/>
      <c r="K1654" s="254"/>
      <c r="L1654" s="259"/>
      <c r="M1654" s="260"/>
      <c r="N1654" s="261"/>
      <c r="O1654" s="261"/>
      <c r="P1654" s="261"/>
      <c r="Q1654" s="261"/>
      <c r="R1654" s="261"/>
      <c r="S1654" s="261"/>
      <c r="T1654" s="262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T1654" s="263" t="s">
        <v>188</v>
      </c>
      <c r="AU1654" s="263" t="s">
        <v>82</v>
      </c>
      <c r="AV1654" s="14" t="s">
        <v>82</v>
      </c>
      <c r="AW1654" s="14" t="s">
        <v>30</v>
      </c>
      <c r="AX1654" s="14" t="s">
        <v>73</v>
      </c>
      <c r="AY1654" s="263" t="s">
        <v>129</v>
      </c>
    </row>
    <row r="1655" spans="1:51" s="13" customFormat="1" ht="12">
      <c r="A1655" s="13"/>
      <c r="B1655" s="243"/>
      <c r="C1655" s="244"/>
      <c r="D1655" s="234" t="s">
        <v>188</v>
      </c>
      <c r="E1655" s="245" t="s">
        <v>1</v>
      </c>
      <c r="F1655" s="246" t="s">
        <v>1183</v>
      </c>
      <c r="G1655" s="244"/>
      <c r="H1655" s="245" t="s">
        <v>1</v>
      </c>
      <c r="I1655" s="247"/>
      <c r="J1655" s="244"/>
      <c r="K1655" s="244"/>
      <c r="L1655" s="248"/>
      <c r="M1655" s="249"/>
      <c r="N1655" s="250"/>
      <c r="O1655" s="250"/>
      <c r="P1655" s="250"/>
      <c r="Q1655" s="250"/>
      <c r="R1655" s="250"/>
      <c r="S1655" s="250"/>
      <c r="T1655" s="251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52" t="s">
        <v>188</v>
      </c>
      <c r="AU1655" s="252" t="s">
        <v>82</v>
      </c>
      <c r="AV1655" s="13" t="s">
        <v>80</v>
      </c>
      <c r="AW1655" s="13" t="s">
        <v>30</v>
      </c>
      <c r="AX1655" s="13" t="s">
        <v>73</v>
      </c>
      <c r="AY1655" s="252" t="s">
        <v>129</v>
      </c>
    </row>
    <row r="1656" spans="1:51" s="14" customFormat="1" ht="12">
      <c r="A1656" s="14"/>
      <c r="B1656" s="253"/>
      <c r="C1656" s="254"/>
      <c r="D1656" s="234" t="s">
        <v>188</v>
      </c>
      <c r="E1656" s="255" t="s">
        <v>1</v>
      </c>
      <c r="F1656" s="256" t="s">
        <v>1184</v>
      </c>
      <c r="G1656" s="254"/>
      <c r="H1656" s="257">
        <v>5.775</v>
      </c>
      <c r="I1656" s="258"/>
      <c r="J1656" s="254"/>
      <c r="K1656" s="254"/>
      <c r="L1656" s="259"/>
      <c r="M1656" s="260"/>
      <c r="N1656" s="261"/>
      <c r="O1656" s="261"/>
      <c r="P1656" s="261"/>
      <c r="Q1656" s="261"/>
      <c r="R1656" s="261"/>
      <c r="S1656" s="261"/>
      <c r="T1656" s="262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T1656" s="263" t="s">
        <v>188</v>
      </c>
      <c r="AU1656" s="263" t="s">
        <v>82</v>
      </c>
      <c r="AV1656" s="14" t="s">
        <v>82</v>
      </c>
      <c r="AW1656" s="14" t="s">
        <v>30</v>
      </c>
      <c r="AX1656" s="14" t="s">
        <v>73</v>
      </c>
      <c r="AY1656" s="263" t="s">
        <v>129</v>
      </c>
    </row>
    <row r="1657" spans="1:51" s="13" customFormat="1" ht="12">
      <c r="A1657" s="13"/>
      <c r="B1657" s="243"/>
      <c r="C1657" s="244"/>
      <c r="D1657" s="234" t="s">
        <v>188</v>
      </c>
      <c r="E1657" s="245" t="s">
        <v>1</v>
      </c>
      <c r="F1657" s="246" t="s">
        <v>1185</v>
      </c>
      <c r="G1657" s="244"/>
      <c r="H1657" s="245" t="s">
        <v>1</v>
      </c>
      <c r="I1657" s="247"/>
      <c r="J1657" s="244"/>
      <c r="K1657" s="244"/>
      <c r="L1657" s="248"/>
      <c r="M1657" s="249"/>
      <c r="N1657" s="250"/>
      <c r="O1657" s="250"/>
      <c r="P1657" s="250"/>
      <c r="Q1657" s="250"/>
      <c r="R1657" s="250"/>
      <c r="S1657" s="250"/>
      <c r="T1657" s="251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T1657" s="252" t="s">
        <v>188</v>
      </c>
      <c r="AU1657" s="252" t="s">
        <v>82</v>
      </c>
      <c r="AV1657" s="13" t="s">
        <v>80</v>
      </c>
      <c r="AW1657" s="13" t="s">
        <v>30</v>
      </c>
      <c r="AX1657" s="13" t="s">
        <v>73</v>
      </c>
      <c r="AY1657" s="252" t="s">
        <v>129</v>
      </c>
    </row>
    <row r="1658" spans="1:51" s="14" customFormat="1" ht="12">
      <c r="A1658" s="14"/>
      <c r="B1658" s="253"/>
      <c r="C1658" s="254"/>
      <c r="D1658" s="234" t="s">
        <v>188</v>
      </c>
      <c r="E1658" s="255" t="s">
        <v>1</v>
      </c>
      <c r="F1658" s="256" t="s">
        <v>696</v>
      </c>
      <c r="G1658" s="254"/>
      <c r="H1658" s="257">
        <v>26.55</v>
      </c>
      <c r="I1658" s="258"/>
      <c r="J1658" s="254"/>
      <c r="K1658" s="254"/>
      <c r="L1658" s="259"/>
      <c r="M1658" s="260"/>
      <c r="N1658" s="261"/>
      <c r="O1658" s="261"/>
      <c r="P1658" s="261"/>
      <c r="Q1658" s="261"/>
      <c r="R1658" s="261"/>
      <c r="S1658" s="261"/>
      <c r="T1658" s="262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T1658" s="263" t="s">
        <v>188</v>
      </c>
      <c r="AU1658" s="263" t="s">
        <v>82</v>
      </c>
      <c r="AV1658" s="14" t="s">
        <v>82</v>
      </c>
      <c r="AW1658" s="14" t="s">
        <v>30</v>
      </c>
      <c r="AX1658" s="14" t="s">
        <v>73</v>
      </c>
      <c r="AY1658" s="263" t="s">
        <v>129</v>
      </c>
    </row>
    <row r="1659" spans="1:51" s="13" customFormat="1" ht="12">
      <c r="A1659" s="13"/>
      <c r="B1659" s="243"/>
      <c r="C1659" s="244"/>
      <c r="D1659" s="234" t="s">
        <v>188</v>
      </c>
      <c r="E1659" s="245" t="s">
        <v>1</v>
      </c>
      <c r="F1659" s="246" t="s">
        <v>1186</v>
      </c>
      <c r="G1659" s="244"/>
      <c r="H1659" s="245" t="s">
        <v>1</v>
      </c>
      <c r="I1659" s="247"/>
      <c r="J1659" s="244"/>
      <c r="K1659" s="244"/>
      <c r="L1659" s="248"/>
      <c r="M1659" s="249"/>
      <c r="N1659" s="250"/>
      <c r="O1659" s="250"/>
      <c r="P1659" s="250"/>
      <c r="Q1659" s="250"/>
      <c r="R1659" s="250"/>
      <c r="S1659" s="250"/>
      <c r="T1659" s="251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T1659" s="252" t="s">
        <v>188</v>
      </c>
      <c r="AU1659" s="252" t="s">
        <v>82</v>
      </c>
      <c r="AV1659" s="13" t="s">
        <v>80</v>
      </c>
      <c r="AW1659" s="13" t="s">
        <v>30</v>
      </c>
      <c r="AX1659" s="13" t="s">
        <v>73</v>
      </c>
      <c r="AY1659" s="252" t="s">
        <v>129</v>
      </c>
    </row>
    <row r="1660" spans="1:51" s="14" customFormat="1" ht="12">
      <c r="A1660" s="14"/>
      <c r="B1660" s="253"/>
      <c r="C1660" s="254"/>
      <c r="D1660" s="234" t="s">
        <v>188</v>
      </c>
      <c r="E1660" s="255" t="s">
        <v>1</v>
      </c>
      <c r="F1660" s="256" t="s">
        <v>708</v>
      </c>
      <c r="G1660" s="254"/>
      <c r="H1660" s="257">
        <v>17.25</v>
      </c>
      <c r="I1660" s="258"/>
      <c r="J1660" s="254"/>
      <c r="K1660" s="254"/>
      <c r="L1660" s="259"/>
      <c r="M1660" s="260"/>
      <c r="N1660" s="261"/>
      <c r="O1660" s="261"/>
      <c r="P1660" s="261"/>
      <c r="Q1660" s="261"/>
      <c r="R1660" s="261"/>
      <c r="S1660" s="261"/>
      <c r="T1660" s="262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T1660" s="263" t="s">
        <v>188</v>
      </c>
      <c r="AU1660" s="263" t="s">
        <v>82</v>
      </c>
      <c r="AV1660" s="14" t="s">
        <v>82</v>
      </c>
      <c r="AW1660" s="14" t="s">
        <v>30</v>
      </c>
      <c r="AX1660" s="14" t="s">
        <v>73</v>
      </c>
      <c r="AY1660" s="263" t="s">
        <v>129</v>
      </c>
    </row>
    <row r="1661" spans="1:51" s="13" customFormat="1" ht="12">
      <c r="A1661" s="13"/>
      <c r="B1661" s="243"/>
      <c r="C1661" s="244"/>
      <c r="D1661" s="234" t="s">
        <v>188</v>
      </c>
      <c r="E1661" s="245" t="s">
        <v>1</v>
      </c>
      <c r="F1661" s="246" t="s">
        <v>1187</v>
      </c>
      <c r="G1661" s="244"/>
      <c r="H1661" s="245" t="s">
        <v>1</v>
      </c>
      <c r="I1661" s="247"/>
      <c r="J1661" s="244"/>
      <c r="K1661" s="244"/>
      <c r="L1661" s="248"/>
      <c r="M1661" s="249"/>
      <c r="N1661" s="250"/>
      <c r="O1661" s="250"/>
      <c r="P1661" s="250"/>
      <c r="Q1661" s="250"/>
      <c r="R1661" s="250"/>
      <c r="S1661" s="250"/>
      <c r="T1661" s="251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52" t="s">
        <v>188</v>
      </c>
      <c r="AU1661" s="252" t="s">
        <v>82</v>
      </c>
      <c r="AV1661" s="13" t="s">
        <v>80</v>
      </c>
      <c r="AW1661" s="13" t="s">
        <v>30</v>
      </c>
      <c r="AX1661" s="13" t="s">
        <v>73</v>
      </c>
      <c r="AY1661" s="252" t="s">
        <v>129</v>
      </c>
    </row>
    <row r="1662" spans="1:51" s="14" customFormat="1" ht="12">
      <c r="A1662" s="14"/>
      <c r="B1662" s="253"/>
      <c r="C1662" s="254"/>
      <c r="D1662" s="234" t="s">
        <v>188</v>
      </c>
      <c r="E1662" s="255" t="s">
        <v>1</v>
      </c>
      <c r="F1662" s="256" t="s">
        <v>708</v>
      </c>
      <c r="G1662" s="254"/>
      <c r="H1662" s="257">
        <v>17.25</v>
      </c>
      <c r="I1662" s="258"/>
      <c r="J1662" s="254"/>
      <c r="K1662" s="254"/>
      <c r="L1662" s="259"/>
      <c r="M1662" s="260"/>
      <c r="N1662" s="261"/>
      <c r="O1662" s="261"/>
      <c r="P1662" s="261"/>
      <c r="Q1662" s="261"/>
      <c r="R1662" s="261"/>
      <c r="S1662" s="261"/>
      <c r="T1662" s="262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T1662" s="263" t="s">
        <v>188</v>
      </c>
      <c r="AU1662" s="263" t="s">
        <v>82</v>
      </c>
      <c r="AV1662" s="14" t="s">
        <v>82</v>
      </c>
      <c r="AW1662" s="14" t="s">
        <v>30</v>
      </c>
      <c r="AX1662" s="14" t="s">
        <v>73</v>
      </c>
      <c r="AY1662" s="263" t="s">
        <v>129</v>
      </c>
    </row>
    <row r="1663" spans="1:51" s="13" customFormat="1" ht="12">
      <c r="A1663" s="13"/>
      <c r="B1663" s="243"/>
      <c r="C1663" s="244"/>
      <c r="D1663" s="234" t="s">
        <v>188</v>
      </c>
      <c r="E1663" s="245" t="s">
        <v>1</v>
      </c>
      <c r="F1663" s="246" t="s">
        <v>1188</v>
      </c>
      <c r="G1663" s="244"/>
      <c r="H1663" s="245" t="s">
        <v>1</v>
      </c>
      <c r="I1663" s="247"/>
      <c r="J1663" s="244"/>
      <c r="K1663" s="244"/>
      <c r="L1663" s="248"/>
      <c r="M1663" s="249"/>
      <c r="N1663" s="250"/>
      <c r="O1663" s="250"/>
      <c r="P1663" s="250"/>
      <c r="Q1663" s="250"/>
      <c r="R1663" s="250"/>
      <c r="S1663" s="250"/>
      <c r="T1663" s="251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52" t="s">
        <v>188</v>
      </c>
      <c r="AU1663" s="252" t="s">
        <v>82</v>
      </c>
      <c r="AV1663" s="13" t="s">
        <v>80</v>
      </c>
      <c r="AW1663" s="13" t="s">
        <v>30</v>
      </c>
      <c r="AX1663" s="13" t="s">
        <v>73</v>
      </c>
      <c r="AY1663" s="252" t="s">
        <v>129</v>
      </c>
    </row>
    <row r="1664" spans="1:51" s="14" customFormat="1" ht="12">
      <c r="A1664" s="14"/>
      <c r="B1664" s="253"/>
      <c r="C1664" s="254"/>
      <c r="D1664" s="234" t="s">
        <v>188</v>
      </c>
      <c r="E1664" s="255" t="s">
        <v>1</v>
      </c>
      <c r="F1664" s="256" t="s">
        <v>715</v>
      </c>
      <c r="G1664" s="254"/>
      <c r="H1664" s="257">
        <v>16.875</v>
      </c>
      <c r="I1664" s="258"/>
      <c r="J1664" s="254"/>
      <c r="K1664" s="254"/>
      <c r="L1664" s="259"/>
      <c r="M1664" s="260"/>
      <c r="N1664" s="261"/>
      <c r="O1664" s="261"/>
      <c r="P1664" s="261"/>
      <c r="Q1664" s="261"/>
      <c r="R1664" s="261"/>
      <c r="S1664" s="261"/>
      <c r="T1664" s="262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T1664" s="263" t="s">
        <v>188</v>
      </c>
      <c r="AU1664" s="263" t="s">
        <v>82</v>
      </c>
      <c r="AV1664" s="14" t="s">
        <v>82</v>
      </c>
      <c r="AW1664" s="14" t="s">
        <v>30</v>
      </c>
      <c r="AX1664" s="14" t="s">
        <v>73</v>
      </c>
      <c r="AY1664" s="263" t="s">
        <v>129</v>
      </c>
    </row>
    <row r="1665" spans="1:51" s="13" customFormat="1" ht="12">
      <c r="A1665" s="13"/>
      <c r="B1665" s="243"/>
      <c r="C1665" s="244"/>
      <c r="D1665" s="234" t="s">
        <v>188</v>
      </c>
      <c r="E1665" s="245" t="s">
        <v>1</v>
      </c>
      <c r="F1665" s="246" t="s">
        <v>1189</v>
      </c>
      <c r="G1665" s="244"/>
      <c r="H1665" s="245" t="s">
        <v>1</v>
      </c>
      <c r="I1665" s="247"/>
      <c r="J1665" s="244"/>
      <c r="K1665" s="244"/>
      <c r="L1665" s="248"/>
      <c r="M1665" s="249"/>
      <c r="N1665" s="250"/>
      <c r="O1665" s="250"/>
      <c r="P1665" s="250"/>
      <c r="Q1665" s="250"/>
      <c r="R1665" s="250"/>
      <c r="S1665" s="250"/>
      <c r="T1665" s="251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T1665" s="252" t="s">
        <v>188</v>
      </c>
      <c r="AU1665" s="252" t="s">
        <v>82</v>
      </c>
      <c r="AV1665" s="13" t="s">
        <v>80</v>
      </c>
      <c r="AW1665" s="13" t="s">
        <v>30</v>
      </c>
      <c r="AX1665" s="13" t="s">
        <v>73</v>
      </c>
      <c r="AY1665" s="252" t="s">
        <v>129</v>
      </c>
    </row>
    <row r="1666" spans="1:51" s="14" customFormat="1" ht="12">
      <c r="A1666" s="14"/>
      <c r="B1666" s="253"/>
      <c r="C1666" s="254"/>
      <c r="D1666" s="234" t="s">
        <v>188</v>
      </c>
      <c r="E1666" s="255" t="s">
        <v>1</v>
      </c>
      <c r="F1666" s="256" t="s">
        <v>708</v>
      </c>
      <c r="G1666" s="254"/>
      <c r="H1666" s="257">
        <v>17.25</v>
      </c>
      <c r="I1666" s="258"/>
      <c r="J1666" s="254"/>
      <c r="K1666" s="254"/>
      <c r="L1666" s="259"/>
      <c r="M1666" s="260"/>
      <c r="N1666" s="261"/>
      <c r="O1666" s="261"/>
      <c r="P1666" s="261"/>
      <c r="Q1666" s="261"/>
      <c r="R1666" s="261"/>
      <c r="S1666" s="261"/>
      <c r="T1666" s="262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T1666" s="263" t="s">
        <v>188</v>
      </c>
      <c r="AU1666" s="263" t="s">
        <v>82</v>
      </c>
      <c r="AV1666" s="14" t="s">
        <v>82</v>
      </c>
      <c r="AW1666" s="14" t="s">
        <v>30</v>
      </c>
      <c r="AX1666" s="14" t="s">
        <v>73</v>
      </c>
      <c r="AY1666" s="263" t="s">
        <v>129</v>
      </c>
    </row>
    <row r="1667" spans="1:51" s="16" customFormat="1" ht="12">
      <c r="A1667" s="16"/>
      <c r="B1667" s="286"/>
      <c r="C1667" s="287"/>
      <c r="D1667" s="234" t="s">
        <v>188</v>
      </c>
      <c r="E1667" s="288" t="s">
        <v>1</v>
      </c>
      <c r="F1667" s="289" t="s">
        <v>451</v>
      </c>
      <c r="G1667" s="287"/>
      <c r="H1667" s="290">
        <v>264.10900000000004</v>
      </c>
      <c r="I1667" s="291"/>
      <c r="J1667" s="287"/>
      <c r="K1667" s="287"/>
      <c r="L1667" s="292"/>
      <c r="M1667" s="293"/>
      <c r="N1667" s="294"/>
      <c r="O1667" s="294"/>
      <c r="P1667" s="294"/>
      <c r="Q1667" s="294"/>
      <c r="R1667" s="294"/>
      <c r="S1667" s="294"/>
      <c r="T1667" s="295"/>
      <c r="U1667" s="16"/>
      <c r="V1667" s="16"/>
      <c r="W1667" s="16"/>
      <c r="X1667" s="16"/>
      <c r="Y1667" s="16"/>
      <c r="Z1667" s="16"/>
      <c r="AA1667" s="16"/>
      <c r="AB1667" s="16"/>
      <c r="AC1667" s="16"/>
      <c r="AD1667" s="16"/>
      <c r="AE1667" s="16"/>
      <c r="AT1667" s="296" t="s">
        <v>188</v>
      </c>
      <c r="AU1667" s="296" t="s">
        <v>82</v>
      </c>
      <c r="AV1667" s="16" t="s">
        <v>141</v>
      </c>
      <c r="AW1667" s="16" t="s">
        <v>30</v>
      </c>
      <c r="AX1667" s="16" t="s">
        <v>73</v>
      </c>
      <c r="AY1667" s="296" t="s">
        <v>129</v>
      </c>
    </row>
    <row r="1668" spans="1:51" s="15" customFormat="1" ht="12">
      <c r="A1668" s="15"/>
      <c r="B1668" s="264"/>
      <c r="C1668" s="265"/>
      <c r="D1668" s="234" t="s">
        <v>188</v>
      </c>
      <c r="E1668" s="266" t="s">
        <v>1</v>
      </c>
      <c r="F1668" s="267" t="s">
        <v>197</v>
      </c>
      <c r="G1668" s="265"/>
      <c r="H1668" s="268">
        <v>458.64</v>
      </c>
      <c r="I1668" s="269"/>
      <c r="J1668" s="265"/>
      <c r="K1668" s="265"/>
      <c r="L1668" s="270"/>
      <c r="M1668" s="271"/>
      <c r="N1668" s="272"/>
      <c r="O1668" s="272"/>
      <c r="P1668" s="272"/>
      <c r="Q1668" s="272"/>
      <c r="R1668" s="272"/>
      <c r="S1668" s="272"/>
      <c r="T1668" s="273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T1668" s="274" t="s">
        <v>188</v>
      </c>
      <c r="AU1668" s="274" t="s">
        <v>82</v>
      </c>
      <c r="AV1668" s="15" t="s">
        <v>136</v>
      </c>
      <c r="AW1668" s="15" t="s">
        <v>30</v>
      </c>
      <c r="AX1668" s="15" t="s">
        <v>80</v>
      </c>
      <c r="AY1668" s="274" t="s">
        <v>129</v>
      </c>
    </row>
    <row r="1669" spans="1:65" s="2" customFormat="1" ht="37.8" customHeight="1">
      <c r="A1669" s="39"/>
      <c r="B1669" s="40"/>
      <c r="C1669" s="220" t="s">
        <v>345</v>
      </c>
      <c r="D1669" s="220" t="s">
        <v>132</v>
      </c>
      <c r="E1669" s="221" t="s">
        <v>1190</v>
      </c>
      <c r="F1669" s="222" t="s">
        <v>1191</v>
      </c>
      <c r="G1669" s="223" t="s">
        <v>187</v>
      </c>
      <c r="H1669" s="224">
        <v>1347.957</v>
      </c>
      <c r="I1669" s="225"/>
      <c r="J1669" s="226">
        <f>ROUND(I1669*H1669,2)</f>
        <v>0</v>
      </c>
      <c r="K1669" s="227"/>
      <c r="L1669" s="45"/>
      <c r="M1669" s="228" t="s">
        <v>1</v>
      </c>
      <c r="N1669" s="229" t="s">
        <v>38</v>
      </c>
      <c r="O1669" s="92"/>
      <c r="P1669" s="230">
        <f>O1669*H1669</f>
        <v>0</v>
      </c>
      <c r="Q1669" s="230">
        <v>0</v>
      </c>
      <c r="R1669" s="230">
        <f>Q1669*H1669</f>
        <v>0</v>
      </c>
      <c r="S1669" s="230">
        <v>0</v>
      </c>
      <c r="T1669" s="231">
        <f>S1669*H1669</f>
        <v>0</v>
      </c>
      <c r="U1669" s="39"/>
      <c r="V1669" s="39"/>
      <c r="W1669" s="39"/>
      <c r="X1669" s="39"/>
      <c r="Y1669" s="39"/>
      <c r="Z1669" s="39"/>
      <c r="AA1669" s="39"/>
      <c r="AB1669" s="39"/>
      <c r="AC1669" s="39"/>
      <c r="AD1669" s="39"/>
      <c r="AE1669" s="39"/>
      <c r="AR1669" s="232" t="s">
        <v>136</v>
      </c>
      <c r="AT1669" s="232" t="s">
        <v>132</v>
      </c>
      <c r="AU1669" s="232" t="s">
        <v>82</v>
      </c>
      <c r="AY1669" s="18" t="s">
        <v>129</v>
      </c>
      <c r="BE1669" s="233">
        <f>IF(N1669="základní",J1669,0)</f>
        <v>0</v>
      </c>
      <c r="BF1669" s="233">
        <f>IF(N1669="snížená",J1669,0)</f>
        <v>0</v>
      </c>
      <c r="BG1669" s="233">
        <f>IF(N1669="zákl. přenesená",J1669,0)</f>
        <v>0</v>
      </c>
      <c r="BH1669" s="233">
        <f>IF(N1669="sníž. přenesená",J1669,0)</f>
        <v>0</v>
      </c>
      <c r="BI1669" s="233">
        <f>IF(N1669="nulová",J1669,0)</f>
        <v>0</v>
      </c>
      <c r="BJ1669" s="18" t="s">
        <v>80</v>
      </c>
      <c r="BK1669" s="233">
        <f>ROUND(I1669*H1669,2)</f>
        <v>0</v>
      </c>
      <c r="BL1669" s="18" t="s">
        <v>136</v>
      </c>
      <c r="BM1669" s="232" t="s">
        <v>1192</v>
      </c>
    </row>
    <row r="1670" spans="1:47" s="2" customFormat="1" ht="12">
      <c r="A1670" s="39"/>
      <c r="B1670" s="40"/>
      <c r="C1670" s="41"/>
      <c r="D1670" s="234" t="s">
        <v>137</v>
      </c>
      <c r="E1670" s="41"/>
      <c r="F1670" s="235" t="s">
        <v>1191</v>
      </c>
      <c r="G1670" s="41"/>
      <c r="H1670" s="41"/>
      <c r="I1670" s="236"/>
      <c r="J1670" s="41"/>
      <c r="K1670" s="41"/>
      <c r="L1670" s="45"/>
      <c r="M1670" s="237"/>
      <c r="N1670" s="238"/>
      <c r="O1670" s="92"/>
      <c r="P1670" s="92"/>
      <c r="Q1670" s="92"/>
      <c r="R1670" s="92"/>
      <c r="S1670" s="92"/>
      <c r="T1670" s="93"/>
      <c r="U1670" s="39"/>
      <c r="V1670" s="39"/>
      <c r="W1670" s="39"/>
      <c r="X1670" s="39"/>
      <c r="Y1670" s="39"/>
      <c r="Z1670" s="39"/>
      <c r="AA1670" s="39"/>
      <c r="AB1670" s="39"/>
      <c r="AC1670" s="39"/>
      <c r="AD1670" s="39"/>
      <c r="AE1670" s="39"/>
      <c r="AT1670" s="18" t="s">
        <v>137</v>
      </c>
      <c r="AU1670" s="18" t="s">
        <v>82</v>
      </c>
    </row>
    <row r="1671" spans="1:51" s="13" customFormat="1" ht="12">
      <c r="A1671" s="13"/>
      <c r="B1671" s="243"/>
      <c r="C1671" s="244"/>
      <c r="D1671" s="234" t="s">
        <v>188</v>
      </c>
      <c r="E1671" s="245" t="s">
        <v>1</v>
      </c>
      <c r="F1671" s="246" t="s">
        <v>374</v>
      </c>
      <c r="G1671" s="244"/>
      <c r="H1671" s="245" t="s">
        <v>1</v>
      </c>
      <c r="I1671" s="247"/>
      <c r="J1671" s="244"/>
      <c r="K1671" s="244"/>
      <c r="L1671" s="248"/>
      <c r="M1671" s="249"/>
      <c r="N1671" s="250"/>
      <c r="O1671" s="250"/>
      <c r="P1671" s="250"/>
      <c r="Q1671" s="250"/>
      <c r="R1671" s="250"/>
      <c r="S1671" s="250"/>
      <c r="T1671" s="251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52" t="s">
        <v>188</v>
      </c>
      <c r="AU1671" s="252" t="s">
        <v>82</v>
      </c>
      <c r="AV1671" s="13" t="s">
        <v>80</v>
      </c>
      <c r="AW1671" s="13" t="s">
        <v>30</v>
      </c>
      <c r="AX1671" s="13" t="s">
        <v>73</v>
      </c>
      <c r="AY1671" s="252" t="s">
        <v>129</v>
      </c>
    </row>
    <row r="1672" spans="1:51" s="13" customFormat="1" ht="12">
      <c r="A1672" s="13"/>
      <c r="B1672" s="243"/>
      <c r="C1672" s="244"/>
      <c r="D1672" s="234" t="s">
        <v>188</v>
      </c>
      <c r="E1672" s="245" t="s">
        <v>1</v>
      </c>
      <c r="F1672" s="246" t="s">
        <v>1150</v>
      </c>
      <c r="G1672" s="244"/>
      <c r="H1672" s="245" t="s">
        <v>1</v>
      </c>
      <c r="I1672" s="247"/>
      <c r="J1672" s="244"/>
      <c r="K1672" s="244"/>
      <c r="L1672" s="248"/>
      <c r="M1672" s="249"/>
      <c r="N1672" s="250"/>
      <c r="O1672" s="250"/>
      <c r="P1672" s="250"/>
      <c r="Q1672" s="250"/>
      <c r="R1672" s="250"/>
      <c r="S1672" s="250"/>
      <c r="T1672" s="251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T1672" s="252" t="s">
        <v>188</v>
      </c>
      <c r="AU1672" s="252" t="s">
        <v>82</v>
      </c>
      <c r="AV1672" s="13" t="s">
        <v>80</v>
      </c>
      <c r="AW1672" s="13" t="s">
        <v>30</v>
      </c>
      <c r="AX1672" s="13" t="s">
        <v>73</v>
      </c>
      <c r="AY1672" s="252" t="s">
        <v>129</v>
      </c>
    </row>
    <row r="1673" spans="1:51" s="14" customFormat="1" ht="12">
      <c r="A1673" s="14"/>
      <c r="B1673" s="253"/>
      <c r="C1673" s="254"/>
      <c r="D1673" s="234" t="s">
        <v>188</v>
      </c>
      <c r="E1673" s="255" t="s">
        <v>1</v>
      </c>
      <c r="F1673" s="256" t="s">
        <v>1193</v>
      </c>
      <c r="G1673" s="254"/>
      <c r="H1673" s="257">
        <v>70.308</v>
      </c>
      <c r="I1673" s="258"/>
      <c r="J1673" s="254"/>
      <c r="K1673" s="254"/>
      <c r="L1673" s="259"/>
      <c r="M1673" s="260"/>
      <c r="N1673" s="261"/>
      <c r="O1673" s="261"/>
      <c r="P1673" s="261"/>
      <c r="Q1673" s="261"/>
      <c r="R1673" s="261"/>
      <c r="S1673" s="261"/>
      <c r="T1673" s="262"/>
      <c r="U1673" s="14"/>
      <c r="V1673" s="14"/>
      <c r="W1673" s="14"/>
      <c r="X1673" s="14"/>
      <c r="Y1673" s="14"/>
      <c r="Z1673" s="14"/>
      <c r="AA1673" s="14"/>
      <c r="AB1673" s="14"/>
      <c r="AC1673" s="14"/>
      <c r="AD1673" s="14"/>
      <c r="AE1673" s="14"/>
      <c r="AT1673" s="263" t="s">
        <v>188</v>
      </c>
      <c r="AU1673" s="263" t="s">
        <v>82</v>
      </c>
      <c r="AV1673" s="14" t="s">
        <v>82</v>
      </c>
      <c r="AW1673" s="14" t="s">
        <v>30</v>
      </c>
      <c r="AX1673" s="14" t="s">
        <v>73</v>
      </c>
      <c r="AY1673" s="263" t="s">
        <v>129</v>
      </c>
    </row>
    <row r="1674" spans="1:51" s="14" customFormat="1" ht="12">
      <c r="A1674" s="14"/>
      <c r="B1674" s="253"/>
      <c r="C1674" s="254"/>
      <c r="D1674" s="234" t="s">
        <v>188</v>
      </c>
      <c r="E1674" s="255" t="s">
        <v>1</v>
      </c>
      <c r="F1674" s="256" t="s">
        <v>570</v>
      </c>
      <c r="G1674" s="254"/>
      <c r="H1674" s="257">
        <v>-3.623</v>
      </c>
      <c r="I1674" s="258"/>
      <c r="J1674" s="254"/>
      <c r="K1674" s="254"/>
      <c r="L1674" s="259"/>
      <c r="M1674" s="260"/>
      <c r="N1674" s="261"/>
      <c r="O1674" s="261"/>
      <c r="P1674" s="261"/>
      <c r="Q1674" s="261"/>
      <c r="R1674" s="261"/>
      <c r="S1674" s="261"/>
      <c r="T1674" s="262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T1674" s="263" t="s">
        <v>188</v>
      </c>
      <c r="AU1674" s="263" t="s">
        <v>82</v>
      </c>
      <c r="AV1674" s="14" t="s">
        <v>82</v>
      </c>
      <c r="AW1674" s="14" t="s">
        <v>30</v>
      </c>
      <c r="AX1674" s="14" t="s">
        <v>73</v>
      </c>
      <c r="AY1674" s="263" t="s">
        <v>129</v>
      </c>
    </row>
    <row r="1675" spans="1:51" s="14" customFormat="1" ht="12">
      <c r="A1675" s="14"/>
      <c r="B1675" s="253"/>
      <c r="C1675" s="254"/>
      <c r="D1675" s="234" t="s">
        <v>188</v>
      </c>
      <c r="E1675" s="255" t="s">
        <v>1</v>
      </c>
      <c r="F1675" s="256" t="s">
        <v>1194</v>
      </c>
      <c r="G1675" s="254"/>
      <c r="H1675" s="257">
        <v>1.208</v>
      </c>
      <c r="I1675" s="258"/>
      <c r="J1675" s="254"/>
      <c r="K1675" s="254"/>
      <c r="L1675" s="259"/>
      <c r="M1675" s="260"/>
      <c r="N1675" s="261"/>
      <c r="O1675" s="261"/>
      <c r="P1675" s="261"/>
      <c r="Q1675" s="261"/>
      <c r="R1675" s="261"/>
      <c r="S1675" s="261"/>
      <c r="T1675" s="262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T1675" s="263" t="s">
        <v>188</v>
      </c>
      <c r="AU1675" s="263" t="s">
        <v>82</v>
      </c>
      <c r="AV1675" s="14" t="s">
        <v>82</v>
      </c>
      <c r="AW1675" s="14" t="s">
        <v>30</v>
      </c>
      <c r="AX1675" s="14" t="s">
        <v>73</v>
      </c>
      <c r="AY1675" s="263" t="s">
        <v>129</v>
      </c>
    </row>
    <row r="1676" spans="1:51" s="14" customFormat="1" ht="12">
      <c r="A1676" s="14"/>
      <c r="B1676" s="253"/>
      <c r="C1676" s="254"/>
      <c r="D1676" s="234" t="s">
        <v>188</v>
      </c>
      <c r="E1676" s="255" t="s">
        <v>1</v>
      </c>
      <c r="F1676" s="256" t="s">
        <v>908</v>
      </c>
      <c r="G1676" s="254"/>
      <c r="H1676" s="257">
        <v>-3.6</v>
      </c>
      <c r="I1676" s="258"/>
      <c r="J1676" s="254"/>
      <c r="K1676" s="254"/>
      <c r="L1676" s="259"/>
      <c r="M1676" s="260"/>
      <c r="N1676" s="261"/>
      <c r="O1676" s="261"/>
      <c r="P1676" s="261"/>
      <c r="Q1676" s="261"/>
      <c r="R1676" s="261"/>
      <c r="S1676" s="261"/>
      <c r="T1676" s="262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T1676" s="263" t="s">
        <v>188</v>
      </c>
      <c r="AU1676" s="263" t="s">
        <v>82</v>
      </c>
      <c r="AV1676" s="14" t="s">
        <v>82</v>
      </c>
      <c r="AW1676" s="14" t="s">
        <v>30</v>
      </c>
      <c r="AX1676" s="14" t="s">
        <v>73</v>
      </c>
      <c r="AY1676" s="263" t="s">
        <v>129</v>
      </c>
    </row>
    <row r="1677" spans="1:51" s="14" customFormat="1" ht="12">
      <c r="A1677" s="14"/>
      <c r="B1677" s="253"/>
      <c r="C1677" s="254"/>
      <c r="D1677" s="234" t="s">
        <v>188</v>
      </c>
      <c r="E1677" s="255" t="s">
        <v>1</v>
      </c>
      <c r="F1677" s="256" t="s">
        <v>1195</v>
      </c>
      <c r="G1677" s="254"/>
      <c r="H1677" s="257">
        <v>-2.31</v>
      </c>
      <c r="I1677" s="258"/>
      <c r="J1677" s="254"/>
      <c r="K1677" s="254"/>
      <c r="L1677" s="259"/>
      <c r="M1677" s="260"/>
      <c r="N1677" s="261"/>
      <c r="O1677" s="261"/>
      <c r="P1677" s="261"/>
      <c r="Q1677" s="261"/>
      <c r="R1677" s="261"/>
      <c r="S1677" s="261"/>
      <c r="T1677" s="262"/>
      <c r="U1677" s="14"/>
      <c r="V1677" s="14"/>
      <c r="W1677" s="14"/>
      <c r="X1677" s="14"/>
      <c r="Y1677" s="14"/>
      <c r="Z1677" s="14"/>
      <c r="AA1677" s="14"/>
      <c r="AB1677" s="14"/>
      <c r="AC1677" s="14"/>
      <c r="AD1677" s="14"/>
      <c r="AE1677" s="14"/>
      <c r="AT1677" s="263" t="s">
        <v>188</v>
      </c>
      <c r="AU1677" s="263" t="s">
        <v>82</v>
      </c>
      <c r="AV1677" s="14" t="s">
        <v>82</v>
      </c>
      <c r="AW1677" s="14" t="s">
        <v>30</v>
      </c>
      <c r="AX1677" s="14" t="s">
        <v>73</v>
      </c>
      <c r="AY1677" s="263" t="s">
        <v>129</v>
      </c>
    </row>
    <row r="1678" spans="1:51" s="14" customFormat="1" ht="12">
      <c r="A1678" s="14"/>
      <c r="B1678" s="253"/>
      <c r="C1678" s="254"/>
      <c r="D1678" s="234" t="s">
        <v>188</v>
      </c>
      <c r="E1678" s="255" t="s">
        <v>1</v>
      </c>
      <c r="F1678" s="256" t="s">
        <v>1196</v>
      </c>
      <c r="G1678" s="254"/>
      <c r="H1678" s="257">
        <v>-3.556</v>
      </c>
      <c r="I1678" s="258"/>
      <c r="J1678" s="254"/>
      <c r="K1678" s="254"/>
      <c r="L1678" s="259"/>
      <c r="M1678" s="260"/>
      <c r="N1678" s="261"/>
      <c r="O1678" s="261"/>
      <c r="P1678" s="261"/>
      <c r="Q1678" s="261"/>
      <c r="R1678" s="261"/>
      <c r="S1678" s="261"/>
      <c r="T1678" s="262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T1678" s="263" t="s">
        <v>188</v>
      </c>
      <c r="AU1678" s="263" t="s">
        <v>82</v>
      </c>
      <c r="AV1678" s="14" t="s">
        <v>82</v>
      </c>
      <c r="AW1678" s="14" t="s">
        <v>30</v>
      </c>
      <c r="AX1678" s="14" t="s">
        <v>73</v>
      </c>
      <c r="AY1678" s="263" t="s">
        <v>129</v>
      </c>
    </row>
    <row r="1679" spans="1:51" s="14" customFormat="1" ht="12">
      <c r="A1679" s="14"/>
      <c r="B1679" s="253"/>
      <c r="C1679" s="254"/>
      <c r="D1679" s="234" t="s">
        <v>188</v>
      </c>
      <c r="E1679" s="255" t="s">
        <v>1</v>
      </c>
      <c r="F1679" s="256" t="s">
        <v>569</v>
      </c>
      <c r="G1679" s="254"/>
      <c r="H1679" s="257">
        <v>1.49</v>
      </c>
      <c r="I1679" s="258"/>
      <c r="J1679" s="254"/>
      <c r="K1679" s="254"/>
      <c r="L1679" s="259"/>
      <c r="M1679" s="260"/>
      <c r="N1679" s="261"/>
      <c r="O1679" s="261"/>
      <c r="P1679" s="261"/>
      <c r="Q1679" s="261"/>
      <c r="R1679" s="261"/>
      <c r="S1679" s="261"/>
      <c r="T1679" s="262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T1679" s="263" t="s">
        <v>188</v>
      </c>
      <c r="AU1679" s="263" t="s">
        <v>82</v>
      </c>
      <c r="AV1679" s="14" t="s">
        <v>82</v>
      </c>
      <c r="AW1679" s="14" t="s">
        <v>30</v>
      </c>
      <c r="AX1679" s="14" t="s">
        <v>73</v>
      </c>
      <c r="AY1679" s="263" t="s">
        <v>129</v>
      </c>
    </row>
    <row r="1680" spans="1:51" s="14" customFormat="1" ht="12">
      <c r="A1680" s="14"/>
      <c r="B1680" s="253"/>
      <c r="C1680" s="254"/>
      <c r="D1680" s="234" t="s">
        <v>188</v>
      </c>
      <c r="E1680" s="255" t="s">
        <v>1</v>
      </c>
      <c r="F1680" s="256" t="s">
        <v>1197</v>
      </c>
      <c r="G1680" s="254"/>
      <c r="H1680" s="257">
        <v>1.59</v>
      </c>
      <c r="I1680" s="258"/>
      <c r="J1680" s="254"/>
      <c r="K1680" s="254"/>
      <c r="L1680" s="259"/>
      <c r="M1680" s="260"/>
      <c r="N1680" s="261"/>
      <c r="O1680" s="261"/>
      <c r="P1680" s="261"/>
      <c r="Q1680" s="261"/>
      <c r="R1680" s="261"/>
      <c r="S1680" s="261"/>
      <c r="T1680" s="262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T1680" s="263" t="s">
        <v>188</v>
      </c>
      <c r="AU1680" s="263" t="s">
        <v>82</v>
      </c>
      <c r="AV1680" s="14" t="s">
        <v>82</v>
      </c>
      <c r="AW1680" s="14" t="s">
        <v>30</v>
      </c>
      <c r="AX1680" s="14" t="s">
        <v>73</v>
      </c>
      <c r="AY1680" s="263" t="s">
        <v>129</v>
      </c>
    </row>
    <row r="1681" spans="1:51" s="14" customFormat="1" ht="12">
      <c r="A1681" s="14"/>
      <c r="B1681" s="253"/>
      <c r="C1681" s="254"/>
      <c r="D1681" s="234" t="s">
        <v>188</v>
      </c>
      <c r="E1681" s="255" t="s">
        <v>1</v>
      </c>
      <c r="F1681" s="256" t="s">
        <v>1198</v>
      </c>
      <c r="G1681" s="254"/>
      <c r="H1681" s="257">
        <v>1.855</v>
      </c>
      <c r="I1681" s="258"/>
      <c r="J1681" s="254"/>
      <c r="K1681" s="254"/>
      <c r="L1681" s="259"/>
      <c r="M1681" s="260"/>
      <c r="N1681" s="261"/>
      <c r="O1681" s="261"/>
      <c r="P1681" s="261"/>
      <c r="Q1681" s="261"/>
      <c r="R1681" s="261"/>
      <c r="S1681" s="261"/>
      <c r="T1681" s="262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T1681" s="263" t="s">
        <v>188</v>
      </c>
      <c r="AU1681" s="263" t="s">
        <v>82</v>
      </c>
      <c r="AV1681" s="14" t="s">
        <v>82</v>
      </c>
      <c r="AW1681" s="14" t="s">
        <v>30</v>
      </c>
      <c r="AX1681" s="14" t="s">
        <v>73</v>
      </c>
      <c r="AY1681" s="263" t="s">
        <v>129</v>
      </c>
    </row>
    <row r="1682" spans="1:51" s="13" customFormat="1" ht="12">
      <c r="A1682" s="13"/>
      <c r="B1682" s="243"/>
      <c r="C1682" s="244"/>
      <c r="D1682" s="234" t="s">
        <v>188</v>
      </c>
      <c r="E1682" s="245" t="s">
        <v>1</v>
      </c>
      <c r="F1682" s="246" t="s">
        <v>1152</v>
      </c>
      <c r="G1682" s="244"/>
      <c r="H1682" s="245" t="s">
        <v>1</v>
      </c>
      <c r="I1682" s="247"/>
      <c r="J1682" s="244"/>
      <c r="K1682" s="244"/>
      <c r="L1682" s="248"/>
      <c r="M1682" s="249"/>
      <c r="N1682" s="250"/>
      <c r="O1682" s="250"/>
      <c r="P1682" s="250"/>
      <c r="Q1682" s="250"/>
      <c r="R1682" s="250"/>
      <c r="S1682" s="250"/>
      <c r="T1682" s="251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T1682" s="252" t="s">
        <v>188</v>
      </c>
      <c r="AU1682" s="252" t="s">
        <v>82</v>
      </c>
      <c r="AV1682" s="13" t="s">
        <v>80</v>
      </c>
      <c r="AW1682" s="13" t="s">
        <v>30</v>
      </c>
      <c r="AX1682" s="13" t="s">
        <v>73</v>
      </c>
      <c r="AY1682" s="252" t="s">
        <v>129</v>
      </c>
    </row>
    <row r="1683" spans="1:51" s="14" customFormat="1" ht="12">
      <c r="A1683" s="14"/>
      <c r="B1683" s="253"/>
      <c r="C1683" s="254"/>
      <c r="D1683" s="234" t="s">
        <v>188</v>
      </c>
      <c r="E1683" s="255" t="s">
        <v>1</v>
      </c>
      <c r="F1683" s="256" t="s">
        <v>1199</v>
      </c>
      <c r="G1683" s="254"/>
      <c r="H1683" s="257">
        <v>26.854</v>
      </c>
      <c r="I1683" s="258"/>
      <c r="J1683" s="254"/>
      <c r="K1683" s="254"/>
      <c r="L1683" s="259"/>
      <c r="M1683" s="260"/>
      <c r="N1683" s="261"/>
      <c r="O1683" s="261"/>
      <c r="P1683" s="261"/>
      <c r="Q1683" s="261"/>
      <c r="R1683" s="261"/>
      <c r="S1683" s="261"/>
      <c r="T1683" s="262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T1683" s="263" t="s">
        <v>188</v>
      </c>
      <c r="AU1683" s="263" t="s">
        <v>82</v>
      </c>
      <c r="AV1683" s="14" t="s">
        <v>82</v>
      </c>
      <c r="AW1683" s="14" t="s">
        <v>30</v>
      </c>
      <c r="AX1683" s="14" t="s">
        <v>73</v>
      </c>
      <c r="AY1683" s="263" t="s">
        <v>129</v>
      </c>
    </row>
    <row r="1684" spans="1:51" s="14" customFormat="1" ht="12">
      <c r="A1684" s="14"/>
      <c r="B1684" s="253"/>
      <c r="C1684" s="254"/>
      <c r="D1684" s="234" t="s">
        <v>188</v>
      </c>
      <c r="E1684" s="255" t="s">
        <v>1</v>
      </c>
      <c r="F1684" s="256" t="s">
        <v>898</v>
      </c>
      <c r="G1684" s="254"/>
      <c r="H1684" s="257">
        <v>-1.8</v>
      </c>
      <c r="I1684" s="258"/>
      <c r="J1684" s="254"/>
      <c r="K1684" s="254"/>
      <c r="L1684" s="259"/>
      <c r="M1684" s="260"/>
      <c r="N1684" s="261"/>
      <c r="O1684" s="261"/>
      <c r="P1684" s="261"/>
      <c r="Q1684" s="261"/>
      <c r="R1684" s="261"/>
      <c r="S1684" s="261"/>
      <c r="T1684" s="262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T1684" s="263" t="s">
        <v>188</v>
      </c>
      <c r="AU1684" s="263" t="s">
        <v>82</v>
      </c>
      <c r="AV1684" s="14" t="s">
        <v>82</v>
      </c>
      <c r="AW1684" s="14" t="s">
        <v>30</v>
      </c>
      <c r="AX1684" s="14" t="s">
        <v>73</v>
      </c>
      <c r="AY1684" s="263" t="s">
        <v>129</v>
      </c>
    </row>
    <row r="1685" spans="1:51" s="14" customFormat="1" ht="12">
      <c r="A1685" s="14"/>
      <c r="B1685" s="253"/>
      <c r="C1685" s="254"/>
      <c r="D1685" s="234" t="s">
        <v>188</v>
      </c>
      <c r="E1685" s="255" t="s">
        <v>1</v>
      </c>
      <c r="F1685" s="256" t="s">
        <v>1200</v>
      </c>
      <c r="G1685" s="254"/>
      <c r="H1685" s="257">
        <v>0.2</v>
      </c>
      <c r="I1685" s="258"/>
      <c r="J1685" s="254"/>
      <c r="K1685" s="254"/>
      <c r="L1685" s="259"/>
      <c r="M1685" s="260"/>
      <c r="N1685" s="261"/>
      <c r="O1685" s="261"/>
      <c r="P1685" s="261"/>
      <c r="Q1685" s="261"/>
      <c r="R1685" s="261"/>
      <c r="S1685" s="261"/>
      <c r="T1685" s="262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T1685" s="263" t="s">
        <v>188</v>
      </c>
      <c r="AU1685" s="263" t="s">
        <v>82</v>
      </c>
      <c r="AV1685" s="14" t="s">
        <v>82</v>
      </c>
      <c r="AW1685" s="14" t="s">
        <v>30</v>
      </c>
      <c r="AX1685" s="14" t="s">
        <v>73</v>
      </c>
      <c r="AY1685" s="263" t="s">
        <v>129</v>
      </c>
    </row>
    <row r="1686" spans="1:51" s="14" customFormat="1" ht="12">
      <c r="A1686" s="14"/>
      <c r="B1686" s="253"/>
      <c r="C1686" s="254"/>
      <c r="D1686" s="234" t="s">
        <v>188</v>
      </c>
      <c r="E1686" s="255" t="s">
        <v>1</v>
      </c>
      <c r="F1686" s="256" t="s">
        <v>1201</v>
      </c>
      <c r="G1686" s="254"/>
      <c r="H1686" s="257">
        <v>2.265</v>
      </c>
      <c r="I1686" s="258"/>
      <c r="J1686" s="254"/>
      <c r="K1686" s="254"/>
      <c r="L1686" s="259"/>
      <c r="M1686" s="260"/>
      <c r="N1686" s="261"/>
      <c r="O1686" s="261"/>
      <c r="P1686" s="261"/>
      <c r="Q1686" s="261"/>
      <c r="R1686" s="261"/>
      <c r="S1686" s="261"/>
      <c r="T1686" s="262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T1686" s="263" t="s">
        <v>188</v>
      </c>
      <c r="AU1686" s="263" t="s">
        <v>82</v>
      </c>
      <c r="AV1686" s="14" t="s">
        <v>82</v>
      </c>
      <c r="AW1686" s="14" t="s">
        <v>30</v>
      </c>
      <c r="AX1686" s="14" t="s">
        <v>73</v>
      </c>
      <c r="AY1686" s="263" t="s">
        <v>129</v>
      </c>
    </row>
    <row r="1687" spans="1:51" s="13" customFormat="1" ht="12">
      <c r="A1687" s="13"/>
      <c r="B1687" s="243"/>
      <c r="C1687" s="244"/>
      <c r="D1687" s="234" t="s">
        <v>188</v>
      </c>
      <c r="E1687" s="245" t="s">
        <v>1</v>
      </c>
      <c r="F1687" s="246" t="s">
        <v>1153</v>
      </c>
      <c r="G1687" s="244"/>
      <c r="H1687" s="245" t="s">
        <v>1</v>
      </c>
      <c r="I1687" s="247"/>
      <c r="J1687" s="244"/>
      <c r="K1687" s="244"/>
      <c r="L1687" s="248"/>
      <c r="M1687" s="249"/>
      <c r="N1687" s="250"/>
      <c r="O1687" s="250"/>
      <c r="P1687" s="250"/>
      <c r="Q1687" s="250"/>
      <c r="R1687" s="250"/>
      <c r="S1687" s="250"/>
      <c r="T1687" s="251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52" t="s">
        <v>188</v>
      </c>
      <c r="AU1687" s="252" t="s">
        <v>82</v>
      </c>
      <c r="AV1687" s="13" t="s">
        <v>80</v>
      </c>
      <c r="AW1687" s="13" t="s">
        <v>30</v>
      </c>
      <c r="AX1687" s="13" t="s">
        <v>73</v>
      </c>
      <c r="AY1687" s="252" t="s">
        <v>129</v>
      </c>
    </row>
    <row r="1688" spans="1:51" s="14" customFormat="1" ht="12">
      <c r="A1688" s="14"/>
      <c r="B1688" s="253"/>
      <c r="C1688" s="254"/>
      <c r="D1688" s="234" t="s">
        <v>188</v>
      </c>
      <c r="E1688" s="255" t="s">
        <v>1</v>
      </c>
      <c r="F1688" s="256" t="s">
        <v>1202</v>
      </c>
      <c r="G1688" s="254"/>
      <c r="H1688" s="257">
        <v>25.738</v>
      </c>
      <c r="I1688" s="258"/>
      <c r="J1688" s="254"/>
      <c r="K1688" s="254"/>
      <c r="L1688" s="259"/>
      <c r="M1688" s="260"/>
      <c r="N1688" s="261"/>
      <c r="O1688" s="261"/>
      <c r="P1688" s="261"/>
      <c r="Q1688" s="261"/>
      <c r="R1688" s="261"/>
      <c r="S1688" s="261"/>
      <c r="T1688" s="262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63" t="s">
        <v>188</v>
      </c>
      <c r="AU1688" s="263" t="s">
        <v>82</v>
      </c>
      <c r="AV1688" s="14" t="s">
        <v>82</v>
      </c>
      <c r="AW1688" s="14" t="s">
        <v>30</v>
      </c>
      <c r="AX1688" s="14" t="s">
        <v>73</v>
      </c>
      <c r="AY1688" s="263" t="s">
        <v>129</v>
      </c>
    </row>
    <row r="1689" spans="1:51" s="14" customFormat="1" ht="12">
      <c r="A1689" s="14"/>
      <c r="B1689" s="253"/>
      <c r="C1689" s="254"/>
      <c r="D1689" s="234" t="s">
        <v>188</v>
      </c>
      <c r="E1689" s="255" t="s">
        <v>1</v>
      </c>
      <c r="F1689" s="256" t="s">
        <v>566</v>
      </c>
      <c r="G1689" s="254"/>
      <c r="H1689" s="257">
        <v>-1.823</v>
      </c>
      <c r="I1689" s="258"/>
      <c r="J1689" s="254"/>
      <c r="K1689" s="254"/>
      <c r="L1689" s="259"/>
      <c r="M1689" s="260"/>
      <c r="N1689" s="261"/>
      <c r="O1689" s="261"/>
      <c r="P1689" s="261"/>
      <c r="Q1689" s="261"/>
      <c r="R1689" s="261"/>
      <c r="S1689" s="261"/>
      <c r="T1689" s="262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T1689" s="263" t="s">
        <v>188</v>
      </c>
      <c r="AU1689" s="263" t="s">
        <v>82</v>
      </c>
      <c r="AV1689" s="14" t="s">
        <v>82</v>
      </c>
      <c r="AW1689" s="14" t="s">
        <v>30</v>
      </c>
      <c r="AX1689" s="14" t="s">
        <v>73</v>
      </c>
      <c r="AY1689" s="263" t="s">
        <v>129</v>
      </c>
    </row>
    <row r="1690" spans="1:51" s="14" customFormat="1" ht="12">
      <c r="A1690" s="14"/>
      <c r="B1690" s="253"/>
      <c r="C1690" s="254"/>
      <c r="D1690" s="234" t="s">
        <v>188</v>
      </c>
      <c r="E1690" s="255" t="s">
        <v>1</v>
      </c>
      <c r="F1690" s="256" t="s">
        <v>579</v>
      </c>
      <c r="G1690" s="254"/>
      <c r="H1690" s="257">
        <v>1.013</v>
      </c>
      <c r="I1690" s="258"/>
      <c r="J1690" s="254"/>
      <c r="K1690" s="254"/>
      <c r="L1690" s="259"/>
      <c r="M1690" s="260"/>
      <c r="N1690" s="261"/>
      <c r="O1690" s="261"/>
      <c r="P1690" s="261"/>
      <c r="Q1690" s="261"/>
      <c r="R1690" s="261"/>
      <c r="S1690" s="261"/>
      <c r="T1690" s="262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T1690" s="263" t="s">
        <v>188</v>
      </c>
      <c r="AU1690" s="263" t="s">
        <v>82</v>
      </c>
      <c r="AV1690" s="14" t="s">
        <v>82</v>
      </c>
      <c r="AW1690" s="14" t="s">
        <v>30</v>
      </c>
      <c r="AX1690" s="14" t="s">
        <v>73</v>
      </c>
      <c r="AY1690" s="263" t="s">
        <v>129</v>
      </c>
    </row>
    <row r="1691" spans="1:51" s="13" customFormat="1" ht="12">
      <c r="A1691" s="13"/>
      <c r="B1691" s="243"/>
      <c r="C1691" s="244"/>
      <c r="D1691" s="234" t="s">
        <v>188</v>
      </c>
      <c r="E1691" s="245" t="s">
        <v>1</v>
      </c>
      <c r="F1691" s="246" t="s">
        <v>1154</v>
      </c>
      <c r="G1691" s="244"/>
      <c r="H1691" s="245" t="s">
        <v>1</v>
      </c>
      <c r="I1691" s="247"/>
      <c r="J1691" s="244"/>
      <c r="K1691" s="244"/>
      <c r="L1691" s="248"/>
      <c r="M1691" s="249"/>
      <c r="N1691" s="250"/>
      <c r="O1691" s="250"/>
      <c r="P1691" s="250"/>
      <c r="Q1691" s="250"/>
      <c r="R1691" s="250"/>
      <c r="S1691" s="250"/>
      <c r="T1691" s="251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T1691" s="252" t="s">
        <v>188</v>
      </c>
      <c r="AU1691" s="252" t="s">
        <v>82</v>
      </c>
      <c r="AV1691" s="13" t="s">
        <v>80</v>
      </c>
      <c r="AW1691" s="13" t="s">
        <v>30</v>
      </c>
      <c r="AX1691" s="13" t="s">
        <v>73</v>
      </c>
      <c r="AY1691" s="252" t="s">
        <v>129</v>
      </c>
    </row>
    <row r="1692" spans="1:51" s="14" customFormat="1" ht="12">
      <c r="A1692" s="14"/>
      <c r="B1692" s="253"/>
      <c r="C1692" s="254"/>
      <c r="D1692" s="234" t="s">
        <v>188</v>
      </c>
      <c r="E1692" s="255" t="s">
        <v>1</v>
      </c>
      <c r="F1692" s="256" t="s">
        <v>1203</v>
      </c>
      <c r="G1692" s="254"/>
      <c r="H1692" s="257">
        <v>12.904</v>
      </c>
      <c r="I1692" s="258"/>
      <c r="J1692" s="254"/>
      <c r="K1692" s="254"/>
      <c r="L1692" s="259"/>
      <c r="M1692" s="260"/>
      <c r="N1692" s="261"/>
      <c r="O1692" s="261"/>
      <c r="P1692" s="261"/>
      <c r="Q1692" s="261"/>
      <c r="R1692" s="261"/>
      <c r="S1692" s="261"/>
      <c r="T1692" s="262"/>
      <c r="U1692" s="14"/>
      <c r="V1692" s="14"/>
      <c r="W1692" s="14"/>
      <c r="X1692" s="14"/>
      <c r="Y1692" s="14"/>
      <c r="Z1692" s="14"/>
      <c r="AA1692" s="14"/>
      <c r="AB1692" s="14"/>
      <c r="AC1692" s="14"/>
      <c r="AD1692" s="14"/>
      <c r="AE1692" s="14"/>
      <c r="AT1692" s="263" t="s">
        <v>188</v>
      </c>
      <c r="AU1692" s="263" t="s">
        <v>82</v>
      </c>
      <c r="AV1692" s="14" t="s">
        <v>82</v>
      </c>
      <c r="AW1692" s="14" t="s">
        <v>30</v>
      </c>
      <c r="AX1692" s="14" t="s">
        <v>73</v>
      </c>
      <c r="AY1692" s="263" t="s">
        <v>129</v>
      </c>
    </row>
    <row r="1693" spans="1:51" s="14" customFormat="1" ht="12">
      <c r="A1693" s="14"/>
      <c r="B1693" s="253"/>
      <c r="C1693" s="254"/>
      <c r="D1693" s="234" t="s">
        <v>188</v>
      </c>
      <c r="E1693" s="255" t="s">
        <v>1</v>
      </c>
      <c r="F1693" s="256" t="s">
        <v>1201</v>
      </c>
      <c r="G1693" s="254"/>
      <c r="H1693" s="257">
        <v>2.265</v>
      </c>
      <c r="I1693" s="258"/>
      <c r="J1693" s="254"/>
      <c r="K1693" s="254"/>
      <c r="L1693" s="259"/>
      <c r="M1693" s="260"/>
      <c r="N1693" s="261"/>
      <c r="O1693" s="261"/>
      <c r="P1693" s="261"/>
      <c r="Q1693" s="261"/>
      <c r="R1693" s="261"/>
      <c r="S1693" s="261"/>
      <c r="T1693" s="262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T1693" s="263" t="s">
        <v>188</v>
      </c>
      <c r="AU1693" s="263" t="s">
        <v>82</v>
      </c>
      <c r="AV1693" s="14" t="s">
        <v>82</v>
      </c>
      <c r="AW1693" s="14" t="s">
        <v>30</v>
      </c>
      <c r="AX1693" s="14" t="s">
        <v>73</v>
      </c>
      <c r="AY1693" s="263" t="s">
        <v>129</v>
      </c>
    </row>
    <row r="1694" spans="1:51" s="13" customFormat="1" ht="12">
      <c r="A1694" s="13"/>
      <c r="B1694" s="243"/>
      <c r="C1694" s="244"/>
      <c r="D1694" s="234" t="s">
        <v>188</v>
      </c>
      <c r="E1694" s="245" t="s">
        <v>1</v>
      </c>
      <c r="F1694" s="246" t="s">
        <v>1156</v>
      </c>
      <c r="G1694" s="244"/>
      <c r="H1694" s="245" t="s">
        <v>1</v>
      </c>
      <c r="I1694" s="247"/>
      <c r="J1694" s="244"/>
      <c r="K1694" s="244"/>
      <c r="L1694" s="248"/>
      <c r="M1694" s="249"/>
      <c r="N1694" s="250"/>
      <c r="O1694" s="250"/>
      <c r="P1694" s="250"/>
      <c r="Q1694" s="250"/>
      <c r="R1694" s="250"/>
      <c r="S1694" s="250"/>
      <c r="T1694" s="251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T1694" s="252" t="s">
        <v>188</v>
      </c>
      <c r="AU1694" s="252" t="s">
        <v>82</v>
      </c>
      <c r="AV1694" s="13" t="s">
        <v>80</v>
      </c>
      <c r="AW1694" s="13" t="s">
        <v>30</v>
      </c>
      <c r="AX1694" s="13" t="s">
        <v>73</v>
      </c>
      <c r="AY1694" s="252" t="s">
        <v>129</v>
      </c>
    </row>
    <row r="1695" spans="1:51" s="14" customFormat="1" ht="12">
      <c r="A1695" s="14"/>
      <c r="B1695" s="253"/>
      <c r="C1695" s="254"/>
      <c r="D1695" s="234" t="s">
        <v>188</v>
      </c>
      <c r="E1695" s="255" t="s">
        <v>1</v>
      </c>
      <c r="F1695" s="256" t="s">
        <v>1204</v>
      </c>
      <c r="G1695" s="254"/>
      <c r="H1695" s="257">
        <v>28.388</v>
      </c>
      <c r="I1695" s="258"/>
      <c r="J1695" s="254"/>
      <c r="K1695" s="254"/>
      <c r="L1695" s="259"/>
      <c r="M1695" s="260"/>
      <c r="N1695" s="261"/>
      <c r="O1695" s="261"/>
      <c r="P1695" s="261"/>
      <c r="Q1695" s="261"/>
      <c r="R1695" s="261"/>
      <c r="S1695" s="261"/>
      <c r="T1695" s="262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T1695" s="263" t="s">
        <v>188</v>
      </c>
      <c r="AU1695" s="263" t="s">
        <v>82</v>
      </c>
      <c r="AV1695" s="14" t="s">
        <v>82</v>
      </c>
      <c r="AW1695" s="14" t="s">
        <v>30</v>
      </c>
      <c r="AX1695" s="14" t="s">
        <v>73</v>
      </c>
      <c r="AY1695" s="263" t="s">
        <v>129</v>
      </c>
    </row>
    <row r="1696" spans="1:51" s="14" customFormat="1" ht="12">
      <c r="A1696" s="14"/>
      <c r="B1696" s="253"/>
      <c r="C1696" s="254"/>
      <c r="D1696" s="234" t="s">
        <v>188</v>
      </c>
      <c r="E1696" s="255" t="s">
        <v>1</v>
      </c>
      <c r="F1696" s="256" t="s">
        <v>566</v>
      </c>
      <c r="G1696" s="254"/>
      <c r="H1696" s="257">
        <v>-1.823</v>
      </c>
      <c r="I1696" s="258"/>
      <c r="J1696" s="254"/>
      <c r="K1696" s="254"/>
      <c r="L1696" s="259"/>
      <c r="M1696" s="260"/>
      <c r="N1696" s="261"/>
      <c r="O1696" s="261"/>
      <c r="P1696" s="261"/>
      <c r="Q1696" s="261"/>
      <c r="R1696" s="261"/>
      <c r="S1696" s="261"/>
      <c r="T1696" s="262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T1696" s="263" t="s">
        <v>188</v>
      </c>
      <c r="AU1696" s="263" t="s">
        <v>82</v>
      </c>
      <c r="AV1696" s="14" t="s">
        <v>82</v>
      </c>
      <c r="AW1696" s="14" t="s">
        <v>30</v>
      </c>
      <c r="AX1696" s="14" t="s">
        <v>73</v>
      </c>
      <c r="AY1696" s="263" t="s">
        <v>129</v>
      </c>
    </row>
    <row r="1697" spans="1:51" s="14" customFormat="1" ht="12">
      <c r="A1697" s="14"/>
      <c r="B1697" s="253"/>
      <c r="C1697" s="254"/>
      <c r="D1697" s="234" t="s">
        <v>188</v>
      </c>
      <c r="E1697" s="255" t="s">
        <v>1</v>
      </c>
      <c r="F1697" s="256" t="s">
        <v>579</v>
      </c>
      <c r="G1697" s="254"/>
      <c r="H1697" s="257">
        <v>1.013</v>
      </c>
      <c r="I1697" s="258"/>
      <c r="J1697" s="254"/>
      <c r="K1697" s="254"/>
      <c r="L1697" s="259"/>
      <c r="M1697" s="260"/>
      <c r="N1697" s="261"/>
      <c r="O1697" s="261"/>
      <c r="P1697" s="261"/>
      <c r="Q1697" s="261"/>
      <c r="R1697" s="261"/>
      <c r="S1697" s="261"/>
      <c r="T1697" s="262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T1697" s="263" t="s">
        <v>188</v>
      </c>
      <c r="AU1697" s="263" t="s">
        <v>82</v>
      </c>
      <c r="AV1697" s="14" t="s">
        <v>82</v>
      </c>
      <c r="AW1697" s="14" t="s">
        <v>30</v>
      </c>
      <c r="AX1697" s="14" t="s">
        <v>73</v>
      </c>
      <c r="AY1697" s="263" t="s">
        <v>129</v>
      </c>
    </row>
    <row r="1698" spans="1:51" s="13" customFormat="1" ht="12">
      <c r="A1698" s="13"/>
      <c r="B1698" s="243"/>
      <c r="C1698" s="244"/>
      <c r="D1698" s="234" t="s">
        <v>188</v>
      </c>
      <c r="E1698" s="245" t="s">
        <v>1</v>
      </c>
      <c r="F1698" s="246" t="s">
        <v>1158</v>
      </c>
      <c r="G1698" s="244"/>
      <c r="H1698" s="245" t="s">
        <v>1</v>
      </c>
      <c r="I1698" s="247"/>
      <c r="J1698" s="244"/>
      <c r="K1698" s="244"/>
      <c r="L1698" s="248"/>
      <c r="M1698" s="249"/>
      <c r="N1698" s="250"/>
      <c r="O1698" s="250"/>
      <c r="P1698" s="250"/>
      <c r="Q1698" s="250"/>
      <c r="R1698" s="250"/>
      <c r="S1698" s="250"/>
      <c r="T1698" s="251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T1698" s="252" t="s">
        <v>188</v>
      </c>
      <c r="AU1698" s="252" t="s">
        <v>82</v>
      </c>
      <c r="AV1698" s="13" t="s">
        <v>80</v>
      </c>
      <c r="AW1698" s="13" t="s">
        <v>30</v>
      </c>
      <c r="AX1698" s="13" t="s">
        <v>73</v>
      </c>
      <c r="AY1698" s="252" t="s">
        <v>129</v>
      </c>
    </row>
    <row r="1699" spans="1:51" s="14" customFormat="1" ht="12">
      <c r="A1699" s="14"/>
      <c r="B1699" s="253"/>
      <c r="C1699" s="254"/>
      <c r="D1699" s="234" t="s">
        <v>188</v>
      </c>
      <c r="E1699" s="255" t="s">
        <v>1</v>
      </c>
      <c r="F1699" s="256" t="s">
        <v>1205</v>
      </c>
      <c r="G1699" s="254"/>
      <c r="H1699" s="257">
        <v>60.237</v>
      </c>
      <c r="I1699" s="258"/>
      <c r="J1699" s="254"/>
      <c r="K1699" s="254"/>
      <c r="L1699" s="259"/>
      <c r="M1699" s="260"/>
      <c r="N1699" s="261"/>
      <c r="O1699" s="261"/>
      <c r="P1699" s="261"/>
      <c r="Q1699" s="261"/>
      <c r="R1699" s="261"/>
      <c r="S1699" s="261"/>
      <c r="T1699" s="262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T1699" s="263" t="s">
        <v>188</v>
      </c>
      <c r="AU1699" s="263" t="s">
        <v>82</v>
      </c>
      <c r="AV1699" s="14" t="s">
        <v>82</v>
      </c>
      <c r="AW1699" s="14" t="s">
        <v>30</v>
      </c>
      <c r="AX1699" s="14" t="s">
        <v>73</v>
      </c>
      <c r="AY1699" s="263" t="s">
        <v>129</v>
      </c>
    </row>
    <row r="1700" spans="1:51" s="14" customFormat="1" ht="12">
      <c r="A1700" s="14"/>
      <c r="B1700" s="253"/>
      <c r="C1700" s="254"/>
      <c r="D1700" s="234" t="s">
        <v>188</v>
      </c>
      <c r="E1700" s="255" t="s">
        <v>1</v>
      </c>
      <c r="F1700" s="256" t="s">
        <v>1206</v>
      </c>
      <c r="G1700" s="254"/>
      <c r="H1700" s="257">
        <v>-4.375</v>
      </c>
      <c r="I1700" s="258"/>
      <c r="J1700" s="254"/>
      <c r="K1700" s="254"/>
      <c r="L1700" s="259"/>
      <c r="M1700" s="260"/>
      <c r="N1700" s="261"/>
      <c r="O1700" s="261"/>
      <c r="P1700" s="261"/>
      <c r="Q1700" s="261"/>
      <c r="R1700" s="261"/>
      <c r="S1700" s="261"/>
      <c r="T1700" s="262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T1700" s="263" t="s">
        <v>188</v>
      </c>
      <c r="AU1700" s="263" t="s">
        <v>82</v>
      </c>
      <c r="AV1700" s="14" t="s">
        <v>82</v>
      </c>
      <c r="AW1700" s="14" t="s">
        <v>30</v>
      </c>
      <c r="AX1700" s="14" t="s">
        <v>73</v>
      </c>
      <c r="AY1700" s="263" t="s">
        <v>129</v>
      </c>
    </row>
    <row r="1701" spans="1:51" s="14" customFormat="1" ht="12">
      <c r="A1701" s="14"/>
      <c r="B1701" s="253"/>
      <c r="C1701" s="254"/>
      <c r="D1701" s="234" t="s">
        <v>188</v>
      </c>
      <c r="E1701" s="255" t="s">
        <v>1</v>
      </c>
      <c r="F1701" s="256" t="s">
        <v>1207</v>
      </c>
      <c r="G1701" s="254"/>
      <c r="H1701" s="257">
        <v>-14.4</v>
      </c>
      <c r="I1701" s="258"/>
      <c r="J1701" s="254"/>
      <c r="K1701" s="254"/>
      <c r="L1701" s="259"/>
      <c r="M1701" s="260"/>
      <c r="N1701" s="261"/>
      <c r="O1701" s="261"/>
      <c r="P1701" s="261"/>
      <c r="Q1701" s="261"/>
      <c r="R1701" s="261"/>
      <c r="S1701" s="261"/>
      <c r="T1701" s="262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T1701" s="263" t="s">
        <v>188</v>
      </c>
      <c r="AU1701" s="263" t="s">
        <v>82</v>
      </c>
      <c r="AV1701" s="14" t="s">
        <v>82</v>
      </c>
      <c r="AW1701" s="14" t="s">
        <v>30</v>
      </c>
      <c r="AX1701" s="14" t="s">
        <v>73</v>
      </c>
      <c r="AY1701" s="263" t="s">
        <v>129</v>
      </c>
    </row>
    <row r="1702" spans="1:51" s="14" customFormat="1" ht="12">
      <c r="A1702" s="14"/>
      <c r="B1702" s="253"/>
      <c r="C1702" s="254"/>
      <c r="D1702" s="234" t="s">
        <v>188</v>
      </c>
      <c r="E1702" s="255" t="s">
        <v>1</v>
      </c>
      <c r="F1702" s="256" t="s">
        <v>1195</v>
      </c>
      <c r="G1702" s="254"/>
      <c r="H1702" s="257">
        <v>-2.31</v>
      </c>
      <c r="I1702" s="258"/>
      <c r="J1702" s="254"/>
      <c r="K1702" s="254"/>
      <c r="L1702" s="259"/>
      <c r="M1702" s="260"/>
      <c r="N1702" s="261"/>
      <c r="O1702" s="261"/>
      <c r="P1702" s="261"/>
      <c r="Q1702" s="261"/>
      <c r="R1702" s="261"/>
      <c r="S1702" s="261"/>
      <c r="T1702" s="262"/>
      <c r="U1702" s="14"/>
      <c r="V1702" s="14"/>
      <c r="W1702" s="14"/>
      <c r="X1702" s="14"/>
      <c r="Y1702" s="14"/>
      <c r="Z1702" s="14"/>
      <c r="AA1702" s="14"/>
      <c r="AB1702" s="14"/>
      <c r="AC1702" s="14"/>
      <c r="AD1702" s="14"/>
      <c r="AE1702" s="14"/>
      <c r="AT1702" s="263" t="s">
        <v>188</v>
      </c>
      <c r="AU1702" s="263" t="s">
        <v>82</v>
      </c>
      <c r="AV1702" s="14" t="s">
        <v>82</v>
      </c>
      <c r="AW1702" s="14" t="s">
        <v>30</v>
      </c>
      <c r="AX1702" s="14" t="s">
        <v>73</v>
      </c>
      <c r="AY1702" s="263" t="s">
        <v>129</v>
      </c>
    </row>
    <row r="1703" spans="1:51" s="14" customFormat="1" ht="12">
      <c r="A1703" s="14"/>
      <c r="B1703" s="253"/>
      <c r="C1703" s="254"/>
      <c r="D1703" s="234" t="s">
        <v>188</v>
      </c>
      <c r="E1703" s="255" t="s">
        <v>1</v>
      </c>
      <c r="F1703" s="256" t="s">
        <v>1208</v>
      </c>
      <c r="G1703" s="254"/>
      <c r="H1703" s="257">
        <v>-3.5</v>
      </c>
      <c r="I1703" s="258"/>
      <c r="J1703" s="254"/>
      <c r="K1703" s="254"/>
      <c r="L1703" s="259"/>
      <c r="M1703" s="260"/>
      <c r="N1703" s="261"/>
      <c r="O1703" s="261"/>
      <c r="P1703" s="261"/>
      <c r="Q1703" s="261"/>
      <c r="R1703" s="261"/>
      <c r="S1703" s="261"/>
      <c r="T1703" s="262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T1703" s="263" t="s">
        <v>188</v>
      </c>
      <c r="AU1703" s="263" t="s">
        <v>82</v>
      </c>
      <c r="AV1703" s="14" t="s">
        <v>82</v>
      </c>
      <c r="AW1703" s="14" t="s">
        <v>30</v>
      </c>
      <c r="AX1703" s="14" t="s">
        <v>73</v>
      </c>
      <c r="AY1703" s="263" t="s">
        <v>129</v>
      </c>
    </row>
    <row r="1704" spans="1:51" s="13" customFormat="1" ht="12">
      <c r="A1704" s="13"/>
      <c r="B1704" s="243"/>
      <c r="C1704" s="244"/>
      <c r="D1704" s="234" t="s">
        <v>188</v>
      </c>
      <c r="E1704" s="245" t="s">
        <v>1</v>
      </c>
      <c r="F1704" s="246" t="s">
        <v>1159</v>
      </c>
      <c r="G1704" s="244"/>
      <c r="H1704" s="245" t="s">
        <v>1</v>
      </c>
      <c r="I1704" s="247"/>
      <c r="J1704" s="244"/>
      <c r="K1704" s="244"/>
      <c r="L1704" s="248"/>
      <c r="M1704" s="249"/>
      <c r="N1704" s="250"/>
      <c r="O1704" s="250"/>
      <c r="P1704" s="250"/>
      <c r="Q1704" s="250"/>
      <c r="R1704" s="250"/>
      <c r="S1704" s="250"/>
      <c r="T1704" s="251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52" t="s">
        <v>188</v>
      </c>
      <c r="AU1704" s="252" t="s">
        <v>82</v>
      </c>
      <c r="AV1704" s="13" t="s">
        <v>80</v>
      </c>
      <c r="AW1704" s="13" t="s">
        <v>30</v>
      </c>
      <c r="AX1704" s="13" t="s">
        <v>73</v>
      </c>
      <c r="AY1704" s="252" t="s">
        <v>129</v>
      </c>
    </row>
    <row r="1705" spans="1:51" s="14" customFormat="1" ht="12">
      <c r="A1705" s="14"/>
      <c r="B1705" s="253"/>
      <c r="C1705" s="254"/>
      <c r="D1705" s="234" t="s">
        <v>188</v>
      </c>
      <c r="E1705" s="255" t="s">
        <v>1</v>
      </c>
      <c r="F1705" s="256" t="s">
        <v>1209</v>
      </c>
      <c r="G1705" s="254"/>
      <c r="H1705" s="257">
        <v>67.239</v>
      </c>
      <c r="I1705" s="258"/>
      <c r="J1705" s="254"/>
      <c r="K1705" s="254"/>
      <c r="L1705" s="259"/>
      <c r="M1705" s="260"/>
      <c r="N1705" s="261"/>
      <c r="O1705" s="261"/>
      <c r="P1705" s="261"/>
      <c r="Q1705" s="261"/>
      <c r="R1705" s="261"/>
      <c r="S1705" s="261"/>
      <c r="T1705" s="262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T1705" s="263" t="s">
        <v>188</v>
      </c>
      <c r="AU1705" s="263" t="s">
        <v>82</v>
      </c>
      <c r="AV1705" s="14" t="s">
        <v>82</v>
      </c>
      <c r="AW1705" s="14" t="s">
        <v>30</v>
      </c>
      <c r="AX1705" s="14" t="s">
        <v>73</v>
      </c>
      <c r="AY1705" s="263" t="s">
        <v>129</v>
      </c>
    </row>
    <row r="1706" spans="1:51" s="14" customFormat="1" ht="12">
      <c r="A1706" s="14"/>
      <c r="B1706" s="253"/>
      <c r="C1706" s="254"/>
      <c r="D1706" s="234" t="s">
        <v>188</v>
      </c>
      <c r="E1706" s="255" t="s">
        <v>1</v>
      </c>
      <c r="F1706" s="256" t="s">
        <v>908</v>
      </c>
      <c r="G1706" s="254"/>
      <c r="H1706" s="257">
        <v>-3.6</v>
      </c>
      <c r="I1706" s="258"/>
      <c r="J1706" s="254"/>
      <c r="K1706" s="254"/>
      <c r="L1706" s="259"/>
      <c r="M1706" s="260"/>
      <c r="N1706" s="261"/>
      <c r="O1706" s="261"/>
      <c r="P1706" s="261"/>
      <c r="Q1706" s="261"/>
      <c r="R1706" s="261"/>
      <c r="S1706" s="261"/>
      <c r="T1706" s="262"/>
      <c r="U1706" s="14"/>
      <c r="V1706" s="14"/>
      <c r="W1706" s="14"/>
      <c r="X1706" s="14"/>
      <c r="Y1706" s="14"/>
      <c r="Z1706" s="14"/>
      <c r="AA1706" s="14"/>
      <c r="AB1706" s="14"/>
      <c r="AC1706" s="14"/>
      <c r="AD1706" s="14"/>
      <c r="AE1706" s="14"/>
      <c r="AT1706" s="263" t="s">
        <v>188</v>
      </c>
      <c r="AU1706" s="263" t="s">
        <v>82</v>
      </c>
      <c r="AV1706" s="14" t="s">
        <v>82</v>
      </c>
      <c r="AW1706" s="14" t="s">
        <v>30</v>
      </c>
      <c r="AX1706" s="14" t="s">
        <v>73</v>
      </c>
      <c r="AY1706" s="263" t="s">
        <v>129</v>
      </c>
    </row>
    <row r="1707" spans="1:51" s="14" customFormat="1" ht="12">
      <c r="A1707" s="14"/>
      <c r="B1707" s="253"/>
      <c r="C1707" s="254"/>
      <c r="D1707" s="234" t="s">
        <v>188</v>
      </c>
      <c r="E1707" s="255" t="s">
        <v>1</v>
      </c>
      <c r="F1707" s="256" t="s">
        <v>1210</v>
      </c>
      <c r="G1707" s="254"/>
      <c r="H1707" s="257">
        <v>4.59</v>
      </c>
      <c r="I1707" s="258"/>
      <c r="J1707" s="254"/>
      <c r="K1707" s="254"/>
      <c r="L1707" s="259"/>
      <c r="M1707" s="260"/>
      <c r="N1707" s="261"/>
      <c r="O1707" s="261"/>
      <c r="P1707" s="261"/>
      <c r="Q1707" s="261"/>
      <c r="R1707" s="261"/>
      <c r="S1707" s="261"/>
      <c r="T1707" s="262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T1707" s="263" t="s">
        <v>188</v>
      </c>
      <c r="AU1707" s="263" t="s">
        <v>82</v>
      </c>
      <c r="AV1707" s="14" t="s">
        <v>82</v>
      </c>
      <c r="AW1707" s="14" t="s">
        <v>30</v>
      </c>
      <c r="AX1707" s="14" t="s">
        <v>73</v>
      </c>
      <c r="AY1707" s="263" t="s">
        <v>129</v>
      </c>
    </row>
    <row r="1708" spans="1:51" s="14" customFormat="1" ht="12">
      <c r="A1708" s="14"/>
      <c r="B1708" s="253"/>
      <c r="C1708" s="254"/>
      <c r="D1708" s="234" t="s">
        <v>188</v>
      </c>
      <c r="E1708" s="255" t="s">
        <v>1</v>
      </c>
      <c r="F1708" s="256" t="s">
        <v>592</v>
      </c>
      <c r="G1708" s="254"/>
      <c r="H1708" s="257">
        <v>-7.29</v>
      </c>
      <c r="I1708" s="258"/>
      <c r="J1708" s="254"/>
      <c r="K1708" s="254"/>
      <c r="L1708" s="259"/>
      <c r="M1708" s="260"/>
      <c r="N1708" s="261"/>
      <c r="O1708" s="261"/>
      <c r="P1708" s="261"/>
      <c r="Q1708" s="261"/>
      <c r="R1708" s="261"/>
      <c r="S1708" s="261"/>
      <c r="T1708" s="262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T1708" s="263" t="s">
        <v>188</v>
      </c>
      <c r="AU1708" s="263" t="s">
        <v>82</v>
      </c>
      <c r="AV1708" s="14" t="s">
        <v>82</v>
      </c>
      <c r="AW1708" s="14" t="s">
        <v>30</v>
      </c>
      <c r="AX1708" s="14" t="s">
        <v>73</v>
      </c>
      <c r="AY1708" s="263" t="s">
        <v>129</v>
      </c>
    </row>
    <row r="1709" spans="1:51" s="14" customFormat="1" ht="12">
      <c r="A1709" s="14"/>
      <c r="B1709" s="253"/>
      <c r="C1709" s="254"/>
      <c r="D1709" s="234" t="s">
        <v>188</v>
      </c>
      <c r="E1709" s="255" t="s">
        <v>1</v>
      </c>
      <c r="F1709" s="256" t="s">
        <v>593</v>
      </c>
      <c r="G1709" s="254"/>
      <c r="H1709" s="257">
        <v>4.05</v>
      </c>
      <c r="I1709" s="258"/>
      <c r="J1709" s="254"/>
      <c r="K1709" s="254"/>
      <c r="L1709" s="259"/>
      <c r="M1709" s="260"/>
      <c r="N1709" s="261"/>
      <c r="O1709" s="261"/>
      <c r="P1709" s="261"/>
      <c r="Q1709" s="261"/>
      <c r="R1709" s="261"/>
      <c r="S1709" s="261"/>
      <c r="T1709" s="262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T1709" s="263" t="s">
        <v>188</v>
      </c>
      <c r="AU1709" s="263" t="s">
        <v>82</v>
      </c>
      <c r="AV1709" s="14" t="s">
        <v>82</v>
      </c>
      <c r="AW1709" s="14" t="s">
        <v>30</v>
      </c>
      <c r="AX1709" s="14" t="s">
        <v>73</v>
      </c>
      <c r="AY1709" s="263" t="s">
        <v>129</v>
      </c>
    </row>
    <row r="1710" spans="1:51" s="13" customFormat="1" ht="12">
      <c r="A1710" s="13"/>
      <c r="B1710" s="243"/>
      <c r="C1710" s="244"/>
      <c r="D1710" s="234" t="s">
        <v>188</v>
      </c>
      <c r="E1710" s="245" t="s">
        <v>1</v>
      </c>
      <c r="F1710" s="246" t="s">
        <v>1160</v>
      </c>
      <c r="G1710" s="244"/>
      <c r="H1710" s="245" t="s">
        <v>1</v>
      </c>
      <c r="I1710" s="247"/>
      <c r="J1710" s="244"/>
      <c r="K1710" s="244"/>
      <c r="L1710" s="248"/>
      <c r="M1710" s="249"/>
      <c r="N1710" s="250"/>
      <c r="O1710" s="250"/>
      <c r="P1710" s="250"/>
      <c r="Q1710" s="250"/>
      <c r="R1710" s="250"/>
      <c r="S1710" s="250"/>
      <c r="T1710" s="251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52" t="s">
        <v>188</v>
      </c>
      <c r="AU1710" s="252" t="s">
        <v>82</v>
      </c>
      <c r="AV1710" s="13" t="s">
        <v>80</v>
      </c>
      <c r="AW1710" s="13" t="s">
        <v>30</v>
      </c>
      <c r="AX1710" s="13" t="s">
        <v>73</v>
      </c>
      <c r="AY1710" s="252" t="s">
        <v>129</v>
      </c>
    </row>
    <row r="1711" spans="1:51" s="14" customFormat="1" ht="12">
      <c r="A1711" s="14"/>
      <c r="B1711" s="253"/>
      <c r="C1711" s="254"/>
      <c r="D1711" s="234" t="s">
        <v>188</v>
      </c>
      <c r="E1711" s="255" t="s">
        <v>1</v>
      </c>
      <c r="F1711" s="256" t="s">
        <v>1211</v>
      </c>
      <c r="G1711" s="254"/>
      <c r="H1711" s="257">
        <v>47.151</v>
      </c>
      <c r="I1711" s="258"/>
      <c r="J1711" s="254"/>
      <c r="K1711" s="254"/>
      <c r="L1711" s="259"/>
      <c r="M1711" s="260"/>
      <c r="N1711" s="261"/>
      <c r="O1711" s="261"/>
      <c r="P1711" s="261"/>
      <c r="Q1711" s="261"/>
      <c r="R1711" s="261"/>
      <c r="S1711" s="261"/>
      <c r="T1711" s="262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T1711" s="263" t="s">
        <v>188</v>
      </c>
      <c r="AU1711" s="263" t="s">
        <v>82</v>
      </c>
      <c r="AV1711" s="14" t="s">
        <v>82</v>
      </c>
      <c r="AW1711" s="14" t="s">
        <v>30</v>
      </c>
      <c r="AX1711" s="14" t="s">
        <v>73</v>
      </c>
      <c r="AY1711" s="263" t="s">
        <v>129</v>
      </c>
    </row>
    <row r="1712" spans="1:51" s="14" customFormat="1" ht="12">
      <c r="A1712" s="14"/>
      <c r="B1712" s="253"/>
      <c r="C1712" s="254"/>
      <c r="D1712" s="234" t="s">
        <v>188</v>
      </c>
      <c r="E1712" s="255" t="s">
        <v>1</v>
      </c>
      <c r="F1712" s="256" t="s">
        <v>908</v>
      </c>
      <c r="G1712" s="254"/>
      <c r="H1712" s="257">
        <v>-3.6</v>
      </c>
      <c r="I1712" s="258"/>
      <c r="J1712" s="254"/>
      <c r="K1712" s="254"/>
      <c r="L1712" s="259"/>
      <c r="M1712" s="260"/>
      <c r="N1712" s="261"/>
      <c r="O1712" s="261"/>
      <c r="P1712" s="261"/>
      <c r="Q1712" s="261"/>
      <c r="R1712" s="261"/>
      <c r="S1712" s="261"/>
      <c r="T1712" s="262"/>
      <c r="U1712" s="14"/>
      <c r="V1712" s="14"/>
      <c r="W1712" s="14"/>
      <c r="X1712" s="14"/>
      <c r="Y1712" s="14"/>
      <c r="Z1712" s="14"/>
      <c r="AA1712" s="14"/>
      <c r="AB1712" s="14"/>
      <c r="AC1712" s="14"/>
      <c r="AD1712" s="14"/>
      <c r="AE1712" s="14"/>
      <c r="AT1712" s="263" t="s">
        <v>188</v>
      </c>
      <c r="AU1712" s="263" t="s">
        <v>82</v>
      </c>
      <c r="AV1712" s="14" t="s">
        <v>82</v>
      </c>
      <c r="AW1712" s="14" t="s">
        <v>30</v>
      </c>
      <c r="AX1712" s="14" t="s">
        <v>73</v>
      </c>
      <c r="AY1712" s="263" t="s">
        <v>129</v>
      </c>
    </row>
    <row r="1713" spans="1:51" s="14" customFormat="1" ht="12">
      <c r="A1713" s="14"/>
      <c r="B1713" s="253"/>
      <c r="C1713" s="254"/>
      <c r="D1713" s="234" t="s">
        <v>188</v>
      </c>
      <c r="E1713" s="255" t="s">
        <v>1</v>
      </c>
      <c r="F1713" s="256" t="s">
        <v>1212</v>
      </c>
      <c r="G1713" s="254"/>
      <c r="H1713" s="257">
        <v>2.295</v>
      </c>
      <c r="I1713" s="258"/>
      <c r="J1713" s="254"/>
      <c r="K1713" s="254"/>
      <c r="L1713" s="259"/>
      <c r="M1713" s="260"/>
      <c r="N1713" s="261"/>
      <c r="O1713" s="261"/>
      <c r="P1713" s="261"/>
      <c r="Q1713" s="261"/>
      <c r="R1713" s="261"/>
      <c r="S1713" s="261"/>
      <c r="T1713" s="262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T1713" s="263" t="s">
        <v>188</v>
      </c>
      <c r="AU1713" s="263" t="s">
        <v>82</v>
      </c>
      <c r="AV1713" s="14" t="s">
        <v>82</v>
      </c>
      <c r="AW1713" s="14" t="s">
        <v>30</v>
      </c>
      <c r="AX1713" s="14" t="s">
        <v>73</v>
      </c>
      <c r="AY1713" s="263" t="s">
        <v>129</v>
      </c>
    </row>
    <row r="1714" spans="1:51" s="14" customFormat="1" ht="12">
      <c r="A1714" s="14"/>
      <c r="B1714" s="253"/>
      <c r="C1714" s="254"/>
      <c r="D1714" s="234" t="s">
        <v>188</v>
      </c>
      <c r="E1714" s="255" t="s">
        <v>1</v>
      </c>
      <c r="F1714" s="256" t="s">
        <v>585</v>
      </c>
      <c r="G1714" s="254"/>
      <c r="H1714" s="257">
        <v>-3.645</v>
      </c>
      <c r="I1714" s="258"/>
      <c r="J1714" s="254"/>
      <c r="K1714" s="254"/>
      <c r="L1714" s="259"/>
      <c r="M1714" s="260"/>
      <c r="N1714" s="261"/>
      <c r="O1714" s="261"/>
      <c r="P1714" s="261"/>
      <c r="Q1714" s="261"/>
      <c r="R1714" s="261"/>
      <c r="S1714" s="261"/>
      <c r="T1714" s="262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T1714" s="263" t="s">
        <v>188</v>
      </c>
      <c r="AU1714" s="263" t="s">
        <v>82</v>
      </c>
      <c r="AV1714" s="14" t="s">
        <v>82</v>
      </c>
      <c r="AW1714" s="14" t="s">
        <v>30</v>
      </c>
      <c r="AX1714" s="14" t="s">
        <v>73</v>
      </c>
      <c r="AY1714" s="263" t="s">
        <v>129</v>
      </c>
    </row>
    <row r="1715" spans="1:51" s="14" customFormat="1" ht="12">
      <c r="A1715" s="14"/>
      <c r="B1715" s="253"/>
      <c r="C1715" s="254"/>
      <c r="D1715" s="234" t="s">
        <v>188</v>
      </c>
      <c r="E1715" s="255" t="s">
        <v>1</v>
      </c>
      <c r="F1715" s="256" t="s">
        <v>586</v>
      </c>
      <c r="G1715" s="254"/>
      <c r="H1715" s="257">
        <v>2.025</v>
      </c>
      <c r="I1715" s="258"/>
      <c r="J1715" s="254"/>
      <c r="K1715" s="254"/>
      <c r="L1715" s="259"/>
      <c r="M1715" s="260"/>
      <c r="N1715" s="261"/>
      <c r="O1715" s="261"/>
      <c r="P1715" s="261"/>
      <c r="Q1715" s="261"/>
      <c r="R1715" s="261"/>
      <c r="S1715" s="261"/>
      <c r="T1715" s="262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T1715" s="263" t="s">
        <v>188</v>
      </c>
      <c r="AU1715" s="263" t="s">
        <v>82</v>
      </c>
      <c r="AV1715" s="14" t="s">
        <v>82</v>
      </c>
      <c r="AW1715" s="14" t="s">
        <v>30</v>
      </c>
      <c r="AX1715" s="14" t="s">
        <v>73</v>
      </c>
      <c r="AY1715" s="263" t="s">
        <v>129</v>
      </c>
    </row>
    <row r="1716" spans="1:51" s="13" customFormat="1" ht="12">
      <c r="A1716" s="13"/>
      <c r="B1716" s="243"/>
      <c r="C1716" s="244"/>
      <c r="D1716" s="234" t="s">
        <v>188</v>
      </c>
      <c r="E1716" s="245" t="s">
        <v>1</v>
      </c>
      <c r="F1716" s="246" t="s">
        <v>1161</v>
      </c>
      <c r="G1716" s="244"/>
      <c r="H1716" s="245" t="s">
        <v>1</v>
      </c>
      <c r="I1716" s="247"/>
      <c r="J1716" s="244"/>
      <c r="K1716" s="244"/>
      <c r="L1716" s="248"/>
      <c r="M1716" s="249"/>
      <c r="N1716" s="250"/>
      <c r="O1716" s="250"/>
      <c r="P1716" s="250"/>
      <c r="Q1716" s="250"/>
      <c r="R1716" s="250"/>
      <c r="S1716" s="250"/>
      <c r="T1716" s="251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T1716" s="252" t="s">
        <v>188</v>
      </c>
      <c r="AU1716" s="252" t="s">
        <v>82</v>
      </c>
      <c r="AV1716" s="13" t="s">
        <v>80</v>
      </c>
      <c r="AW1716" s="13" t="s">
        <v>30</v>
      </c>
      <c r="AX1716" s="13" t="s">
        <v>73</v>
      </c>
      <c r="AY1716" s="252" t="s">
        <v>129</v>
      </c>
    </row>
    <row r="1717" spans="1:51" s="14" customFormat="1" ht="12">
      <c r="A1717" s="14"/>
      <c r="B1717" s="253"/>
      <c r="C1717" s="254"/>
      <c r="D1717" s="234" t="s">
        <v>188</v>
      </c>
      <c r="E1717" s="255" t="s">
        <v>1</v>
      </c>
      <c r="F1717" s="256" t="s">
        <v>1213</v>
      </c>
      <c r="G1717" s="254"/>
      <c r="H1717" s="257">
        <v>46.733</v>
      </c>
      <c r="I1717" s="258"/>
      <c r="J1717" s="254"/>
      <c r="K1717" s="254"/>
      <c r="L1717" s="259"/>
      <c r="M1717" s="260"/>
      <c r="N1717" s="261"/>
      <c r="O1717" s="261"/>
      <c r="P1717" s="261"/>
      <c r="Q1717" s="261"/>
      <c r="R1717" s="261"/>
      <c r="S1717" s="261"/>
      <c r="T1717" s="262"/>
      <c r="U1717" s="14"/>
      <c r="V1717" s="14"/>
      <c r="W1717" s="14"/>
      <c r="X1717" s="14"/>
      <c r="Y1717" s="14"/>
      <c r="Z1717" s="14"/>
      <c r="AA1717" s="14"/>
      <c r="AB1717" s="14"/>
      <c r="AC1717" s="14"/>
      <c r="AD1717" s="14"/>
      <c r="AE1717" s="14"/>
      <c r="AT1717" s="263" t="s">
        <v>188</v>
      </c>
      <c r="AU1717" s="263" t="s">
        <v>82</v>
      </c>
      <c r="AV1717" s="14" t="s">
        <v>82</v>
      </c>
      <c r="AW1717" s="14" t="s">
        <v>30</v>
      </c>
      <c r="AX1717" s="14" t="s">
        <v>73</v>
      </c>
      <c r="AY1717" s="263" t="s">
        <v>129</v>
      </c>
    </row>
    <row r="1718" spans="1:51" s="14" customFormat="1" ht="12">
      <c r="A1718" s="14"/>
      <c r="B1718" s="253"/>
      <c r="C1718" s="254"/>
      <c r="D1718" s="234" t="s">
        <v>188</v>
      </c>
      <c r="E1718" s="255" t="s">
        <v>1</v>
      </c>
      <c r="F1718" s="256" t="s">
        <v>898</v>
      </c>
      <c r="G1718" s="254"/>
      <c r="H1718" s="257">
        <v>-1.8</v>
      </c>
      <c r="I1718" s="258"/>
      <c r="J1718" s="254"/>
      <c r="K1718" s="254"/>
      <c r="L1718" s="259"/>
      <c r="M1718" s="260"/>
      <c r="N1718" s="261"/>
      <c r="O1718" s="261"/>
      <c r="P1718" s="261"/>
      <c r="Q1718" s="261"/>
      <c r="R1718" s="261"/>
      <c r="S1718" s="261"/>
      <c r="T1718" s="262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T1718" s="263" t="s">
        <v>188</v>
      </c>
      <c r="AU1718" s="263" t="s">
        <v>82</v>
      </c>
      <c r="AV1718" s="14" t="s">
        <v>82</v>
      </c>
      <c r="AW1718" s="14" t="s">
        <v>30</v>
      </c>
      <c r="AX1718" s="14" t="s">
        <v>73</v>
      </c>
      <c r="AY1718" s="263" t="s">
        <v>129</v>
      </c>
    </row>
    <row r="1719" spans="1:51" s="14" customFormat="1" ht="12">
      <c r="A1719" s="14"/>
      <c r="B1719" s="253"/>
      <c r="C1719" s="254"/>
      <c r="D1719" s="234" t="s">
        <v>188</v>
      </c>
      <c r="E1719" s="255" t="s">
        <v>1</v>
      </c>
      <c r="F1719" s="256" t="s">
        <v>1214</v>
      </c>
      <c r="G1719" s="254"/>
      <c r="H1719" s="257">
        <v>1.8</v>
      </c>
      <c r="I1719" s="258"/>
      <c r="J1719" s="254"/>
      <c r="K1719" s="254"/>
      <c r="L1719" s="259"/>
      <c r="M1719" s="260"/>
      <c r="N1719" s="261"/>
      <c r="O1719" s="261"/>
      <c r="P1719" s="261"/>
      <c r="Q1719" s="261"/>
      <c r="R1719" s="261"/>
      <c r="S1719" s="261"/>
      <c r="T1719" s="262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T1719" s="263" t="s">
        <v>188</v>
      </c>
      <c r="AU1719" s="263" t="s">
        <v>82</v>
      </c>
      <c r="AV1719" s="14" t="s">
        <v>82</v>
      </c>
      <c r="AW1719" s="14" t="s">
        <v>30</v>
      </c>
      <c r="AX1719" s="14" t="s">
        <v>73</v>
      </c>
      <c r="AY1719" s="263" t="s">
        <v>129</v>
      </c>
    </row>
    <row r="1720" spans="1:51" s="14" customFormat="1" ht="12">
      <c r="A1720" s="14"/>
      <c r="B1720" s="253"/>
      <c r="C1720" s="254"/>
      <c r="D1720" s="234" t="s">
        <v>188</v>
      </c>
      <c r="E1720" s="255" t="s">
        <v>1</v>
      </c>
      <c r="F1720" s="256" t="s">
        <v>566</v>
      </c>
      <c r="G1720" s="254"/>
      <c r="H1720" s="257">
        <v>-1.823</v>
      </c>
      <c r="I1720" s="258"/>
      <c r="J1720" s="254"/>
      <c r="K1720" s="254"/>
      <c r="L1720" s="259"/>
      <c r="M1720" s="260"/>
      <c r="N1720" s="261"/>
      <c r="O1720" s="261"/>
      <c r="P1720" s="261"/>
      <c r="Q1720" s="261"/>
      <c r="R1720" s="261"/>
      <c r="S1720" s="261"/>
      <c r="T1720" s="262"/>
      <c r="U1720" s="14"/>
      <c r="V1720" s="14"/>
      <c r="W1720" s="14"/>
      <c r="X1720" s="14"/>
      <c r="Y1720" s="14"/>
      <c r="Z1720" s="14"/>
      <c r="AA1720" s="14"/>
      <c r="AB1720" s="14"/>
      <c r="AC1720" s="14"/>
      <c r="AD1720" s="14"/>
      <c r="AE1720" s="14"/>
      <c r="AT1720" s="263" t="s">
        <v>188</v>
      </c>
      <c r="AU1720" s="263" t="s">
        <v>82</v>
      </c>
      <c r="AV1720" s="14" t="s">
        <v>82</v>
      </c>
      <c r="AW1720" s="14" t="s">
        <v>30</v>
      </c>
      <c r="AX1720" s="14" t="s">
        <v>73</v>
      </c>
      <c r="AY1720" s="263" t="s">
        <v>129</v>
      </c>
    </row>
    <row r="1721" spans="1:51" s="14" customFormat="1" ht="12">
      <c r="A1721" s="14"/>
      <c r="B1721" s="253"/>
      <c r="C1721" s="254"/>
      <c r="D1721" s="234" t="s">
        <v>188</v>
      </c>
      <c r="E1721" s="255" t="s">
        <v>1</v>
      </c>
      <c r="F1721" s="256" t="s">
        <v>579</v>
      </c>
      <c r="G1721" s="254"/>
      <c r="H1721" s="257">
        <v>1.013</v>
      </c>
      <c r="I1721" s="258"/>
      <c r="J1721" s="254"/>
      <c r="K1721" s="254"/>
      <c r="L1721" s="259"/>
      <c r="M1721" s="260"/>
      <c r="N1721" s="261"/>
      <c r="O1721" s="261"/>
      <c r="P1721" s="261"/>
      <c r="Q1721" s="261"/>
      <c r="R1721" s="261"/>
      <c r="S1721" s="261"/>
      <c r="T1721" s="262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T1721" s="263" t="s">
        <v>188</v>
      </c>
      <c r="AU1721" s="263" t="s">
        <v>82</v>
      </c>
      <c r="AV1721" s="14" t="s">
        <v>82</v>
      </c>
      <c r="AW1721" s="14" t="s">
        <v>30</v>
      </c>
      <c r="AX1721" s="14" t="s">
        <v>73</v>
      </c>
      <c r="AY1721" s="263" t="s">
        <v>129</v>
      </c>
    </row>
    <row r="1722" spans="1:51" s="13" customFormat="1" ht="12">
      <c r="A1722" s="13"/>
      <c r="B1722" s="243"/>
      <c r="C1722" s="244"/>
      <c r="D1722" s="234" t="s">
        <v>188</v>
      </c>
      <c r="E1722" s="245" t="s">
        <v>1</v>
      </c>
      <c r="F1722" s="246" t="s">
        <v>1162</v>
      </c>
      <c r="G1722" s="244"/>
      <c r="H1722" s="245" t="s">
        <v>1</v>
      </c>
      <c r="I1722" s="247"/>
      <c r="J1722" s="244"/>
      <c r="K1722" s="244"/>
      <c r="L1722" s="248"/>
      <c r="M1722" s="249"/>
      <c r="N1722" s="250"/>
      <c r="O1722" s="250"/>
      <c r="P1722" s="250"/>
      <c r="Q1722" s="250"/>
      <c r="R1722" s="250"/>
      <c r="S1722" s="250"/>
      <c r="T1722" s="251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T1722" s="252" t="s">
        <v>188</v>
      </c>
      <c r="AU1722" s="252" t="s">
        <v>82</v>
      </c>
      <c r="AV1722" s="13" t="s">
        <v>80</v>
      </c>
      <c r="AW1722" s="13" t="s">
        <v>30</v>
      </c>
      <c r="AX1722" s="13" t="s">
        <v>73</v>
      </c>
      <c r="AY1722" s="252" t="s">
        <v>129</v>
      </c>
    </row>
    <row r="1723" spans="1:51" s="14" customFormat="1" ht="12">
      <c r="A1723" s="14"/>
      <c r="B1723" s="253"/>
      <c r="C1723" s="254"/>
      <c r="D1723" s="234" t="s">
        <v>188</v>
      </c>
      <c r="E1723" s="255" t="s">
        <v>1</v>
      </c>
      <c r="F1723" s="256" t="s">
        <v>1211</v>
      </c>
      <c r="G1723" s="254"/>
      <c r="H1723" s="257">
        <v>47.151</v>
      </c>
      <c r="I1723" s="258"/>
      <c r="J1723" s="254"/>
      <c r="K1723" s="254"/>
      <c r="L1723" s="259"/>
      <c r="M1723" s="260"/>
      <c r="N1723" s="261"/>
      <c r="O1723" s="261"/>
      <c r="P1723" s="261"/>
      <c r="Q1723" s="261"/>
      <c r="R1723" s="261"/>
      <c r="S1723" s="261"/>
      <c r="T1723" s="262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T1723" s="263" t="s">
        <v>188</v>
      </c>
      <c r="AU1723" s="263" t="s">
        <v>82</v>
      </c>
      <c r="AV1723" s="14" t="s">
        <v>82</v>
      </c>
      <c r="AW1723" s="14" t="s">
        <v>30</v>
      </c>
      <c r="AX1723" s="14" t="s">
        <v>73</v>
      </c>
      <c r="AY1723" s="263" t="s">
        <v>129</v>
      </c>
    </row>
    <row r="1724" spans="1:51" s="14" customFormat="1" ht="12">
      <c r="A1724" s="14"/>
      <c r="B1724" s="253"/>
      <c r="C1724" s="254"/>
      <c r="D1724" s="234" t="s">
        <v>188</v>
      </c>
      <c r="E1724" s="255" t="s">
        <v>1</v>
      </c>
      <c r="F1724" s="256" t="s">
        <v>898</v>
      </c>
      <c r="G1724" s="254"/>
      <c r="H1724" s="257">
        <v>-1.8</v>
      </c>
      <c r="I1724" s="258"/>
      <c r="J1724" s="254"/>
      <c r="K1724" s="254"/>
      <c r="L1724" s="259"/>
      <c r="M1724" s="260"/>
      <c r="N1724" s="261"/>
      <c r="O1724" s="261"/>
      <c r="P1724" s="261"/>
      <c r="Q1724" s="261"/>
      <c r="R1724" s="261"/>
      <c r="S1724" s="261"/>
      <c r="T1724" s="262"/>
      <c r="U1724" s="14"/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T1724" s="263" t="s">
        <v>188</v>
      </c>
      <c r="AU1724" s="263" t="s">
        <v>82</v>
      </c>
      <c r="AV1724" s="14" t="s">
        <v>82</v>
      </c>
      <c r="AW1724" s="14" t="s">
        <v>30</v>
      </c>
      <c r="AX1724" s="14" t="s">
        <v>73</v>
      </c>
      <c r="AY1724" s="263" t="s">
        <v>129</v>
      </c>
    </row>
    <row r="1725" spans="1:51" s="14" customFormat="1" ht="12">
      <c r="A1725" s="14"/>
      <c r="B1725" s="253"/>
      <c r="C1725" s="254"/>
      <c r="D1725" s="234" t="s">
        <v>188</v>
      </c>
      <c r="E1725" s="255" t="s">
        <v>1</v>
      </c>
      <c r="F1725" s="256" t="s">
        <v>1212</v>
      </c>
      <c r="G1725" s="254"/>
      <c r="H1725" s="257">
        <v>2.295</v>
      </c>
      <c r="I1725" s="258"/>
      <c r="J1725" s="254"/>
      <c r="K1725" s="254"/>
      <c r="L1725" s="259"/>
      <c r="M1725" s="260"/>
      <c r="N1725" s="261"/>
      <c r="O1725" s="261"/>
      <c r="P1725" s="261"/>
      <c r="Q1725" s="261"/>
      <c r="R1725" s="261"/>
      <c r="S1725" s="261"/>
      <c r="T1725" s="262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T1725" s="263" t="s">
        <v>188</v>
      </c>
      <c r="AU1725" s="263" t="s">
        <v>82</v>
      </c>
      <c r="AV1725" s="14" t="s">
        <v>82</v>
      </c>
      <c r="AW1725" s="14" t="s">
        <v>30</v>
      </c>
      <c r="AX1725" s="14" t="s">
        <v>73</v>
      </c>
      <c r="AY1725" s="263" t="s">
        <v>129</v>
      </c>
    </row>
    <row r="1726" spans="1:51" s="14" customFormat="1" ht="12">
      <c r="A1726" s="14"/>
      <c r="B1726" s="253"/>
      <c r="C1726" s="254"/>
      <c r="D1726" s="234" t="s">
        <v>188</v>
      </c>
      <c r="E1726" s="255" t="s">
        <v>1</v>
      </c>
      <c r="F1726" s="256" t="s">
        <v>585</v>
      </c>
      <c r="G1726" s="254"/>
      <c r="H1726" s="257">
        <v>-3.645</v>
      </c>
      <c r="I1726" s="258"/>
      <c r="J1726" s="254"/>
      <c r="K1726" s="254"/>
      <c r="L1726" s="259"/>
      <c r="M1726" s="260"/>
      <c r="N1726" s="261"/>
      <c r="O1726" s="261"/>
      <c r="P1726" s="261"/>
      <c r="Q1726" s="261"/>
      <c r="R1726" s="261"/>
      <c r="S1726" s="261"/>
      <c r="T1726" s="262"/>
      <c r="U1726" s="14"/>
      <c r="V1726" s="14"/>
      <c r="W1726" s="14"/>
      <c r="X1726" s="14"/>
      <c r="Y1726" s="14"/>
      <c r="Z1726" s="14"/>
      <c r="AA1726" s="14"/>
      <c r="AB1726" s="14"/>
      <c r="AC1726" s="14"/>
      <c r="AD1726" s="14"/>
      <c r="AE1726" s="14"/>
      <c r="AT1726" s="263" t="s">
        <v>188</v>
      </c>
      <c r="AU1726" s="263" t="s">
        <v>82</v>
      </c>
      <c r="AV1726" s="14" t="s">
        <v>82</v>
      </c>
      <c r="AW1726" s="14" t="s">
        <v>30</v>
      </c>
      <c r="AX1726" s="14" t="s">
        <v>73</v>
      </c>
      <c r="AY1726" s="263" t="s">
        <v>129</v>
      </c>
    </row>
    <row r="1727" spans="1:51" s="14" customFormat="1" ht="12">
      <c r="A1727" s="14"/>
      <c r="B1727" s="253"/>
      <c r="C1727" s="254"/>
      <c r="D1727" s="234" t="s">
        <v>188</v>
      </c>
      <c r="E1727" s="255" t="s">
        <v>1</v>
      </c>
      <c r="F1727" s="256" t="s">
        <v>586</v>
      </c>
      <c r="G1727" s="254"/>
      <c r="H1727" s="257">
        <v>2.025</v>
      </c>
      <c r="I1727" s="258"/>
      <c r="J1727" s="254"/>
      <c r="K1727" s="254"/>
      <c r="L1727" s="259"/>
      <c r="M1727" s="260"/>
      <c r="N1727" s="261"/>
      <c r="O1727" s="261"/>
      <c r="P1727" s="261"/>
      <c r="Q1727" s="261"/>
      <c r="R1727" s="261"/>
      <c r="S1727" s="261"/>
      <c r="T1727" s="262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T1727" s="263" t="s">
        <v>188</v>
      </c>
      <c r="AU1727" s="263" t="s">
        <v>82</v>
      </c>
      <c r="AV1727" s="14" t="s">
        <v>82</v>
      </c>
      <c r="AW1727" s="14" t="s">
        <v>30</v>
      </c>
      <c r="AX1727" s="14" t="s">
        <v>73</v>
      </c>
      <c r="AY1727" s="263" t="s">
        <v>129</v>
      </c>
    </row>
    <row r="1728" spans="1:51" s="13" customFormat="1" ht="12">
      <c r="A1728" s="13"/>
      <c r="B1728" s="243"/>
      <c r="C1728" s="244"/>
      <c r="D1728" s="234" t="s">
        <v>188</v>
      </c>
      <c r="E1728" s="245" t="s">
        <v>1</v>
      </c>
      <c r="F1728" s="246" t="s">
        <v>1163</v>
      </c>
      <c r="G1728" s="244"/>
      <c r="H1728" s="245" t="s">
        <v>1</v>
      </c>
      <c r="I1728" s="247"/>
      <c r="J1728" s="244"/>
      <c r="K1728" s="244"/>
      <c r="L1728" s="248"/>
      <c r="M1728" s="249"/>
      <c r="N1728" s="250"/>
      <c r="O1728" s="250"/>
      <c r="P1728" s="250"/>
      <c r="Q1728" s="250"/>
      <c r="R1728" s="250"/>
      <c r="S1728" s="250"/>
      <c r="T1728" s="251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52" t="s">
        <v>188</v>
      </c>
      <c r="AU1728" s="252" t="s">
        <v>82</v>
      </c>
      <c r="AV1728" s="13" t="s">
        <v>80</v>
      </c>
      <c r="AW1728" s="13" t="s">
        <v>30</v>
      </c>
      <c r="AX1728" s="13" t="s">
        <v>73</v>
      </c>
      <c r="AY1728" s="252" t="s">
        <v>129</v>
      </c>
    </row>
    <row r="1729" spans="1:51" s="14" customFormat="1" ht="12">
      <c r="A1729" s="14"/>
      <c r="B1729" s="253"/>
      <c r="C1729" s="254"/>
      <c r="D1729" s="234" t="s">
        <v>188</v>
      </c>
      <c r="E1729" s="255" t="s">
        <v>1</v>
      </c>
      <c r="F1729" s="256" t="s">
        <v>1211</v>
      </c>
      <c r="G1729" s="254"/>
      <c r="H1729" s="257">
        <v>47.151</v>
      </c>
      <c r="I1729" s="258"/>
      <c r="J1729" s="254"/>
      <c r="K1729" s="254"/>
      <c r="L1729" s="259"/>
      <c r="M1729" s="260"/>
      <c r="N1729" s="261"/>
      <c r="O1729" s="261"/>
      <c r="P1729" s="261"/>
      <c r="Q1729" s="261"/>
      <c r="R1729" s="261"/>
      <c r="S1729" s="261"/>
      <c r="T1729" s="262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T1729" s="263" t="s">
        <v>188</v>
      </c>
      <c r="AU1729" s="263" t="s">
        <v>82</v>
      </c>
      <c r="AV1729" s="14" t="s">
        <v>82</v>
      </c>
      <c r="AW1729" s="14" t="s">
        <v>30</v>
      </c>
      <c r="AX1729" s="14" t="s">
        <v>73</v>
      </c>
      <c r="AY1729" s="263" t="s">
        <v>129</v>
      </c>
    </row>
    <row r="1730" spans="1:51" s="14" customFormat="1" ht="12">
      <c r="A1730" s="14"/>
      <c r="B1730" s="253"/>
      <c r="C1730" s="254"/>
      <c r="D1730" s="234" t="s">
        <v>188</v>
      </c>
      <c r="E1730" s="255" t="s">
        <v>1</v>
      </c>
      <c r="F1730" s="256" t="s">
        <v>898</v>
      </c>
      <c r="G1730" s="254"/>
      <c r="H1730" s="257">
        <v>-1.8</v>
      </c>
      <c r="I1730" s="258"/>
      <c r="J1730" s="254"/>
      <c r="K1730" s="254"/>
      <c r="L1730" s="259"/>
      <c r="M1730" s="260"/>
      <c r="N1730" s="261"/>
      <c r="O1730" s="261"/>
      <c r="P1730" s="261"/>
      <c r="Q1730" s="261"/>
      <c r="R1730" s="261"/>
      <c r="S1730" s="261"/>
      <c r="T1730" s="262"/>
      <c r="U1730" s="14"/>
      <c r="V1730" s="14"/>
      <c r="W1730" s="14"/>
      <c r="X1730" s="14"/>
      <c r="Y1730" s="14"/>
      <c r="Z1730" s="14"/>
      <c r="AA1730" s="14"/>
      <c r="AB1730" s="14"/>
      <c r="AC1730" s="14"/>
      <c r="AD1730" s="14"/>
      <c r="AE1730" s="14"/>
      <c r="AT1730" s="263" t="s">
        <v>188</v>
      </c>
      <c r="AU1730" s="263" t="s">
        <v>82</v>
      </c>
      <c r="AV1730" s="14" t="s">
        <v>82</v>
      </c>
      <c r="AW1730" s="14" t="s">
        <v>30</v>
      </c>
      <c r="AX1730" s="14" t="s">
        <v>73</v>
      </c>
      <c r="AY1730" s="263" t="s">
        <v>129</v>
      </c>
    </row>
    <row r="1731" spans="1:51" s="14" customFormat="1" ht="12">
      <c r="A1731" s="14"/>
      <c r="B1731" s="253"/>
      <c r="C1731" s="254"/>
      <c r="D1731" s="234" t="s">
        <v>188</v>
      </c>
      <c r="E1731" s="255" t="s">
        <v>1</v>
      </c>
      <c r="F1731" s="256" t="s">
        <v>1212</v>
      </c>
      <c r="G1731" s="254"/>
      <c r="H1731" s="257">
        <v>2.295</v>
      </c>
      <c r="I1731" s="258"/>
      <c r="J1731" s="254"/>
      <c r="K1731" s="254"/>
      <c r="L1731" s="259"/>
      <c r="M1731" s="260"/>
      <c r="N1731" s="261"/>
      <c r="O1731" s="261"/>
      <c r="P1731" s="261"/>
      <c r="Q1731" s="261"/>
      <c r="R1731" s="261"/>
      <c r="S1731" s="261"/>
      <c r="T1731" s="262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T1731" s="263" t="s">
        <v>188</v>
      </c>
      <c r="AU1731" s="263" t="s">
        <v>82</v>
      </c>
      <c r="AV1731" s="14" t="s">
        <v>82</v>
      </c>
      <c r="AW1731" s="14" t="s">
        <v>30</v>
      </c>
      <c r="AX1731" s="14" t="s">
        <v>73</v>
      </c>
      <c r="AY1731" s="263" t="s">
        <v>129</v>
      </c>
    </row>
    <row r="1732" spans="1:51" s="14" customFormat="1" ht="12">
      <c r="A1732" s="14"/>
      <c r="B1732" s="253"/>
      <c r="C1732" s="254"/>
      <c r="D1732" s="234" t="s">
        <v>188</v>
      </c>
      <c r="E1732" s="255" t="s">
        <v>1</v>
      </c>
      <c r="F1732" s="256" t="s">
        <v>585</v>
      </c>
      <c r="G1732" s="254"/>
      <c r="H1732" s="257">
        <v>-3.645</v>
      </c>
      <c r="I1732" s="258"/>
      <c r="J1732" s="254"/>
      <c r="K1732" s="254"/>
      <c r="L1732" s="259"/>
      <c r="M1732" s="260"/>
      <c r="N1732" s="261"/>
      <c r="O1732" s="261"/>
      <c r="P1732" s="261"/>
      <c r="Q1732" s="261"/>
      <c r="R1732" s="261"/>
      <c r="S1732" s="261"/>
      <c r="T1732" s="262"/>
      <c r="U1732" s="14"/>
      <c r="V1732" s="14"/>
      <c r="W1732" s="14"/>
      <c r="X1732" s="14"/>
      <c r="Y1732" s="14"/>
      <c r="Z1732" s="14"/>
      <c r="AA1732" s="14"/>
      <c r="AB1732" s="14"/>
      <c r="AC1732" s="14"/>
      <c r="AD1732" s="14"/>
      <c r="AE1732" s="14"/>
      <c r="AT1732" s="263" t="s">
        <v>188</v>
      </c>
      <c r="AU1732" s="263" t="s">
        <v>82</v>
      </c>
      <c r="AV1732" s="14" t="s">
        <v>82</v>
      </c>
      <c r="AW1732" s="14" t="s">
        <v>30</v>
      </c>
      <c r="AX1732" s="14" t="s">
        <v>73</v>
      </c>
      <c r="AY1732" s="263" t="s">
        <v>129</v>
      </c>
    </row>
    <row r="1733" spans="1:51" s="14" customFormat="1" ht="12">
      <c r="A1733" s="14"/>
      <c r="B1733" s="253"/>
      <c r="C1733" s="254"/>
      <c r="D1733" s="234" t="s">
        <v>188</v>
      </c>
      <c r="E1733" s="255" t="s">
        <v>1</v>
      </c>
      <c r="F1733" s="256" t="s">
        <v>586</v>
      </c>
      <c r="G1733" s="254"/>
      <c r="H1733" s="257">
        <v>2.025</v>
      </c>
      <c r="I1733" s="258"/>
      <c r="J1733" s="254"/>
      <c r="K1733" s="254"/>
      <c r="L1733" s="259"/>
      <c r="M1733" s="260"/>
      <c r="N1733" s="261"/>
      <c r="O1733" s="261"/>
      <c r="P1733" s="261"/>
      <c r="Q1733" s="261"/>
      <c r="R1733" s="261"/>
      <c r="S1733" s="261"/>
      <c r="T1733" s="262"/>
      <c r="U1733" s="14"/>
      <c r="V1733" s="14"/>
      <c r="W1733" s="14"/>
      <c r="X1733" s="14"/>
      <c r="Y1733" s="14"/>
      <c r="Z1733" s="14"/>
      <c r="AA1733" s="14"/>
      <c r="AB1733" s="14"/>
      <c r="AC1733" s="14"/>
      <c r="AD1733" s="14"/>
      <c r="AE1733" s="14"/>
      <c r="AT1733" s="263" t="s">
        <v>188</v>
      </c>
      <c r="AU1733" s="263" t="s">
        <v>82</v>
      </c>
      <c r="AV1733" s="14" t="s">
        <v>82</v>
      </c>
      <c r="AW1733" s="14" t="s">
        <v>30</v>
      </c>
      <c r="AX1733" s="14" t="s">
        <v>73</v>
      </c>
      <c r="AY1733" s="263" t="s">
        <v>129</v>
      </c>
    </row>
    <row r="1734" spans="1:51" s="13" customFormat="1" ht="12">
      <c r="A1734" s="13"/>
      <c r="B1734" s="243"/>
      <c r="C1734" s="244"/>
      <c r="D1734" s="234" t="s">
        <v>188</v>
      </c>
      <c r="E1734" s="245" t="s">
        <v>1</v>
      </c>
      <c r="F1734" s="246" t="s">
        <v>1164</v>
      </c>
      <c r="G1734" s="244"/>
      <c r="H1734" s="245" t="s">
        <v>1</v>
      </c>
      <c r="I1734" s="247"/>
      <c r="J1734" s="244"/>
      <c r="K1734" s="244"/>
      <c r="L1734" s="248"/>
      <c r="M1734" s="249"/>
      <c r="N1734" s="250"/>
      <c r="O1734" s="250"/>
      <c r="P1734" s="250"/>
      <c r="Q1734" s="250"/>
      <c r="R1734" s="250"/>
      <c r="S1734" s="250"/>
      <c r="T1734" s="251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52" t="s">
        <v>188</v>
      </c>
      <c r="AU1734" s="252" t="s">
        <v>82</v>
      </c>
      <c r="AV1734" s="13" t="s">
        <v>80</v>
      </c>
      <c r="AW1734" s="13" t="s">
        <v>30</v>
      </c>
      <c r="AX1734" s="13" t="s">
        <v>73</v>
      </c>
      <c r="AY1734" s="252" t="s">
        <v>129</v>
      </c>
    </row>
    <row r="1735" spans="1:51" s="14" customFormat="1" ht="12">
      <c r="A1735" s="14"/>
      <c r="B1735" s="253"/>
      <c r="C1735" s="254"/>
      <c r="D1735" s="234" t="s">
        <v>188</v>
      </c>
      <c r="E1735" s="255" t="s">
        <v>1</v>
      </c>
      <c r="F1735" s="256" t="s">
        <v>1211</v>
      </c>
      <c r="G1735" s="254"/>
      <c r="H1735" s="257">
        <v>47.151</v>
      </c>
      <c r="I1735" s="258"/>
      <c r="J1735" s="254"/>
      <c r="K1735" s="254"/>
      <c r="L1735" s="259"/>
      <c r="M1735" s="260"/>
      <c r="N1735" s="261"/>
      <c r="O1735" s="261"/>
      <c r="P1735" s="261"/>
      <c r="Q1735" s="261"/>
      <c r="R1735" s="261"/>
      <c r="S1735" s="261"/>
      <c r="T1735" s="262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T1735" s="263" t="s">
        <v>188</v>
      </c>
      <c r="AU1735" s="263" t="s">
        <v>82</v>
      </c>
      <c r="AV1735" s="14" t="s">
        <v>82</v>
      </c>
      <c r="AW1735" s="14" t="s">
        <v>30</v>
      </c>
      <c r="AX1735" s="14" t="s">
        <v>73</v>
      </c>
      <c r="AY1735" s="263" t="s">
        <v>129</v>
      </c>
    </row>
    <row r="1736" spans="1:51" s="14" customFormat="1" ht="12">
      <c r="A1736" s="14"/>
      <c r="B1736" s="253"/>
      <c r="C1736" s="254"/>
      <c r="D1736" s="234" t="s">
        <v>188</v>
      </c>
      <c r="E1736" s="255" t="s">
        <v>1</v>
      </c>
      <c r="F1736" s="256" t="s">
        <v>898</v>
      </c>
      <c r="G1736" s="254"/>
      <c r="H1736" s="257">
        <v>-1.8</v>
      </c>
      <c r="I1736" s="258"/>
      <c r="J1736" s="254"/>
      <c r="K1736" s="254"/>
      <c r="L1736" s="259"/>
      <c r="M1736" s="260"/>
      <c r="N1736" s="261"/>
      <c r="O1736" s="261"/>
      <c r="P1736" s="261"/>
      <c r="Q1736" s="261"/>
      <c r="R1736" s="261"/>
      <c r="S1736" s="261"/>
      <c r="T1736" s="262"/>
      <c r="U1736" s="14"/>
      <c r="V1736" s="14"/>
      <c r="W1736" s="14"/>
      <c r="X1736" s="14"/>
      <c r="Y1736" s="14"/>
      <c r="Z1736" s="14"/>
      <c r="AA1736" s="14"/>
      <c r="AB1736" s="14"/>
      <c r="AC1736" s="14"/>
      <c r="AD1736" s="14"/>
      <c r="AE1736" s="14"/>
      <c r="AT1736" s="263" t="s">
        <v>188</v>
      </c>
      <c r="AU1736" s="263" t="s">
        <v>82</v>
      </c>
      <c r="AV1736" s="14" t="s">
        <v>82</v>
      </c>
      <c r="AW1736" s="14" t="s">
        <v>30</v>
      </c>
      <c r="AX1736" s="14" t="s">
        <v>73</v>
      </c>
      <c r="AY1736" s="263" t="s">
        <v>129</v>
      </c>
    </row>
    <row r="1737" spans="1:51" s="14" customFormat="1" ht="12">
      <c r="A1737" s="14"/>
      <c r="B1737" s="253"/>
      <c r="C1737" s="254"/>
      <c r="D1737" s="234" t="s">
        <v>188</v>
      </c>
      <c r="E1737" s="255" t="s">
        <v>1</v>
      </c>
      <c r="F1737" s="256" t="s">
        <v>1212</v>
      </c>
      <c r="G1737" s="254"/>
      <c r="H1737" s="257">
        <v>2.295</v>
      </c>
      <c r="I1737" s="258"/>
      <c r="J1737" s="254"/>
      <c r="K1737" s="254"/>
      <c r="L1737" s="259"/>
      <c r="M1737" s="260"/>
      <c r="N1737" s="261"/>
      <c r="O1737" s="261"/>
      <c r="P1737" s="261"/>
      <c r="Q1737" s="261"/>
      <c r="R1737" s="261"/>
      <c r="S1737" s="261"/>
      <c r="T1737" s="262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T1737" s="263" t="s">
        <v>188</v>
      </c>
      <c r="AU1737" s="263" t="s">
        <v>82</v>
      </c>
      <c r="AV1737" s="14" t="s">
        <v>82</v>
      </c>
      <c r="AW1737" s="14" t="s">
        <v>30</v>
      </c>
      <c r="AX1737" s="14" t="s">
        <v>73</v>
      </c>
      <c r="AY1737" s="263" t="s">
        <v>129</v>
      </c>
    </row>
    <row r="1738" spans="1:51" s="14" customFormat="1" ht="12">
      <c r="A1738" s="14"/>
      <c r="B1738" s="253"/>
      <c r="C1738" s="254"/>
      <c r="D1738" s="234" t="s">
        <v>188</v>
      </c>
      <c r="E1738" s="255" t="s">
        <v>1</v>
      </c>
      <c r="F1738" s="256" t="s">
        <v>585</v>
      </c>
      <c r="G1738" s="254"/>
      <c r="H1738" s="257">
        <v>-3.645</v>
      </c>
      <c r="I1738" s="258"/>
      <c r="J1738" s="254"/>
      <c r="K1738" s="254"/>
      <c r="L1738" s="259"/>
      <c r="M1738" s="260"/>
      <c r="N1738" s="261"/>
      <c r="O1738" s="261"/>
      <c r="P1738" s="261"/>
      <c r="Q1738" s="261"/>
      <c r="R1738" s="261"/>
      <c r="S1738" s="261"/>
      <c r="T1738" s="262"/>
      <c r="U1738" s="14"/>
      <c r="V1738" s="14"/>
      <c r="W1738" s="14"/>
      <c r="X1738" s="14"/>
      <c r="Y1738" s="14"/>
      <c r="Z1738" s="14"/>
      <c r="AA1738" s="14"/>
      <c r="AB1738" s="14"/>
      <c r="AC1738" s="14"/>
      <c r="AD1738" s="14"/>
      <c r="AE1738" s="14"/>
      <c r="AT1738" s="263" t="s">
        <v>188</v>
      </c>
      <c r="AU1738" s="263" t="s">
        <v>82</v>
      </c>
      <c r="AV1738" s="14" t="s">
        <v>82</v>
      </c>
      <c r="AW1738" s="14" t="s">
        <v>30</v>
      </c>
      <c r="AX1738" s="14" t="s">
        <v>73</v>
      </c>
      <c r="AY1738" s="263" t="s">
        <v>129</v>
      </c>
    </row>
    <row r="1739" spans="1:51" s="14" customFormat="1" ht="12">
      <c r="A1739" s="14"/>
      <c r="B1739" s="253"/>
      <c r="C1739" s="254"/>
      <c r="D1739" s="234" t="s">
        <v>188</v>
      </c>
      <c r="E1739" s="255" t="s">
        <v>1</v>
      </c>
      <c r="F1739" s="256" t="s">
        <v>586</v>
      </c>
      <c r="G1739" s="254"/>
      <c r="H1739" s="257">
        <v>2.025</v>
      </c>
      <c r="I1739" s="258"/>
      <c r="J1739" s="254"/>
      <c r="K1739" s="254"/>
      <c r="L1739" s="259"/>
      <c r="M1739" s="260"/>
      <c r="N1739" s="261"/>
      <c r="O1739" s="261"/>
      <c r="P1739" s="261"/>
      <c r="Q1739" s="261"/>
      <c r="R1739" s="261"/>
      <c r="S1739" s="261"/>
      <c r="T1739" s="262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T1739" s="263" t="s">
        <v>188</v>
      </c>
      <c r="AU1739" s="263" t="s">
        <v>82</v>
      </c>
      <c r="AV1739" s="14" t="s">
        <v>82</v>
      </c>
      <c r="AW1739" s="14" t="s">
        <v>30</v>
      </c>
      <c r="AX1739" s="14" t="s">
        <v>73</v>
      </c>
      <c r="AY1739" s="263" t="s">
        <v>129</v>
      </c>
    </row>
    <row r="1740" spans="1:51" s="13" customFormat="1" ht="12">
      <c r="A1740" s="13"/>
      <c r="B1740" s="243"/>
      <c r="C1740" s="244"/>
      <c r="D1740" s="234" t="s">
        <v>188</v>
      </c>
      <c r="E1740" s="245" t="s">
        <v>1</v>
      </c>
      <c r="F1740" s="246" t="s">
        <v>977</v>
      </c>
      <c r="G1740" s="244"/>
      <c r="H1740" s="245" t="s">
        <v>1</v>
      </c>
      <c r="I1740" s="247"/>
      <c r="J1740" s="244"/>
      <c r="K1740" s="244"/>
      <c r="L1740" s="248"/>
      <c r="M1740" s="249"/>
      <c r="N1740" s="250"/>
      <c r="O1740" s="250"/>
      <c r="P1740" s="250"/>
      <c r="Q1740" s="250"/>
      <c r="R1740" s="250"/>
      <c r="S1740" s="250"/>
      <c r="T1740" s="251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T1740" s="252" t="s">
        <v>188</v>
      </c>
      <c r="AU1740" s="252" t="s">
        <v>82</v>
      </c>
      <c r="AV1740" s="13" t="s">
        <v>80</v>
      </c>
      <c r="AW1740" s="13" t="s">
        <v>30</v>
      </c>
      <c r="AX1740" s="13" t="s">
        <v>73</v>
      </c>
      <c r="AY1740" s="252" t="s">
        <v>129</v>
      </c>
    </row>
    <row r="1741" spans="1:51" s="14" customFormat="1" ht="12">
      <c r="A1741" s="14"/>
      <c r="B1741" s="253"/>
      <c r="C1741" s="254"/>
      <c r="D1741" s="234" t="s">
        <v>188</v>
      </c>
      <c r="E1741" s="255" t="s">
        <v>1</v>
      </c>
      <c r="F1741" s="256" t="s">
        <v>1215</v>
      </c>
      <c r="G1741" s="254"/>
      <c r="H1741" s="257">
        <v>36.968</v>
      </c>
      <c r="I1741" s="258"/>
      <c r="J1741" s="254"/>
      <c r="K1741" s="254"/>
      <c r="L1741" s="259"/>
      <c r="M1741" s="260"/>
      <c r="N1741" s="261"/>
      <c r="O1741" s="261"/>
      <c r="P1741" s="261"/>
      <c r="Q1741" s="261"/>
      <c r="R1741" s="261"/>
      <c r="S1741" s="261"/>
      <c r="T1741" s="262"/>
      <c r="U1741" s="14"/>
      <c r="V1741" s="14"/>
      <c r="W1741" s="14"/>
      <c r="X1741" s="14"/>
      <c r="Y1741" s="14"/>
      <c r="Z1741" s="14"/>
      <c r="AA1741" s="14"/>
      <c r="AB1741" s="14"/>
      <c r="AC1741" s="14"/>
      <c r="AD1741" s="14"/>
      <c r="AE1741" s="14"/>
      <c r="AT1741" s="263" t="s">
        <v>188</v>
      </c>
      <c r="AU1741" s="263" t="s">
        <v>82</v>
      </c>
      <c r="AV1741" s="14" t="s">
        <v>82</v>
      </c>
      <c r="AW1741" s="14" t="s">
        <v>30</v>
      </c>
      <c r="AX1741" s="14" t="s">
        <v>73</v>
      </c>
      <c r="AY1741" s="263" t="s">
        <v>129</v>
      </c>
    </row>
    <row r="1742" spans="1:51" s="14" customFormat="1" ht="12">
      <c r="A1742" s="14"/>
      <c r="B1742" s="253"/>
      <c r="C1742" s="254"/>
      <c r="D1742" s="234" t="s">
        <v>188</v>
      </c>
      <c r="E1742" s="255" t="s">
        <v>1</v>
      </c>
      <c r="F1742" s="256" t="s">
        <v>898</v>
      </c>
      <c r="G1742" s="254"/>
      <c r="H1742" s="257">
        <v>-1.8</v>
      </c>
      <c r="I1742" s="258"/>
      <c r="J1742" s="254"/>
      <c r="K1742" s="254"/>
      <c r="L1742" s="259"/>
      <c r="M1742" s="260"/>
      <c r="N1742" s="261"/>
      <c r="O1742" s="261"/>
      <c r="P1742" s="261"/>
      <c r="Q1742" s="261"/>
      <c r="R1742" s="261"/>
      <c r="S1742" s="261"/>
      <c r="T1742" s="262"/>
      <c r="U1742" s="14"/>
      <c r="V1742" s="14"/>
      <c r="W1742" s="14"/>
      <c r="X1742" s="14"/>
      <c r="Y1742" s="14"/>
      <c r="Z1742" s="14"/>
      <c r="AA1742" s="14"/>
      <c r="AB1742" s="14"/>
      <c r="AC1742" s="14"/>
      <c r="AD1742" s="14"/>
      <c r="AE1742" s="14"/>
      <c r="AT1742" s="263" t="s">
        <v>188</v>
      </c>
      <c r="AU1742" s="263" t="s">
        <v>82</v>
      </c>
      <c r="AV1742" s="14" t="s">
        <v>82</v>
      </c>
      <c r="AW1742" s="14" t="s">
        <v>30</v>
      </c>
      <c r="AX1742" s="14" t="s">
        <v>73</v>
      </c>
      <c r="AY1742" s="263" t="s">
        <v>129</v>
      </c>
    </row>
    <row r="1743" spans="1:51" s="14" customFormat="1" ht="12">
      <c r="A1743" s="14"/>
      <c r="B1743" s="253"/>
      <c r="C1743" s="254"/>
      <c r="D1743" s="234" t="s">
        <v>188</v>
      </c>
      <c r="E1743" s="255" t="s">
        <v>1</v>
      </c>
      <c r="F1743" s="256" t="s">
        <v>1216</v>
      </c>
      <c r="G1743" s="254"/>
      <c r="H1743" s="257">
        <v>1.785</v>
      </c>
      <c r="I1743" s="258"/>
      <c r="J1743" s="254"/>
      <c r="K1743" s="254"/>
      <c r="L1743" s="259"/>
      <c r="M1743" s="260"/>
      <c r="N1743" s="261"/>
      <c r="O1743" s="261"/>
      <c r="P1743" s="261"/>
      <c r="Q1743" s="261"/>
      <c r="R1743" s="261"/>
      <c r="S1743" s="261"/>
      <c r="T1743" s="262"/>
      <c r="U1743" s="14"/>
      <c r="V1743" s="14"/>
      <c r="W1743" s="14"/>
      <c r="X1743" s="14"/>
      <c r="Y1743" s="14"/>
      <c r="Z1743" s="14"/>
      <c r="AA1743" s="14"/>
      <c r="AB1743" s="14"/>
      <c r="AC1743" s="14"/>
      <c r="AD1743" s="14"/>
      <c r="AE1743" s="14"/>
      <c r="AT1743" s="263" t="s">
        <v>188</v>
      </c>
      <c r="AU1743" s="263" t="s">
        <v>82</v>
      </c>
      <c r="AV1743" s="14" t="s">
        <v>82</v>
      </c>
      <c r="AW1743" s="14" t="s">
        <v>30</v>
      </c>
      <c r="AX1743" s="14" t="s">
        <v>73</v>
      </c>
      <c r="AY1743" s="263" t="s">
        <v>129</v>
      </c>
    </row>
    <row r="1744" spans="1:51" s="14" customFormat="1" ht="12">
      <c r="A1744" s="14"/>
      <c r="B1744" s="253"/>
      <c r="C1744" s="254"/>
      <c r="D1744" s="234" t="s">
        <v>188</v>
      </c>
      <c r="E1744" s="255" t="s">
        <v>1</v>
      </c>
      <c r="F1744" s="256" t="s">
        <v>566</v>
      </c>
      <c r="G1744" s="254"/>
      <c r="H1744" s="257">
        <v>-1.823</v>
      </c>
      <c r="I1744" s="258"/>
      <c r="J1744" s="254"/>
      <c r="K1744" s="254"/>
      <c r="L1744" s="259"/>
      <c r="M1744" s="260"/>
      <c r="N1744" s="261"/>
      <c r="O1744" s="261"/>
      <c r="P1744" s="261"/>
      <c r="Q1744" s="261"/>
      <c r="R1744" s="261"/>
      <c r="S1744" s="261"/>
      <c r="T1744" s="262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T1744" s="263" t="s">
        <v>188</v>
      </c>
      <c r="AU1744" s="263" t="s">
        <v>82</v>
      </c>
      <c r="AV1744" s="14" t="s">
        <v>82</v>
      </c>
      <c r="AW1744" s="14" t="s">
        <v>30</v>
      </c>
      <c r="AX1744" s="14" t="s">
        <v>73</v>
      </c>
      <c r="AY1744" s="263" t="s">
        <v>129</v>
      </c>
    </row>
    <row r="1745" spans="1:51" s="14" customFormat="1" ht="12">
      <c r="A1745" s="14"/>
      <c r="B1745" s="253"/>
      <c r="C1745" s="254"/>
      <c r="D1745" s="234" t="s">
        <v>188</v>
      </c>
      <c r="E1745" s="255" t="s">
        <v>1</v>
      </c>
      <c r="F1745" s="256" t="s">
        <v>579</v>
      </c>
      <c r="G1745" s="254"/>
      <c r="H1745" s="257">
        <v>1.013</v>
      </c>
      <c r="I1745" s="258"/>
      <c r="J1745" s="254"/>
      <c r="K1745" s="254"/>
      <c r="L1745" s="259"/>
      <c r="M1745" s="260"/>
      <c r="N1745" s="261"/>
      <c r="O1745" s="261"/>
      <c r="P1745" s="261"/>
      <c r="Q1745" s="261"/>
      <c r="R1745" s="261"/>
      <c r="S1745" s="261"/>
      <c r="T1745" s="262"/>
      <c r="U1745" s="14"/>
      <c r="V1745" s="14"/>
      <c r="W1745" s="14"/>
      <c r="X1745" s="14"/>
      <c r="Y1745" s="14"/>
      <c r="Z1745" s="14"/>
      <c r="AA1745" s="14"/>
      <c r="AB1745" s="14"/>
      <c r="AC1745" s="14"/>
      <c r="AD1745" s="14"/>
      <c r="AE1745" s="14"/>
      <c r="AT1745" s="263" t="s">
        <v>188</v>
      </c>
      <c r="AU1745" s="263" t="s">
        <v>82</v>
      </c>
      <c r="AV1745" s="14" t="s">
        <v>82</v>
      </c>
      <c r="AW1745" s="14" t="s">
        <v>30</v>
      </c>
      <c r="AX1745" s="14" t="s">
        <v>73</v>
      </c>
      <c r="AY1745" s="263" t="s">
        <v>129</v>
      </c>
    </row>
    <row r="1746" spans="1:51" s="13" customFormat="1" ht="12">
      <c r="A1746" s="13"/>
      <c r="B1746" s="243"/>
      <c r="C1746" s="244"/>
      <c r="D1746" s="234" t="s">
        <v>188</v>
      </c>
      <c r="E1746" s="245" t="s">
        <v>1</v>
      </c>
      <c r="F1746" s="246" t="s">
        <v>980</v>
      </c>
      <c r="G1746" s="244"/>
      <c r="H1746" s="245" t="s">
        <v>1</v>
      </c>
      <c r="I1746" s="247"/>
      <c r="J1746" s="244"/>
      <c r="K1746" s="244"/>
      <c r="L1746" s="248"/>
      <c r="M1746" s="249"/>
      <c r="N1746" s="250"/>
      <c r="O1746" s="250"/>
      <c r="P1746" s="250"/>
      <c r="Q1746" s="250"/>
      <c r="R1746" s="250"/>
      <c r="S1746" s="250"/>
      <c r="T1746" s="251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T1746" s="252" t="s">
        <v>188</v>
      </c>
      <c r="AU1746" s="252" t="s">
        <v>82</v>
      </c>
      <c r="AV1746" s="13" t="s">
        <v>80</v>
      </c>
      <c r="AW1746" s="13" t="s">
        <v>30</v>
      </c>
      <c r="AX1746" s="13" t="s">
        <v>73</v>
      </c>
      <c r="AY1746" s="252" t="s">
        <v>129</v>
      </c>
    </row>
    <row r="1747" spans="1:51" s="14" customFormat="1" ht="12">
      <c r="A1747" s="14"/>
      <c r="B1747" s="253"/>
      <c r="C1747" s="254"/>
      <c r="D1747" s="234" t="s">
        <v>188</v>
      </c>
      <c r="E1747" s="255" t="s">
        <v>1</v>
      </c>
      <c r="F1747" s="256" t="s">
        <v>1217</v>
      </c>
      <c r="G1747" s="254"/>
      <c r="H1747" s="257">
        <v>8.928</v>
      </c>
      <c r="I1747" s="258"/>
      <c r="J1747" s="254"/>
      <c r="K1747" s="254"/>
      <c r="L1747" s="259"/>
      <c r="M1747" s="260"/>
      <c r="N1747" s="261"/>
      <c r="O1747" s="261"/>
      <c r="P1747" s="261"/>
      <c r="Q1747" s="261"/>
      <c r="R1747" s="261"/>
      <c r="S1747" s="261"/>
      <c r="T1747" s="262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T1747" s="263" t="s">
        <v>188</v>
      </c>
      <c r="AU1747" s="263" t="s">
        <v>82</v>
      </c>
      <c r="AV1747" s="14" t="s">
        <v>82</v>
      </c>
      <c r="AW1747" s="14" t="s">
        <v>30</v>
      </c>
      <c r="AX1747" s="14" t="s">
        <v>73</v>
      </c>
      <c r="AY1747" s="263" t="s">
        <v>129</v>
      </c>
    </row>
    <row r="1748" spans="1:51" s="16" customFormat="1" ht="12">
      <c r="A1748" s="16"/>
      <c r="B1748" s="286"/>
      <c r="C1748" s="287"/>
      <c r="D1748" s="234" t="s">
        <v>188</v>
      </c>
      <c r="E1748" s="288" t="s">
        <v>1</v>
      </c>
      <c r="F1748" s="289" t="s">
        <v>451</v>
      </c>
      <c r="G1748" s="287"/>
      <c r="H1748" s="290">
        <v>532.495</v>
      </c>
      <c r="I1748" s="291"/>
      <c r="J1748" s="287"/>
      <c r="K1748" s="287"/>
      <c r="L1748" s="292"/>
      <c r="M1748" s="293"/>
      <c r="N1748" s="294"/>
      <c r="O1748" s="294"/>
      <c r="P1748" s="294"/>
      <c r="Q1748" s="294"/>
      <c r="R1748" s="294"/>
      <c r="S1748" s="294"/>
      <c r="T1748" s="295"/>
      <c r="U1748" s="16"/>
      <c r="V1748" s="16"/>
      <c r="W1748" s="16"/>
      <c r="X1748" s="16"/>
      <c r="Y1748" s="16"/>
      <c r="Z1748" s="16"/>
      <c r="AA1748" s="16"/>
      <c r="AB1748" s="16"/>
      <c r="AC1748" s="16"/>
      <c r="AD1748" s="16"/>
      <c r="AE1748" s="16"/>
      <c r="AT1748" s="296" t="s">
        <v>188</v>
      </c>
      <c r="AU1748" s="296" t="s">
        <v>82</v>
      </c>
      <c r="AV1748" s="16" t="s">
        <v>141</v>
      </c>
      <c r="AW1748" s="16" t="s">
        <v>30</v>
      </c>
      <c r="AX1748" s="16" t="s">
        <v>73</v>
      </c>
      <c r="AY1748" s="296" t="s">
        <v>129</v>
      </c>
    </row>
    <row r="1749" spans="1:51" s="13" customFormat="1" ht="12">
      <c r="A1749" s="13"/>
      <c r="B1749" s="243"/>
      <c r="C1749" s="244"/>
      <c r="D1749" s="234" t="s">
        <v>188</v>
      </c>
      <c r="E1749" s="245" t="s">
        <v>1</v>
      </c>
      <c r="F1749" s="246" t="s">
        <v>389</v>
      </c>
      <c r="G1749" s="244"/>
      <c r="H1749" s="245" t="s">
        <v>1</v>
      </c>
      <c r="I1749" s="247"/>
      <c r="J1749" s="244"/>
      <c r="K1749" s="244"/>
      <c r="L1749" s="248"/>
      <c r="M1749" s="249"/>
      <c r="N1749" s="250"/>
      <c r="O1749" s="250"/>
      <c r="P1749" s="250"/>
      <c r="Q1749" s="250"/>
      <c r="R1749" s="250"/>
      <c r="S1749" s="250"/>
      <c r="T1749" s="251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T1749" s="252" t="s">
        <v>188</v>
      </c>
      <c r="AU1749" s="252" t="s">
        <v>82</v>
      </c>
      <c r="AV1749" s="13" t="s">
        <v>80</v>
      </c>
      <c r="AW1749" s="13" t="s">
        <v>30</v>
      </c>
      <c r="AX1749" s="13" t="s">
        <v>73</v>
      </c>
      <c r="AY1749" s="252" t="s">
        <v>129</v>
      </c>
    </row>
    <row r="1750" spans="1:51" s="13" customFormat="1" ht="12">
      <c r="A1750" s="13"/>
      <c r="B1750" s="243"/>
      <c r="C1750" s="244"/>
      <c r="D1750" s="234" t="s">
        <v>188</v>
      </c>
      <c r="E1750" s="245" t="s">
        <v>1</v>
      </c>
      <c r="F1750" s="246" t="s">
        <v>1165</v>
      </c>
      <c r="G1750" s="244"/>
      <c r="H1750" s="245" t="s">
        <v>1</v>
      </c>
      <c r="I1750" s="247"/>
      <c r="J1750" s="244"/>
      <c r="K1750" s="244"/>
      <c r="L1750" s="248"/>
      <c r="M1750" s="249"/>
      <c r="N1750" s="250"/>
      <c r="O1750" s="250"/>
      <c r="P1750" s="250"/>
      <c r="Q1750" s="250"/>
      <c r="R1750" s="250"/>
      <c r="S1750" s="250"/>
      <c r="T1750" s="251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T1750" s="252" t="s">
        <v>188</v>
      </c>
      <c r="AU1750" s="252" t="s">
        <v>82</v>
      </c>
      <c r="AV1750" s="13" t="s">
        <v>80</v>
      </c>
      <c r="AW1750" s="13" t="s">
        <v>30</v>
      </c>
      <c r="AX1750" s="13" t="s">
        <v>73</v>
      </c>
      <c r="AY1750" s="252" t="s">
        <v>129</v>
      </c>
    </row>
    <row r="1751" spans="1:51" s="14" customFormat="1" ht="12">
      <c r="A1751" s="14"/>
      <c r="B1751" s="253"/>
      <c r="C1751" s="254"/>
      <c r="D1751" s="234" t="s">
        <v>188</v>
      </c>
      <c r="E1751" s="255" t="s">
        <v>1</v>
      </c>
      <c r="F1751" s="256" t="s">
        <v>1218</v>
      </c>
      <c r="G1751" s="254"/>
      <c r="H1751" s="257">
        <v>9.306</v>
      </c>
      <c r="I1751" s="258"/>
      <c r="J1751" s="254"/>
      <c r="K1751" s="254"/>
      <c r="L1751" s="259"/>
      <c r="M1751" s="260"/>
      <c r="N1751" s="261"/>
      <c r="O1751" s="261"/>
      <c r="P1751" s="261"/>
      <c r="Q1751" s="261"/>
      <c r="R1751" s="261"/>
      <c r="S1751" s="261"/>
      <c r="T1751" s="262"/>
      <c r="U1751" s="14"/>
      <c r="V1751" s="14"/>
      <c r="W1751" s="14"/>
      <c r="X1751" s="14"/>
      <c r="Y1751" s="14"/>
      <c r="Z1751" s="14"/>
      <c r="AA1751" s="14"/>
      <c r="AB1751" s="14"/>
      <c r="AC1751" s="14"/>
      <c r="AD1751" s="14"/>
      <c r="AE1751" s="14"/>
      <c r="AT1751" s="263" t="s">
        <v>188</v>
      </c>
      <c r="AU1751" s="263" t="s">
        <v>82</v>
      </c>
      <c r="AV1751" s="14" t="s">
        <v>82</v>
      </c>
      <c r="AW1751" s="14" t="s">
        <v>30</v>
      </c>
      <c r="AX1751" s="14" t="s">
        <v>73</v>
      </c>
      <c r="AY1751" s="263" t="s">
        <v>129</v>
      </c>
    </row>
    <row r="1752" spans="1:51" s="14" customFormat="1" ht="12">
      <c r="A1752" s="14"/>
      <c r="B1752" s="253"/>
      <c r="C1752" s="254"/>
      <c r="D1752" s="234" t="s">
        <v>188</v>
      </c>
      <c r="E1752" s="255" t="s">
        <v>1</v>
      </c>
      <c r="F1752" s="256" t="s">
        <v>1219</v>
      </c>
      <c r="G1752" s="254"/>
      <c r="H1752" s="257">
        <v>9.867</v>
      </c>
      <c r="I1752" s="258"/>
      <c r="J1752" s="254"/>
      <c r="K1752" s="254"/>
      <c r="L1752" s="259"/>
      <c r="M1752" s="260"/>
      <c r="N1752" s="261"/>
      <c r="O1752" s="261"/>
      <c r="P1752" s="261"/>
      <c r="Q1752" s="261"/>
      <c r="R1752" s="261"/>
      <c r="S1752" s="261"/>
      <c r="T1752" s="262"/>
      <c r="U1752" s="14"/>
      <c r="V1752" s="14"/>
      <c r="W1752" s="14"/>
      <c r="X1752" s="14"/>
      <c r="Y1752" s="14"/>
      <c r="Z1752" s="14"/>
      <c r="AA1752" s="14"/>
      <c r="AB1752" s="14"/>
      <c r="AC1752" s="14"/>
      <c r="AD1752" s="14"/>
      <c r="AE1752" s="14"/>
      <c r="AT1752" s="263" t="s">
        <v>188</v>
      </c>
      <c r="AU1752" s="263" t="s">
        <v>82</v>
      </c>
      <c r="AV1752" s="14" t="s">
        <v>82</v>
      </c>
      <c r="AW1752" s="14" t="s">
        <v>30</v>
      </c>
      <c r="AX1752" s="14" t="s">
        <v>73</v>
      </c>
      <c r="AY1752" s="263" t="s">
        <v>129</v>
      </c>
    </row>
    <row r="1753" spans="1:51" s="14" customFormat="1" ht="12">
      <c r="A1753" s="14"/>
      <c r="B1753" s="253"/>
      <c r="C1753" s="254"/>
      <c r="D1753" s="234" t="s">
        <v>188</v>
      </c>
      <c r="E1753" s="255" t="s">
        <v>1</v>
      </c>
      <c r="F1753" s="256" t="s">
        <v>907</v>
      </c>
      <c r="G1753" s="254"/>
      <c r="H1753" s="257">
        <v>14.623</v>
      </c>
      <c r="I1753" s="258"/>
      <c r="J1753" s="254"/>
      <c r="K1753" s="254"/>
      <c r="L1753" s="259"/>
      <c r="M1753" s="260"/>
      <c r="N1753" s="261"/>
      <c r="O1753" s="261"/>
      <c r="P1753" s="261"/>
      <c r="Q1753" s="261"/>
      <c r="R1753" s="261"/>
      <c r="S1753" s="261"/>
      <c r="T1753" s="262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T1753" s="263" t="s">
        <v>188</v>
      </c>
      <c r="AU1753" s="263" t="s">
        <v>82</v>
      </c>
      <c r="AV1753" s="14" t="s">
        <v>82</v>
      </c>
      <c r="AW1753" s="14" t="s">
        <v>30</v>
      </c>
      <c r="AX1753" s="14" t="s">
        <v>73</v>
      </c>
      <c r="AY1753" s="263" t="s">
        <v>129</v>
      </c>
    </row>
    <row r="1754" spans="1:51" s="14" customFormat="1" ht="12">
      <c r="A1754" s="14"/>
      <c r="B1754" s="253"/>
      <c r="C1754" s="254"/>
      <c r="D1754" s="234" t="s">
        <v>188</v>
      </c>
      <c r="E1754" s="255" t="s">
        <v>1</v>
      </c>
      <c r="F1754" s="256" t="s">
        <v>622</v>
      </c>
      <c r="G1754" s="254"/>
      <c r="H1754" s="257">
        <v>-3.6</v>
      </c>
      <c r="I1754" s="258"/>
      <c r="J1754" s="254"/>
      <c r="K1754" s="254"/>
      <c r="L1754" s="259"/>
      <c r="M1754" s="260"/>
      <c r="N1754" s="261"/>
      <c r="O1754" s="261"/>
      <c r="P1754" s="261"/>
      <c r="Q1754" s="261"/>
      <c r="R1754" s="261"/>
      <c r="S1754" s="261"/>
      <c r="T1754" s="262"/>
      <c r="U1754" s="14"/>
      <c r="V1754" s="14"/>
      <c r="W1754" s="14"/>
      <c r="X1754" s="14"/>
      <c r="Y1754" s="14"/>
      <c r="Z1754" s="14"/>
      <c r="AA1754" s="14"/>
      <c r="AB1754" s="14"/>
      <c r="AC1754" s="14"/>
      <c r="AD1754" s="14"/>
      <c r="AE1754" s="14"/>
      <c r="AT1754" s="263" t="s">
        <v>188</v>
      </c>
      <c r="AU1754" s="263" t="s">
        <v>82</v>
      </c>
      <c r="AV1754" s="14" t="s">
        <v>82</v>
      </c>
      <c r="AW1754" s="14" t="s">
        <v>30</v>
      </c>
      <c r="AX1754" s="14" t="s">
        <v>73</v>
      </c>
      <c r="AY1754" s="263" t="s">
        <v>129</v>
      </c>
    </row>
    <row r="1755" spans="1:51" s="14" customFormat="1" ht="12">
      <c r="A1755" s="14"/>
      <c r="B1755" s="253"/>
      <c r="C1755" s="254"/>
      <c r="D1755" s="234" t="s">
        <v>188</v>
      </c>
      <c r="E1755" s="255" t="s">
        <v>1</v>
      </c>
      <c r="F1755" s="256" t="s">
        <v>623</v>
      </c>
      <c r="G1755" s="254"/>
      <c r="H1755" s="257">
        <v>1.35</v>
      </c>
      <c r="I1755" s="258"/>
      <c r="J1755" s="254"/>
      <c r="K1755" s="254"/>
      <c r="L1755" s="259"/>
      <c r="M1755" s="260"/>
      <c r="N1755" s="261"/>
      <c r="O1755" s="261"/>
      <c r="P1755" s="261"/>
      <c r="Q1755" s="261"/>
      <c r="R1755" s="261"/>
      <c r="S1755" s="261"/>
      <c r="T1755" s="262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T1755" s="263" t="s">
        <v>188</v>
      </c>
      <c r="AU1755" s="263" t="s">
        <v>82</v>
      </c>
      <c r="AV1755" s="14" t="s">
        <v>82</v>
      </c>
      <c r="AW1755" s="14" t="s">
        <v>30</v>
      </c>
      <c r="AX1755" s="14" t="s">
        <v>73</v>
      </c>
      <c r="AY1755" s="263" t="s">
        <v>129</v>
      </c>
    </row>
    <row r="1756" spans="1:51" s="13" customFormat="1" ht="12">
      <c r="A1756" s="13"/>
      <c r="B1756" s="243"/>
      <c r="C1756" s="244"/>
      <c r="D1756" s="234" t="s">
        <v>188</v>
      </c>
      <c r="E1756" s="245" t="s">
        <v>1</v>
      </c>
      <c r="F1756" s="246" t="s">
        <v>1167</v>
      </c>
      <c r="G1756" s="244"/>
      <c r="H1756" s="245" t="s">
        <v>1</v>
      </c>
      <c r="I1756" s="247"/>
      <c r="J1756" s="244"/>
      <c r="K1756" s="244"/>
      <c r="L1756" s="248"/>
      <c r="M1756" s="249"/>
      <c r="N1756" s="250"/>
      <c r="O1756" s="250"/>
      <c r="P1756" s="250"/>
      <c r="Q1756" s="250"/>
      <c r="R1756" s="250"/>
      <c r="S1756" s="250"/>
      <c r="T1756" s="251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T1756" s="252" t="s">
        <v>188</v>
      </c>
      <c r="AU1756" s="252" t="s">
        <v>82</v>
      </c>
      <c r="AV1756" s="13" t="s">
        <v>80</v>
      </c>
      <c r="AW1756" s="13" t="s">
        <v>30</v>
      </c>
      <c r="AX1756" s="13" t="s">
        <v>73</v>
      </c>
      <c r="AY1756" s="252" t="s">
        <v>129</v>
      </c>
    </row>
    <row r="1757" spans="1:51" s="14" customFormat="1" ht="12">
      <c r="A1757" s="14"/>
      <c r="B1757" s="253"/>
      <c r="C1757" s="254"/>
      <c r="D1757" s="234" t="s">
        <v>188</v>
      </c>
      <c r="E1757" s="255" t="s">
        <v>1</v>
      </c>
      <c r="F1757" s="256" t="s">
        <v>1220</v>
      </c>
      <c r="G1757" s="254"/>
      <c r="H1757" s="257">
        <v>11.343</v>
      </c>
      <c r="I1757" s="258"/>
      <c r="J1757" s="254"/>
      <c r="K1757" s="254"/>
      <c r="L1757" s="259"/>
      <c r="M1757" s="260"/>
      <c r="N1757" s="261"/>
      <c r="O1757" s="261"/>
      <c r="P1757" s="261"/>
      <c r="Q1757" s="261"/>
      <c r="R1757" s="261"/>
      <c r="S1757" s="261"/>
      <c r="T1757" s="262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T1757" s="263" t="s">
        <v>188</v>
      </c>
      <c r="AU1757" s="263" t="s">
        <v>82</v>
      </c>
      <c r="AV1757" s="14" t="s">
        <v>82</v>
      </c>
      <c r="AW1757" s="14" t="s">
        <v>30</v>
      </c>
      <c r="AX1757" s="14" t="s">
        <v>73</v>
      </c>
      <c r="AY1757" s="263" t="s">
        <v>129</v>
      </c>
    </row>
    <row r="1758" spans="1:51" s="14" customFormat="1" ht="12">
      <c r="A1758" s="14"/>
      <c r="B1758" s="253"/>
      <c r="C1758" s="254"/>
      <c r="D1758" s="234" t="s">
        <v>188</v>
      </c>
      <c r="E1758" s="255" t="s">
        <v>1</v>
      </c>
      <c r="F1758" s="256" t="s">
        <v>1221</v>
      </c>
      <c r="G1758" s="254"/>
      <c r="H1758" s="257">
        <v>11.139</v>
      </c>
      <c r="I1758" s="258"/>
      <c r="J1758" s="254"/>
      <c r="K1758" s="254"/>
      <c r="L1758" s="259"/>
      <c r="M1758" s="260"/>
      <c r="N1758" s="261"/>
      <c r="O1758" s="261"/>
      <c r="P1758" s="261"/>
      <c r="Q1758" s="261"/>
      <c r="R1758" s="261"/>
      <c r="S1758" s="261"/>
      <c r="T1758" s="262"/>
      <c r="U1758" s="14"/>
      <c r="V1758" s="14"/>
      <c r="W1758" s="14"/>
      <c r="X1758" s="14"/>
      <c r="Y1758" s="14"/>
      <c r="Z1758" s="14"/>
      <c r="AA1758" s="14"/>
      <c r="AB1758" s="14"/>
      <c r="AC1758" s="14"/>
      <c r="AD1758" s="14"/>
      <c r="AE1758" s="14"/>
      <c r="AT1758" s="263" t="s">
        <v>188</v>
      </c>
      <c r="AU1758" s="263" t="s">
        <v>82</v>
      </c>
      <c r="AV1758" s="14" t="s">
        <v>82</v>
      </c>
      <c r="AW1758" s="14" t="s">
        <v>30</v>
      </c>
      <c r="AX1758" s="14" t="s">
        <v>73</v>
      </c>
      <c r="AY1758" s="263" t="s">
        <v>129</v>
      </c>
    </row>
    <row r="1759" spans="1:51" s="14" customFormat="1" ht="12">
      <c r="A1759" s="14"/>
      <c r="B1759" s="253"/>
      <c r="C1759" s="254"/>
      <c r="D1759" s="234" t="s">
        <v>188</v>
      </c>
      <c r="E1759" s="255" t="s">
        <v>1</v>
      </c>
      <c r="F1759" s="256" t="s">
        <v>622</v>
      </c>
      <c r="G1759" s="254"/>
      <c r="H1759" s="257">
        <v>-3.6</v>
      </c>
      <c r="I1759" s="258"/>
      <c r="J1759" s="254"/>
      <c r="K1759" s="254"/>
      <c r="L1759" s="259"/>
      <c r="M1759" s="260"/>
      <c r="N1759" s="261"/>
      <c r="O1759" s="261"/>
      <c r="P1759" s="261"/>
      <c r="Q1759" s="261"/>
      <c r="R1759" s="261"/>
      <c r="S1759" s="261"/>
      <c r="T1759" s="262"/>
      <c r="U1759" s="14"/>
      <c r="V1759" s="14"/>
      <c r="W1759" s="14"/>
      <c r="X1759" s="14"/>
      <c r="Y1759" s="14"/>
      <c r="Z1759" s="14"/>
      <c r="AA1759" s="14"/>
      <c r="AB1759" s="14"/>
      <c r="AC1759" s="14"/>
      <c r="AD1759" s="14"/>
      <c r="AE1759" s="14"/>
      <c r="AT1759" s="263" t="s">
        <v>188</v>
      </c>
      <c r="AU1759" s="263" t="s">
        <v>82</v>
      </c>
      <c r="AV1759" s="14" t="s">
        <v>82</v>
      </c>
      <c r="AW1759" s="14" t="s">
        <v>30</v>
      </c>
      <c r="AX1759" s="14" t="s">
        <v>73</v>
      </c>
      <c r="AY1759" s="263" t="s">
        <v>129</v>
      </c>
    </row>
    <row r="1760" spans="1:51" s="14" customFormat="1" ht="12">
      <c r="A1760" s="14"/>
      <c r="B1760" s="253"/>
      <c r="C1760" s="254"/>
      <c r="D1760" s="234" t="s">
        <v>188</v>
      </c>
      <c r="E1760" s="255" t="s">
        <v>1</v>
      </c>
      <c r="F1760" s="256" t="s">
        <v>623</v>
      </c>
      <c r="G1760" s="254"/>
      <c r="H1760" s="257">
        <v>1.35</v>
      </c>
      <c r="I1760" s="258"/>
      <c r="J1760" s="254"/>
      <c r="K1760" s="254"/>
      <c r="L1760" s="259"/>
      <c r="M1760" s="260"/>
      <c r="N1760" s="261"/>
      <c r="O1760" s="261"/>
      <c r="P1760" s="261"/>
      <c r="Q1760" s="261"/>
      <c r="R1760" s="261"/>
      <c r="S1760" s="261"/>
      <c r="T1760" s="262"/>
      <c r="U1760" s="14"/>
      <c r="V1760" s="14"/>
      <c r="W1760" s="14"/>
      <c r="X1760" s="14"/>
      <c r="Y1760" s="14"/>
      <c r="Z1760" s="14"/>
      <c r="AA1760" s="14"/>
      <c r="AB1760" s="14"/>
      <c r="AC1760" s="14"/>
      <c r="AD1760" s="14"/>
      <c r="AE1760" s="14"/>
      <c r="AT1760" s="263" t="s">
        <v>188</v>
      </c>
      <c r="AU1760" s="263" t="s">
        <v>82</v>
      </c>
      <c r="AV1760" s="14" t="s">
        <v>82</v>
      </c>
      <c r="AW1760" s="14" t="s">
        <v>30</v>
      </c>
      <c r="AX1760" s="14" t="s">
        <v>73</v>
      </c>
      <c r="AY1760" s="263" t="s">
        <v>129</v>
      </c>
    </row>
    <row r="1761" spans="1:51" s="13" customFormat="1" ht="12">
      <c r="A1761" s="13"/>
      <c r="B1761" s="243"/>
      <c r="C1761" s="244"/>
      <c r="D1761" s="234" t="s">
        <v>188</v>
      </c>
      <c r="E1761" s="245" t="s">
        <v>1</v>
      </c>
      <c r="F1761" s="246" t="s">
        <v>1169</v>
      </c>
      <c r="G1761" s="244"/>
      <c r="H1761" s="245" t="s">
        <v>1</v>
      </c>
      <c r="I1761" s="247"/>
      <c r="J1761" s="244"/>
      <c r="K1761" s="244"/>
      <c r="L1761" s="248"/>
      <c r="M1761" s="249"/>
      <c r="N1761" s="250"/>
      <c r="O1761" s="250"/>
      <c r="P1761" s="250"/>
      <c r="Q1761" s="250"/>
      <c r="R1761" s="250"/>
      <c r="S1761" s="250"/>
      <c r="T1761" s="251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T1761" s="252" t="s">
        <v>188</v>
      </c>
      <c r="AU1761" s="252" t="s">
        <v>82</v>
      </c>
      <c r="AV1761" s="13" t="s">
        <v>80</v>
      </c>
      <c r="AW1761" s="13" t="s">
        <v>30</v>
      </c>
      <c r="AX1761" s="13" t="s">
        <v>73</v>
      </c>
      <c r="AY1761" s="252" t="s">
        <v>129</v>
      </c>
    </row>
    <row r="1762" spans="1:51" s="14" customFormat="1" ht="12">
      <c r="A1762" s="14"/>
      <c r="B1762" s="253"/>
      <c r="C1762" s="254"/>
      <c r="D1762" s="234" t="s">
        <v>188</v>
      </c>
      <c r="E1762" s="255" t="s">
        <v>1</v>
      </c>
      <c r="F1762" s="256" t="s">
        <v>1222</v>
      </c>
      <c r="G1762" s="254"/>
      <c r="H1762" s="257">
        <v>11.28</v>
      </c>
      <c r="I1762" s="258"/>
      <c r="J1762" s="254"/>
      <c r="K1762" s="254"/>
      <c r="L1762" s="259"/>
      <c r="M1762" s="260"/>
      <c r="N1762" s="261"/>
      <c r="O1762" s="261"/>
      <c r="P1762" s="261"/>
      <c r="Q1762" s="261"/>
      <c r="R1762" s="261"/>
      <c r="S1762" s="261"/>
      <c r="T1762" s="262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T1762" s="263" t="s">
        <v>188</v>
      </c>
      <c r="AU1762" s="263" t="s">
        <v>82</v>
      </c>
      <c r="AV1762" s="14" t="s">
        <v>82</v>
      </c>
      <c r="AW1762" s="14" t="s">
        <v>30</v>
      </c>
      <c r="AX1762" s="14" t="s">
        <v>73</v>
      </c>
      <c r="AY1762" s="263" t="s">
        <v>129</v>
      </c>
    </row>
    <row r="1763" spans="1:51" s="14" customFormat="1" ht="12">
      <c r="A1763" s="14"/>
      <c r="B1763" s="253"/>
      <c r="C1763" s="254"/>
      <c r="D1763" s="234" t="s">
        <v>188</v>
      </c>
      <c r="E1763" s="255" t="s">
        <v>1</v>
      </c>
      <c r="F1763" s="256" t="s">
        <v>1223</v>
      </c>
      <c r="G1763" s="254"/>
      <c r="H1763" s="257">
        <v>11.96</v>
      </c>
      <c r="I1763" s="258"/>
      <c r="J1763" s="254"/>
      <c r="K1763" s="254"/>
      <c r="L1763" s="259"/>
      <c r="M1763" s="260"/>
      <c r="N1763" s="261"/>
      <c r="O1763" s="261"/>
      <c r="P1763" s="261"/>
      <c r="Q1763" s="261"/>
      <c r="R1763" s="261"/>
      <c r="S1763" s="261"/>
      <c r="T1763" s="262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T1763" s="263" t="s">
        <v>188</v>
      </c>
      <c r="AU1763" s="263" t="s">
        <v>82</v>
      </c>
      <c r="AV1763" s="14" t="s">
        <v>82</v>
      </c>
      <c r="AW1763" s="14" t="s">
        <v>30</v>
      </c>
      <c r="AX1763" s="14" t="s">
        <v>73</v>
      </c>
      <c r="AY1763" s="263" t="s">
        <v>129</v>
      </c>
    </row>
    <row r="1764" spans="1:51" s="14" customFormat="1" ht="12">
      <c r="A1764" s="14"/>
      <c r="B1764" s="253"/>
      <c r="C1764" s="254"/>
      <c r="D1764" s="234" t="s">
        <v>188</v>
      </c>
      <c r="E1764" s="255" t="s">
        <v>1</v>
      </c>
      <c r="F1764" s="256" t="s">
        <v>1224</v>
      </c>
      <c r="G1764" s="254"/>
      <c r="H1764" s="257">
        <v>30.119</v>
      </c>
      <c r="I1764" s="258"/>
      <c r="J1764" s="254"/>
      <c r="K1764" s="254"/>
      <c r="L1764" s="259"/>
      <c r="M1764" s="260"/>
      <c r="N1764" s="261"/>
      <c r="O1764" s="261"/>
      <c r="P1764" s="261"/>
      <c r="Q1764" s="261"/>
      <c r="R1764" s="261"/>
      <c r="S1764" s="261"/>
      <c r="T1764" s="262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T1764" s="263" t="s">
        <v>188</v>
      </c>
      <c r="AU1764" s="263" t="s">
        <v>82</v>
      </c>
      <c r="AV1764" s="14" t="s">
        <v>82</v>
      </c>
      <c r="AW1764" s="14" t="s">
        <v>30</v>
      </c>
      <c r="AX1764" s="14" t="s">
        <v>73</v>
      </c>
      <c r="AY1764" s="263" t="s">
        <v>129</v>
      </c>
    </row>
    <row r="1765" spans="1:51" s="14" customFormat="1" ht="12">
      <c r="A1765" s="14"/>
      <c r="B1765" s="253"/>
      <c r="C1765" s="254"/>
      <c r="D1765" s="234" t="s">
        <v>188</v>
      </c>
      <c r="E1765" s="255" t="s">
        <v>1</v>
      </c>
      <c r="F1765" s="256" t="s">
        <v>898</v>
      </c>
      <c r="G1765" s="254"/>
      <c r="H1765" s="257">
        <v>-1.8</v>
      </c>
      <c r="I1765" s="258"/>
      <c r="J1765" s="254"/>
      <c r="K1765" s="254"/>
      <c r="L1765" s="259"/>
      <c r="M1765" s="260"/>
      <c r="N1765" s="261"/>
      <c r="O1765" s="261"/>
      <c r="P1765" s="261"/>
      <c r="Q1765" s="261"/>
      <c r="R1765" s="261"/>
      <c r="S1765" s="261"/>
      <c r="T1765" s="262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T1765" s="263" t="s">
        <v>188</v>
      </c>
      <c r="AU1765" s="263" t="s">
        <v>82</v>
      </c>
      <c r="AV1765" s="14" t="s">
        <v>82</v>
      </c>
      <c r="AW1765" s="14" t="s">
        <v>30</v>
      </c>
      <c r="AX1765" s="14" t="s">
        <v>73</v>
      </c>
      <c r="AY1765" s="263" t="s">
        <v>129</v>
      </c>
    </row>
    <row r="1766" spans="1:51" s="14" customFormat="1" ht="12">
      <c r="A1766" s="14"/>
      <c r="B1766" s="253"/>
      <c r="C1766" s="254"/>
      <c r="D1766" s="234" t="s">
        <v>188</v>
      </c>
      <c r="E1766" s="255" t="s">
        <v>1</v>
      </c>
      <c r="F1766" s="256" t="s">
        <v>622</v>
      </c>
      <c r="G1766" s="254"/>
      <c r="H1766" s="257">
        <v>-3.6</v>
      </c>
      <c r="I1766" s="258"/>
      <c r="J1766" s="254"/>
      <c r="K1766" s="254"/>
      <c r="L1766" s="259"/>
      <c r="M1766" s="260"/>
      <c r="N1766" s="261"/>
      <c r="O1766" s="261"/>
      <c r="P1766" s="261"/>
      <c r="Q1766" s="261"/>
      <c r="R1766" s="261"/>
      <c r="S1766" s="261"/>
      <c r="T1766" s="262"/>
      <c r="U1766" s="14"/>
      <c r="V1766" s="14"/>
      <c r="W1766" s="14"/>
      <c r="X1766" s="14"/>
      <c r="Y1766" s="14"/>
      <c r="Z1766" s="14"/>
      <c r="AA1766" s="14"/>
      <c r="AB1766" s="14"/>
      <c r="AC1766" s="14"/>
      <c r="AD1766" s="14"/>
      <c r="AE1766" s="14"/>
      <c r="AT1766" s="263" t="s">
        <v>188</v>
      </c>
      <c r="AU1766" s="263" t="s">
        <v>82</v>
      </c>
      <c r="AV1766" s="14" t="s">
        <v>82</v>
      </c>
      <c r="AW1766" s="14" t="s">
        <v>30</v>
      </c>
      <c r="AX1766" s="14" t="s">
        <v>73</v>
      </c>
      <c r="AY1766" s="263" t="s">
        <v>129</v>
      </c>
    </row>
    <row r="1767" spans="1:51" s="14" customFormat="1" ht="12">
      <c r="A1767" s="14"/>
      <c r="B1767" s="253"/>
      <c r="C1767" s="254"/>
      <c r="D1767" s="234" t="s">
        <v>188</v>
      </c>
      <c r="E1767" s="255" t="s">
        <v>1</v>
      </c>
      <c r="F1767" s="256" t="s">
        <v>623</v>
      </c>
      <c r="G1767" s="254"/>
      <c r="H1767" s="257">
        <v>1.35</v>
      </c>
      <c r="I1767" s="258"/>
      <c r="J1767" s="254"/>
      <c r="K1767" s="254"/>
      <c r="L1767" s="259"/>
      <c r="M1767" s="260"/>
      <c r="N1767" s="261"/>
      <c r="O1767" s="261"/>
      <c r="P1767" s="261"/>
      <c r="Q1767" s="261"/>
      <c r="R1767" s="261"/>
      <c r="S1767" s="261"/>
      <c r="T1767" s="262"/>
      <c r="U1767" s="14"/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T1767" s="263" t="s">
        <v>188</v>
      </c>
      <c r="AU1767" s="263" t="s">
        <v>82</v>
      </c>
      <c r="AV1767" s="14" t="s">
        <v>82</v>
      </c>
      <c r="AW1767" s="14" t="s">
        <v>30</v>
      </c>
      <c r="AX1767" s="14" t="s">
        <v>73</v>
      </c>
      <c r="AY1767" s="263" t="s">
        <v>129</v>
      </c>
    </row>
    <row r="1768" spans="1:51" s="14" customFormat="1" ht="12">
      <c r="A1768" s="14"/>
      <c r="B1768" s="253"/>
      <c r="C1768" s="254"/>
      <c r="D1768" s="234" t="s">
        <v>188</v>
      </c>
      <c r="E1768" s="255" t="s">
        <v>1</v>
      </c>
      <c r="F1768" s="256" t="s">
        <v>1225</v>
      </c>
      <c r="G1768" s="254"/>
      <c r="H1768" s="257">
        <v>1.335</v>
      </c>
      <c r="I1768" s="258"/>
      <c r="J1768" s="254"/>
      <c r="K1768" s="254"/>
      <c r="L1768" s="259"/>
      <c r="M1768" s="260"/>
      <c r="N1768" s="261"/>
      <c r="O1768" s="261"/>
      <c r="P1768" s="261"/>
      <c r="Q1768" s="261"/>
      <c r="R1768" s="261"/>
      <c r="S1768" s="261"/>
      <c r="T1768" s="262"/>
      <c r="U1768" s="14"/>
      <c r="V1768" s="14"/>
      <c r="W1768" s="14"/>
      <c r="X1768" s="14"/>
      <c r="Y1768" s="14"/>
      <c r="Z1768" s="14"/>
      <c r="AA1768" s="14"/>
      <c r="AB1768" s="14"/>
      <c r="AC1768" s="14"/>
      <c r="AD1768" s="14"/>
      <c r="AE1768" s="14"/>
      <c r="AT1768" s="263" t="s">
        <v>188</v>
      </c>
      <c r="AU1768" s="263" t="s">
        <v>82</v>
      </c>
      <c r="AV1768" s="14" t="s">
        <v>82</v>
      </c>
      <c r="AW1768" s="14" t="s">
        <v>30</v>
      </c>
      <c r="AX1768" s="14" t="s">
        <v>73</v>
      </c>
      <c r="AY1768" s="263" t="s">
        <v>129</v>
      </c>
    </row>
    <row r="1769" spans="1:51" s="13" customFormat="1" ht="12">
      <c r="A1769" s="13"/>
      <c r="B1769" s="243"/>
      <c r="C1769" s="244"/>
      <c r="D1769" s="234" t="s">
        <v>188</v>
      </c>
      <c r="E1769" s="245" t="s">
        <v>1</v>
      </c>
      <c r="F1769" s="246" t="s">
        <v>1170</v>
      </c>
      <c r="G1769" s="244"/>
      <c r="H1769" s="245" t="s">
        <v>1</v>
      </c>
      <c r="I1769" s="247"/>
      <c r="J1769" s="244"/>
      <c r="K1769" s="244"/>
      <c r="L1769" s="248"/>
      <c r="M1769" s="249"/>
      <c r="N1769" s="250"/>
      <c r="O1769" s="250"/>
      <c r="P1769" s="250"/>
      <c r="Q1769" s="250"/>
      <c r="R1769" s="250"/>
      <c r="S1769" s="250"/>
      <c r="T1769" s="251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T1769" s="252" t="s">
        <v>188</v>
      </c>
      <c r="AU1769" s="252" t="s">
        <v>82</v>
      </c>
      <c r="AV1769" s="13" t="s">
        <v>80</v>
      </c>
      <c r="AW1769" s="13" t="s">
        <v>30</v>
      </c>
      <c r="AX1769" s="13" t="s">
        <v>73</v>
      </c>
      <c r="AY1769" s="252" t="s">
        <v>129</v>
      </c>
    </row>
    <row r="1770" spans="1:51" s="14" customFormat="1" ht="12">
      <c r="A1770" s="14"/>
      <c r="B1770" s="253"/>
      <c r="C1770" s="254"/>
      <c r="D1770" s="234" t="s">
        <v>188</v>
      </c>
      <c r="E1770" s="255" t="s">
        <v>1</v>
      </c>
      <c r="F1770" s="256" t="s">
        <v>1226</v>
      </c>
      <c r="G1770" s="254"/>
      <c r="H1770" s="257">
        <v>9.165</v>
      </c>
      <c r="I1770" s="258"/>
      <c r="J1770" s="254"/>
      <c r="K1770" s="254"/>
      <c r="L1770" s="259"/>
      <c r="M1770" s="260"/>
      <c r="N1770" s="261"/>
      <c r="O1770" s="261"/>
      <c r="P1770" s="261"/>
      <c r="Q1770" s="261"/>
      <c r="R1770" s="261"/>
      <c r="S1770" s="261"/>
      <c r="T1770" s="262"/>
      <c r="U1770" s="14"/>
      <c r="V1770" s="14"/>
      <c r="W1770" s="14"/>
      <c r="X1770" s="14"/>
      <c r="Y1770" s="14"/>
      <c r="Z1770" s="14"/>
      <c r="AA1770" s="14"/>
      <c r="AB1770" s="14"/>
      <c r="AC1770" s="14"/>
      <c r="AD1770" s="14"/>
      <c r="AE1770" s="14"/>
      <c r="AT1770" s="263" t="s">
        <v>188</v>
      </c>
      <c r="AU1770" s="263" t="s">
        <v>82</v>
      </c>
      <c r="AV1770" s="14" t="s">
        <v>82</v>
      </c>
      <c r="AW1770" s="14" t="s">
        <v>30</v>
      </c>
      <c r="AX1770" s="14" t="s">
        <v>73</v>
      </c>
      <c r="AY1770" s="263" t="s">
        <v>129</v>
      </c>
    </row>
    <row r="1771" spans="1:51" s="14" customFormat="1" ht="12">
      <c r="A1771" s="14"/>
      <c r="B1771" s="253"/>
      <c r="C1771" s="254"/>
      <c r="D1771" s="234" t="s">
        <v>188</v>
      </c>
      <c r="E1771" s="255" t="s">
        <v>1</v>
      </c>
      <c r="F1771" s="256" t="s">
        <v>1227</v>
      </c>
      <c r="G1771" s="254"/>
      <c r="H1771" s="257">
        <v>9.718</v>
      </c>
      <c r="I1771" s="258"/>
      <c r="J1771" s="254"/>
      <c r="K1771" s="254"/>
      <c r="L1771" s="259"/>
      <c r="M1771" s="260"/>
      <c r="N1771" s="261"/>
      <c r="O1771" s="261"/>
      <c r="P1771" s="261"/>
      <c r="Q1771" s="261"/>
      <c r="R1771" s="261"/>
      <c r="S1771" s="261"/>
      <c r="T1771" s="262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T1771" s="263" t="s">
        <v>188</v>
      </c>
      <c r="AU1771" s="263" t="s">
        <v>82</v>
      </c>
      <c r="AV1771" s="14" t="s">
        <v>82</v>
      </c>
      <c r="AW1771" s="14" t="s">
        <v>30</v>
      </c>
      <c r="AX1771" s="14" t="s">
        <v>73</v>
      </c>
      <c r="AY1771" s="263" t="s">
        <v>129</v>
      </c>
    </row>
    <row r="1772" spans="1:51" s="14" customFormat="1" ht="12">
      <c r="A1772" s="14"/>
      <c r="B1772" s="253"/>
      <c r="C1772" s="254"/>
      <c r="D1772" s="234" t="s">
        <v>188</v>
      </c>
      <c r="E1772" s="255" t="s">
        <v>1</v>
      </c>
      <c r="F1772" s="256" t="s">
        <v>1224</v>
      </c>
      <c r="G1772" s="254"/>
      <c r="H1772" s="257">
        <v>30.119</v>
      </c>
      <c r="I1772" s="258"/>
      <c r="J1772" s="254"/>
      <c r="K1772" s="254"/>
      <c r="L1772" s="259"/>
      <c r="M1772" s="260"/>
      <c r="N1772" s="261"/>
      <c r="O1772" s="261"/>
      <c r="P1772" s="261"/>
      <c r="Q1772" s="261"/>
      <c r="R1772" s="261"/>
      <c r="S1772" s="261"/>
      <c r="T1772" s="262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T1772" s="263" t="s">
        <v>188</v>
      </c>
      <c r="AU1772" s="263" t="s">
        <v>82</v>
      </c>
      <c r="AV1772" s="14" t="s">
        <v>82</v>
      </c>
      <c r="AW1772" s="14" t="s">
        <v>30</v>
      </c>
      <c r="AX1772" s="14" t="s">
        <v>73</v>
      </c>
      <c r="AY1772" s="263" t="s">
        <v>129</v>
      </c>
    </row>
    <row r="1773" spans="1:51" s="14" customFormat="1" ht="12">
      <c r="A1773" s="14"/>
      <c r="B1773" s="253"/>
      <c r="C1773" s="254"/>
      <c r="D1773" s="234" t="s">
        <v>188</v>
      </c>
      <c r="E1773" s="255" t="s">
        <v>1</v>
      </c>
      <c r="F1773" s="256" t="s">
        <v>908</v>
      </c>
      <c r="G1773" s="254"/>
      <c r="H1773" s="257">
        <v>-3.6</v>
      </c>
      <c r="I1773" s="258"/>
      <c r="J1773" s="254"/>
      <c r="K1773" s="254"/>
      <c r="L1773" s="259"/>
      <c r="M1773" s="260"/>
      <c r="N1773" s="261"/>
      <c r="O1773" s="261"/>
      <c r="P1773" s="261"/>
      <c r="Q1773" s="261"/>
      <c r="R1773" s="261"/>
      <c r="S1773" s="261"/>
      <c r="T1773" s="262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T1773" s="263" t="s">
        <v>188</v>
      </c>
      <c r="AU1773" s="263" t="s">
        <v>82</v>
      </c>
      <c r="AV1773" s="14" t="s">
        <v>82</v>
      </c>
      <c r="AW1773" s="14" t="s">
        <v>30</v>
      </c>
      <c r="AX1773" s="14" t="s">
        <v>73</v>
      </c>
      <c r="AY1773" s="263" t="s">
        <v>129</v>
      </c>
    </row>
    <row r="1774" spans="1:51" s="14" customFormat="1" ht="12">
      <c r="A1774" s="14"/>
      <c r="B1774" s="253"/>
      <c r="C1774" s="254"/>
      <c r="D1774" s="234" t="s">
        <v>188</v>
      </c>
      <c r="E1774" s="255" t="s">
        <v>1</v>
      </c>
      <c r="F1774" s="256" t="s">
        <v>622</v>
      </c>
      <c r="G1774" s="254"/>
      <c r="H1774" s="257">
        <v>-3.6</v>
      </c>
      <c r="I1774" s="258"/>
      <c r="J1774" s="254"/>
      <c r="K1774" s="254"/>
      <c r="L1774" s="259"/>
      <c r="M1774" s="260"/>
      <c r="N1774" s="261"/>
      <c r="O1774" s="261"/>
      <c r="P1774" s="261"/>
      <c r="Q1774" s="261"/>
      <c r="R1774" s="261"/>
      <c r="S1774" s="261"/>
      <c r="T1774" s="262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T1774" s="263" t="s">
        <v>188</v>
      </c>
      <c r="AU1774" s="263" t="s">
        <v>82</v>
      </c>
      <c r="AV1774" s="14" t="s">
        <v>82</v>
      </c>
      <c r="AW1774" s="14" t="s">
        <v>30</v>
      </c>
      <c r="AX1774" s="14" t="s">
        <v>73</v>
      </c>
      <c r="AY1774" s="263" t="s">
        <v>129</v>
      </c>
    </row>
    <row r="1775" spans="1:51" s="14" customFormat="1" ht="12">
      <c r="A1775" s="14"/>
      <c r="B1775" s="253"/>
      <c r="C1775" s="254"/>
      <c r="D1775" s="234" t="s">
        <v>188</v>
      </c>
      <c r="E1775" s="255" t="s">
        <v>1</v>
      </c>
      <c r="F1775" s="256" t="s">
        <v>623</v>
      </c>
      <c r="G1775" s="254"/>
      <c r="H1775" s="257">
        <v>1.35</v>
      </c>
      <c r="I1775" s="258"/>
      <c r="J1775" s="254"/>
      <c r="K1775" s="254"/>
      <c r="L1775" s="259"/>
      <c r="M1775" s="260"/>
      <c r="N1775" s="261"/>
      <c r="O1775" s="261"/>
      <c r="P1775" s="261"/>
      <c r="Q1775" s="261"/>
      <c r="R1775" s="261"/>
      <c r="S1775" s="261"/>
      <c r="T1775" s="262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T1775" s="263" t="s">
        <v>188</v>
      </c>
      <c r="AU1775" s="263" t="s">
        <v>82</v>
      </c>
      <c r="AV1775" s="14" t="s">
        <v>82</v>
      </c>
      <c r="AW1775" s="14" t="s">
        <v>30</v>
      </c>
      <c r="AX1775" s="14" t="s">
        <v>73</v>
      </c>
      <c r="AY1775" s="263" t="s">
        <v>129</v>
      </c>
    </row>
    <row r="1776" spans="1:51" s="14" customFormat="1" ht="12">
      <c r="A1776" s="14"/>
      <c r="B1776" s="253"/>
      <c r="C1776" s="254"/>
      <c r="D1776" s="234" t="s">
        <v>188</v>
      </c>
      <c r="E1776" s="255" t="s">
        <v>1</v>
      </c>
      <c r="F1776" s="256" t="s">
        <v>1228</v>
      </c>
      <c r="G1776" s="254"/>
      <c r="H1776" s="257">
        <v>0.78</v>
      </c>
      <c r="I1776" s="258"/>
      <c r="J1776" s="254"/>
      <c r="K1776" s="254"/>
      <c r="L1776" s="259"/>
      <c r="M1776" s="260"/>
      <c r="N1776" s="261"/>
      <c r="O1776" s="261"/>
      <c r="P1776" s="261"/>
      <c r="Q1776" s="261"/>
      <c r="R1776" s="261"/>
      <c r="S1776" s="261"/>
      <c r="T1776" s="262"/>
      <c r="U1776" s="14"/>
      <c r="V1776" s="14"/>
      <c r="W1776" s="14"/>
      <c r="X1776" s="14"/>
      <c r="Y1776" s="14"/>
      <c r="Z1776" s="14"/>
      <c r="AA1776" s="14"/>
      <c r="AB1776" s="14"/>
      <c r="AC1776" s="14"/>
      <c r="AD1776" s="14"/>
      <c r="AE1776" s="14"/>
      <c r="AT1776" s="263" t="s">
        <v>188</v>
      </c>
      <c r="AU1776" s="263" t="s">
        <v>82</v>
      </c>
      <c r="AV1776" s="14" t="s">
        <v>82</v>
      </c>
      <c r="AW1776" s="14" t="s">
        <v>30</v>
      </c>
      <c r="AX1776" s="14" t="s">
        <v>73</v>
      </c>
      <c r="AY1776" s="263" t="s">
        <v>129</v>
      </c>
    </row>
    <row r="1777" spans="1:51" s="14" customFormat="1" ht="12">
      <c r="A1777" s="14"/>
      <c r="B1777" s="253"/>
      <c r="C1777" s="254"/>
      <c r="D1777" s="234" t="s">
        <v>188</v>
      </c>
      <c r="E1777" s="255" t="s">
        <v>1</v>
      </c>
      <c r="F1777" s="256" t="s">
        <v>1229</v>
      </c>
      <c r="G1777" s="254"/>
      <c r="H1777" s="257">
        <v>1.043</v>
      </c>
      <c r="I1777" s="258"/>
      <c r="J1777" s="254"/>
      <c r="K1777" s="254"/>
      <c r="L1777" s="259"/>
      <c r="M1777" s="260"/>
      <c r="N1777" s="261"/>
      <c r="O1777" s="261"/>
      <c r="P1777" s="261"/>
      <c r="Q1777" s="261"/>
      <c r="R1777" s="261"/>
      <c r="S1777" s="261"/>
      <c r="T1777" s="262"/>
      <c r="U1777" s="14"/>
      <c r="V1777" s="14"/>
      <c r="W1777" s="14"/>
      <c r="X1777" s="14"/>
      <c r="Y1777" s="14"/>
      <c r="Z1777" s="14"/>
      <c r="AA1777" s="14"/>
      <c r="AB1777" s="14"/>
      <c r="AC1777" s="14"/>
      <c r="AD1777" s="14"/>
      <c r="AE1777" s="14"/>
      <c r="AT1777" s="263" t="s">
        <v>188</v>
      </c>
      <c r="AU1777" s="263" t="s">
        <v>82</v>
      </c>
      <c r="AV1777" s="14" t="s">
        <v>82</v>
      </c>
      <c r="AW1777" s="14" t="s">
        <v>30</v>
      </c>
      <c r="AX1777" s="14" t="s">
        <v>73</v>
      </c>
      <c r="AY1777" s="263" t="s">
        <v>129</v>
      </c>
    </row>
    <row r="1778" spans="1:51" s="13" customFormat="1" ht="12">
      <c r="A1778" s="13"/>
      <c r="B1778" s="243"/>
      <c r="C1778" s="244"/>
      <c r="D1778" s="234" t="s">
        <v>188</v>
      </c>
      <c r="E1778" s="245" t="s">
        <v>1</v>
      </c>
      <c r="F1778" s="246" t="s">
        <v>1172</v>
      </c>
      <c r="G1778" s="244"/>
      <c r="H1778" s="245" t="s">
        <v>1</v>
      </c>
      <c r="I1778" s="247"/>
      <c r="J1778" s="244"/>
      <c r="K1778" s="244"/>
      <c r="L1778" s="248"/>
      <c r="M1778" s="249"/>
      <c r="N1778" s="250"/>
      <c r="O1778" s="250"/>
      <c r="P1778" s="250"/>
      <c r="Q1778" s="250"/>
      <c r="R1778" s="250"/>
      <c r="S1778" s="250"/>
      <c r="T1778" s="251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T1778" s="252" t="s">
        <v>188</v>
      </c>
      <c r="AU1778" s="252" t="s">
        <v>82</v>
      </c>
      <c r="AV1778" s="13" t="s">
        <v>80</v>
      </c>
      <c r="AW1778" s="13" t="s">
        <v>30</v>
      </c>
      <c r="AX1778" s="13" t="s">
        <v>73</v>
      </c>
      <c r="AY1778" s="252" t="s">
        <v>129</v>
      </c>
    </row>
    <row r="1779" spans="1:51" s="14" customFormat="1" ht="12">
      <c r="A1779" s="14"/>
      <c r="B1779" s="253"/>
      <c r="C1779" s="254"/>
      <c r="D1779" s="234" t="s">
        <v>188</v>
      </c>
      <c r="E1779" s="255" t="s">
        <v>1</v>
      </c>
      <c r="F1779" s="256" t="s">
        <v>1230</v>
      </c>
      <c r="G1779" s="254"/>
      <c r="H1779" s="257">
        <v>2.98</v>
      </c>
      <c r="I1779" s="258"/>
      <c r="J1779" s="254"/>
      <c r="K1779" s="254"/>
      <c r="L1779" s="259"/>
      <c r="M1779" s="260"/>
      <c r="N1779" s="261"/>
      <c r="O1779" s="261"/>
      <c r="P1779" s="261"/>
      <c r="Q1779" s="261"/>
      <c r="R1779" s="261"/>
      <c r="S1779" s="261"/>
      <c r="T1779" s="262"/>
      <c r="U1779" s="14"/>
      <c r="V1779" s="14"/>
      <c r="W1779" s="14"/>
      <c r="X1779" s="14"/>
      <c r="Y1779" s="14"/>
      <c r="Z1779" s="14"/>
      <c r="AA1779" s="14"/>
      <c r="AB1779" s="14"/>
      <c r="AC1779" s="14"/>
      <c r="AD1779" s="14"/>
      <c r="AE1779" s="14"/>
      <c r="AT1779" s="263" t="s">
        <v>188</v>
      </c>
      <c r="AU1779" s="263" t="s">
        <v>82</v>
      </c>
      <c r="AV1779" s="14" t="s">
        <v>82</v>
      </c>
      <c r="AW1779" s="14" t="s">
        <v>30</v>
      </c>
      <c r="AX1779" s="14" t="s">
        <v>73</v>
      </c>
      <c r="AY1779" s="263" t="s">
        <v>129</v>
      </c>
    </row>
    <row r="1780" spans="1:51" s="14" customFormat="1" ht="12">
      <c r="A1780" s="14"/>
      <c r="B1780" s="253"/>
      <c r="C1780" s="254"/>
      <c r="D1780" s="234" t="s">
        <v>188</v>
      </c>
      <c r="E1780" s="255" t="s">
        <v>1</v>
      </c>
      <c r="F1780" s="256" t="s">
        <v>1231</v>
      </c>
      <c r="G1780" s="254"/>
      <c r="H1780" s="257">
        <v>11.811</v>
      </c>
      <c r="I1780" s="258"/>
      <c r="J1780" s="254"/>
      <c r="K1780" s="254"/>
      <c r="L1780" s="259"/>
      <c r="M1780" s="260"/>
      <c r="N1780" s="261"/>
      <c r="O1780" s="261"/>
      <c r="P1780" s="261"/>
      <c r="Q1780" s="261"/>
      <c r="R1780" s="261"/>
      <c r="S1780" s="261"/>
      <c r="T1780" s="262"/>
      <c r="U1780" s="14"/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T1780" s="263" t="s">
        <v>188</v>
      </c>
      <c r="AU1780" s="263" t="s">
        <v>82</v>
      </c>
      <c r="AV1780" s="14" t="s">
        <v>82</v>
      </c>
      <c r="AW1780" s="14" t="s">
        <v>30</v>
      </c>
      <c r="AX1780" s="14" t="s">
        <v>73</v>
      </c>
      <c r="AY1780" s="263" t="s">
        <v>129</v>
      </c>
    </row>
    <row r="1781" spans="1:51" s="14" customFormat="1" ht="12">
      <c r="A1781" s="14"/>
      <c r="B1781" s="253"/>
      <c r="C1781" s="254"/>
      <c r="D1781" s="234" t="s">
        <v>188</v>
      </c>
      <c r="E1781" s="255" t="s">
        <v>1</v>
      </c>
      <c r="F1781" s="256" t="s">
        <v>898</v>
      </c>
      <c r="G1781" s="254"/>
      <c r="H1781" s="257">
        <v>-1.8</v>
      </c>
      <c r="I1781" s="258"/>
      <c r="J1781" s="254"/>
      <c r="K1781" s="254"/>
      <c r="L1781" s="259"/>
      <c r="M1781" s="260"/>
      <c r="N1781" s="261"/>
      <c r="O1781" s="261"/>
      <c r="P1781" s="261"/>
      <c r="Q1781" s="261"/>
      <c r="R1781" s="261"/>
      <c r="S1781" s="261"/>
      <c r="T1781" s="262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T1781" s="263" t="s">
        <v>188</v>
      </c>
      <c r="AU1781" s="263" t="s">
        <v>82</v>
      </c>
      <c r="AV1781" s="14" t="s">
        <v>82</v>
      </c>
      <c r="AW1781" s="14" t="s">
        <v>30</v>
      </c>
      <c r="AX1781" s="14" t="s">
        <v>73</v>
      </c>
      <c r="AY1781" s="263" t="s">
        <v>129</v>
      </c>
    </row>
    <row r="1782" spans="1:51" s="14" customFormat="1" ht="12">
      <c r="A1782" s="14"/>
      <c r="B1782" s="253"/>
      <c r="C1782" s="254"/>
      <c r="D1782" s="234" t="s">
        <v>188</v>
      </c>
      <c r="E1782" s="255" t="s">
        <v>1</v>
      </c>
      <c r="F1782" s="256" t="s">
        <v>1232</v>
      </c>
      <c r="G1782" s="254"/>
      <c r="H1782" s="257">
        <v>10.5</v>
      </c>
      <c r="I1782" s="258"/>
      <c r="J1782" s="254"/>
      <c r="K1782" s="254"/>
      <c r="L1782" s="259"/>
      <c r="M1782" s="260"/>
      <c r="N1782" s="261"/>
      <c r="O1782" s="261"/>
      <c r="P1782" s="261"/>
      <c r="Q1782" s="261"/>
      <c r="R1782" s="261"/>
      <c r="S1782" s="261"/>
      <c r="T1782" s="262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T1782" s="263" t="s">
        <v>188</v>
      </c>
      <c r="AU1782" s="263" t="s">
        <v>82</v>
      </c>
      <c r="AV1782" s="14" t="s">
        <v>82</v>
      </c>
      <c r="AW1782" s="14" t="s">
        <v>30</v>
      </c>
      <c r="AX1782" s="14" t="s">
        <v>73</v>
      </c>
      <c r="AY1782" s="263" t="s">
        <v>129</v>
      </c>
    </row>
    <row r="1783" spans="1:51" s="13" customFormat="1" ht="12">
      <c r="A1783" s="13"/>
      <c r="B1783" s="243"/>
      <c r="C1783" s="244"/>
      <c r="D1783" s="234" t="s">
        <v>188</v>
      </c>
      <c r="E1783" s="245" t="s">
        <v>1</v>
      </c>
      <c r="F1783" s="246" t="s">
        <v>1174</v>
      </c>
      <c r="G1783" s="244"/>
      <c r="H1783" s="245" t="s">
        <v>1</v>
      </c>
      <c r="I1783" s="247"/>
      <c r="J1783" s="244"/>
      <c r="K1783" s="244"/>
      <c r="L1783" s="248"/>
      <c r="M1783" s="249"/>
      <c r="N1783" s="250"/>
      <c r="O1783" s="250"/>
      <c r="P1783" s="250"/>
      <c r="Q1783" s="250"/>
      <c r="R1783" s="250"/>
      <c r="S1783" s="250"/>
      <c r="T1783" s="251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52" t="s">
        <v>188</v>
      </c>
      <c r="AU1783" s="252" t="s">
        <v>82</v>
      </c>
      <c r="AV1783" s="13" t="s">
        <v>80</v>
      </c>
      <c r="AW1783" s="13" t="s">
        <v>30</v>
      </c>
      <c r="AX1783" s="13" t="s">
        <v>73</v>
      </c>
      <c r="AY1783" s="252" t="s">
        <v>129</v>
      </c>
    </row>
    <row r="1784" spans="1:51" s="14" customFormat="1" ht="12">
      <c r="A1784" s="14"/>
      <c r="B1784" s="253"/>
      <c r="C1784" s="254"/>
      <c r="D1784" s="234" t="s">
        <v>188</v>
      </c>
      <c r="E1784" s="255" t="s">
        <v>1</v>
      </c>
      <c r="F1784" s="256" t="s">
        <v>1233</v>
      </c>
      <c r="G1784" s="254"/>
      <c r="H1784" s="257">
        <v>40.31</v>
      </c>
      <c r="I1784" s="258"/>
      <c r="J1784" s="254"/>
      <c r="K1784" s="254"/>
      <c r="L1784" s="259"/>
      <c r="M1784" s="260"/>
      <c r="N1784" s="261"/>
      <c r="O1784" s="261"/>
      <c r="P1784" s="261"/>
      <c r="Q1784" s="261"/>
      <c r="R1784" s="261"/>
      <c r="S1784" s="261"/>
      <c r="T1784" s="262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T1784" s="263" t="s">
        <v>188</v>
      </c>
      <c r="AU1784" s="263" t="s">
        <v>82</v>
      </c>
      <c r="AV1784" s="14" t="s">
        <v>82</v>
      </c>
      <c r="AW1784" s="14" t="s">
        <v>30</v>
      </c>
      <c r="AX1784" s="14" t="s">
        <v>73</v>
      </c>
      <c r="AY1784" s="263" t="s">
        <v>129</v>
      </c>
    </row>
    <row r="1785" spans="1:51" s="14" customFormat="1" ht="12">
      <c r="A1785" s="14"/>
      <c r="B1785" s="253"/>
      <c r="C1785" s="254"/>
      <c r="D1785" s="234" t="s">
        <v>188</v>
      </c>
      <c r="E1785" s="255" t="s">
        <v>1</v>
      </c>
      <c r="F1785" s="256" t="s">
        <v>1234</v>
      </c>
      <c r="G1785" s="254"/>
      <c r="H1785" s="257">
        <v>5.922</v>
      </c>
      <c r="I1785" s="258"/>
      <c r="J1785" s="254"/>
      <c r="K1785" s="254"/>
      <c r="L1785" s="259"/>
      <c r="M1785" s="260"/>
      <c r="N1785" s="261"/>
      <c r="O1785" s="261"/>
      <c r="P1785" s="261"/>
      <c r="Q1785" s="261"/>
      <c r="R1785" s="261"/>
      <c r="S1785" s="261"/>
      <c r="T1785" s="262"/>
      <c r="U1785" s="14"/>
      <c r="V1785" s="14"/>
      <c r="W1785" s="14"/>
      <c r="X1785" s="14"/>
      <c r="Y1785" s="14"/>
      <c r="Z1785" s="14"/>
      <c r="AA1785" s="14"/>
      <c r="AB1785" s="14"/>
      <c r="AC1785" s="14"/>
      <c r="AD1785" s="14"/>
      <c r="AE1785" s="14"/>
      <c r="AT1785" s="263" t="s">
        <v>188</v>
      </c>
      <c r="AU1785" s="263" t="s">
        <v>82</v>
      </c>
      <c r="AV1785" s="14" t="s">
        <v>82</v>
      </c>
      <c r="AW1785" s="14" t="s">
        <v>30</v>
      </c>
      <c r="AX1785" s="14" t="s">
        <v>73</v>
      </c>
      <c r="AY1785" s="263" t="s">
        <v>129</v>
      </c>
    </row>
    <row r="1786" spans="1:51" s="14" customFormat="1" ht="12">
      <c r="A1786" s="14"/>
      <c r="B1786" s="253"/>
      <c r="C1786" s="254"/>
      <c r="D1786" s="234" t="s">
        <v>188</v>
      </c>
      <c r="E1786" s="255" t="s">
        <v>1</v>
      </c>
      <c r="F1786" s="256" t="s">
        <v>1235</v>
      </c>
      <c r="G1786" s="254"/>
      <c r="H1786" s="257">
        <v>-3.713</v>
      </c>
      <c r="I1786" s="258"/>
      <c r="J1786" s="254"/>
      <c r="K1786" s="254"/>
      <c r="L1786" s="259"/>
      <c r="M1786" s="260"/>
      <c r="N1786" s="261"/>
      <c r="O1786" s="261"/>
      <c r="P1786" s="261"/>
      <c r="Q1786" s="261"/>
      <c r="R1786" s="261"/>
      <c r="S1786" s="261"/>
      <c r="T1786" s="262"/>
      <c r="U1786" s="14"/>
      <c r="V1786" s="14"/>
      <c r="W1786" s="14"/>
      <c r="X1786" s="14"/>
      <c r="Y1786" s="14"/>
      <c r="Z1786" s="14"/>
      <c r="AA1786" s="14"/>
      <c r="AB1786" s="14"/>
      <c r="AC1786" s="14"/>
      <c r="AD1786" s="14"/>
      <c r="AE1786" s="14"/>
      <c r="AT1786" s="263" t="s">
        <v>188</v>
      </c>
      <c r="AU1786" s="263" t="s">
        <v>82</v>
      </c>
      <c r="AV1786" s="14" t="s">
        <v>82</v>
      </c>
      <c r="AW1786" s="14" t="s">
        <v>30</v>
      </c>
      <c r="AX1786" s="14" t="s">
        <v>73</v>
      </c>
      <c r="AY1786" s="263" t="s">
        <v>129</v>
      </c>
    </row>
    <row r="1787" spans="1:51" s="14" customFormat="1" ht="12">
      <c r="A1787" s="14"/>
      <c r="B1787" s="253"/>
      <c r="C1787" s="254"/>
      <c r="D1787" s="234" t="s">
        <v>188</v>
      </c>
      <c r="E1787" s="255" t="s">
        <v>1</v>
      </c>
      <c r="F1787" s="256" t="s">
        <v>1236</v>
      </c>
      <c r="G1787" s="254"/>
      <c r="H1787" s="257">
        <v>1.613</v>
      </c>
      <c r="I1787" s="258"/>
      <c r="J1787" s="254"/>
      <c r="K1787" s="254"/>
      <c r="L1787" s="259"/>
      <c r="M1787" s="260"/>
      <c r="N1787" s="261"/>
      <c r="O1787" s="261"/>
      <c r="P1787" s="261"/>
      <c r="Q1787" s="261"/>
      <c r="R1787" s="261"/>
      <c r="S1787" s="261"/>
      <c r="T1787" s="262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T1787" s="263" t="s">
        <v>188</v>
      </c>
      <c r="AU1787" s="263" t="s">
        <v>82</v>
      </c>
      <c r="AV1787" s="14" t="s">
        <v>82</v>
      </c>
      <c r="AW1787" s="14" t="s">
        <v>30</v>
      </c>
      <c r="AX1787" s="14" t="s">
        <v>73</v>
      </c>
      <c r="AY1787" s="263" t="s">
        <v>129</v>
      </c>
    </row>
    <row r="1788" spans="1:51" s="14" customFormat="1" ht="12">
      <c r="A1788" s="14"/>
      <c r="B1788" s="253"/>
      <c r="C1788" s="254"/>
      <c r="D1788" s="234" t="s">
        <v>188</v>
      </c>
      <c r="E1788" s="255" t="s">
        <v>1</v>
      </c>
      <c r="F1788" s="256" t="s">
        <v>908</v>
      </c>
      <c r="G1788" s="254"/>
      <c r="H1788" s="257">
        <v>-3.6</v>
      </c>
      <c r="I1788" s="258"/>
      <c r="J1788" s="254"/>
      <c r="K1788" s="254"/>
      <c r="L1788" s="259"/>
      <c r="M1788" s="260"/>
      <c r="N1788" s="261"/>
      <c r="O1788" s="261"/>
      <c r="P1788" s="261"/>
      <c r="Q1788" s="261"/>
      <c r="R1788" s="261"/>
      <c r="S1788" s="261"/>
      <c r="T1788" s="262"/>
      <c r="U1788" s="14"/>
      <c r="V1788" s="14"/>
      <c r="W1788" s="14"/>
      <c r="X1788" s="14"/>
      <c r="Y1788" s="14"/>
      <c r="Z1788" s="14"/>
      <c r="AA1788" s="14"/>
      <c r="AB1788" s="14"/>
      <c r="AC1788" s="14"/>
      <c r="AD1788" s="14"/>
      <c r="AE1788" s="14"/>
      <c r="AT1788" s="263" t="s">
        <v>188</v>
      </c>
      <c r="AU1788" s="263" t="s">
        <v>82</v>
      </c>
      <c r="AV1788" s="14" t="s">
        <v>82</v>
      </c>
      <c r="AW1788" s="14" t="s">
        <v>30</v>
      </c>
      <c r="AX1788" s="14" t="s">
        <v>73</v>
      </c>
      <c r="AY1788" s="263" t="s">
        <v>129</v>
      </c>
    </row>
    <row r="1789" spans="1:51" s="14" customFormat="1" ht="12">
      <c r="A1789" s="14"/>
      <c r="B1789" s="253"/>
      <c r="C1789" s="254"/>
      <c r="D1789" s="234" t="s">
        <v>188</v>
      </c>
      <c r="E1789" s="255" t="s">
        <v>1</v>
      </c>
      <c r="F1789" s="256" t="s">
        <v>1237</v>
      </c>
      <c r="G1789" s="254"/>
      <c r="H1789" s="257">
        <v>-3.75</v>
      </c>
      <c r="I1789" s="258"/>
      <c r="J1789" s="254"/>
      <c r="K1789" s="254"/>
      <c r="L1789" s="259"/>
      <c r="M1789" s="260"/>
      <c r="N1789" s="261"/>
      <c r="O1789" s="261"/>
      <c r="P1789" s="261"/>
      <c r="Q1789" s="261"/>
      <c r="R1789" s="261"/>
      <c r="S1789" s="261"/>
      <c r="T1789" s="262"/>
      <c r="U1789" s="14"/>
      <c r="V1789" s="14"/>
      <c r="W1789" s="14"/>
      <c r="X1789" s="14"/>
      <c r="Y1789" s="14"/>
      <c r="Z1789" s="14"/>
      <c r="AA1789" s="14"/>
      <c r="AB1789" s="14"/>
      <c r="AC1789" s="14"/>
      <c r="AD1789" s="14"/>
      <c r="AE1789" s="14"/>
      <c r="AT1789" s="263" t="s">
        <v>188</v>
      </c>
      <c r="AU1789" s="263" t="s">
        <v>82</v>
      </c>
      <c r="AV1789" s="14" t="s">
        <v>82</v>
      </c>
      <c r="AW1789" s="14" t="s">
        <v>30</v>
      </c>
      <c r="AX1789" s="14" t="s">
        <v>73</v>
      </c>
      <c r="AY1789" s="263" t="s">
        <v>129</v>
      </c>
    </row>
    <row r="1790" spans="1:51" s="14" customFormat="1" ht="12">
      <c r="A1790" s="14"/>
      <c r="B1790" s="253"/>
      <c r="C1790" s="254"/>
      <c r="D1790" s="234" t="s">
        <v>188</v>
      </c>
      <c r="E1790" s="255" t="s">
        <v>1</v>
      </c>
      <c r="F1790" s="256" t="s">
        <v>1238</v>
      </c>
      <c r="G1790" s="254"/>
      <c r="H1790" s="257">
        <v>1.3</v>
      </c>
      <c r="I1790" s="258"/>
      <c r="J1790" s="254"/>
      <c r="K1790" s="254"/>
      <c r="L1790" s="259"/>
      <c r="M1790" s="260"/>
      <c r="N1790" s="261"/>
      <c r="O1790" s="261"/>
      <c r="P1790" s="261"/>
      <c r="Q1790" s="261"/>
      <c r="R1790" s="261"/>
      <c r="S1790" s="261"/>
      <c r="T1790" s="262"/>
      <c r="U1790" s="14"/>
      <c r="V1790" s="14"/>
      <c r="W1790" s="14"/>
      <c r="X1790" s="14"/>
      <c r="Y1790" s="14"/>
      <c r="Z1790" s="14"/>
      <c r="AA1790" s="14"/>
      <c r="AB1790" s="14"/>
      <c r="AC1790" s="14"/>
      <c r="AD1790" s="14"/>
      <c r="AE1790" s="14"/>
      <c r="AT1790" s="263" t="s">
        <v>188</v>
      </c>
      <c r="AU1790" s="263" t="s">
        <v>82</v>
      </c>
      <c r="AV1790" s="14" t="s">
        <v>82</v>
      </c>
      <c r="AW1790" s="14" t="s">
        <v>30</v>
      </c>
      <c r="AX1790" s="14" t="s">
        <v>73</v>
      </c>
      <c r="AY1790" s="263" t="s">
        <v>129</v>
      </c>
    </row>
    <row r="1791" spans="1:51" s="13" customFormat="1" ht="12">
      <c r="A1791" s="13"/>
      <c r="B1791" s="243"/>
      <c r="C1791" s="244"/>
      <c r="D1791" s="234" t="s">
        <v>188</v>
      </c>
      <c r="E1791" s="245" t="s">
        <v>1</v>
      </c>
      <c r="F1791" s="246" t="s">
        <v>1176</v>
      </c>
      <c r="G1791" s="244"/>
      <c r="H1791" s="245" t="s">
        <v>1</v>
      </c>
      <c r="I1791" s="247"/>
      <c r="J1791" s="244"/>
      <c r="K1791" s="244"/>
      <c r="L1791" s="248"/>
      <c r="M1791" s="249"/>
      <c r="N1791" s="250"/>
      <c r="O1791" s="250"/>
      <c r="P1791" s="250"/>
      <c r="Q1791" s="250"/>
      <c r="R1791" s="250"/>
      <c r="S1791" s="250"/>
      <c r="T1791" s="251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52" t="s">
        <v>188</v>
      </c>
      <c r="AU1791" s="252" t="s">
        <v>82</v>
      </c>
      <c r="AV1791" s="13" t="s">
        <v>80</v>
      </c>
      <c r="AW1791" s="13" t="s">
        <v>30</v>
      </c>
      <c r="AX1791" s="13" t="s">
        <v>73</v>
      </c>
      <c r="AY1791" s="252" t="s">
        <v>129</v>
      </c>
    </row>
    <row r="1792" spans="1:51" s="14" customFormat="1" ht="12">
      <c r="A1792" s="14"/>
      <c r="B1792" s="253"/>
      <c r="C1792" s="254"/>
      <c r="D1792" s="234" t="s">
        <v>188</v>
      </c>
      <c r="E1792" s="255" t="s">
        <v>1</v>
      </c>
      <c r="F1792" s="256" t="s">
        <v>1239</v>
      </c>
      <c r="G1792" s="254"/>
      <c r="H1792" s="257">
        <v>8.538</v>
      </c>
      <c r="I1792" s="258"/>
      <c r="J1792" s="254"/>
      <c r="K1792" s="254"/>
      <c r="L1792" s="259"/>
      <c r="M1792" s="260"/>
      <c r="N1792" s="261"/>
      <c r="O1792" s="261"/>
      <c r="P1792" s="261"/>
      <c r="Q1792" s="261"/>
      <c r="R1792" s="261"/>
      <c r="S1792" s="261"/>
      <c r="T1792" s="262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T1792" s="263" t="s">
        <v>188</v>
      </c>
      <c r="AU1792" s="263" t="s">
        <v>82</v>
      </c>
      <c r="AV1792" s="14" t="s">
        <v>82</v>
      </c>
      <c r="AW1792" s="14" t="s">
        <v>30</v>
      </c>
      <c r="AX1792" s="14" t="s">
        <v>73</v>
      </c>
      <c r="AY1792" s="263" t="s">
        <v>129</v>
      </c>
    </row>
    <row r="1793" spans="1:51" s="14" customFormat="1" ht="12">
      <c r="A1793" s="14"/>
      <c r="B1793" s="253"/>
      <c r="C1793" s="254"/>
      <c r="D1793" s="234" t="s">
        <v>188</v>
      </c>
      <c r="E1793" s="255" t="s">
        <v>1</v>
      </c>
      <c r="F1793" s="256" t="s">
        <v>1240</v>
      </c>
      <c r="G1793" s="254"/>
      <c r="H1793" s="257">
        <v>10.064</v>
      </c>
      <c r="I1793" s="258"/>
      <c r="J1793" s="254"/>
      <c r="K1793" s="254"/>
      <c r="L1793" s="259"/>
      <c r="M1793" s="260"/>
      <c r="N1793" s="261"/>
      <c r="O1793" s="261"/>
      <c r="P1793" s="261"/>
      <c r="Q1793" s="261"/>
      <c r="R1793" s="261"/>
      <c r="S1793" s="261"/>
      <c r="T1793" s="262"/>
      <c r="U1793" s="14"/>
      <c r="V1793" s="14"/>
      <c r="W1793" s="14"/>
      <c r="X1793" s="14"/>
      <c r="Y1793" s="14"/>
      <c r="Z1793" s="14"/>
      <c r="AA1793" s="14"/>
      <c r="AB1793" s="14"/>
      <c r="AC1793" s="14"/>
      <c r="AD1793" s="14"/>
      <c r="AE1793" s="14"/>
      <c r="AT1793" s="263" t="s">
        <v>188</v>
      </c>
      <c r="AU1793" s="263" t="s">
        <v>82</v>
      </c>
      <c r="AV1793" s="14" t="s">
        <v>82</v>
      </c>
      <c r="AW1793" s="14" t="s">
        <v>30</v>
      </c>
      <c r="AX1793" s="14" t="s">
        <v>73</v>
      </c>
      <c r="AY1793" s="263" t="s">
        <v>129</v>
      </c>
    </row>
    <row r="1794" spans="1:51" s="14" customFormat="1" ht="12">
      <c r="A1794" s="14"/>
      <c r="B1794" s="253"/>
      <c r="C1794" s="254"/>
      <c r="D1794" s="234" t="s">
        <v>188</v>
      </c>
      <c r="E1794" s="255" t="s">
        <v>1</v>
      </c>
      <c r="F1794" s="256" t="s">
        <v>1234</v>
      </c>
      <c r="G1794" s="254"/>
      <c r="H1794" s="257">
        <v>5.922</v>
      </c>
      <c r="I1794" s="258"/>
      <c r="J1794" s="254"/>
      <c r="K1794" s="254"/>
      <c r="L1794" s="259"/>
      <c r="M1794" s="260"/>
      <c r="N1794" s="261"/>
      <c r="O1794" s="261"/>
      <c r="P1794" s="261"/>
      <c r="Q1794" s="261"/>
      <c r="R1794" s="261"/>
      <c r="S1794" s="261"/>
      <c r="T1794" s="262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T1794" s="263" t="s">
        <v>188</v>
      </c>
      <c r="AU1794" s="263" t="s">
        <v>82</v>
      </c>
      <c r="AV1794" s="14" t="s">
        <v>82</v>
      </c>
      <c r="AW1794" s="14" t="s">
        <v>30</v>
      </c>
      <c r="AX1794" s="14" t="s">
        <v>73</v>
      </c>
      <c r="AY1794" s="263" t="s">
        <v>129</v>
      </c>
    </row>
    <row r="1795" spans="1:51" s="14" customFormat="1" ht="12">
      <c r="A1795" s="14"/>
      <c r="B1795" s="253"/>
      <c r="C1795" s="254"/>
      <c r="D1795" s="234" t="s">
        <v>188</v>
      </c>
      <c r="E1795" s="255" t="s">
        <v>1</v>
      </c>
      <c r="F1795" s="256" t="s">
        <v>1241</v>
      </c>
      <c r="G1795" s="254"/>
      <c r="H1795" s="257">
        <v>-3.105</v>
      </c>
      <c r="I1795" s="258"/>
      <c r="J1795" s="254"/>
      <c r="K1795" s="254"/>
      <c r="L1795" s="259"/>
      <c r="M1795" s="260"/>
      <c r="N1795" s="261"/>
      <c r="O1795" s="261"/>
      <c r="P1795" s="261"/>
      <c r="Q1795" s="261"/>
      <c r="R1795" s="261"/>
      <c r="S1795" s="261"/>
      <c r="T1795" s="262"/>
      <c r="U1795" s="14"/>
      <c r="V1795" s="14"/>
      <c r="W1795" s="14"/>
      <c r="X1795" s="14"/>
      <c r="Y1795" s="14"/>
      <c r="Z1795" s="14"/>
      <c r="AA1795" s="14"/>
      <c r="AB1795" s="14"/>
      <c r="AC1795" s="14"/>
      <c r="AD1795" s="14"/>
      <c r="AE1795" s="14"/>
      <c r="AT1795" s="263" t="s">
        <v>188</v>
      </c>
      <c r="AU1795" s="263" t="s">
        <v>82</v>
      </c>
      <c r="AV1795" s="14" t="s">
        <v>82</v>
      </c>
      <c r="AW1795" s="14" t="s">
        <v>30</v>
      </c>
      <c r="AX1795" s="14" t="s">
        <v>73</v>
      </c>
      <c r="AY1795" s="263" t="s">
        <v>129</v>
      </c>
    </row>
    <row r="1796" spans="1:51" s="14" customFormat="1" ht="12">
      <c r="A1796" s="14"/>
      <c r="B1796" s="253"/>
      <c r="C1796" s="254"/>
      <c r="D1796" s="234" t="s">
        <v>188</v>
      </c>
      <c r="E1796" s="255" t="s">
        <v>1</v>
      </c>
      <c r="F1796" s="256" t="s">
        <v>1242</v>
      </c>
      <c r="G1796" s="254"/>
      <c r="H1796" s="257">
        <v>1.488</v>
      </c>
      <c r="I1796" s="258"/>
      <c r="J1796" s="254"/>
      <c r="K1796" s="254"/>
      <c r="L1796" s="259"/>
      <c r="M1796" s="260"/>
      <c r="N1796" s="261"/>
      <c r="O1796" s="261"/>
      <c r="P1796" s="261"/>
      <c r="Q1796" s="261"/>
      <c r="R1796" s="261"/>
      <c r="S1796" s="261"/>
      <c r="T1796" s="262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T1796" s="263" t="s">
        <v>188</v>
      </c>
      <c r="AU1796" s="263" t="s">
        <v>82</v>
      </c>
      <c r="AV1796" s="14" t="s">
        <v>82</v>
      </c>
      <c r="AW1796" s="14" t="s">
        <v>30</v>
      </c>
      <c r="AX1796" s="14" t="s">
        <v>73</v>
      </c>
      <c r="AY1796" s="263" t="s">
        <v>129</v>
      </c>
    </row>
    <row r="1797" spans="1:51" s="13" customFormat="1" ht="12">
      <c r="A1797" s="13"/>
      <c r="B1797" s="243"/>
      <c r="C1797" s="244"/>
      <c r="D1797" s="234" t="s">
        <v>188</v>
      </c>
      <c r="E1797" s="245" t="s">
        <v>1</v>
      </c>
      <c r="F1797" s="246" t="s">
        <v>1179</v>
      </c>
      <c r="G1797" s="244"/>
      <c r="H1797" s="245" t="s">
        <v>1</v>
      </c>
      <c r="I1797" s="247"/>
      <c r="J1797" s="244"/>
      <c r="K1797" s="244"/>
      <c r="L1797" s="248"/>
      <c r="M1797" s="249"/>
      <c r="N1797" s="250"/>
      <c r="O1797" s="250"/>
      <c r="P1797" s="250"/>
      <c r="Q1797" s="250"/>
      <c r="R1797" s="250"/>
      <c r="S1797" s="250"/>
      <c r="T1797" s="251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T1797" s="252" t="s">
        <v>188</v>
      </c>
      <c r="AU1797" s="252" t="s">
        <v>82</v>
      </c>
      <c r="AV1797" s="13" t="s">
        <v>80</v>
      </c>
      <c r="AW1797" s="13" t="s">
        <v>30</v>
      </c>
      <c r="AX1797" s="13" t="s">
        <v>73</v>
      </c>
      <c r="AY1797" s="252" t="s">
        <v>129</v>
      </c>
    </row>
    <row r="1798" spans="1:51" s="14" customFormat="1" ht="12">
      <c r="A1798" s="14"/>
      <c r="B1798" s="253"/>
      <c r="C1798" s="254"/>
      <c r="D1798" s="234" t="s">
        <v>188</v>
      </c>
      <c r="E1798" s="255" t="s">
        <v>1</v>
      </c>
      <c r="F1798" s="256" t="s">
        <v>1243</v>
      </c>
      <c r="G1798" s="254"/>
      <c r="H1798" s="257">
        <v>10.361</v>
      </c>
      <c r="I1798" s="258"/>
      <c r="J1798" s="254"/>
      <c r="K1798" s="254"/>
      <c r="L1798" s="259"/>
      <c r="M1798" s="260"/>
      <c r="N1798" s="261"/>
      <c r="O1798" s="261"/>
      <c r="P1798" s="261"/>
      <c r="Q1798" s="261"/>
      <c r="R1798" s="261"/>
      <c r="S1798" s="261"/>
      <c r="T1798" s="262"/>
      <c r="U1798" s="14"/>
      <c r="V1798" s="14"/>
      <c r="W1798" s="14"/>
      <c r="X1798" s="14"/>
      <c r="Y1798" s="14"/>
      <c r="Z1798" s="14"/>
      <c r="AA1798" s="14"/>
      <c r="AB1798" s="14"/>
      <c r="AC1798" s="14"/>
      <c r="AD1798" s="14"/>
      <c r="AE1798" s="14"/>
      <c r="AT1798" s="263" t="s">
        <v>188</v>
      </c>
      <c r="AU1798" s="263" t="s">
        <v>82</v>
      </c>
      <c r="AV1798" s="14" t="s">
        <v>82</v>
      </c>
      <c r="AW1798" s="14" t="s">
        <v>30</v>
      </c>
      <c r="AX1798" s="14" t="s">
        <v>73</v>
      </c>
      <c r="AY1798" s="263" t="s">
        <v>129</v>
      </c>
    </row>
    <row r="1799" spans="1:51" s="14" customFormat="1" ht="12">
      <c r="A1799" s="14"/>
      <c r="B1799" s="253"/>
      <c r="C1799" s="254"/>
      <c r="D1799" s="234" t="s">
        <v>188</v>
      </c>
      <c r="E1799" s="255" t="s">
        <v>1</v>
      </c>
      <c r="F1799" s="256" t="s">
        <v>1244</v>
      </c>
      <c r="G1799" s="254"/>
      <c r="H1799" s="257">
        <v>11.171</v>
      </c>
      <c r="I1799" s="258"/>
      <c r="J1799" s="254"/>
      <c r="K1799" s="254"/>
      <c r="L1799" s="259"/>
      <c r="M1799" s="260"/>
      <c r="N1799" s="261"/>
      <c r="O1799" s="261"/>
      <c r="P1799" s="261"/>
      <c r="Q1799" s="261"/>
      <c r="R1799" s="261"/>
      <c r="S1799" s="261"/>
      <c r="T1799" s="262"/>
      <c r="U1799" s="14"/>
      <c r="V1799" s="14"/>
      <c r="W1799" s="14"/>
      <c r="X1799" s="14"/>
      <c r="Y1799" s="14"/>
      <c r="Z1799" s="14"/>
      <c r="AA1799" s="14"/>
      <c r="AB1799" s="14"/>
      <c r="AC1799" s="14"/>
      <c r="AD1799" s="14"/>
      <c r="AE1799" s="14"/>
      <c r="AT1799" s="263" t="s">
        <v>188</v>
      </c>
      <c r="AU1799" s="263" t="s">
        <v>82</v>
      </c>
      <c r="AV1799" s="14" t="s">
        <v>82</v>
      </c>
      <c r="AW1799" s="14" t="s">
        <v>30</v>
      </c>
      <c r="AX1799" s="14" t="s">
        <v>73</v>
      </c>
      <c r="AY1799" s="263" t="s">
        <v>129</v>
      </c>
    </row>
    <row r="1800" spans="1:51" s="14" customFormat="1" ht="12">
      <c r="A1800" s="14"/>
      <c r="B1800" s="253"/>
      <c r="C1800" s="254"/>
      <c r="D1800" s="234" t="s">
        <v>188</v>
      </c>
      <c r="E1800" s="255" t="s">
        <v>1</v>
      </c>
      <c r="F1800" s="256" t="s">
        <v>1245</v>
      </c>
      <c r="G1800" s="254"/>
      <c r="H1800" s="257">
        <v>31.9</v>
      </c>
      <c r="I1800" s="258"/>
      <c r="J1800" s="254"/>
      <c r="K1800" s="254"/>
      <c r="L1800" s="259"/>
      <c r="M1800" s="260"/>
      <c r="N1800" s="261"/>
      <c r="O1800" s="261"/>
      <c r="P1800" s="261"/>
      <c r="Q1800" s="261"/>
      <c r="R1800" s="261"/>
      <c r="S1800" s="261"/>
      <c r="T1800" s="262"/>
      <c r="U1800" s="14"/>
      <c r="V1800" s="14"/>
      <c r="W1800" s="14"/>
      <c r="X1800" s="14"/>
      <c r="Y1800" s="14"/>
      <c r="Z1800" s="14"/>
      <c r="AA1800" s="14"/>
      <c r="AB1800" s="14"/>
      <c r="AC1800" s="14"/>
      <c r="AD1800" s="14"/>
      <c r="AE1800" s="14"/>
      <c r="AT1800" s="263" t="s">
        <v>188</v>
      </c>
      <c r="AU1800" s="263" t="s">
        <v>82</v>
      </c>
      <c r="AV1800" s="14" t="s">
        <v>82</v>
      </c>
      <c r="AW1800" s="14" t="s">
        <v>30</v>
      </c>
      <c r="AX1800" s="14" t="s">
        <v>73</v>
      </c>
      <c r="AY1800" s="263" t="s">
        <v>129</v>
      </c>
    </row>
    <row r="1801" spans="1:51" s="14" customFormat="1" ht="12">
      <c r="A1801" s="14"/>
      <c r="B1801" s="253"/>
      <c r="C1801" s="254"/>
      <c r="D1801" s="234" t="s">
        <v>188</v>
      </c>
      <c r="E1801" s="255" t="s">
        <v>1</v>
      </c>
      <c r="F1801" s="256" t="s">
        <v>898</v>
      </c>
      <c r="G1801" s="254"/>
      <c r="H1801" s="257">
        <v>-1.8</v>
      </c>
      <c r="I1801" s="258"/>
      <c r="J1801" s="254"/>
      <c r="K1801" s="254"/>
      <c r="L1801" s="259"/>
      <c r="M1801" s="260"/>
      <c r="N1801" s="261"/>
      <c r="O1801" s="261"/>
      <c r="P1801" s="261"/>
      <c r="Q1801" s="261"/>
      <c r="R1801" s="261"/>
      <c r="S1801" s="261"/>
      <c r="T1801" s="262"/>
      <c r="U1801" s="14"/>
      <c r="V1801" s="14"/>
      <c r="W1801" s="14"/>
      <c r="X1801" s="14"/>
      <c r="Y1801" s="14"/>
      <c r="Z1801" s="14"/>
      <c r="AA1801" s="14"/>
      <c r="AB1801" s="14"/>
      <c r="AC1801" s="14"/>
      <c r="AD1801" s="14"/>
      <c r="AE1801" s="14"/>
      <c r="AT1801" s="263" t="s">
        <v>188</v>
      </c>
      <c r="AU1801" s="263" t="s">
        <v>82</v>
      </c>
      <c r="AV1801" s="14" t="s">
        <v>82</v>
      </c>
      <c r="AW1801" s="14" t="s">
        <v>30</v>
      </c>
      <c r="AX1801" s="14" t="s">
        <v>73</v>
      </c>
      <c r="AY1801" s="263" t="s">
        <v>129</v>
      </c>
    </row>
    <row r="1802" spans="1:51" s="14" customFormat="1" ht="12">
      <c r="A1802" s="14"/>
      <c r="B1802" s="253"/>
      <c r="C1802" s="254"/>
      <c r="D1802" s="234" t="s">
        <v>188</v>
      </c>
      <c r="E1802" s="255" t="s">
        <v>1</v>
      </c>
      <c r="F1802" s="256" t="s">
        <v>1246</v>
      </c>
      <c r="G1802" s="254"/>
      <c r="H1802" s="257">
        <v>2.61</v>
      </c>
      <c r="I1802" s="258"/>
      <c r="J1802" s="254"/>
      <c r="K1802" s="254"/>
      <c r="L1802" s="259"/>
      <c r="M1802" s="260"/>
      <c r="N1802" s="261"/>
      <c r="O1802" s="261"/>
      <c r="P1802" s="261"/>
      <c r="Q1802" s="261"/>
      <c r="R1802" s="261"/>
      <c r="S1802" s="261"/>
      <c r="T1802" s="262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T1802" s="263" t="s">
        <v>188</v>
      </c>
      <c r="AU1802" s="263" t="s">
        <v>82</v>
      </c>
      <c r="AV1802" s="14" t="s">
        <v>82</v>
      </c>
      <c r="AW1802" s="14" t="s">
        <v>30</v>
      </c>
      <c r="AX1802" s="14" t="s">
        <v>73</v>
      </c>
      <c r="AY1802" s="263" t="s">
        <v>129</v>
      </c>
    </row>
    <row r="1803" spans="1:51" s="14" customFormat="1" ht="12">
      <c r="A1803" s="14"/>
      <c r="B1803" s="253"/>
      <c r="C1803" s="254"/>
      <c r="D1803" s="234" t="s">
        <v>188</v>
      </c>
      <c r="E1803" s="255" t="s">
        <v>1</v>
      </c>
      <c r="F1803" s="256" t="s">
        <v>566</v>
      </c>
      <c r="G1803" s="254"/>
      <c r="H1803" s="257">
        <v>-1.823</v>
      </c>
      <c r="I1803" s="258"/>
      <c r="J1803" s="254"/>
      <c r="K1803" s="254"/>
      <c r="L1803" s="259"/>
      <c r="M1803" s="260"/>
      <c r="N1803" s="261"/>
      <c r="O1803" s="261"/>
      <c r="P1803" s="261"/>
      <c r="Q1803" s="261"/>
      <c r="R1803" s="261"/>
      <c r="S1803" s="261"/>
      <c r="T1803" s="262"/>
      <c r="U1803" s="14"/>
      <c r="V1803" s="14"/>
      <c r="W1803" s="14"/>
      <c r="X1803" s="14"/>
      <c r="Y1803" s="14"/>
      <c r="Z1803" s="14"/>
      <c r="AA1803" s="14"/>
      <c r="AB1803" s="14"/>
      <c r="AC1803" s="14"/>
      <c r="AD1803" s="14"/>
      <c r="AE1803" s="14"/>
      <c r="AT1803" s="263" t="s">
        <v>188</v>
      </c>
      <c r="AU1803" s="263" t="s">
        <v>82</v>
      </c>
      <c r="AV1803" s="14" t="s">
        <v>82</v>
      </c>
      <c r="AW1803" s="14" t="s">
        <v>30</v>
      </c>
      <c r="AX1803" s="14" t="s">
        <v>73</v>
      </c>
      <c r="AY1803" s="263" t="s">
        <v>129</v>
      </c>
    </row>
    <row r="1804" spans="1:51" s="14" customFormat="1" ht="12">
      <c r="A1804" s="14"/>
      <c r="B1804" s="253"/>
      <c r="C1804" s="254"/>
      <c r="D1804" s="234" t="s">
        <v>188</v>
      </c>
      <c r="E1804" s="255" t="s">
        <v>1</v>
      </c>
      <c r="F1804" s="256" t="s">
        <v>579</v>
      </c>
      <c r="G1804" s="254"/>
      <c r="H1804" s="257">
        <v>1.013</v>
      </c>
      <c r="I1804" s="258"/>
      <c r="J1804" s="254"/>
      <c r="K1804" s="254"/>
      <c r="L1804" s="259"/>
      <c r="M1804" s="260"/>
      <c r="N1804" s="261"/>
      <c r="O1804" s="261"/>
      <c r="P1804" s="261"/>
      <c r="Q1804" s="261"/>
      <c r="R1804" s="261"/>
      <c r="S1804" s="261"/>
      <c r="T1804" s="262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T1804" s="263" t="s">
        <v>188</v>
      </c>
      <c r="AU1804" s="263" t="s">
        <v>82</v>
      </c>
      <c r="AV1804" s="14" t="s">
        <v>82</v>
      </c>
      <c r="AW1804" s="14" t="s">
        <v>30</v>
      </c>
      <c r="AX1804" s="14" t="s">
        <v>73</v>
      </c>
      <c r="AY1804" s="263" t="s">
        <v>129</v>
      </c>
    </row>
    <row r="1805" spans="1:51" s="13" customFormat="1" ht="12">
      <c r="A1805" s="13"/>
      <c r="B1805" s="243"/>
      <c r="C1805" s="244"/>
      <c r="D1805" s="234" t="s">
        <v>188</v>
      </c>
      <c r="E1805" s="245" t="s">
        <v>1</v>
      </c>
      <c r="F1805" s="246" t="s">
        <v>1180</v>
      </c>
      <c r="G1805" s="244"/>
      <c r="H1805" s="245" t="s">
        <v>1</v>
      </c>
      <c r="I1805" s="247"/>
      <c r="J1805" s="244"/>
      <c r="K1805" s="244"/>
      <c r="L1805" s="248"/>
      <c r="M1805" s="249"/>
      <c r="N1805" s="250"/>
      <c r="O1805" s="250"/>
      <c r="P1805" s="250"/>
      <c r="Q1805" s="250"/>
      <c r="R1805" s="250"/>
      <c r="S1805" s="250"/>
      <c r="T1805" s="251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T1805" s="252" t="s">
        <v>188</v>
      </c>
      <c r="AU1805" s="252" t="s">
        <v>82</v>
      </c>
      <c r="AV1805" s="13" t="s">
        <v>80</v>
      </c>
      <c r="AW1805" s="13" t="s">
        <v>30</v>
      </c>
      <c r="AX1805" s="13" t="s">
        <v>73</v>
      </c>
      <c r="AY1805" s="252" t="s">
        <v>129</v>
      </c>
    </row>
    <row r="1806" spans="1:51" s="14" customFormat="1" ht="12">
      <c r="A1806" s="14"/>
      <c r="B1806" s="253"/>
      <c r="C1806" s="254"/>
      <c r="D1806" s="234" t="s">
        <v>188</v>
      </c>
      <c r="E1806" s="255" t="s">
        <v>1</v>
      </c>
      <c r="F1806" s="256" t="s">
        <v>1243</v>
      </c>
      <c r="G1806" s="254"/>
      <c r="H1806" s="257">
        <v>10.361</v>
      </c>
      <c r="I1806" s="258"/>
      <c r="J1806" s="254"/>
      <c r="K1806" s="254"/>
      <c r="L1806" s="259"/>
      <c r="M1806" s="260"/>
      <c r="N1806" s="261"/>
      <c r="O1806" s="261"/>
      <c r="P1806" s="261"/>
      <c r="Q1806" s="261"/>
      <c r="R1806" s="261"/>
      <c r="S1806" s="261"/>
      <c r="T1806" s="262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T1806" s="263" t="s">
        <v>188</v>
      </c>
      <c r="AU1806" s="263" t="s">
        <v>82</v>
      </c>
      <c r="AV1806" s="14" t="s">
        <v>82</v>
      </c>
      <c r="AW1806" s="14" t="s">
        <v>30</v>
      </c>
      <c r="AX1806" s="14" t="s">
        <v>73</v>
      </c>
      <c r="AY1806" s="263" t="s">
        <v>129</v>
      </c>
    </row>
    <row r="1807" spans="1:51" s="14" customFormat="1" ht="12">
      <c r="A1807" s="14"/>
      <c r="B1807" s="253"/>
      <c r="C1807" s="254"/>
      <c r="D1807" s="234" t="s">
        <v>188</v>
      </c>
      <c r="E1807" s="255" t="s">
        <v>1</v>
      </c>
      <c r="F1807" s="256" t="s">
        <v>1244</v>
      </c>
      <c r="G1807" s="254"/>
      <c r="H1807" s="257">
        <v>11.171</v>
      </c>
      <c r="I1807" s="258"/>
      <c r="J1807" s="254"/>
      <c r="K1807" s="254"/>
      <c r="L1807" s="259"/>
      <c r="M1807" s="260"/>
      <c r="N1807" s="261"/>
      <c r="O1807" s="261"/>
      <c r="P1807" s="261"/>
      <c r="Q1807" s="261"/>
      <c r="R1807" s="261"/>
      <c r="S1807" s="261"/>
      <c r="T1807" s="262"/>
      <c r="U1807" s="14"/>
      <c r="V1807" s="14"/>
      <c r="W1807" s="14"/>
      <c r="X1807" s="14"/>
      <c r="Y1807" s="14"/>
      <c r="Z1807" s="14"/>
      <c r="AA1807" s="14"/>
      <c r="AB1807" s="14"/>
      <c r="AC1807" s="14"/>
      <c r="AD1807" s="14"/>
      <c r="AE1807" s="14"/>
      <c r="AT1807" s="263" t="s">
        <v>188</v>
      </c>
      <c r="AU1807" s="263" t="s">
        <v>82</v>
      </c>
      <c r="AV1807" s="14" t="s">
        <v>82</v>
      </c>
      <c r="AW1807" s="14" t="s">
        <v>30</v>
      </c>
      <c r="AX1807" s="14" t="s">
        <v>73</v>
      </c>
      <c r="AY1807" s="263" t="s">
        <v>129</v>
      </c>
    </row>
    <row r="1808" spans="1:51" s="14" customFormat="1" ht="12">
      <c r="A1808" s="14"/>
      <c r="B1808" s="253"/>
      <c r="C1808" s="254"/>
      <c r="D1808" s="234" t="s">
        <v>188</v>
      </c>
      <c r="E1808" s="255" t="s">
        <v>1</v>
      </c>
      <c r="F1808" s="256" t="s">
        <v>1245</v>
      </c>
      <c r="G1808" s="254"/>
      <c r="H1808" s="257">
        <v>31.9</v>
      </c>
      <c r="I1808" s="258"/>
      <c r="J1808" s="254"/>
      <c r="K1808" s="254"/>
      <c r="L1808" s="259"/>
      <c r="M1808" s="260"/>
      <c r="N1808" s="261"/>
      <c r="O1808" s="261"/>
      <c r="P1808" s="261"/>
      <c r="Q1808" s="261"/>
      <c r="R1808" s="261"/>
      <c r="S1808" s="261"/>
      <c r="T1808" s="262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T1808" s="263" t="s">
        <v>188</v>
      </c>
      <c r="AU1808" s="263" t="s">
        <v>82</v>
      </c>
      <c r="AV1808" s="14" t="s">
        <v>82</v>
      </c>
      <c r="AW1808" s="14" t="s">
        <v>30</v>
      </c>
      <c r="AX1808" s="14" t="s">
        <v>73</v>
      </c>
      <c r="AY1808" s="263" t="s">
        <v>129</v>
      </c>
    </row>
    <row r="1809" spans="1:51" s="14" customFormat="1" ht="12">
      <c r="A1809" s="14"/>
      <c r="B1809" s="253"/>
      <c r="C1809" s="254"/>
      <c r="D1809" s="234" t="s">
        <v>188</v>
      </c>
      <c r="E1809" s="255" t="s">
        <v>1</v>
      </c>
      <c r="F1809" s="256" t="s">
        <v>898</v>
      </c>
      <c r="G1809" s="254"/>
      <c r="H1809" s="257">
        <v>-1.8</v>
      </c>
      <c r="I1809" s="258"/>
      <c r="J1809" s="254"/>
      <c r="K1809" s="254"/>
      <c r="L1809" s="259"/>
      <c r="M1809" s="260"/>
      <c r="N1809" s="261"/>
      <c r="O1809" s="261"/>
      <c r="P1809" s="261"/>
      <c r="Q1809" s="261"/>
      <c r="R1809" s="261"/>
      <c r="S1809" s="261"/>
      <c r="T1809" s="262"/>
      <c r="U1809" s="14"/>
      <c r="V1809" s="14"/>
      <c r="W1809" s="14"/>
      <c r="X1809" s="14"/>
      <c r="Y1809" s="14"/>
      <c r="Z1809" s="14"/>
      <c r="AA1809" s="14"/>
      <c r="AB1809" s="14"/>
      <c r="AC1809" s="14"/>
      <c r="AD1809" s="14"/>
      <c r="AE1809" s="14"/>
      <c r="AT1809" s="263" t="s">
        <v>188</v>
      </c>
      <c r="AU1809" s="263" t="s">
        <v>82</v>
      </c>
      <c r="AV1809" s="14" t="s">
        <v>82</v>
      </c>
      <c r="AW1809" s="14" t="s">
        <v>30</v>
      </c>
      <c r="AX1809" s="14" t="s">
        <v>73</v>
      </c>
      <c r="AY1809" s="263" t="s">
        <v>129</v>
      </c>
    </row>
    <row r="1810" spans="1:51" s="14" customFormat="1" ht="12">
      <c r="A1810" s="14"/>
      <c r="B1810" s="253"/>
      <c r="C1810" s="254"/>
      <c r="D1810" s="234" t="s">
        <v>188</v>
      </c>
      <c r="E1810" s="255" t="s">
        <v>1</v>
      </c>
      <c r="F1810" s="256" t="s">
        <v>1246</v>
      </c>
      <c r="G1810" s="254"/>
      <c r="H1810" s="257">
        <v>2.61</v>
      </c>
      <c r="I1810" s="258"/>
      <c r="J1810" s="254"/>
      <c r="K1810" s="254"/>
      <c r="L1810" s="259"/>
      <c r="M1810" s="260"/>
      <c r="N1810" s="261"/>
      <c r="O1810" s="261"/>
      <c r="P1810" s="261"/>
      <c r="Q1810" s="261"/>
      <c r="R1810" s="261"/>
      <c r="S1810" s="261"/>
      <c r="T1810" s="262"/>
      <c r="U1810" s="14"/>
      <c r="V1810" s="14"/>
      <c r="W1810" s="14"/>
      <c r="X1810" s="14"/>
      <c r="Y1810" s="14"/>
      <c r="Z1810" s="14"/>
      <c r="AA1810" s="14"/>
      <c r="AB1810" s="14"/>
      <c r="AC1810" s="14"/>
      <c r="AD1810" s="14"/>
      <c r="AE1810" s="14"/>
      <c r="AT1810" s="263" t="s">
        <v>188</v>
      </c>
      <c r="AU1810" s="263" t="s">
        <v>82</v>
      </c>
      <c r="AV1810" s="14" t="s">
        <v>82</v>
      </c>
      <c r="AW1810" s="14" t="s">
        <v>30</v>
      </c>
      <c r="AX1810" s="14" t="s">
        <v>73</v>
      </c>
      <c r="AY1810" s="263" t="s">
        <v>129</v>
      </c>
    </row>
    <row r="1811" spans="1:51" s="14" customFormat="1" ht="12">
      <c r="A1811" s="14"/>
      <c r="B1811" s="253"/>
      <c r="C1811" s="254"/>
      <c r="D1811" s="234" t="s">
        <v>188</v>
      </c>
      <c r="E1811" s="255" t="s">
        <v>1</v>
      </c>
      <c r="F1811" s="256" t="s">
        <v>566</v>
      </c>
      <c r="G1811" s="254"/>
      <c r="H1811" s="257">
        <v>-1.823</v>
      </c>
      <c r="I1811" s="258"/>
      <c r="J1811" s="254"/>
      <c r="K1811" s="254"/>
      <c r="L1811" s="259"/>
      <c r="M1811" s="260"/>
      <c r="N1811" s="261"/>
      <c r="O1811" s="261"/>
      <c r="P1811" s="261"/>
      <c r="Q1811" s="261"/>
      <c r="R1811" s="261"/>
      <c r="S1811" s="261"/>
      <c r="T1811" s="262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T1811" s="263" t="s">
        <v>188</v>
      </c>
      <c r="AU1811" s="263" t="s">
        <v>82</v>
      </c>
      <c r="AV1811" s="14" t="s">
        <v>82</v>
      </c>
      <c r="AW1811" s="14" t="s">
        <v>30</v>
      </c>
      <c r="AX1811" s="14" t="s">
        <v>73</v>
      </c>
      <c r="AY1811" s="263" t="s">
        <v>129</v>
      </c>
    </row>
    <row r="1812" spans="1:51" s="14" customFormat="1" ht="12">
      <c r="A1812" s="14"/>
      <c r="B1812" s="253"/>
      <c r="C1812" s="254"/>
      <c r="D1812" s="234" t="s">
        <v>188</v>
      </c>
      <c r="E1812" s="255" t="s">
        <v>1</v>
      </c>
      <c r="F1812" s="256" t="s">
        <v>579</v>
      </c>
      <c r="G1812" s="254"/>
      <c r="H1812" s="257">
        <v>1.013</v>
      </c>
      <c r="I1812" s="258"/>
      <c r="J1812" s="254"/>
      <c r="K1812" s="254"/>
      <c r="L1812" s="259"/>
      <c r="M1812" s="260"/>
      <c r="N1812" s="261"/>
      <c r="O1812" s="261"/>
      <c r="P1812" s="261"/>
      <c r="Q1812" s="261"/>
      <c r="R1812" s="261"/>
      <c r="S1812" s="261"/>
      <c r="T1812" s="262"/>
      <c r="U1812" s="14"/>
      <c r="V1812" s="14"/>
      <c r="W1812" s="14"/>
      <c r="X1812" s="14"/>
      <c r="Y1812" s="14"/>
      <c r="Z1812" s="14"/>
      <c r="AA1812" s="14"/>
      <c r="AB1812" s="14"/>
      <c r="AC1812" s="14"/>
      <c r="AD1812" s="14"/>
      <c r="AE1812" s="14"/>
      <c r="AT1812" s="263" t="s">
        <v>188</v>
      </c>
      <c r="AU1812" s="263" t="s">
        <v>82</v>
      </c>
      <c r="AV1812" s="14" t="s">
        <v>82</v>
      </c>
      <c r="AW1812" s="14" t="s">
        <v>30</v>
      </c>
      <c r="AX1812" s="14" t="s">
        <v>73</v>
      </c>
      <c r="AY1812" s="263" t="s">
        <v>129</v>
      </c>
    </row>
    <row r="1813" spans="1:51" s="13" customFormat="1" ht="12">
      <c r="A1813" s="13"/>
      <c r="B1813" s="243"/>
      <c r="C1813" s="244"/>
      <c r="D1813" s="234" t="s">
        <v>188</v>
      </c>
      <c r="E1813" s="245" t="s">
        <v>1</v>
      </c>
      <c r="F1813" s="246" t="s">
        <v>1181</v>
      </c>
      <c r="G1813" s="244"/>
      <c r="H1813" s="245" t="s">
        <v>1</v>
      </c>
      <c r="I1813" s="247"/>
      <c r="J1813" s="244"/>
      <c r="K1813" s="244"/>
      <c r="L1813" s="248"/>
      <c r="M1813" s="249"/>
      <c r="N1813" s="250"/>
      <c r="O1813" s="250"/>
      <c r="P1813" s="250"/>
      <c r="Q1813" s="250"/>
      <c r="R1813" s="250"/>
      <c r="S1813" s="250"/>
      <c r="T1813" s="251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T1813" s="252" t="s">
        <v>188</v>
      </c>
      <c r="AU1813" s="252" t="s">
        <v>82</v>
      </c>
      <c r="AV1813" s="13" t="s">
        <v>80</v>
      </c>
      <c r="AW1813" s="13" t="s">
        <v>30</v>
      </c>
      <c r="AX1813" s="13" t="s">
        <v>73</v>
      </c>
      <c r="AY1813" s="252" t="s">
        <v>129</v>
      </c>
    </row>
    <row r="1814" spans="1:51" s="14" customFormat="1" ht="12">
      <c r="A1814" s="14"/>
      <c r="B1814" s="253"/>
      <c r="C1814" s="254"/>
      <c r="D1814" s="234" t="s">
        <v>188</v>
      </c>
      <c r="E1814" s="255" t="s">
        <v>1</v>
      </c>
      <c r="F1814" s="256" t="s">
        <v>1247</v>
      </c>
      <c r="G1814" s="254"/>
      <c r="H1814" s="257">
        <v>10.592</v>
      </c>
      <c r="I1814" s="258"/>
      <c r="J1814" s="254"/>
      <c r="K1814" s="254"/>
      <c r="L1814" s="259"/>
      <c r="M1814" s="260"/>
      <c r="N1814" s="261"/>
      <c r="O1814" s="261"/>
      <c r="P1814" s="261"/>
      <c r="Q1814" s="261"/>
      <c r="R1814" s="261"/>
      <c r="S1814" s="261"/>
      <c r="T1814" s="262"/>
      <c r="U1814" s="14"/>
      <c r="V1814" s="14"/>
      <c r="W1814" s="14"/>
      <c r="X1814" s="14"/>
      <c r="Y1814" s="14"/>
      <c r="Z1814" s="14"/>
      <c r="AA1814" s="14"/>
      <c r="AB1814" s="14"/>
      <c r="AC1814" s="14"/>
      <c r="AD1814" s="14"/>
      <c r="AE1814" s="14"/>
      <c r="AT1814" s="263" t="s">
        <v>188</v>
      </c>
      <c r="AU1814" s="263" t="s">
        <v>82</v>
      </c>
      <c r="AV1814" s="14" t="s">
        <v>82</v>
      </c>
      <c r="AW1814" s="14" t="s">
        <v>30</v>
      </c>
      <c r="AX1814" s="14" t="s">
        <v>73</v>
      </c>
      <c r="AY1814" s="263" t="s">
        <v>129</v>
      </c>
    </row>
    <row r="1815" spans="1:51" s="14" customFormat="1" ht="12">
      <c r="A1815" s="14"/>
      <c r="B1815" s="253"/>
      <c r="C1815" s="254"/>
      <c r="D1815" s="234" t="s">
        <v>188</v>
      </c>
      <c r="E1815" s="255" t="s">
        <v>1</v>
      </c>
      <c r="F1815" s="256" t="s">
        <v>1248</v>
      </c>
      <c r="G1815" s="254"/>
      <c r="H1815" s="257">
        <v>11.42</v>
      </c>
      <c r="I1815" s="258"/>
      <c r="J1815" s="254"/>
      <c r="K1815" s="254"/>
      <c r="L1815" s="259"/>
      <c r="M1815" s="260"/>
      <c r="N1815" s="261"/>
      <c r="O1815" s="261"/>
      <c r="P1815" s="261"/>
      <c r="Q1815" s="261"/>
      <c r="R1815" s="261"/>
      <c r="S1815" s="261"/>
      <c r="T1815" s="262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T1815" s="263" t="s">
        <v>188</v>
      </c>
      <c r="AU1815" s="263" t="s">
        <v>82</v>
      </c>
      <c r="AV1815" s="14" t="s">
        <v>82</v>
      </c>
      <c r="AW1815" s="14" t="s">
        <v>30</v>
      </c>
      <c r="AX1815" s="14" t="s">
        <v>73</v>
      </c>
      <c r="AY1815" s="263" t="s">
        <v>129</v>
      </c>
    </row>
    <row r="1816" spans="1:51" s="14" customFormat="1" ht="12">
      <c r="A1816" s="14"/>
      <c r="B1816" s="253"/>
      <c r="C1816" s="254"/>
      <c r="D1816" s="234" t="s">
        <v>188</v>
      </c>
      <c r="E1816" s="255" t="s">
        <v>1</v>
      </c>
      <c r="F1816" s="256" t="s">
        <v>1245</v>
      </c>
      <c r="G1816" s="254"/>
      <c r="H1816" s="257">
        <v>31.9</v>
      </c>
      <c r="I1816" s="258"/>
      <c r="J1816" s="254"/>
      <c r="K1816" s="254"/>
      <c r="L1816" s="259"/>
      <c r="M1816" s="260"/>
      <c r="N1816" s="261"/>
      <c r="O1816" s="261"/>
      <c r="P1816" s="261"/>
      <c r="Q1816" s="261"/>
      <c r="R1816" s="261"/>
      <c r="S1816" s="261"/>
      <c r="T1816" s="262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T1816" s="263" t="s">
        <v>188</v>
      </c>
      <c r="AU1816" s="263" t="s">
        <v>82</v>
      </c>
      <c r="AV1816" s="14" t="s">
        <v>82</v>
      </c>
      <c r="AW1816" s="14" t="s">
        <v>30</v>
      </c>
      <c r="AX1816" s="14" t="s">
        <v>73</v>
      </c>
      <c r="AY1816" s="263" t="s">
        <v>129</v>
      </c>
    </row>
    <row r="1817" spans="1:51" s="14" customFormat="1" ht="12">
      <c r="A1817" s="14"/>
      <c r="B1817" s="253"/>
      <c r="C1817" s="254"/>
      <c r="D1817" s="234" t="s">
        <v>188</v>
      </c>
      <c r="E1817" s="255" t="s">
        <v>1</v>
      </c>
      <c r="F1817" s="256" t="s">
        <v>898</v>
      </c>
      <c r="G1817" s="254"/>
      <c r="H1817" s="257">
        <v>-1.8</v>
      </c>
      <c r="I1817" s="258"/>
      <c r="J1817" s="254"/>
      <c r="K1817" s="254"/>
      <c r="L1817" s="259"/>
      <c r="M1817" s="260"/>
      <c r="N1817" s="261"/>
      <c r="O1817" s="261"/>
      <c r="P1817" s="261"/>
      <c r="Q1817" s="261"/>
      <c r="R1817" s="261"/>
      <c r="S1817" s="261"/>
      <c r="T1817" s="262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T1817" s="263" t="s">
        <v>188</v>
      </c>
      <c r="AU1817" s="263" t="s">
        <v>82</v>
      </c>
      <c r="AV1817" s="14" t="s">
        <v>82</v>
      </c>
      <c r="AW1817" s="14" t="s">
        <v>30</v>
      </c>
      <c r="AX1817" s="14" t="s">
        <v>73</v>
      </c>
      <c r="AY1817" s="263" t="s">
        <v>129</v>
      </c>
    </row>
    <row r="1818" spans="1:51" s="14" customFormat="1" ht="12">
      <c r="A1818" s="14"/>
      <c r="B1818" s="253"/>
      <c r="C1818" s="254"/>
      <c r="D1818" s="234" t="s">
        <v>188</v>
      </c>
      <c r="E1818" s="255" t="s">
        <v>1</v>
      </c>
      <c r="F1818" s="256" t="s">
        <v>1249</v>
      </c>
      <c r="G1818" s="254"/>
      <c r="H1818" s="257">
        <v>2.7</v>
      </c>
      <c r="I1818" s="258"/>
      <c r="J1818" s="254"/>
      <c r="K1818" s="254"/>
      <c r="L1818" s="259"/>
      <c r="M1818" s="260"/>
      <c r="N1818" s="261"/>
      <c r="O1818" s="261"/>
      <c r="P1818" s="261"/>
      <c r="Q1818" s="261"/>
      <c r="R1818" s="261"/>
      <c r="S1818" s="261"/>
      <c r="T1818" s="262"/>
      <c r="U1818" s="14"/>
      <c r="V1818" s="14"/>
      <c r="W1818" s="14"/>
      <c r="X1818" s="14"/>
      <c r="Y1818" s="14"/>
      <c r="Z1818" s="14"/>
      <c r="AA1818" s="14"/>
      <c r="AB1818" s="14"/>
      <c r="AC1818" s="14"/>
      <c r="AD1818" s="14"/>
      <c r="AE1818" s="14"/>
      <c r="AT1818" s="263" t="s">
        <v>188</v>
      </c>
      <c r="AU1818" s="263" t="s">
        <v>82</v>
      </c>
      <c r="AV1818" s="14" t="s">
        <v>82</v>
      </c>
      <c r="AW1818" s="14" t="s">
        <v>30</v>
      </c>
      <c r="AX1818" s="14" t="s">
        <v>73</v>
      </c>
      <c r="AY1818" s="263" t="s">
        <v>129</v>
      </c>
    </row>
    <row r="1819" spans="1:51" s="14" customFormat="1" ht="12">
      <c r="A1819" s="14"/>
      <c r="B1819" s="253"/>
      <c r="C1819" s="254"/>
      <c r="D1819" s="234" t="s">
        <v>188</v>
      </c>
      <c r="E1819" s="255" t="s">
        <v>1</v>
      </c>
      <c r="F1819" s="256" t="s">
        <v>585</v>
      </c>
      <c r="G1819" s="254"/>
      <c r="H1819" s="257">
        <v>-3.645</v>
      </c>
      <c r="I1819" s="258"/>
      <c r="J1819" s="254"/>
      <c r="K1819" s="254"/>
      <c r="L1819" s="259"/>
      <c r="M1819" s="260"/>
      <c r="N1819" s="261"/>
      <c r="O1819" s="261"/>
      <c r="P1819" s="261"/>
      <c r="Q1819" s="261"/>
      <c r="R1819" s="261"/>
      <c r="S1819" s="261"/>
      <c r="T1819" s="262"/>
      <c r="U1819" s="14"/>
      <c r="V1819" s="14"/>
      <c r="W1819" s="14"/>
      <c r="X1819" s="14"/>
      <c r="Y1819" s="14"/>
      <c r="Z1819" s="14"/>
      <c r="AA1819" s="14"/>
      <c r="AB1819" s="14"/>
      <c r="AC1819" s="14"/>
      <c r="AD1819" s="14"/>
      <c r="AE1819" s="14"/>
      <c r="AT1819" s="263" t="s">
        <v>188</v>
      </c>
      <c r="AU1819" s="263" t="s">
        <v>82</v>
      </c>
      <c r="AV1819" s="14" t="s">
        <v>82</v>
      </c>
      <c r="AW1819" s="14" t="s">
        <v>30</v>
      </c>
      <c r="AX1819" s="14" t="s">
        <v>73</v>
      </c>
      <c r="AY1819" s="263" t="s">
        <v>129</v>
      </c>
    </row>
    <row r="1820" spans="1:51" s="14" customFormat="1" ht="12">
      <c r="A1820" s="14"/>
      <c r="B1820" s="253"/>
      <c r="C1820" s="254"/>
      <c r="D1820" s="234" t="s">
        <v>188</v>
      </c>
      <c r="E1820" s="255" t="s">
        <v>1</v>
      </c>
      <c r="F1820" s="256" t="s">
        <v>586</v>
      </c>
      <c r="G1820" s="254"/>
      <c r="H1820" s="257">
        <v>2.025</v>
      </c>
      <c r="I1820" s="258"/>
      <c r="J1820" s="254"/>
      <c r="K1820" s="254"/>
      <c r="L1820" s="259"/>
      <c r="M1820" s="260"/>
      <c r="N1820" s="261"/>
      <c r="O1820" s="261"/>
      <c r="P1820" s="261"/>
      <c r="Q1820" s="261"/>
      <c r="R1820" s="261"/>
      <c r="S1820" s="261"/>
      <c r="T1820" s="262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T1820" s="263" t="s">
        <v>188</v>
      </c>
      <c r="AU1820" s="263" t="s">
        <v>82</v>
      </c>
      <c r="AV1820" s="14" t="s">
        <v>82</v>
      </c>
      <c r="AW1820" s="14" t="s">
        <v>30</v>
      </c>
      <c r="AX1820" s="14" t="s">
        <v>73</v>
      </c>
      <c r="AY1820" s="263" t="s">
        <v>129</v>
      </c>
    </row>
    <row r="1821" spans="1:51" s="13" customFormat="1" ht="12">
      <c r="A1821" s="13"/>
      <c r="B1821" s="243"/>
      <c r="C1821" s="244"/>
      <c r="D1821" s="234" t="s">
        <v>188</v>
      </c>
      <c r="E1821" s="245" t="s">
        <v>1</v>
      </c>
      <c r="F1821" s="246" t="s">
        <v>1182</v>
      </c>
      <c r="G1821" s="244"/>
      <c r="H1821" s="245" t="s">
        <v>1</v>
      </c>
      <c r="I1821" s="247"/>
      <c r="J1821" s="244"/>
      <c r="K1821" s="244"/>
      <c r="L1821" s="248"/>
      <c r="M1821" s="249"/>
      <c r="N1821" s="250"/>
      <c r="O1821" s="250"/>
      <c r="P1821" s="250"/>
      <c r="Q1821" s="250"/>
      <c r="R1821" s="250"/>
      <c r="S1821" s="250"/>
      <c r="T1821" s="251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T1821" s="252" t="s">
        <v>188</v>
      </c>
      <c r="AU1821" s="252" t="s">
        <v>82</v>
      </c>
      <c r="AV1821" s="13" t="s">
        <v>80</v>
      </c>
      <c r="AW1821" s="13" t="s">
        <v>30</v>
      </c>
      <c r="AX1821" s="13" t="s">
        <v>73</v>
      </c>
      <c r="AY1821" s="252" t="s">
        <v>129</v>
      </c>
    </row>
    <row r="1822" spans="1:51" s="14" customFormat="1" ht="12">
      <c r="A1822" s="14"/>
      <c r="B1822" s="253"/>
      <c r="C1822" s="254"/>
      <c r="D1822" s="234" t="s">
        <v>188</v>
      </c>
      <c r="E1822" s="255" t="s">
        <v>1</v>
      </c>
      <c r="F1822" s="256" t="s">
        <v>1247</v>
      </c>
      <c r="G1822" s="254"/>
      <c r="H1822" s="257">
        <v>10.592</v>
      </c>
      <c r="I1822" s="258"/>
      <c r="J1822" s="254"/>
      <c r="K1822" s="254"/>
      <c r="L1822" s="259"/>
      <c r="M1822" s="260"/>
      <c r="N1822" s="261"/>
      <c r="O1822" s="261"/>
      <c r="P1822" s="261"/>
      <c r="Q1822" s="261"/>
      <c r="R1822" s="261"/>
      <c r="S1822" s="261"/>
      <c r="T1822" s="262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T1822" s="263" t="s">
        <v>188</v>
      </c>
      <c r="AU1822" s="263" t="s">
        <v>82</v>
      </c>
      <c r="AV1822" s="14" t="s">
        <v>82</v>
      </c>
      <c r="AW1822" s="14" t="s">
        <v>30</v>
      </c>
      <c r="AX1822" s="14" t="s">
        <v>73</v>
      </c>
      <c r="AY1822" s="263" t="s">
        <v>129</v>
      </c>
    </row>
    <row r="1823" spans="1:51" s="14" customFormat="1" ht="12">
      <c r="A1823" s="14"/>
      <c r="B1823" s="253"/>
      <c r="C1823" s="254"/>
      <c r="D1823" s="234" t="s">
        <v>188</v>
      </c>
      <c r="E1823" s="255" t="s">
        <v>1</v>
      </c>
      <c r="F1823" s="256" t="s">
        <v>1248</v>
      </c>
      <c r="G1823" s="254"/>
      <c r="H1823" s="257">
        <v>11.42</v>
      </c>
      <c r="I1823" s="258"/>
      <c r="J1823" s="254"/>
      <c r="K1823" s="254"/>
      <c r="L1823" s="259"/>
      <c r="M1823" s="260"/>
      <c r="N1823" s="261"/>
      <c r="O1823" s="261"/>
      <c r="P1823" s="261"/>
      <c r="Q1823" s="261"/>
      <c r="R1823" s="261"/>
      <c r="S1823" s="261"/>
      <c r="T1823" s="262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T1823" s="263" t="s">
        <v>188</v>
      </c>
      <c r="AU1823" s="263" t="s">
        <v>82</v>
      </c>
      <c r="AV1823" s="14" t="s">
        <v>82</v>
      </c>
      <c r="AW1823" s="14" t="s">
        <v>30</v>
      </c>
      <c r="AX1823" s="14" t="s">
        <v>73</v>
      </c>
      <c r="AY1823" s="263" t="s">
        <v>129</v>
      </c>
    </row>
    <row r="1824" spans="1:51" s="14" customFormat="1" ht="12">
      <c r="A1824" s="14"/>
      <c r="B1824" s="253"/>
      <c r="C1824" s="254"/>
      <c r="D1824" s="234" t="s">
        <v>188</v>
      </c>
      <c r="E1824" s="255" t="s">
        <v>1</v>
      </c>
      <c r="F1824" s="256" t="s">
        <v>1245</v>
      </c>
      <c r="G1824" s="254"/>
      <c r="H1824" s="257">
        <v>31.9</v>
      </c>
      <c r="I1824" s="258"/>
      <c r="J1824" s="254"/>
      <c r="K1824" s="254"/>
      <c r="L1824" s="259"/>
      <c r="M1824" s="260"/>
      <c r="N1824" s="261"/>
      <c r="O1824" s="261"/>
      <c r="P1824" s="261"/>
      <c r="Q1824" s="261"/>
      <c r="R1824" s="261"/>
      <c r="S1824" s="261"/>
      <c r="T1824" s="262"/>
      <c r="U1824" s="14"/>
      <c r="V1824" s="14"/>
      <c r="W1824" s="14"/>
      <c r="X1824" s="14"/>
      <c r="Y1824" s="14"/>
      <c r="Z1824" s="14"/>
      <c r="AA1824" s="14"/>
      <c r="AB1824" s="14"/>
      <c r="AC1824" s="14"/>
      <c r="AD1824" s="14"/>
      <c r="AE1824" s="14"/>
      <c r="AT1824" s="263" t="s">
        <v>188</v>
      </c>
      <c r="AU1824" s="263" t="s">
        <v>82</v>
      </c>
      <c r="AV1824" s="14" t="s">
        <v>82</v>
      </c>
      <c r="AW1824" s="14" t="s">
        <v>30</v>
      </c>
      <c r="AX1824" s="14" t="s">
        <v>73</v>
      </c>
      <c r="AY1824" s="263" t="s">
        <v>129</v>
      </c>
    </row>
    <row r="1825" spans="1:51" s="14" customFormat="1" ht="12">
      <c r="A1825" s="14"/>
      <c r="B1825" s="253"/>
      <c r="C1825" s="254"/>
      <c r="D1825" s="234" t="s">
        <v>188</v>
      </c>
      <c r="E1825" s="255" t="s">
        <v>1</v>
      </c>
      <c r="F1825" s="256" t="s">
        <v>898</v>
      </c>
      <c r="G1825" s="254"/>
      <c r="H1825" s="257">
        <v>-1.8</v>
      </c>
      <c r="I1825" s="258"/>
      <c r="J1825" s="254"/>
      <c r="K1825" s="254"/>
      <c r="L1825" s="259"/>
      <c r="M1825" s="260"/>
      <c r="N1825" s="261"/>
      <c r="O1825" s="261"/>
      <c r="P1825" s="261"/>
      <c r="Q1825" s="261"/>
      <c r="R1825" s="261"/>
      <c r="S1825" s="261"/>
      <c r="T1825" s="262"/>
      <c r="U1825" s="14"/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T1825" s="263" t="s">
        <v>188</v>
      </c>
      <c r="AU1825" s="263" t="s">
        <v>82</v>
      </c>
      <c r="AV1825" s="14" t="s">
        <v>82</v>
      </c>
      <c r="AW1825" s="14" t="s">
        <v>30</v>
      </c>
      <c r="AX1825" s="14" t="s">
        <v>73</v>
      </c>
      <c r="AY1825" s="263" t="s">
        <v>129</v>
      </c>
    </row>
    <row r="1826" spans="1:51" s="14" customFormat="1" ht="12">
      <c r="A1826" s="14"/>
      <c r="B1826" s="253"/>
      <c r="C1826" s="254"/>
      <c r="D1826" s="234" t="s">
        <v>188</v>
      </c>
      <c r="E1826" s="255" t="s">
        <v>1</v>
      </c>
      <c r="F1826" s="256" t="s">
        <v>1249</v>
      </c>
      <c r="G1826" s="254"/>
      <c r="H1826" s="257">
        <v>2.7</v>
      </c>
      <c r="I1826" s="258"/>
      <c r="J1826" s="254"/>
      <c r="K1826" s="254"/>
      <c r="L1826" s="259"/>
      <c r="M1826" s="260"/>
      <c r="N1826" s="261"/>
      <c r="O1826" s="261"/>
      <c r="P1826" s="261"/>
      <c r="Q1826" s="261"/>
      <c r="R1826" s="261"/>
      <c r="S1826" s="261"/>
      <c r="T1826" s="262"/>
      <c r="U1826" s="14"/>
      <c r="V1826" s="14"/>
      <c r="W1826" s="14"/>
      <c r="X1826" s="14"/>
      <c r="Y1826" s="14"/>
      <c r="Z1826" s="14"/>
      <c r="AA1826" s="14"/>
      <c r="AB1826" s="14"/>
      <c r="AC1826" s="14"/>
      <c r="AD1826" s="14"/>
      <c r="AE1826" s="14"/>
      <c r="AT1826" s="263" t="s">
        <v>188</v>
      </c>
      <c r="AU1826" s="263" t="s">
        <v>82</v>
      </c>
      <c r="AV1826" s="14" t="s">
        <v>82</v>
      </c>
      <c r="AW1826" s="14" t="s">
        <v>30</v>
      </c>
      <c r="AX1826" s="14" t="s">
        <v>73</v>
      </c>
      <c r="AY1826" s="263" t="s">
        <v>129</v>
      </c>
    </row>
    <row r="1827" spans="1:51" s="14" customFormat="1" ht="12">
      <c r="A1827" s="14"/>
      <c r="B1827" s="253"/>
      <c r="C1827" s="254"/>
      <c r="D1827" s="234" t="s">
        <v>188</v>
      </c>
      <c r="E1827" s="255" t="s">
        <v>1</v>
      </c>
      <c r="F1827" s="256" t="s">
        <v>585</v>
      </c>
      <c r="G1827" s="254"/>
      <c r="H1827" s="257">
        <v>-3.645</v>
      </c>
      <c r="I1827" s="258"/>
      <c r="J1827" s="254"/>
      <c r="K1827" s="254"/>
      <c r="L1827" s="259"/>
      <c r="M1827" s="260"/>
      <c r="N1827" s="261"/>
      <c r="O1827" s="261"/>
      <c r="P1827" s="261"/>
      <c r="Q1827" s="261"/>
      <c r="R1827" s="261"/>
      <c r="S1827" s="261"/>
      <c r="T1827" s="262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T1827" s="263" t="s">
        <v>188</v>
      </c>
      <c r="AU1827" s="263" t="s">
        <v>82</v>
      </c>
      <c r="AV1827" s="14" t="s">
        <v>82</v>
      </c>
      <c r="AW1827" s="14" t="s">
        <v>30</v>
      </c>
      <c r="AX1827" s="14" t="s">
        <v>73</v>
      </c>
      <c r="AY1827" s="263" t="s">
        <v>129</v>
      </c>
    </row>
    <row r="1828" spans="1:51" s="14" customFormat="1" ht="12">
      <c r="A1828" s="14"/>
      <c r="B1828" s="253"/>
      <c r="C1828" s="254"/>
      <c r="D1828" s="234" t="s">
        <v>188</v>
      </c>
      <c r="E1828" s="255" t="s">
        <v>1</v>
      </c>
      <c r="F1828" s="256" t="s">
        <v>586</v>
      </c>
      <c r="G1828" s="254"/>
      <c r="H1828" s="257">
        <v>2.025</v>
      </c>
      <c r="I1828" s="258"/>
      <c r="J1828" s="254"/>
      <c r="K1828" s="254"/>
      <c r="L1828" s="259"/>
      <c r="M1828" s="260"/>
      <c r="N1828" s="261"/>
      <c r="O1828" s="261"/>
      <c r="P1828" s="261"/>
      <c r="Q1828" s="261"/>
      <c r="R1828" s="261"/>
      <c r="S1828" s="261"/>
      <c r="T1828" s="262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T1828" s="263" t="s">
        <v>188</v>
      </c>
      <c r="AU1828" s="263" t="s">
        <v>82</v>
      </c>
      <c r="AV1828" s="14" t="s">
        <v>82</v>
      </c>
      <c r="AW1828" s="14" t="s">
        <v>30</v>
      </c>
      <c r="AX1828" s="14" t="s">
        <v>73</v>
      </c>
      <c r="AY1828" s="263" t="s">
        <v>129</v>
      </c>
    </row>
    <row r="1829" spans="1:51" s="13" customFormat="1" ht="12">
      <c r="A1829" s="13"/>
      <c r="B1829" s="243"/>
      <c r="C1829" s="244"/>
      <c r="D1829" s="234" t="s">
        <v>188</v>
      </c>
      <c r="E1829" s="245" t="s">
        <v>1</v>
      </c>
      <c r="F1829" s="246" t="s">
        <v>1183</v>
      </c>
      <c r="G1829" s="244"/>
      <c r="H1829" s="245" t="s">
        <v>1</v>
      </c>
      <c r="I1829" s="247"/>
      <c r="J1829" s="244"/>
      <c r="K1829" s="244"/>
      <c r="L1829" s="248"/>
      <c r="M1829" s="249"/>
      <c r="N1829" s="250"/>
      <c r="O1829" s="250"/>
      <c r="P1829" s="250"/>
      <c r="Q1829" s="250"/>
      <c r="R1829" s="250"/>
      <c r="S1829" s="250"/>
      <c r="T1829" s="251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T1829" s="252" t="s">
        <v>188</v>
      </c>
      <c r="AU1829" s="252" t="s">
        <v>82</v>
      </c>
      <c r="AV1829" s="13" t="s">
        <v>80</v>
      </c>
      <c r="AW1829" s="13" t="s">
        <v>30</v>
      </c>
      <c r="AX1829" s="13" t="s">
        <v>73</v>
      </c>
      <c r="AY1829" s="252" t="s">
        <v>129</v>
      </c>
    </row>
    <row r="1830" spans="1:51" s="14" customFormat="1" ht="12">
      <c r="A1830" s="14"/>
      <c r="B1830" s="253"/>
      <c r="C1830" s="254"/>
      <c r="D1830" s="234" t="s">
        <v>188</v>
      </c>
      <c r="E1830" s="255" t="s">
        <v>1</v>
      </c>
      <c r="F1830" s="256" t="s">
        <v>1250</v>
      </c>
      <c r="G1830" s="254"/>
      <c r="H1830" s="257">
        <v>25.487</v>
      </c>
      <c r="I1830" s="258"/>
      <c r="J1830" s="254"/>
      <c r="K1830" s="254"/>
      <c r="L1830" s="259"/>
      <c r="M1830" s="260"/>
      <c r="N1830" s="261"/>
      <c r="O1830" s="261"/>
      <c r="P1830" s="261"/>
      <c r="Q1830" s="261"/>
      <c r="R1830" s="261"/>
      <c r="S1830" s="261"/>
      <c r="T1830" s="262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T1830" s="263" t="s">
        <v>188</v>
      </c>
      <c r="AU1830" s="263" t="s">
        <v>82</v>
      </c>
      <c r="AV1830" s="14" t="s">
        <v>82</v>
      </c>
      <c r="AW1830" s="14" t="s">
        <v>30</v>
      </c>
      <c r="AX1830" s="14" t="s">
        <v>73</v>
      </c>
      <c r="AY1830" s="263" t="s">
        <v>129</v>
      </c>
    </row>
    <row r="1831" spans="1:51" s="14" customFormat="1" ht="12">
      <c r="A1831" s="14"/>
      <c r="B1831" s="253"/>
      <c r="C1831" s="254"/>
      <c r="D1831" s="234" t="s">
        <v>188</v>
      </c>
      <c r="E1831" s="255" t="s">
        <v>1</v>
      </c>
      <c r="F1831" s="256" t="s">
        <v>908</v>
      </c>
      <c r="G1831" s="254"/>
      <c r="H1831" s="257">
        <v>-3.6</v>
      </c>
      <c r="I1831" s="258"/>
      <c r="J1831" s="254"/>
      <c r="K1831" s="254"/>
      <c r="L1831" s="259"/>
      <c r="M1831" s="260"/>
      <c r="N1831" s="261"/>
      <c r="O1831" s="261"/>
      <c r="P1831" s="261"/>
      <c r="Q1831" s="261"/>
      <c r="R1831" s="261"/>
      <c r="S1831" s="261"/>
      <c r="T1831" s="262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T1831" s="263" t="s">
        <v>188</v>
      </c>
      <c r="AU1831" s="263" t="s">
        <v>82</v>
      </c>
      <c r="AV1831" s="14" t="s">
        <v>82</v>
      </c>
      <c r="AW1831" s="14" t="s">
        <v>30</v>
      </c>
      <c r="AX1831" s="14" t="s">
        <v>73</v>
      </c>
      <c r="AY1831" s="263" t="s">
        <v>129</v>
      </c>
    </row>
    <row r="1832" spans="1:51" s="13" customFormat="1" ht="12">
      <c r="A1832" s="13"/>
      <c r="B1832" s="243"/>
      <c r="C1832" s="244"/>
      <c r="D1832" s="234" t="s">
        <v>188</v>
      </c>
      <c r="E1832" s="245" t="s">
        <v>1</v>
      </c>
      <c r="F1832" s="246" t="s">
        <v>1185</v>
      </c>
      <c r="G1832" s="244"/>
      <c r="H1832" s="245" t="s">
        <v>1</v>
      </c>
      <c r="I1832" s="247"/>
      <c r="J1832" s="244"/>
      <c r="K1832" s="244"/>
      <c r="L1832" s="248"/>
      <c r="M1832" s="249"/>
      <c r="N1832" s="250"/>
      <c r="O1832" s="250"/>
      <c r="P1832" s="250"/>
      <c r="Q1832" s="250"/>
      <c r="R1832" s="250"/>
      <c r="S1832" s="250"/>
      <c r="T1832" s="251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T1832" s="252" t="s">
        <v>188</v>
      </c>
      <c r="AU1832" s="252" t="s">
        <v>82</v>
      </c>
      <c r="AV1832" s="13" t="s">
        <v>80</v>
      </c>
      <c r="AW1832" s="13" t="s">
        <v>30</v>
      </c>
      <c r="AX1832" s="13" t="s">
        <v>73</v>
      </c>
      <c r="AY1832" s="252" t="s">
        <v>129</v>
      </c>
    </row>
    <row r="1833" spans="1:51" s="14" customFormat="1" ht="12">
      <c r="A1833" s="14"/>
      <c r="B1833" s="253"/>
      <c r="C1833" s="254"/>
      <c r="D1833" s="234" t="s">
        <v>188</v>
      </c>
      <c r="E1833" s="255" t="s">
        <v>1</v>
      </c>
      <c r="F1833" s="256" t="s">
        <v>1251</v>
      </c>
      <c r="G1833" s="254"/>
      <c r="H1833" s="257">
        <v>96.983</v>
      </c>
      <c r="I1833" s="258"/>
      <c r="J1833" s="254"/>
      <c r="K1833" s="254"/>
      <c r="L1833" s="259"/>
      <c r="M1833" s="260"/>
      <c r="N1833" s="261"/>
      <c r="O1833" s="261"/>
      <c r="P1833" s="261"/>
      <c r="Q1833" s="261"/>
      <c r="R1833" s="261"/>
      <c r="S1833" s="261"/>
      <c r="T1833" s="262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T1833" s="263" t="s">
        <v>188</v>
      </c>
      <c r="AU1833" s="263" t="s">
        <v>82</v>
      </c>
      <c r="AV1833" s="14" t="s">
        <v>82</v>
      </c>
      <c r="AW1833" s="14" t="s">
        <v>30</v>
      </c>
      <c r="AX1833" s="14" t="s">
        <v>73</v>
      </c>
      <c r="AY1833" s="263" t="s">
        <v>129</v>
      </c>
    </row>
    <row r="1834" spans="1:51" s="14" customFormat="1" ht="12">
      <c r="A1834" s="14"/>
      <c r="B1834" s="253"/>
      <c r="C1834" s="254"/>
      <c r="D1834" s="234" t="s">
        <v>188</v>
      </c>
      <c r="E1834" s="255" t="s">
        <v>1</v>
      </c>
      <c r="F1834" s="256" t="s">
        <v>1207</v>
      </c>
      <c r="G1834" s="254"/>
      <c r="H1834" s="257">
        <v>-14.4</v>
      </c>
      <c r="I1834" s="258"/>
      <c r="J1834" s="254"/>
      <c r="K1834" s="254"/>
      <c r="L1834" s="259"/>
      <c r="M1834" s="260"/>
      <c r="N1834" s="261"/>
      <c r="O1834" s="261"/>
      <c r="P1834" s="261"/>
      <c r="Q1834" s="261"/>
      <c r="R1834" s="261"/>
      <c r="S1834" s="261"/>
      <c r="T1834" s="262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T1834" s="263" t="s">
        <v>188</v>
      </c>
      <c r="AU1834" s="263" t="s">
        <v>82</v>
      </c>
      <c r="AV1834" s="14" t="s">
        <v>82</v>
      </c>
      <c r="AW1834" s="14" t="s">
        <v>30</v>
      </c>
      <c r="AX1834" s="14" t="s">
        <v>73</v>
      </c>
      <c r="AY1834" s="263" t="s">
        <v>129</v>
      </c>
    </row>
    <row r="1835" spans="1:51" s="14" customFormat="1" ht="12">
      <c r="A1835" s="14"/>
      <c r="B1835" s="253"/>
      <c r="C1835" s="254"/>
      <c r="D1835" s="234" t="s">
        <v>188</v>
      </c>
      <c r="E1835" s="255" t="s">
        <v>1</v>
      </c>
      <c r="F1835" s="256" t="s">
        <v>1252</v>
      </c>
      <c r="G1835" s="254"/>
      <c r="H1835" s="257">
        <v>-5.49</v>
      </c>
      <c r="I1835" s="258"/>
      <c r="J1835" s="254"/>
      <c r="K1835" s="254"/>
      <c r="L1835" s="259"/>
      <c r="M1835" s="260"/>
      <c r="N1835" s="261"/>
      <c r="O1835" s="261"/>
      <c r="P1835" s="261"/>
      <c r="Q1835" s="261"/>
      <c r="R1835" s="261"/>
      <c r="S1835" s="261"/>
      <c r="T1835" s="262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T1835" s="263" t="s">
        <v>188</v>
      </c>
      <c r="AU1835" s="263" t="s">
        <v>82</v>
      </c>
      <c r="AV1835" s="14" t="s">
        <v>82</v>
      </c>
      <c r="AW1835" s="14" t="s">
        <v>30</v>
      </c>
      <c r="AX1835" s="14" t="s">
        <v>73</v>
      </c>
      <c r="AY1835" s="263" t="s">
        <v>129</v>
      </c>
    </row>
    <row r="1836" spans="1:51" s="14" customFormat="1" ht="12">
      <c r="A1836" s="14"/>
      <c r="B1836" s="253"/>
      <c r="C1836" s="254"/>
      <c r="D1836" s="234" t="s">
        <v>188</v>
      </c>
      <c r="E1836" s="255" t="s">
        <v>1</v>
      </c>
      <c r="F1836" s="256" t="s">
        <v>1253</v>
      </c>
      <c r="G1836" s="254"/>
      <c r="H1836" s="257">
        <v>-3.675</v>
      </c>
      <c r="I1836" s="258"/>
      <c r="J1836" s="254"/>
      <c r="K1836" s="254"/>
      <c r="L1836" s="259"/>
      <c r="M1836" s="260"/>
      <c r="N1836" s="261"/>
      <c r="O1836" s="261"/>
      <c r="P1836" s="261"/>
      <c r="Q1836" s="261"/>
      <c r="R1836" s="261"/>
      <c r="S1836" s="261"/>
      <c r="T1836" s="262"/>
      <c r="U1836" s="14"/>
      <c r="V1836" s="14"/>
      <c r="W1836" s="14"/>
      <c r="X1836" s="14"/>
      <c r="Y1836" s="14"/>
      <c r="Z1836" s="14"/>
      <c r="AA1836" s="14"/>
      <c r="AB1836" s="14"/>
      <c r="AC1836" s="14"/>
      <c r="AD1836" s="14"/>
      <c r="AE1836" s="14"/>
      <c r="AT1836" s="263" t="s">
        <v>188</v>
      </c>
      <c r="AU1836" s="263" t="s">
        <v>82</v>
      </c>
      <c r="AV1836" s="14" t="s">
        <v>82</v>
      </c>
      <c r="AW1836" s="14" t="s">
        <v>30</v>
      </c>
      <c r="AX1836" s="14" t="s">
        <v>73</v>
      </c>
      <c r="AY1836" s="263" t="s">
        <v>129</v>
      </c>
    </row>
    <row r="1837" spans="1:51" s="13" customFormat="1" ht="12">
      <c r="A1837" s="13"/>
      <c r="B1837" s="243"/>
      <c r="C1837" s="244"/>
      <c r="D1837" s="234" t="s">
        <v>188</v>
      </c>
      <c r="E1837" s="245" t="s">
        <v>1</v>
      </c>
      <c r="F1837" s="246" t="s">
        <v>1186</v>
      </c>
      <c r="G1837" s="244"/>
      <c r="H1837" s="245" t="s">
        <v>1</v>
      </c>
      <c r="I1837" s="247"/>
      <c r="J1837" s="244"/>
      <c r="K1837" s="244"/>
      <c r="L1837" s="248"/>
      <c r="M1837" s="249"/>
      <c r="N1837" s="250"/>
      <c r="O1837" s="250"/>
      <c r="P1837" s="250"/>
      <c r="Q1837" s="250"/>
      <c r="R1837" s="250"/>
      <c r="S1837" s="250"/>
      <c r="T1837" s="251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T1837" s="252" t="s">
        <v>188</v>
      </c>
      <c r="AU1837" s="252" t="s">
        <v>82</v>
      </c>
      <c r="AV1837" s="13" t="s">
        <v>80</v>
      </c>
      <c r="AW1837" s="13" t="s">
        <v>30</v>
      </c>
      <c r="AX1837" s="13" t="s">
        <v>73</v>
      </c>
      <c r="AY1837" s="252" t="s">
        <v>129</v>
      </c>
    </row>
    <row r="1838" spans="1:51" s="14" customFormat="1" ht="12">
      <c r="A1838" s="14"/>
      <c r="B1838" s="253"/>
      <c r="C1838" s="254"/>
      <c r="D1838" s="234" t="s">
        <v>188</v>
      </c>
      <c r="E1838" s="255" t="s">
        <v>1</v>
      </c>
      <c r="F1838" s="256" t="s">
        <v>1247</v>
      </c>
      <c r="G1838" s="254"/>
      <c r="H1838" s="257">
        <v>10.592</v>
      </c>
      <c r="I1838" s="258"/>
      <c r="J1838" s="254"/>
      <c r="K1838" s="254"/>
      <c r="L1838" s="259"/>
      <c r="M1838" s="260"/>
      <c r="N1838" s="261"/>
      <c r="O1838" s="261"/>
      <c r="P1838" s="261"/>
      <c r="Q1838" s="261"/>
      <c r="R1838" s="261"/>
      <c r="S1838" s="261"/>
      <c r="T1838" s="262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T1838" s="263" t="s">
        <v>188</v>
      </c>
      <c r="AU1838" s="263" t="s">
        <v>82</v>
      </c>
      <c r="AV1838" s="14" t="s">
        <v>82</v>
      </c>
      <c r="AW1838" s="14" t="s">
        <v>30</v>
      </c>
      <c r="AX1838" s="14" t="s">
        <v>73</v>
      </c>
      <c r="AY1838" s="263" t="s">
        <v>129</v>
      </c>
    </row>
    <row r="1839" spans="1:51" s="14" customFormat="1" ht="12">
      <c r="A1839" s="14"/>
      <c r="B1839" s="253"/>
      <c r="C1839" s="254"/>
      <c r="D1839" s="234" t="s">
        <v>188</v>
      </c>
      <c r="E1839" s="255" t="s">
        <v>1</v>
      </c>
      <c r="F1839" s="256" t="s">
        <v>1248</v>
      </c>
      <c r="G1839" s="254"/>
      <c r="H1839" s="257">
        <v>11.42</v>
      </c>
      <c r="I1839" s="258"/>
      <c r="J1839" s="254"/>
      <c r="K1839" s="254"/>
      <c r="L1839" s="259"/>
      <c r="M1839" s="260"/>
      <c r="N1839" s="261"/>
      <c r="O1839" s="261"/>
      <c r="P1839" s="261"/>
      <c r="Q1839" s="261"/>
      <c r="R1839" s="261"/>
      <c r="S1839" s="261"/>
      <c r="T1839" s="262"/>
      <c r="U1839" s="14"/>
      <c r="V1839" s="14"/>
      <c r="W1839" s="14"/>
      <c r="X1839" s="14"/>
      <c r="Y1839" s="14"/>
      <c r="Z1839" s="14"/>
      <c r="AA1839" s="14"/>
      <c r="AB1839" s="14"/>
      <c r="AC1839" s="14"/>
      <c r="AD1839" s="14"/>
      <c r="AE1839" s="14"/>
      <c r="AT1839" s="263" t="s">
        <v>188</v>
      </c>
      <c r="AU1839" s="263" t="s">
        <v>82</v>
      </c>
      <c r="AV1839" s="14" t="s">
        <v>82</v>
      </c>
      <c r="AW1839" s="14" t="s">
        <v>30</v>
      </c>
      <c r="AX1839" s="14" t="s">
        <v>73</v>
      </c>
      <c r="AY1839" s="263" t="s">
        <v>129</v>
      </c>
    </row>
    <row r="1840" spans="1:51" s="14" customFormat="1" ht="12">
      <c r="A1840" s="14"/>
      <c r="B1840" s="253"/>
      <c r="C1840" s="254"/>
      <c r="D1840" s="234" t="s">
        <v>188</v>
      </c>
      <c r="E1840" s="255" t="s">
        <v>1</v>
      </c>
      <c r="F1840" s="256" t="s">
        <v>1245</v>
      </c>
      <c r="G1840" s="254"/>
      <c r="H1840" s="257">
        <v>31.9</v>
      </c>
      <c r="I1840" s="258"/>
      <c r="J1840" s="254"/>
      <c r="K1840" s="254"/>
      <c r="L1840" s="259"/>
      <c r="M1840" s="260"/>
      <c r="N1840" s="261"/>
      <c r="O1840" s="261"/>
      <c r="P1840" s="261"/>
      <c r="Q1840" s="261"/>
      <c r="R1840" s="261"/>
      <c r="S1840" s="261"/>
      <c r="T1840" s="262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T1840" s="263" t="s">
        <v>188</v>
      </c>
      <c r="AU1840" s="263" t="s">
        <v>82</v>
      </c>
      <c r="AV1840" s="14" t="s">
        <v>82</v>
      </c>
      <c r="AW1840" s="14" t="s">
        <v>30</v>
      </c>
      <c r="AX1840" s="14" t="s">
        <v>73</v>
      </c>
      <c r="AY1840" s="263" t="s">
        <v>129</v>
      </c>
    </row>
    <row r="1841" spans="1:51" s="14" customFormat="1" ht="12">
      <c r="A1841" s="14"/>
      <c r="B1841" s="253"/>
      <c r="C1841" s="254"/>
      <c r="D1841" s="234" t="s">
        <v>188</v>
      </c>
      <c r="E1841" s="255" t="s">
        <v>1</v>
      </c>
      <c r="F1841" s="256" t="s">
        <v>898</v>
      </c>
      <c r="G1841" s="254"/>
      <c r="H1841" s="257">
        <v>-1.8</v>
      </c>
      <c r="I1841" s="258"/>
      <c r="J1841" s="254"/>
      <c r="K1841" s="254"/>
      <c r="L1841" s="259"/>
      <c r="M1841" s="260"/>
      <c r="N1841" s="261"/>
      <c r="O1841" s="261"/>
      <c r="P1841" s="261"/>
      <c r="Q1841" s="261"/>
      <c r="R1841" s="261"/>
      <c r="S1841" s="261"/>
      <c r="T1841" s="262"/>
      <c r="U1841" s="14"/>
      <c r="V1841" s="14"/>
      <c r="W1841" s="14"/>
      <c r="X1841" s="14"/>
      <c r="Y1841" s="14"/>
      <c r="Z1841" s="14"/>
      <c r="AA1841" s="14"/>
      <c r="AB1841" s="14"/>
      <c r="AC1841" s="14"/>
      <c r="AD1841" s="14"/>
      <c r="AE1841" s="14"/>
      <c r="AT1841" s="263" t="s">
        <v>188</v>
      </c>
      <c r="AU1841" s="263" t="s">
        <v>82</v>
      </c>
      <c r="AV1841" s="14" t="s">
        <v>82</v>
      </c>
      <c r="AW1841" s="14" t="s">
        <v>30</v>
      </c>
      <c r="AX1841" s="14" t="s">
        <v>73</v>
      </c>
      <c r="AY1841" s="263" t="s">
        <v>129</v>
      </c>
    </row>
    <row r="1842" spans="1:51" s="14" customFormat="1" ht="12">
      <c r="A1842" s="14"/>
      <c r="B1842" s="253"/>
      <c r="C1842" s="254"/>
      <c r="D1842" s="234" t="s">
        <v>188</v>
      </c>
      <c r="E1842" s="255" t="s">
        <v>1</v>
      </c>
      <c r="F1842" s="256" t="s">
        <v>1249</v>
      </c>
      <c r="G1842" s="254"/>
      <c r="H1842" s="257">
        <v>2.7</v>
      </c>
      <c r="I1842" s="258"/>
      <c r="J1842" s="254"/>
      <c r="K1842" s="254"/>
      <c r="L1842" s="259"/>
      <c r="M1842" s="260"/>
      <c r="N1842" s="261"/>
      <c r="O1842" s="261"/>
      <c r="P1842" s="261"/>
      <c r="Q1842" s="261"/>
      <c r="R1842" s="261"/>
      <c r="S1842" s="261"/>
      <c r="T1842" s="262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T1842" s="263" t="s">
        <v>188</v>
      </c>
      <c r="AU1842" s="263" t="s">
        <v>82</v>
      </c>
      <c r="AV1842" s="14" t="s">
        <v>82</v>
      </c>
      <c r="AW1842" s="14" t="s">
        <v>30</v>
      </c>
      <c r="AX1842" s="14" t="s">
        <v>73</v>
      </c>
      <c r="AY1842" s="263" t="s">
        <v>129</v>
      </c>
    </row>
    <row r="1843" spans="1:51" s="14" customFormat="1" ht="12">
      <c r="A1843" s="14"/>
      <c r="B1843" s="253"/>
      <c r="C1843" s="254"/>
      <c r="D1843" s="234" t="s">
        <v>188</v>
      </c>
      <c r="E1843" s="255" t="s">
        <v>1</v>
      </c>
      <c r="F1843" s="256" t="s">
        <v>585</v>
      </c>
      <c r="G1843" s="254"/>
      <c r="H1843" s="257">
        <v>-3.645</v>
      </c>
      <c r="I1843" s="258"/>
      <c r="J1843" s="254"/>
      <c r="K1843" s="254"/>
      <c r="L1843" s="259"/>
      <c r="M1843" s="260"/>
      <c r="N1843" s="261"/>
      <c r="O1843" s="261"/>
      <c r="P1843" s="261"/>
      <c r="Q1843" s="261"/>
      <c r="R1843" s="261"/>
      <c r="S1843" s="261"/>
      <c r="T1843" s="262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T1843" s="263" t="s">
        <v>188</v>
      </c>
      <c r="AU1843" s="263" t="s">
        <v>82</v>
      </c>
      <c r="AV1843" s="14" t="s">
        <v>82</v>
      </c>
      <c r="AW1843" s="14" t="s">
        <v>30</v>
      </c>
      <c r="AX1843" s="14" t="s">
        <v>73</v>
      </c>
      <c r="AY1843" s="263" t="s">
        <v>129</v>
      </c>
    </row>
    <row r="1844" spans="1:51" s="14" customFormat="1" ht="12">
      <c r="A1844" s="14"/>
      <c r="B1844" s="253"/>
      <c r="C1844" s="254"/>
      <c r="D1844" s="234" t="s">
        <v>188</v>
      </c>
      <c r="E1844" s="255" t="s">
        <v>1</v>
      </c>
      <c r="F1844" s="256" t="s">
        <v>586</v>
      </c>
      <c r="G1844" s="254"/>
      <c r="H1844" s="257">
        <v>2.025</v>
      </c>
      <c r="I1844" s="258"/>
      <c r="J1844" s="254"/>
      <c r="K1844" s="254"/>
      <c r="L1844" s="259"/>
      <c r="M1844" s="260"/>
      <c r="N1844" s="261"/>
      <c r="O1844" s="261"/>
      <c r="P1844" s="261"/>
      <c r="Q1844" s="261"/>
      <c r="R1844" s="261"/>
      <c r="S1844" s="261"/>
      <c r="T1844" s="262"/>
      <c r="U1844" s="14"/>
      <c r="V1844" s="14"/>
      <c r="W1844" s="14"/>
      <c r="X1844" s="14"/>
      <c r="Y1844" s="14"/>
      <c r="Z1844" s="14"/>
      <c r="AA1844" s="14"/>
      <c r="AB1844" s="14"/>
      <c r="AC1844" s="14"/>
      <c r="AD1844" s="14"/>
      <c r="AE1844" s="14"/>
      <c r="AT1844" s="263" t="s">
        <v>188</v>
      </c>
      <c r="AU1844" s="263" t="s">
        <v>82</v>
      </c>
      <c r="AV1844" s="14" t="s">
        <v>82</v>
      </c>
      <c r="AW1844" s="14" t="s">
        <v>30</v>
      </c>
      <c r="AX1844" s="14" t="s">
        <v>73</v>
      </c>
      <c r="AY1844" s="263" t="s">
        <v>129</v>
      </c>
    </row>
    <row r="1845" spans="1:51" s="13" customFormat="1" ht="12">
      <c r="A1845" s="13"/>
      <c r="B1845" s="243"/>
      <c r="C1845" s="244"/>
      <c r="D1845" s="234" t="s">
        <v>188</v>
      </c>
      <c r="E1845" s="245" t="s">
        <v>1</v>
      </c>
      <c r="F1845" s="246" t="s">
        <v>1187</v>
      </c>
      <c r="G1845" s="244"/>
      <c r="H1845" s="245" t="s">
        <v>1</v>
      </c>
      <c r="I1845" s="247"/>
      <c r="J1845" s="244"/>
      <c r="K1845" s="244"/>
      <c r="L1845" s="248"/>
      <c r="M1845" s="249"/>
      <c r="N1845" s="250"/>
      <c r="O1845" s="250"/>
      <c r="P1845" s="250"/>
      <c r="Q1845" s="250"/>
      <c r="R1845" s="250"/>
      <c r="S1845" s="250"/>
      <c r="T1845" s="251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T1845" s="252" t="s">
        <v>188</v>
      </c>
      <c r="AU1845" s="252" t="s">
        <v>82</v>
      </c>
      <c r="AV1845" s="13" t="s">
        <v>80</v>
      </c>
      <c r="AW1845" s="13" t="s">
        <v>30</v>
      </c>
      <c r="AX1845" s="13" t="s">
        <v>73</v>
      </c>
      <c r="AY1845" s="252" t="s">
        <v>129</v>
      </c>
    </row>
    <row r="1846" spans="1:51" s="14" customFormat="1" ht="12">
      <c r="A1846" s="14"/>
      <c r="B1846" s="253"/>
      <c r="C1846" s="254"/>
      <c r="D1846" s="234" t="s">
        <v>188</v>
      </c>
      <c r="E1846" s="255" t="s">
        <v>1</v>
      </c>
      <c r="F1846" s="256" t="s">
        <v>1247</v>
      </c>
      <c r="G1846" s="254"/>
      <c r="H1846" s="257">
        <v>10.592</v>
      </c>
      <c r="I1846" s="258"/>
      <c r="J1846" s="254"/>
      <c r="K1846" s="254"/>
      <c r="L1846" s="259"/>
      <c r="M1846" s="260"/>
      <c r="N1846" s="261"/>
      <c r="O1846" s="261"/>
      <c r="P1846" s="261"/>
      <c r="Q1846" s="261"/>
      <c r="R1846" s="261"/>
      <c r="S1846" s="261"/>
      <c r="T1846" s="262"/>
      <c r="U1846" s="14"/>
      <c r="V1846" s="14"/>
      <c r="W1846" s="14"/>
      <c r="X1846" s="14"/>
      <c r="Y1846" s="14"/>
      <c r="Z1846" s="14"/>
      <c r="AA1846" s="14"/>
      <c r="AB1846" s="14"/>
      <c r="AC1846" s="14"/>
      <c r="AD1846" s="14"/>
      <c r="AE1846" s="14"/>
      <c r="AT1846" s="263" t="s">
        <v>188</v>
      </c>
      <c r="AU1846" s="263" t="s">
        <v>82</v>
      </c>
      <c r="AV1846" s="14" t="s">
        <v>82</v>
      </c>
      <c r="AW1846" s="14" t="s">
        <v>30</v>
      </c>
      <c r="AX1846" s="14" t="s">
        <v>73</v>
      </c>
      <c r="AY1846" s="263" t="s">
        <v>129</v>
      </c>
    </row>
    <row r="1847" spans="1:51" s="14" customFormat="1" ht="12">
      <c r="A1847" s="14"/>
      <c r="B1847" s="253"/>
      <c r="C1847" s="254"/>
      <c r="D1847" s="234" t="s">
        <v>188</v>
      </c>
      <c r="E1847" s="255" t="s">
        <v>1</v>
      </c>
      <c r="F1847" s="256" t="s">
        <v>1248</v>
      </c>
      <c r="G1847" s="254"/>
      <c r="H1847" s="257">
        <v>11.42</v>
      </c>
      <c r="I1847" s="258"/>
      <c r="J1847" s="254"/>
      <c r="K1847" s="254"/>
      <c r="L1847" s="259"/>
      <c r="M1847" s="260"/>
      <c r="N1847" s="261"/>
      <c r="O1847" s="261"/>
      <c r="P1847" s="261"/>
      <c r="Q1847" s="261"/>
      <c r="R1847" s="261"/>
      <c r="S1847" s="261"/>
      <c r="T1847" s="262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T1847" s="263" t="s">
        <v>188</v>
      </c>
      <c r="AU1847" s="263" t="s">
        <v>82</v>
      </c>
      <c r="AV1847" s="14" t="s">
        <v>82</v>
      </c>
      <c r="AW1847" s="14" t="s">
        <v>30</v>
      </c>
      <c r="AX1847" s="14" t="s">
        <v>73</v>
      </c>
      <c r="AY1847" s="263" t="s">
        <v>129</v>
      </c>
    </row>
    <row r="1848" spans="1:51" s="14" customFormat="1" ht="12">
      <c r="A1848" s="14"/>
      <c r="B1848" s="253"/>
      <c r="C1848" s="254"/>
      <c r="D1848" s="234" t="s">
        <v>188</v>
      </c>
      <c r="E1848" s="255" t="s">
        <v>1</v>
      </c>
      <c r="F1848" s="256" t="s">
        <v>1245</v>
      </c>
      <c r="G1848" s="254"/>
      <c r="H1848" s="257">
        <v>31.9</v>
      </c>
      <c r="I1848" s="258"/>
      <c r="J1848" s="254"/>
      <c r="K1848" s="254"/>
      <c r="L1848" s="259"/>
      <c r="M1848" s="260"/>
      <c r="N1848" s="261"/>
      <c r="O1848" s="261"/>
      <c r="P1848" s="261"/>
      <c r="Q1848" s="261"/>
      <c r="R1848" s="261"/>
      <c r="S1848" s="261"/>
      <c r="T1848" s="262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T1848" s="263" t="s">
        <v>188</v>
      </c>
      <c r="AU1848" s="263" t="s">
        <v>82</v>
      </c>
      <c r="AV1848" s="14" t="s">
        <v>82</v>
      </c>
      <c r="AW1848" s="14" t="s">
        <v>30</v>
      </c>
      <c r="AX1848" s="14" t="s">
        <v>73</v>
      </c>
      <c r="AY1848" s="263" t="s">
        <v>129</v>
      </c>
    </row>
    <row r="1849" spans="1:51" s="14" customFormat="1" ht="12">
      <c r="A1849" s="14"/>
      <c r="B1849" s="253"/>
      <c r="C1849" s="254"/>
      <c r="D1849" s="234" t="s">
        <v>188</v>
      </c>
      <c r="E1849" s="255" t="s">
        <v>1</v>
      </c>
      <c r="F1849" s="256" t="s">
        <v>898</v>
      </c>
      <c r="G1849" s="254"/>
      <c r="H1849" s="257">
        <v>-1.8</v>
      </c>
      <c r="I1849" s="258"/>
      <c r="J1849" s="254"/>
      <c r="K1849" s="254"/>
      <c r="L1849" s="259"/>
      <c r="M1849" s="260"/>
      <c r="N1849" s="261"/>
      <c r="O1849" s="261"/>
      <c r="P1849" s="261"/>
      <c r="Q1849" s="261"/>
      <c r="R1849" s="261"/>
      <c r="S1849" s="261"/>
      <c r="T1849" s="262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T1849" s="263" t="s">
        <v>188</v>
      </c>
      <c r="AU1849" s="263" t="s">
        <v>82</v>
      </c>
      <c r="AV1849" s="14" t="s">
        <v>82</v>
      </c>
      <c r="AW1849" s="14" t="s">
        <v>30</v>
      </c>
      <c r="AX1849" s="14" t="s">
        <v>73</v>
      </c>
      <c r="AY1849" s="263" t="s">
        <v>129</v>
      </c>
    </row>
    <row r="1850" spans="1:51" s="14" customFormat="1" ht="12">
      <c r="A1850" s="14"/>
      <c r="B1850" s="253"/>
      <c r="C1850" s="254"/>
      <c r="D1850" s="234" t="s">
        <v>188</v>
      </c>
      <c r="E1850" s="255" t="s">
        <v>1</v>
      </c>
      <c r="F1850" s="256" t="s">
        <v>1249</v>
      </c>
      <c r="G1850" s="254"/>
      <c r="H1850" s="257">
        <v>2.7</v>
      </c>
      <c r="I1850" s="258"/>
      <c r="J1850" s="254"/>
      <c r="K1850" s="254"/>
      <c r="L1850" s="259"/>
      <c r="M1850" s="260"/>
      <c r="N1850" s="261"/>
      <c r="O1850" s="261"/>
      <c r="P1850" s="261"/>
      <c r="Q1850" s="261"/>
      <c r="R1850" s="261"/>
      <c r="S1850" s="261"/>
      <c r="T1850" s="262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T1850" s="263" t="s">
        <v>188</v>
      </c>
      <c r="AU1850" s="263" t="s">
        <v>82</v>
      </c>
      <c r="AV1850" s="14" t="s">
        <v>82</v>
      </c>
      <c r="AW1850" s="14" t="s">
        <v>30</v>
      </c>
      <c r="AX1850" s="14" t="s">
        <v>73</v>
      </c>
      <c r="AY1850" s="263" t="s">
        <v>129</v>
      </c>
    </row>
    <row r="1851" spans="1:51" s="14" customFormat="1" ht="12">
      <c r="A1851" s="14"/>
      <c r="B1851" s="253"/>
      <c r="C1851" s="254"/>
      <c r="D1851" s="234" t="s">
        <v>188</v>
      </c>
      <c r="E1851" s="255" t="s">
        <v>1</v>
      </c>
      <c r="F1851" s="256" t="s">
        <v>585</v>
      </c>
      <c r="G1851" s="254"/>
      <c r="H1851" s="257">
        <v>-3.645</v>
      </c>
      <c r="I1851" s="258"/>
      <c r="J1851" s="254"/>
      <c r="K1851" s="254"/>
      <c r="L1851" s="259"/>
      <c r="M1851" s="260"/>
      <c r="N1851" s="261"/>
      <c r="O1851" s="261"/>
      <c r="P1851" s="261"/>
      <c r="Q1851" s="261"/>
      <c r="R1851" s="261"/>
      <c r="S1851" s="261"/>
      <c r="T1851" s="262"/>
      <c r="U1851" s="14"/>
      <c r="V1851" s="14"/>
      <c r="W1851" s="14"/>
      <c r="X1851" s="14"/>
      <c r="Y1851" s="14"/>
      <c r="Z1851" s="14"/>
      <c r="AA1851" s="14"/>
      <c r="AB1851" s="14"/>
      <c r="AC1851" s="14"/>
      <c r="AD1851" s="14"/>
      <c r="AE1851" s="14"/>
      <c r="AT1851" s="263" t="s">
        <v>188</v>
      </c>
      <c r="AU1851" s="263" t="s">
        <v>82</v>
      </c>
      <c r="AV1851" s="14" t="s">
        <v>82</v>
      </c>
      <c r="AW1851" s="14" t="s">
        <v>30</v>
      </c>
      <c r="AX1851" s="14" t="s">
        <v>73</v>
      </c>
      <c r="AY1851" s="263" t="s">
        <v>129</v>
      </c>
    </row>
    <row r="1852" spans="1:51" s="14" customFormat="1" ht="12">
      <c r="A1852" s="14"/>
      <c r="B1852" s="253"/>
      <c r="C1852" s="254"/>
      <c r="D1852" s="234" t="s">
        <v>188</v>
      </c>
      <c r="E1852" s="255" t="s">
        <v>1</v>
      </c>
      <c r="F1852" s="256" t="s">
        <v>586</v>
      </c>
      <c r="G1852" s="254"/>
      <c r="H1852" s="257">
        <v>2.025</v>
      </c>
      <c r="I1852" s="258"/>
      <c r="J1852" s="254"/>
      <c r="K1852" s="254"/>
      <c r="L1852" s="259"/>
      <c r="M1852" s="260"/>
      <c r="N1852" s="261"/>
      <c r="O1852" s="261"/>
      <c r="P1852" s="261"/>
      <c r="Q1852" s="261"/>
      <c r="R1852" s="261"/>
      <c r="S1852" s="261"/>
      <c r="T1852" s="262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T1852" s="263" t="s">
        <v>188</v>
      </c>
      <c r="AU1852" s="263" t="s">
        <v>82</v>
      </c>
      <c r="AV1852" s="14" t="s">
        <v>82</v>
      </c>
      <c r="AW1852" s="14" t="s">
        <v>30</v>
      </c>
      <c r="AX1852" s="14" t="s">
        <v>73</v>
      </c>
      <c r="AY1852" s="263" t="s">
        <v>129</v>
      </c>
    </row>
    <row r="1853" spans="1:51" s="13" customFormat="1" ht="12">
      <c r="A1853" s="13"/>
      <c r="B1853" s="243"/>
      <c r="C1853" s="244"/>
      <c r="D1853" s="234" t="s">
        <v>188</v>
      </c>
      <c r="E1853" s="245" t="s">
        <v>1</v>
      </c>
      <c r="F1853" s="246" t="s">
        <v>1188</v>
      </c>
      <c r="G1853" s="244"/>
      <c r="H1853" s="245" t="s">
        <v>1</v>
      </c>
      <c r="I1853" s="247"/>
      <c r="J1853" s="244"/>
      <c r="K1853" s="244"/>
      <c r="L1853" s="248"/>
      <c r="M1853" s="249"/>
      <c r="N1853" s="250"/>
      <c r="O1853" s="250"/>
      <c r="P1853" s="250"/>
      <c r="Q1853" s="250"/>
      <c r="R1853" s="250"/>
      <c r="S1853" s="250"/>
      <c r="T1853" s="251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T1853" s="252" t="s">
        <v>188</v>
      </c>
      <c r="AU1853" s="252" t="s">
        <v>82</v>
      </c>
      <c r="AV1853" s="13" t="s">
        <v>80</v>
      </c>
      <c r="AW1853" s="13" t="s">
        <v>30</v>
      </c>
      <c r="AX1853" s="13" t="s">
        <v>73</v>
      </c>
      <c r="AY1853" s="252" t="s">
        <v>129</v>
      </c>
    </row>
    <row r="1854" spans="1:51" s="14" customFormat="1" ht="12">
      <c r="A1854" s="14"/>
      <c r="B1854" s="253"/>
      <c r="C1854" s="254"/>
      <c r="D1854" s="234" t="s">
        <v>188</v>
      </c>
      <c r="E1854" s="255" t="s">
        <v>1</v>
      </c>
      <c r="F1854" s="256" t="s">
        <v>1243</v>
      </c>
      <c r="G1854" s="254"/>
      <c r="H1854" s="257">
        <v>10.361</v>
      </c>
      <c r="I1854" s="258"/>
      <c r="J1854" s="254"/>
      <c r="K1854" s="254"/>
      <c r="L1854" s="259"/>
      <c r="M1854" s="260"/>
      <c r="N1854" s="261"/>
      <c r="O1854" s="261"/>
      <c r="P1854" s="261"/>
      <c r="Q1854" s="261"/>
      <c r="R1854" s="261"/>
      <c r="S1854" s="261"/>
      <c r="T1854" s="262"/>
      <c r="U1854" s="14"/>
      <c r="V1854" s="14"/>
      <c r="W1854" s="14"/>
      <c r="X1854" s="14"/>
      <c r="Y1854" s="14"/>
      <c r="Z1854" s="14"/>
      <c r="AA1854" s="14"/>
      <c r="AB1854" s="14"/>
      <c r="AC1854" s="14"/>
      <c r="AD1854" s="14"/>
      <c r="AE1854" s="14"/>
      <c r="AT1854" s="263" t="s">
        <v>188</v>
      </c>
      <c r="AU1854" s="263" t="s">
        <v>82</v>
      </c>
      <c r="AV1854" s="14" t="s">
        <v>82</v>
      </c>
      <c r="AW1854" s="14" t="s">
        <v>30</v>
      </c>
      <c r="AX1854" s="14" t="s">
        <v>73</v>
      </c>
      <c r="AY1854" s="263" t="s">
        <v>129</v>
      </c>
    </row>
    <row r="1855" spans="1:51" s="14" customFormat="1" ht="12">
      <c r="A1855" s="14"/>
      <c r="B1855" s="253"/>
      <c r="C1855" s="254"/>
      <c r="D1855" s="234" t="s">
        <v>188</v>
      </c>
      <c r="E1855" s="255" t="s">
        <v>1</v>
      </c>
      <c r="F1855" s="256" t="s">
        <v>1244</v>
      </c>
      <c r="G1855" s="254"/>
      <c r="H1855" s="257">
        <v>11.171</v>
      </c>
      <c r="I1855" s="258"/>
      <c r="J1855" s="254"/>
      <c r="K1855" s="254"/>
      <c r="L1855" s="259"/>
      <c r="M1855" s="260"/>
      <c r="N1855" s="261"/>
      <c r="O1855" s="261"/>
      <c r="P1855" s="261"/>
      <c r="Q1855" s="261"/>
      <c r="R1855" s="261"/>
      <c r="S1855" s="261"/>
      <c r="T1855" s="262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T1855" s="263" t="s">
        <v>188</v>
      </c>
      <c r="AU1855" s="263" t="s">
        <v>82</v>
      </c>
      <c r="AV1855" s="14" t="s">
        <v>82</v>
      </c>
      <c r="AW1855" s="14" t="s">
        <v>30</v>
      </c>
      <c r="AX1855" s="14" t="s">
        <v>73</v>
      </c>
      <c r="AY1855" s="263" t="s">
        <v>129</v>
      </c>
    </row>
    <row r="1856" spans="1:51" s="14" customFormat="1" ht="12">
      <c r="A1856" s="14"/>
      <c r="B1856" s="253"/>
      <c r="C1856" s="254"/>
      <c r="D1856" s="234" t="s">
        <v>188</v>
      </c>
      <c r="E1856" s="255" t="s">
        <v>1</v>
      </c>
      <c r="F1856" s="256" t="s">
        <v>1245</v>
      </c>
      <c r="G1856" s="254"/>
      <c r="H1856" s="257">
        <v>31.9</v>
      </c>
      <c r="I1856" s="258"/>
      <c r="J1856" s="254"/>
      <c r="K1856" s="254"/>
      <c r="L1856" s="259"/>
      <c r="M1856" s="260"/>
      <c r="N1856" s="261"/>
      <c r="O1856" s="261"/>
      <c r="P1856" s="261"/>
      <c r="Q1856" s="261"/>
      <c r="R1856" s="261"/>
      <c r="S1856" s="261"/>
      <c r="T1856" s="262"/>
      <c r="U1856" s="14"/>
      <c r="V1856" s="14"/>
      <c r="W1856" s="14"/>
      <c r="X1856" s="14"/>
      <c r="Y1856" s="14"/>
      <c r="Z1856" s="14"/>
      <c r="AA1856" s="14"/>
      <c r="AB1856" s="14"/>
      <c r="AC1856" s="14"/>
      <c r="AD1856" s="14"/>
      <c r="AE1856" s="14"/>
      <c r="AT1856" s="263" t="s">
        <v>188</v>
      </c>
      <c r="AU1856" s="263" t="s">
        <v>82</v>
      </c>
      <c r="AV1856" s="14" t="s">
        <v>82</v>
      </c>
      <c r="AW1856" s="14" t="s">
        <v>30</v>
      </c>
      <c r="AX1856" s="14" t="s">
        <v>73</v>
      </c>
      <c r="AY1856" s="263" t="s">
        <v>129</v>
      </c>
    </row>
    <row r="1857" spans="1:51" s="14" customFormat="1" ht="12">
      <c r="A1857" s="14"/>
      <c r="B1857" s="253"/>
      <c r="C1857" s="254"/>
      <c r="D1857" s="234" t="s">
        <v>188</v>
      </c>
      <c r="E1857" s="255" t="s">
        <v>1</v>
      </c>
      <c r="F1857" s="256" t="s">
        <v>898</v>
      </c>
      <c r="G1857" s="254"/>
      <c r="H1857" s="257">
        <v>-1.8</v>
      </c>
      <c r="I1857" s="258"/>
      <c r="J1857" s="254"/>
      <c r="K1857" s="254"/>
      <c r="L1857" s="259"/>
      <c r="M1857" s="260"/>
      <c r="N1857" s="261"/>
      <c r="O1857" s="261"/>
      <c r="P1857" s="261"/>
      <c r="Q1857" s="261"/>
      <c r="R1857" s="261"/>
      <c r="S1857" s="261"/>
      <c r="T1857" s="262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T1857" s="263" t="s">
        <v>188</v>
      </c>
      <c r="AU1857" s="263" t="s">
        <v>82</v>
      </c>
      <c r="AV1857" s="14" t="s">
        <v>82</v>
      </c>
      <c r="AW1857" s="14" t="s">
        <v>30</v>
      </c>
      <c r="AX1857" s="14" t="s">
        <v>73</v>
      </c>
      <c r="AY1857" s="263" t="s">
        <v>129</v>
      </c>
    </row>
    <row r="1858" spans="1:51" s="14" customFormat="1" ht="12">
      <c r="A1858" s="14"/>
      <c r="B1858" s="253"/>
      <c r="C1858" s="254"/>
      <c r="D1858" s="234" t="s">
        <v>188</v>
      </c>
      <c r="E1858" s="255" t="s">
        <v>1</v>
      </c>
      <c r="F1858" s="256" t="s">
        <v>1254</v>
      </c>
      <c r="G1858" s="254"/>
      <c r="H1858" s="257">
        <v>2.625</v>
      </c>
      <c r="I1858" s="258"/>
      <c r="J1858" s="254"/>
      <c r="K1858" s="254"/>
      <c r="L1858" s="259"/>
      <c r="M1858" s="260"/>
      <c r="N1858" s="261"/>
      <c r="O1858" s="261"/>
      <c r="P1858" s="261"/>
      <c r="Q1858" s="261"/>
      <c r="R1858" s="261"/>
      <c r="S1858" s="261"/>
      <c r="T1858" s="262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T1858" s="263" t="s">
        <v>188</v>
      </c>
      <c r="AU1858" s="263" t="s">
        <v>82</v>
      </c>
      <c r="AV1858" s="14" t="s">
        <v>82</v>
      </c>
      <c r="AW1858" s="14" t="s">
        <v>30</v>
      </c>
      <c r="AX1858" s="14" t="s">
        <v>73</v>
      </c>
      <c r="AY1858" s="263" t="s">
        <v>129</v>
      </c>
    </row>
    <row r="1859" spans="1:51" s="14" customFormat="1" ht="12">
      <c r="A1859" s="14"/>
      <c r="B1859" s="253"/>
      <c r="C1859" s="254"/>
      <c r="D1859" s="234" t="s">
        <v>188</v>
      </c>
      <c r="E1859" s="255" t="s">
        <v>1</v>
      </c>
      <c r="F1859" s="256" t="s">
        <v>566</v>
      </c>
      <c r="G1859" s="254"/>
      <c r="H1859" s="257">
        <v>-1.823</v>
      </c>
      <c r="I1859" s="258"/>
      <c r="J1859" s="254"/>
      <c r="K1859" s="254"/>
      <c r="L1859" s="259"/>
      <c r="M1859" s="260"/>
      <c r="N1859" s="261"/>
      <c r="O1859" s="261"/>
      <c r="P1859" s="261"/>
      <c r="Q1859" s="261"/>
      <c r="R1859" s="261"/>
      <c r="S1859" s="261"/>
      <c r="T1859" s="262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T1859" s="263" t="s">
        <v>188</v>
      </c>
      <c r="AU1859" s="263" t="s">
        <v>82</v>
      </c>
      <c r="AV1859" s="14" t="s">
        <v>82</v>
      </c>
      <c r="AW1859" s="14" t="s">
        <v>30</v>
      </c>
      <c r="AX1859" s="14" t="s">
        <v>73</v>
      </c>
      <c r="AY1859" s="263" t="s">
        <v>129</v>
      </c>
    </row>
    <row r="1860" spans="1:51" s="14" customFormat="1" ht="12">
      <c r="A1860" s="14"/>
      <c r="B1860" s="253"/>
      <c r="C1860" s="254"/>
      <c r="D1860" s="234" t="s">
        <v>188</v>
      </c>
      <c r="E1860" s="255" t="s">
        <v>1</v>
      </c>
      <c r="F1860" s="256" t="s">
        <v>579</v>
      </c>
      <c r="G1860" s="254"/>
      <c r="H1860" s="257">
        <v>1.013</v>
      </c>
      <c r="I1860" s="258"/>
      <c r="J1860" s="254"/>
      <c r="K1860" s="254"/>
      <c r="L1860" s="259"/>
      <c r="M1860" s="260"/>
      <c r="N1860" s="261"/>
      <c r="O1860" s="261"/>
      <c r="P1860" s="261"/>
      <c r="Q1860" s="261"/>
      <c r="R1860" s="261"/>
      <c r="S1860" s="261"/>
      <c r="T1860" s="262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T1860" s="263" t="s">
        <v>188</v>
      </c>
      <c r="AU1860" s="263" t="s">
        <v>82</v>
      </c>
      <c r="AV1860" s="14" t="s">
        <v>82</v>
      </c>
      <c r="AW1860" s="14" t="s">
        <v>30</v>
      </c>
      <c r="AX1860" s="14" t="s">
        <v>73</v>
      </c>
      <c r="AY1860" s="263" t="s">
        <v>129</v>
      </c>
    </row>
    <row r="1861" spans="1:51" s="13" customFormat="1" ht="12">
      <c r="A1861" s="13"/>
      <c r="B1861" s="243"/>
      <c r="C1861" s="244"/>
      <c r="D1861" s="234" t="s">
        <v>188</v>
      </c>
      <c r="E1861" s="245" t="s">
        <v>1</v>
      </c>
      <c r="F1861" s="246" t="s">
        <v>1189</v>
      </c>
      <c r="G1861" s="244"/>
      <c r="H1861" s="245" t="s">
        <v>1</v>
      </c>
      <c r="I1861" s="247"/>
      <c r="J1861" s="244"/>
      <c r="K1861" s="244"/>
      <c r="L1861" s="248"/>
      <c r="M1861" s="249"/>
      <c r="N1861" s="250"/>
      <c r="O1861" s="250"/>
      <c r="P1861" s="250"/>
      <c r="Q1861" s="250"/>
      <c r="R1861" s="250"/>
      <c r="S1861" s="250"/>
      <c r="T1861" s="251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T1861" s="252" t="s">
        <v>188</v>
      </c>
      <c r="AU1861" s="252" t="s">
        <v>82</v>
      </c>
      <c r="AV1861" s="13" t="s">
        <v>80</v>
      </c>
      <c r="AW1861" s="13" t="s">
        <v>30</v>
      </c>
      <c r="AX1861" s="13" t="s">
        <v>73</v>
      </c>
      <c r="AY1861" s="252" t="s">
        <v>129</v>
      </c>
    </row>
    <row r="1862" spans="1:51" s="14" customFormat="1" ht="12">
      <c r="A1862" s="14"/>
      <c r="B1862" s="253"/>
      <c r="C1862" s="254"/>
      <c r="D1862" s="234" t="s">
        <v>188</v>
      </c>
      <c r="E1862" s="255" t="s">
        <v>1</v>
      </c>
      <c r="F1862" s="256" t="s">
        <v>1247</v>
      </c>
      <c r="G1862" s="254"/>
      <c r="H1862" s="257">
        <v>10.592</v>
      </c>
      <c r="I1862" s="258"/>
      <c r="J1862" s="254"/>
      <c r="K1862" s="254"/>
      <c r="L1862" s="259"/>
      <c r="M1862" s="260"/>
      <c r="N1862" s="261"/>
      <c r="O1862" s="261"/>
      <c r="P1862" s="261"/>
      <c r="Q1862" s="261"/>
      <c r="R1862" s="261"/>
      <c r="S1862" s="261"/>
      <c r="T1862" s="262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T1862" s="263" t="s">
        <v>188</v>
      </c>
      <c r="AU1862" s="263" t="s">
        <v>82</v>
      </c>
      <c r="AV1862" s="14" t="s">
        <v>82</v>
      </c>
      <c r="AW1862" s="14" t="s">
        <v>30</v>
      </c>
      <c r="AX1862" s="14" t="s">
        <v>73</v>
      </c>
      <c r="AY1862" s="263" t="s">
        <v>129</v>
      </c>
    </row>
    <row r="1863" spans="1:51" s="14" customFormat="1" ht="12">
      <c r="A1863" s="14"/>
      <c r="B1863" s="253"/>
      <c r="C1863" s="254"/>
      <c r="D1863" s="234" t="s">
        <v>188</v>
      </c>
      <c r="E1863" s="255" t="s">
        <v>1</v>
      </c>
      <c r="F1863" s="256" t="s">
        <v>1248</v>
      </c>
      <c r="G1863" s="254"/>
      <c r="H1863" s="257">
        <v>11.42</v>
      </c>
      <c r="I1863" s="258"/>
      <c r="J1863" s="254"/>
      <c r="K1863" s="254"/>
      <c r="L1863" s="259"/>
      <c r="M1863" s="260"/>
      <c r="N1863" s="261"/>
      <c r="O1863" s="261"/>
      <c r="P1863" s="261"/>
      <c r="Q1863" s="261"/>
      <c r="R1863" s="261"/>
      <c r="S1863" s="261"/>
      <c r="T1863" s="262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T1863" s="263" t="s">
        <v>188</v>
      </c>
      <c r="AU1863" s="263" t="s">
        <v>82</v>
      </c>
      <c r="AV1863" s="14" t="s">
        <v>82</v>
      </c>
      <c r="AW1863" s="14" t="s">
        <v>30</v>
      </c>
      <c r="AX1863" s="14" t="s">
        <v>73</v>
      </c>
      <c r="AY1863" s="263" t="s">
        <v>129</v>
      </c>
    </row>
    <row r="1864" spans="1:51" s="14" customFormat="1" ht="12">
      <c r="A1864" s="14"/>
      <c r="B1864" s="253"/>
      <c r="C1864" s="254"/>
      <c r="D1864" s="234" t="s">
        <v>188</v>
      </c>
      <c r="E1864" s="255" t="s">
        <v>1</v>
      </c>
      <c r="F1864" s="256" t="s">
        <v>1245</v>
      </c>
      <c r="G1864" s="254"/>
      <c r="H1864" s="257">
        <v>31.9</v>
      </c>
      <c r="I1864" s="258"/>
      <c r="J1864" s="254"/>
      <c r="K1864" s="254"/>
      <c r="L1864" s="259"/>
      <c r="M1864" s="260"/>
      <c r="N1864" s="261"/>
      <c r="O1864" s="261"/>
      <c r="P1864" s="261"/>
      <c r="Q1864" s="261"/>
      <c r="R1864" s="261"/>
      <c r="S1864" s="261"/>
      <c r="T1864" s="262"/>
      <c r="U1864" s="14"/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T1864" s="263" t="s">
        <v>188</v>
      </c>
      <c r="AU1864" s="263" t="s">
        <v>82</v>
      </c>
      <c r="AV1864" s="14" t="s">
        <v>82</v>
      </c>
      <c r="AW1864" s="14" t="s">
        <v>30</v>
      </c>
      <c r="AX1864" s="14" t="s">
        <v>73</v>
      </c>
      <c r="AY1864" s="263" t="s">
        <v>129</v>
      </c>
    </row>
    <row r="1865" spans="1:51" s="14" customFormat="1" ht="12">
      <c r="A1865" s="14"/>
      <c r="B1865" s="253"/>
      <c r="C1865" s="254"/>
      <c r="D1865" s="234" t="s">
        <v>188</v>
      </c>
      <c r="E1865" s="255" t="s">
        <v>1</v>
      </c>
      <c r="F1865" s="256" t="s">
        <v>898</v>
      </c>
      <c r="G1865" s="254"/>
      <c r="H1865" s="257">
        <v>-1.8</v>
      </c>
      <c r="I1865" s="258"/>
      <c r="J1865" s="254"/>
      <c r="K1865" s="254"/>
      <c r="L1865" s="259"/>
      <c r="M1865" s="260"/>
      <c r="N1865" s="261"/>
      <c r="O1865" s="261"/>
      <c r="P1865" s="261"/>
      <c r="Q1865" s="261"/>
      <c r="R1865" s="261"/>
      <c r="S1865" s="261"/>
      <c r="T1865" s="262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T1865" s="263" t="s">
        <v>188</v>
      </c>
      <c r="AU1865" s="263" t="s">
        <v>82</v>
      </c>
      <c r="AV1865" s="14" t="s">
        <v>82</v>
      </c>
      <c r="AW1865" s="14" t="s">
        <v>30</v>
      </c>
      <c r="AX1865" s="14" t="s">
        <v>73</v>
      </c>
      <c r="AY1865" s="263" t="s">
        <v>129</v>
      </c>
    </row>
    <row r="1866" spans="1:51" s="14" customFormat="1" ht="12">
      <c r="A1866" s="14"/>
      <c r="B1866" s="253"/>
      <c r="C1866" s="254"/>
      <c r="D1866" s="234" t="s">
        <v>188</v>
      </c>
      <c r="E1866" s="255" t="s">
        <v>1</v>
      </c>
      <c r="F1866" s="256" t="s">
        <v>1249</v>
      </c>
      <c r="G1866" s="254"/>
      <c r="H1866" s="257">
        <v>2.7</v>
      </c>
      <c r="I1866" s="258"/>
      <c r="J1866" s="254"/>
      <c r="K1866" s="254"/>
      <c r="L1866" s="259"/>
      <c r="M1866" s="260"/>
      <c r="N1866" s="261"/>
      <c r="O1866" s="261"/>
      <c r="P1866" s="261"/>
      <c r="Q1866" s="261"/>
      <c r="R1866" s="261"/>
      <c r="S1866" s="261"/>
      <c r="T1866" s="262"/>
      <c r="U1866" s="14"/>
      <c r="V1866" s="14"/>
      <c r="W1866" s="14"/>
      <c r="X1866" s="14"/>
      <c r="Y1866" s="14"/>
      <c r="Z1866" s="14"/>
      <c r="AA1866" s="14"/>
      <c r="AB1866" s="14"/>
      <c r="AC1866" s="14"/>
      <c r="AD1866" s="14"/>
      <c r="AE1866" s="14"/>
      <c r="AT1866" s="263" t="s">
        <v>188</v>
      </c>
      <c r="AU1866" s="263" t="s">
        <v>82</v>
      </c>
      <c r="AV1866" s="14" t="s">
        <v>82</v>
      </c>
      <c r="AW1866" s="14" t="s">
        <v>30</v>
      </c>
      <c r="AX1866" s="14" t="s">
        <v>73</v>
      </c>
      <c r="AY1866" s="263" t="s">
        <v>129</v>
      </c>
    </row>
    <row r="1867" spans="1:51" s="14" customFormat="1" ht="12">
      <c r="A1867" s="14"/>
      <c r="B1867" s="253"/>
      <c r="C1867" s="254"/>
      <c r="D1867" s="234" t="s">
        <v>188</v>
      </c>
      <c r="E1867" s="255" t="s">
        <v>1</v>
      </c>
      <c r="F1867" s="256" t="s">
        <v>585</v>
      </c>
      <c r="G1867" s="254"/>
      <c r="H1867" s="257">
        <v>-3.645</v>
      </c>
      <c r="I1867" s="258"/>
      <c r="J1867" s="254"/>
      <c r="K1867" s="254"/>
      <c r="L1867" s="259"/>
      <c r="M1867" s="260"/>
      <c r="N1867" s="261"/>
      <c r="O1867" s="261"/>
      <c r="P1867" s="261"/>
      <c r="Q1867" s="261"/>
      <c r="R1867" s="261"/>
      <c r="S1867" s="261"/>
      <c r="T1867" s="262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T1867" s="263" t="s">
        <v>188</v>
      </c>
      <c r="AU1867" s="263" t="s">
        <v>82</v>
      </c>
      <c r="AV1867" s="14" t="s">
        <v>82</v>
      </c>
      <c r="AW1867" s="14" t="s">
        <v>30</v>
      </c>
      <c r="AX1867" s="14" t="s">
        <v>73</v>
      </c>
      <c r="AY1867" s="263" t="s">
        <v>129</v>
      </c>
    </row>
    <row r="1868" spans="1:51" s="14" customFormat="1" ht="12">
      <c r="A1868" s="14"/>
      <c r="B1868" s="253"/>
      <c r="C1868" s="254"/>
      <c r="D1868" s="234" t="s">
        <v>188</v>
      </c>
      <c r="E1868" s="255" t="s">
        <v>1</v>
      </c>
      <c r="F1868" s="256" t="s">
        <v>586</v>
      </c>
      <c r="G1868" s="254"/>
      <c r="H1868" s="257">
        <v>2.025</v>
      </c>
      <c r="I1868" s="258"/>
      <c r="J1868" s="254"/>
      <c r="K1868" s="254"/>
      <c r="L1868" s="259"/>
      <c r="M1868" s="260"/>
      <c r="N1868" s="261"/>
      <c r="O1868" s="261"/>
      <c r="P1868" s="261"/>
      <c r="Q1868" s="261"/>
      <c r="R1868" s="261"/>
      <c r="S1868" s="261"/>
      <c r="T1868" s="262"/>
      <c r="U1868" s="14"/>
      <c r="V1868" s="14"/>
      <c r="W1868" s="14"/>
      <c r="X1868" s="14"/>
      <c r="Y1868" s="14"/>
      <c r="Z1868" s="14"/>
      <c r="AA1868" s="14"/>
      <c r="AB1868" s="14"/>
      <c r="AC1868" s="14"/>
      <c r="AD1868" s="14"/>
      <c r="AE1868" s="14"/>
      <c r="AT1868" s="263" t="s">
        <v>188</v>
      </c>
      <c r="AU1868" s="263" t="s">
        <v>82</v>
      </c>
      <c r="AV1868" s="14" t="s">
        <v>82</v>
      </c>
      <c r="AW1868" s="14" t="s">
        <v>30</v>
      </c>
      <c r="AX1868" s="14" t="s">
        <v>73</v>
      </c>
      <c r="AY1868" s="263" t="s">
        <v>129</v>
      </c>
    </row>
    <row r="1869" spans="1:51" s="13" customFormat="1" ht="12">
      <c r="A1869" s="13"/>
      <c r="B1869" s="243"/>
      <c r="C1869" s="244"/>
      <c r="D1869" s="234" t="s">
        <v>188</v>
      </c>
      <c r="E1869" s="245" t="s">
        <v>1</v>
      </c>
      <c r="F1869" s="246" t="s">
        <v>1025</v>
      </c>
      <c r="G1869" s="244"/>
      <c r="H1869" s="245" t="s">
        <v>1</v>
      </c>
      <c r="I1869" s="247"/>
      <c r="J1869" s="244"/>
      <c r="K1869" s="244"/>
      <c r="L1869" s="248"/>
      <c r="M1869" s="249"/>
      <c r="N1869" s="250"/>
      <c r="O1869" s="250"/>
      <c r="P1869" s="250"/>
      <c r="Q1869" s="250"/>
      <c r="R1869" s="250"/>
      <c r="S1869" s="250"/>
      <c r="T1869" s="251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T1869" s="252" t="s">
        <v>188</v>
      </c>
      <c r="AU1869" s="252" t="s">
        <v>82</v>
      </c>
      <c r="AV1869" s="13" t="s">
        <v>80</v>
      </c>
      <c r="AW1869" s="13" t="s">
        <v>30</v>
      </c>
      <c r="AX1869" s="13" t="s">
        <v>73</v>
      </c>
      <c r="AY1869" s="252" t="s">
        <v>129</v>
      </c>
    </row>
    <row r="1870" spans="1:51" s="14" customFormat="1" ht="12">
      <c r="A1870" s="14"/>
      <c r="B1870" s="253"/>
      <c r="C1870" s="254"/>
      <c r="D1870" s="234" t="s">
        <v>188</v>
      </c>
      <c r="E1870" s="255" t="s">
        <v>1</v>
      </c>
      <c r="F1870" s="256" t="s">
        <v>1255</v>
      </c>
      <c r="G1870" s="254"/>
      <c r="H1870" s="257">
        <v>7.009</v>
      </c>
      <c r="I1870" s="258"/>
      <c r="J1870" s="254"/>
      <c r="K1870" s="254"/>
      <c r="L1870" s="259"/>
      <c r="M1870" s="260"/>
      <c r="N1870" s="261"/>
      <c r="O1870" s="261"/>
      <c r="P1870" s="261"/>
      <c r="Q1870" s="261"/>
      <c r="R1870" s="261"/>
      <c r="S1870" s="261"/>
      <c r="T1870" s="262"/>
      <c r="U1870" s="14"/>
      <c r="V1870" s="14"/>
      <c r="W1870" s="14"/>
      <c r="X1870" s="14"/>
      <c r="Y1870" s="14"/>
      <c r="Z1870" s="14"/>
      <c r="AA1870" s="14"/>
      <c r="AB1870" s="14"/>
      <c r="AC1870" s="14"/>
      <c r="AD1870" s="14"/>
      <c r="AE1870" s="14"/>
      <c r="AT1870" s="263" t="s">
        <v>188</v>
      </c>
      <c r="AU1870" s="263" t="s">
        <v>82</v>
      </c>
      <c r="AV1870" s="14" t="s">
        <v>82</v>
      </c>
      <c r="AW1870" s="14" t="s">
        <v>30</v>
      </c>
      <c r="AX1870" s="14" t="s">
        <v>73</v>
      </c>
      <c r="AY1870" s="263" t="s">
        <v>129</v>
      </c>
    </row>
    <row r="1871" spans="1:51" s="14" customFormat="1" ht="12">
      <c r="A1871" s="14"/>
      <c r="B1871" s="253"/>
      <c r="C1871" s="254"/>
      <c r="D1871" s="234" t="s">
        <v>188</v>
      </c>
      <c r="E1871" s="255" t="s">
        <v>1</v>
      </c>
      <c r="F1871" s="256" t="s">
        <v>1256</v>
      </c>
      <c r="G1871" s="254"/>
      <c r="H1871" s="257">
        <v>1.5</v>
      </c>
      <c r="I1871" s="258"/>
      <c r="J1871" s="254"/>
      <c r="K1871" s="254"/>
      <c r="L1871" s="259"/>
      <c r="M1871" s="260"/>
      <c r="N1871" s="261"/>
      <c r="O1871" s="261"/>
      <c r="P1871" s="261"/>
      <c r="Q1871" s="261"/>
      <c r="R1871" s="261"/>
      <c r="S1871" s="261"/>
      <c r="T1871" s="262"/>
      <c r="U1871" s="14"/>
      <c r="V1871" s="14"/>
      <c r="W1871" s="14"/>
      <c r="X1871" s="14"/>
      <c r="Y1871" s="14"/>
      <c r="Z1871" s="14"/>
      <c r="AA1871" s="14"/>
      <c r="AB1871" s="14"/>
      <c r="AC1871" s="14"/>
      <c r="AD1871" s="14"/>
      <c r="AE1871" s="14"/>
      <c r="AT1871" s="263" t="s">
        <v>188</v>
      </c>
      <c r="AU1871" s="263" t="s">
        <v>82</v>
      </c>
      <c r="AV1871" s="14" t="s">
        <v>82</v>
      </c>
      <c r="AW1871" s="14" t="s">
        <v>30</v>
      </c>
      <c r="AX1871" s="14" t="s">
        <v>73</v>
      </c>
      <c r="AY1871" s="263" t="s">
        <v>129</v>
      </c>
    </row>
    <row r="1872" spans="1:51" s="13" customFormat="1" ht="12">
      <c r="A1872" s="13"/>
      <c r="B1872" s="243"/>
      <c r="C1872" s="244"/>
      <c r="D1872" s="234" t="s">
        <v>188</v>
      </c>
      <c r="E1872" s="245" t="s">
        <v>1</v>
      </c>
      <c r="F1872" s="246" t="s">
        <v>1029</v>
      </c>
      <c r="G1872" s="244"/>
      <c r="H1872" s="245" t="s">
        <v>1</v>
      </c>
      <c r="I1872" s="247"/>
      <c r="J1872" s="244"/>
      <c r="K1872" s="244"/>
      <c r="L1872" s="248"/>
      <c r="M1872" s="249"/>
      <c r="N1872" s="250"/>
      <c r="O1872" s="250"/>
      <c r="P1872" s="250"/>
      <c r="Q1872" s="250"/>
      <c r="R1872" s="250"/>
      <c r="S1872" s="250"/>
      <c r="T1872" s="251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T1872" s="252" t="s">
        <v>188</v>
      </c>
      <c r="AU1872" s="252" t="s">
        <v>82</v>
      </c>
      <c r="AV1872" s="13" t="s">
        <v>80</v>
      </c>
      <c r="AW1872" s="13" t="s">
        <v>30</v>
      </c>
      <c r="AX1872" s="13" t="s">
        <v>73</v>
      </c>
      <c r="AY1872" s="252" t="s">
        <v>129</v>
      </c>
    </row>
    <row r="1873" spans="1:51" s="14" customFormat="1" ht="12">
      <c r="A1873" s="14"/>
      <c r="B1873" s="253"/>
      <c r="C1873" s="254"/>
      <c r="D1873" s="234" t="s">
        <v>188</v>
      </c>
      <c r="E1873" s="255" t="s">
        <v>1</v>
      </c>
      <c r="F1873" s="256" t="s">
        <v>1257</v>
      </c>
      <c r="G1873" s="254"/>
      <c r="H1873" s="257">
        <v>18.574</v>
      </c>
      <c r="I1873" s="258"/>
      <c r="J1873" s="254"/>
      <c r="K1873" s="254"/>
      <c r="L1873" s="259"/>
      <c r="M1873" s="260"/>
      <c r="N1873" s="261"/>
      <c r="O1873" s="261"/>
      <c r="P1873" s="261"/>
      <c r="Q1873" s="261"/>
      <c r="R1873" s="261"/>
      <c r="S1873" s="261"/>
      <c r="T1873" s="262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T1873" s="263" t="s">
        <v>188</v>
      </c>
      <c r="AU1873" s="263" t="s">
        <v>82</v>
      </c>
      <c r="AV1873" s="14" t="s">
        <v>82</v>
      </c>
      <c r="AW1873" s="14" t="s">
        <v>30</v>
      </c>
      <c r="AX1873" s="14" t="s">
        <v>73</v>
      </c>
      <c r="AY1873" s="263" t="s">
        <v>129</v>
      </c>
    </row>
    <row r="1874" spans="1:51" s="14" customFormat="1" ht="12">
      <c r="A1874" s="14"/>
      <c r="B1874" s="253"/>
      <c r="C1874" s="254"/>
      <c r="D1874" s="234" t="s">
        <v>188</v>
      </c>
      <c r="E1874" s="255" t="s">
        <v>1</v>
      </c>
      <c r="F1874" s="256" t="s">
        <v>585</v>
      </c>
      <c r="G1874" s="254"/>
      <c r="H1874" s="257">
        <v>-3.645</v>
      </c>
      <c r="I1874" s="258"/>
      <c r="J1874" s="254"/>
      <c r="K1874" s="254"/>
      <c r="L1874" s="259"/>
      <c r="M1874" s="260"/>
      <c r="N1874" s="261"/>
      <c r="O1874" s="261"/>
      <c r="P1874" s="261"/>
      <c r="Q1874" s="261"/>
      <c r="R1874" s="261"/>
      <c r="S1874" s="261"/>
      <c r="T1874" s="262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T1874" s="263" t="s">
        <v>188</v>
      </c>
      <c r="AU1874" s="263" t="s">
        <v>82</v>
      </c>
      <c r="AV1874" s="14" t="s">
        <v>82</v>
      </c>
      <c r="AW1874" s="14" t="s">
        <v>30</v>
      </c>
      <c r="AX1874" s="14" t="s">
        <v>73</v>
      </c>
      <c r="AY1874" s="263" t="s">
        <v>129</v>
      </c>
    </row>
    <row r="1875" spans="1:51" s="14" customFormat="1" ht="12">
      <c r="A1875" s="14"/>
      <c r="B1875" s="253"/>
      <c r="C1875" s="254"/>
      <c r="D1875" s="234" t="s">
        <v>188</v>
      </c>
      <c r="E1875" s="255" t="s">
        <v>1</v>
      </c>
      <c r="F1875" s="256" t="s">
        <v>586</v>
      </c>
      <c r="G1875" s="254"/>
      <c r="H1875" s="257">
        <v>2.025</v>
      </c>
      <c r="I1875" s="258"/>
      <c r="J1875" s="254"/>
      <c r="K1875" s="254"/>
      <c r="L1875" s="259"/>
      <c r="M1875" s="260"/>
      <c r="N1875" s="261"/>
      <c r="O1875" s="261"/>
      <c r="P1875" s="261"/>
      <c r="Q1875" s="261"/>
      <c r="R1875" s="261"/>
      <c r="S1875" s="261"/>
      <c r="T1875" s="262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T1875" s="263" t="s">
        <v>188</v>
      </c>
      <c r="AU1875" s="263" t="s">
        <v>82</v>
      </c>
      <c r="AV1875" s="14" t="s">
        <v>82</v>
      </c>
      <c r="AW1875" s="14" t="s">
        <v>30</v>
      </c>
      <c r="AX1875" s="14" t="s">
        <v>73</v>
      </c>
      <c r="AY1875" s="263" t="s">
        <v>129</v>
      </c>
    </row>
    <row r="1876" spans="1:51" s="13" customFormat="1" ht="12">
      <c r="A1876" s="13"/>
      <c r="B1876" s="243"/>
      <c r="C1876" s="244"/>
      <c r="D1876" s="234" t="s">
        <v>188</v>
      </c>
      <c r="E1876" s="245" t="s">
        <v>1</v>
      </c>
      <c r="F1876" s="246" t="s">
        <v>1034</v>
      </c>
      <c r="G1876" s="244"/>
      <c r="H1876" s="245" t="s">
        <v>1</v>
      </c>
      <c r="I1876" s="247"/>
      <c r="J1876" s="244"/>
      <c r="K1876" s="244"/>
      <c r="L1876" s="248"/>
      <c r="M1876" s="249"/>
      <c r="N1876" s="250"/>
      <c r="O1876" s="250"/>
      <c r="P1876" s="250"/>
      <c r="Q1876" s="250"/>
      <c r="R1876" s="250"/>
      <c r="S1876" s="250"/>
      <c r="T1876" s="251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T1876" s="252" t="s">
        <v>188</v>
      </c>
      <c r="AU1876" s="252" t="s">
        <v>82</v>
      </c>
      <c r="AV1876" s="13" t="s">
        <v>80</v>
      </c>
      <c r="AW1876" s="13" t="s">
        <v>30</v>
      </c>
      <c r="AX1876" s="13" t="s">
        <v>73</v>
      </c>
      <c r="AY1876" s="252" t="s">
        <v>129</v>
      </c>
    </row>
    <row r="1877" spans="1:51" s="14" customFormat="1" ht="12">
      <c r="A1877" s="14"/>
      <c r="B1877" s="253"/>
      <c r="C1877" s="254"/>
      <c r="D1877" s="234" t="s">
        <v>188</v>
      </c>
      <c r="E1877" s="255" t="s">
        <v>1</v>
      </c>
      <c r="F1877" s="256" t="s">
        <v>1258</v>
      </c>
      <c r="G1877" s="254"/>
      <c r="H1877" s="257">
        <v>18.65</v>
      </c>
      <c r="I1877" s="258"/>
      <c r="J1877" s="254"/>
      <c r="K1877" s="254"/>
      <c r="L1877" s="259"/>
      <c r="M1877" s="260"/>
      <c r="N1877" s="261"/>
      <c r="O1877" s="261"/>
      <c r="P1877" s="261"/>
      <c r="Q1877" s="261"/>
      <c r="R1877" s="261"/>
      <c r="S1877" s="261"/>
      <c r="T1877" s="262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T1877" s="263" t="s">
        <v>188</v>
      </c>
      <c r="AU1877" s="263" t="s">
        <v>82</v>
      </c>
      <c r="AV1877" s="14" t="s">
        <v>82</v>
      </c>
      <c r="AW1877" s="14" t="s">
        <v>30</v>
      </c>
      <c r="AX1877" s="14" t="s">
        <v>73</v>
      </c>
      <c r="AY1877" s="263" t="s">
        <v>129</v>
      </c>
    </row>
    <row r="1878" spans="1:51" s="14" customFormat="1" ht="12">
      <c r="A1878" s="14"/>
      <c r="B1878" s="253"/>
      <c r="C1878" s="254"/>
      <c r="D1878" s="234" t="s">
        <v>188</v>
      </c>
      <c r="E1878" s="255" t="s">
        <v>1</v>
      </c>
      <c r="F1878" s="256" t="s">
        <v>566</v>
      </c>
      <c r="G1878" s="254"/>
      <c r="H1878" s="257">
        <v>-1.823</v>
      </c>
      <c r="I1878" s="258"/>
      <c r="J1878" s="254"/>
      <c r="K1878" s="254"/>
      <c r="L1878" s="259"/>
      <c r="M1878" s="260"/>
      <c r="N1878" s="261"/>
      <c r="O1878" s="261"/>
      <c r="P1878" s="261"/>
      <c r="Q1878" s="261"/>
      <c r="R1878" s="261"/>
      <c r="S1878" s="261"/>
      <c r="T1878" s="262"/>
      <c r="U1878" s="14"/>
      <c r="V1878" s="14"/>
      <c r="W1878" s="14"/>
      <c r="X1878" s="14"/>
      <c r="Y1878" s="14"/>
      <c r="Z1878" s="14"/>
      <c r="AA1878" s="14"/>
      <c r="AB1878" s="14"/>
      <c r="AC1878" s="14"/>
      <c r="AD1878" s="14"/>
      <c r="AE1878" s="14"/>
      <c r="AT1878" s="263" t="s">
        <v>188</v>
      </c>
      <c r="AU1878" s="263" t="s">
        <v>82</v>
      </c>
      <c r="AV1878" s="14" t="s">
        <v>82</v>
      </c>
      <c r="AW1878" s="14" t="s">
        <v>30</v>
      </c>
      <c r="AX1878" s="14" t="s">
        <v>73</v>
      </c>
      <c r="AY1878" s="263" t="s">
        <v>129</v>
      </c>
    </row>
    <row r="1879" spans="1:51" s="14" customFormat="1" ht="12">
      <c r="A1879" s="14"/>
      <c r="B1879" s="253"/>
      <c r="C1879" s="254"/>
      <c r="D1879" s="234" t="s">
        <v>188</v>
      </c>
      <c r="E1879" s="255" t="s">
        <v>1</v>
      </c>
      <c r="F1879" s="256" t="s">
        <v>579</v>
      </c>
      <c r="G1879" s="254"/>
      <c r="H1879" s="257">
        <v>1.013</v>
      </c>
      <c r="I1879" s="258"/>
      <c r="J1879" s="254"/>
      <c r="K1879" s="254"/>
      <c r="L1879" s="259"/>
      <c r="M1879" s="260"/>
      <c r="N1879" s="261"/>
      <c r="O1879" s="261"/>
      <c r="P1879" s="261"/>
      <c r="Q1879" s="261"/>
      <c r="R1879" s="261"/>
      <c r="S1879" s="261"/>
      <c r="T1879" s="262"/>
      <c r="U1879" s="14"/>
      <c r="V1879" s="14"/>
      <c r="W1879" s="14"/>
      <c r="X1879" s="14"/>
      <c r="Y1879" s="14"/>
      <c r="Z1879" s="14"/>
      <c r="AA1879" s="14"/>
      <c r="AB1879" s="14"/>
      <c r="AC1879" s="14"/>
      <c r="AD1879" s="14"/>
      <c r="AE1879" s="14"/>
      <c r="AT1879" s="263" t="s">
        <v>188</v>
      </c>
      <c r="AU1879" s="263" t="s">
        <v>82</v>
      </c>
      <c r="AV1879" s="14" t="s">
        <v>82</v>
      </c>
      <c r="AW1879" s="14" t="s">
        <v>30</v>
      </c>
      <c r="AX1879" s="14" t="s">
        <v>73</v>
      </c>
      <c r="AY1879" s="263" t="s">
        <v>129</v>
      </c>
    </row>
    <row r="1880" spans="1:51" s="13" customFormat="1" ht="12">
      <c r="A1880" s="13"/>
      <c r="B1880" s="243"/>
      <c r="C1880" s="244"/>
      <c r="D1880" s="234" t="s">
        <v>188</v>
      </c>
      <c r="E1880" s="245" t="s">
        <v>1</v>
      </c>
      <c r="F1880" s="246" t="s">
        <v>1034</v>
      </c>
      <c r="G1880" s="244"/>
      <c r="H1880" s="245" t="s">
        <v>1</v>
      </c>
      <c r="I1880" s="247"/>
      <c r="J1880" s="244"/>
      <c r="K1880" s="244"/>
      <c r="L1880" s="248"/>
      <c r="M1880" s="249"/>
      <c r="N1880" s="250"/>
      <c r="O1880" s="250"/>
      <c r="P1880" s="250"/>
      <c r="Q1880" s="250"/>
      <c r="R1880" s="250"/>
      <c r="S1880" s="250"/>
      <c r="T1880" s="251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T1880" s="252" t="s">
        <v>188</v>
      </c>
      <c r="AU1880" s="252" t="s">
        <v>82</v>
      </c>
      <c r="AV1880" s="13" t="s">
        <v>80</v>
      </c>
      <c r="AW1880" s="13" t="s">
        <v>30</v>
      </c>
      <c r="AX1880" s="13" t="s">
        <v>73</v>
      </c>
      <c r="AY1880" s="252" t="s">
        <v>129</v>
      </c>
    </row>
    <row r="1881" spans="1:51" s="14" customFormat="1" ht="12">
      <c r="A1881" s="14"/>
      <c r="B1881" s="253"/>
      <c r="C1881" s="254"/>
      <c r="D1881" s="234" t="s">
        <v>188</v>
      </c>
      <c r="E1881" s="255" t="s">
        <v>1</v>
      </c>
      <c r="F1881" s="256" t="s">
        <v>1255</v>
      </c>
      <c r="G1881" s="254"/>
      <c r="H1881" s="257">
        <v>7.009</v>
      </c>
      <c r="I1881" s="258"/>
      <c r="J1881" s="254"/>
      <c r="K1881" s="254"/>
      <c r="L1881" s="259"/>
      <c r="M1881" s="260"/>
      <c r="N1881" s="261"/>
      <c r="O1881" s="261"/>
      <c r="P1881" s="261"/>
      <c r="Q1881" s="261"/>
      <c r="R1881" s="261"/>
      <c r="S1881" s="261"/>
      <c r="T1881" s="262"/>
      <c r="U1881" s="14"/>
      <c r="V1881" s="14"/>
      <c r="W1881" s="14"/>
      <c r="X1881" s="14"/>
      <c r="Y1881" s="14"/>
      <c r="Z1881" s="14"/>
      <c r="AA1881" s="14"/>
      <c r="AB1881" s="14"/>
      <c r="AC1881" s="14"/>
      <c r="AD1881" s="14"/>
      <c r="AE1881" s="14"/>
      <c r="AT1881" s="263" t="s">
        <v>188</v>
      </c>
      <c r="AU1881" s="263" t="s">
        <v>82</v>
      </c>
      <c r="AV1881" s="14" t="s">
        <v>82</v>
      </c>
      <c r="AW1881" s="14" t="s">
        <v>30</v>
      </c>
      <c r="AX1881" s="14" t="s">
        <v>73</v>
      </c>
      <c r="AY1881" s="263" t="s">
        <v>129</v>
      </c>
    </row>
    <row r="1882" spans="1:51" s="14" customFormat="1" ht="12">
      <c r="A1882" s="14"/>
      <c r="B1882" s="253"/>
      <c r="C1882" s="254"/>
      <c r="D1882" s="234" t="s">
        <v>188</v>
      </c>
      <c r="E1882" s="255" t="s">
        <v>1</v>
      </c>
      <c r="F1882" s="256" t="s">
        <v>1259</v>
      </c>
      <c r="G1882" s="254"/>
      <c r="H1882" s="257">
        <v>1.425</v>
      </c>
      <c r="I1882" s="258"/>
      <c r="J1882" s="254"/>
      <c r="K1882" s="254"/>
      <c r="L1882" s="259"/>
      <c r="M1882" s="260"/>
      <c r="N1882" s="261"/>
      <c r="O1882" s="261"/>
      <c r="P1882" s="261"/>
      <c r="Q1882" s="261"/>
      <c r="R1882" s="261"/>
      <c r="S1882" s="261"/>
      <c r="T1882" s="262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T1882" s="263" t="s">
        <v>188</v>
      </c>
      <c r="AU1882" s="263" t="s">
        <v>82</v>
      </c>
      <c r="AV1882" s="14" t="s">
        <v>82</v>
      </c>
      <c r="AW1882" s="14" t="s">
        <v>30</v>
      </c>
      <c r="AX1882" s="14" t="s">
        <v>73</v>
      </c>
      <c r="AY1882" s="263" t="s">
        <v>129</v>
      </c>
    </row>
    <row r="1883" spans="1:51" s="13" customFormat="1" ht="12">
      <c r="A1883" s="13"/>
      <c r="B1883" s="243"/>
      <c r="C1883" s="244"/>
      <c r="D1883" s="234" t="s">
        <v>188</v>
      </c>
      <c r="E1883" s="245" t="s">
        <v>1</v>
      </c>
      <c r="F1883" s="246" t="s">
        <v>1040</v>
      </c>
      <c r="G1883" s="244"/>
      <c r="H1883" s="245" t="s">
        <v>1</v>
      </c>
      <c r="I1883" s="247"/>
      <c r="J1883" s="244"/>
      <c r="K1883" s="244"/>
      <c r="L1883" s="248"/>
      <c r="M1883" s="249"/>
      <c r="N1883" s="250"/>
      <c r="O1883" s="250"/>
      <c r="P1883" s="250"/>
      <c r="Q1883" s="250"/>
      <c r="R1883" s="250"/>
      <c r="S1883" s="250"/>
      <c r="T1883" s="251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T1883" s="252" t="s">
        <v>188</v>
      </c>
      <c r="AU1883" s="252" t="s">
        <v>82</v>
      </c>
      <c r="AV1883" s="13" t="s">
        <v>80</v>
      </c>
      <c r="AW1883" s="13" t="s">
        <v>30</v>
      </c>
      <c r="AX1883" s="13" t="s">
        <v>73</v>
      </c>
      <c r="AY1883" s="252" t="s">
        <v>129</v>
      </c>
    </row>
    <row r="1884" spans="1:51" s="14" customFormat="1" ht="12">
      <c r="A1884" s="14"/>
      <c r="B1884" s="253"/>
      <c r="C1884" s="254"/>
      <c r="D1884" s="234" t="s">
        <v>188</v>
      </c>
      <c r="E1884" s="255" t="s">
        <v>1</v>
      </c>
      <c r="F1884" s="256" t="s">
        <v>1260</v>
      </c>
      <c r="G1884" s="254"/>
      <c r="H1884" s="257">
        <v>3.972</v>
      </c>
      <c r="I1884" s="258"/>
      <c r="J1884" s="254"/>
      <c r="K1884" s="254"/>
      <c r="L1884" s="259"/>
      <c r="M1884" s="260"/>
      <c r="N1884" s="261"/>
      <c r="O1884" s="261"/>
      <c r="P1884" s="261"/>
      <c r="Q1884" s="261"/>
      <c r="R1884" s="261"/>
      <c r="S1884" s="261"/>
      <c r="T1884" s="262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T1884" s="263" t="s">
        <v>188</v>
      </c>
      <c r="AU1884" s="263" t="s">
        <v>82</v>
      </c>
      <c r="AV1884" s="14" t="s">
        <v>82</v>
      </c>
      <c r="AW1884" s="14" t="s">
        <v>30</v>
      </c>
      <c r="AX1884" s="14" t="s">
        <v>73</v>
      </c>
      <c r="AY1884" s="263" t="s">
        <v>129</v>
      </c>
    </row>
    <row r="1885" spans="1:51" s="14" customFormat="1" ht="12">
      <c r="A1885" s="14"/>
      <c r="B1885" s="253"/>
      <c r="C1885" s="254"/>
      <c r="D1885" s="234" t="s">
        <v>188</v>
      </c>
      <c r="E1885" s="255" t="s">
        <v>1</v>
      </c>
      <c r="F1885" s="256" t="s">
        <v>1261</v>
      </c>
      <c r="G1885" s="254"/>
      <c r="H1885" s="257">
        <v>6.3</v>
      </c>
      <c r="I1885" s="258"/>
      <c r="J1885" s="254"/>
      <c r="K1885" s="254"/>
      <c r="L1885" s="259"/>
      <c r="M1885" s="260"/>
      <c r="N1885" s="261"/>
      <c r="O1885" s="261"/>
      <c r="P1885" s="261"/>
      <c r="Q1885" s="261"/>
      <c r="R1885" s="261"/>
      <c r="S1885" s="261"/>
      <c r="T1885" s="262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T1885" s="263" t="s">
        <v>188</v>
      </c>
      <c r="AU1885" s="263" t="s">
        <v>82</v>
      </c>
      <c r="AV1885" s="14" t="s">
        <v>82</v>
      </c>
      <c r="AW1885" s="14" t="s">
        <v>30</v>
      </c>
      <c r="AX1885" s="14" t="s">
        <v>73</v>
      </c>
      <c r="AY1885" s="263" t="s">
        <v>129</v>
      </c>
    </row>
    <row r="1886" spans="1:51" s="16" customFormat="1" ht="12">
      <c r="A1886" s="16"/>
      <c r="B1886" s="286"/>
      <c r="C1886" s="287"/>
      <c r="D1886" s="234" t="s">
        <v>188</v>
      </c>
      <c r="E1886" s="288" t="s">
        <v>1</v>
      </c>
      <c r="F1886" s="289" t="s">
        <v>451</v>
      </c>
      <c r="G1886" s="287"/>
      <c r="H1886" s="290">
        <v>815.462</v>
      </c>
      <c r="I1886" s="291"/>
      <c r="J1886" s="287"/>
      <c r="K1886" s="287"/>
      <c r="L1886" s="292"/>
      <c r="M1886" s="293"/>
      <c r="N1886" s="294"/>
      <c r="O1886" s="294"/>
      <c r="P1886" s="294"/>
      <c r="Q1886" s="294"/>
      <c r="R1886" s="294"/>
      <c r="S1886" s="294"/>
      <c r="T1886" s="295"/>
      <c r="U1886" s="16"/>
      <c r="V1886" s="16"/>
      <c r="W1886" s="16"/>
      <c r="X1886" s="16"/>
      <c r="Y1886" s="16"/>
      <c r="Z1886" s="16"/>
      <c r="AA1886" s="16"/>
      <c r="AB1886" s="16"/>
      <c r="AC1886" s="16"/>
      <c r="AD1886" s="16"/>
      <c r="AE1886" s="16"/>
      <c r="AT1886" s="296" t="s">
        <v>188</v>
      </c>
      <c r="AU1886" s="296" t="s">
        <v>82</v>
      </c>
      <c r="AV1886" s="16" t="s">
        <v>141</v>
      </c>
      <c r="AW1886" s="16" t="s">
        <v>30</v>
      </c>
      <c r="AX1886" s="16" t="s">
        <v>73</v>
      </c>
      <c r="AY1886" s="296" t="s">
        <v>129</v>
      </c>
    </row>
    <row r="1887" spans="1:51" s="15" customFormat="1" ht="12">
      <c r="A1887" s="15"/>
      <c r="B1887" s="264"/>
      <c r="C1887" s="265"/>
      <c r="D1887" s="234" t="s">
        <v>188</v>
      </c>
      <c r="E1887" s="266" t="s">
        <v>1</v>
      </c>
      <c r="F1887" s="267" t="s">
        <v>197</v>
      </c>
      <c r="G1887" s="265"/>
      <c r="H1887" s="268">
        <v>1347.957000000002</v>
      </c>
      <c r="I1887" s="269"/>
      <c r="J1887" s="265"/>
      <c r="K1887" s="265"/>
      <c r="L1887" s="270"/>
      <c r="M1887" s="271"/>
      <c r="N1887" s="272"/>
      <c r="O1887" s="272"/>
      <c r="P1887" s="272"/>
      <c r="Q1887" s="272"/>
      <c r="R1887" s="272"/>
      <c r="S1887" s="272"/>
      <c r="T1887" s="273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5"/>
      <c r="AE1887" s="15"/>
      <c r="AT1887" s="274" t="s">
        <v>188</v>
      </c>
      <c r="AU1887" s="274" t="s">
        <v>82</v>
      </c>
      <c r="AV1887" s="15" t="s">
        <v>136</v>
      </c>
      <c r="AW1887" s="15" t="s">
        <v>30</v>
      </c>
      <c r="AX1887" s="15" t="s">
        <v>80</v>
      </c>
      <c r="AY1887" s="274" t="s">
        <v>129</v>
      </c>
    </row>
    <row r="1888" spans="1:65" s="2" customFormat="1" ht="24.15" customHeight="1">
      <c r="A1888" s="39"/>
      <c r="B1888" s="40"/>
      <c r="C1888" s="220" t="s">
        <v>1262</v>
      </c>
      <c r="D1888" s="220" t="s">
        <v>132</v>
      </c>
      <c r="E1888" s="221" t="s">
        <v>1263</v>
      </c>
      <c r="F1888" s="222" t="s">
        <v>1264</v>
      </c>
      <c r="G1888" s="223" t="s">
        <v>230</v>
      </c>
      <c r="H1888" s="224">
        <v>16.2</v>
      </c>
      <c r="I1888" s="225"/>
      <c r="J1888" s="226">
        <f>ROUND(I1888*H1888,2)</f>
        <v>0</v>
      </c>
      <c r="K1888" s="227"/>
      <c r="L1888" s="45"/>
      <c r="M1888" s="228" t="s">
        <v>1</v>
      </c>
      <c r="N1888" s="229" t="s">
        <v>38</v>
      </c>
      <c r="O1888" s="92"/>
      <c r="P1888" s="230">
        <f>O1888*H1888</f>
        <v>0</v>
      </c>
      <c r="Q1888" s="230">
        <v>0</v>
      </c>
      <c r="R1888" s="230">
        <f>Q1888*H1888</f>
        <v>0</v>
      </c>
      <c r="S1888" s="230">
        <v>0</v>
      </c>
      <c r="T1888" s="231">
        <f>S1888*H1888</f>
        <v>0</v>
      </c>
      <c r="U1888" s="39"/>
      <c r="V1888" s="39"/>
      <c r="W1888" s="39"/>
      <c r="X1888" s="39"/>
      <c r="Y1888" s="39"/>
      <c r="Z1888" s="39"/>
      <c r="AA1888" s="39"/>
      <c r="AB1888" s="39"/>
      <c r="AC1888" s="39"/>
      <c r="AD1888" s="39"/>
      <c r="AE1888" s="39"/>
      <c r="AR1888" s="232" t="s">
        <v>136</v>
      </c>
      <c r="AT1888" s="232" t="s">
        <v>132</v>
      </c>
      <c r="AU1888" s="232" t="s">
        <v>82</v>
      </c>
      <c r="AY1888" s="18" t="s">
        <v>129</v>
      </c>
      <c r="BE1888" s="233">
        <f>IF(N1888="základní",J1888,0)</f>
        <v>0</v>
      </c>
      <c r="BF1888" s="233">
        <f>IF(N1888="snížená",J1888,0)</f>
        <v>0</v>
      </c>
      <c r="BG1888" s="233">
        <f>IF(N1888="zákl. přenesená",J1888,0)</f>
        <v>0</v>
      </c>
      <c r="BH1888" s="233">
        <f>IF(N1888="sníž. přenesená",J1888,0)</f>
        <v>0</v>
      </c>
      <c r="BI1888" s="233">
        <f>IF(N1888="nulová",J1888,0)</f>
        <v>0</v>
      </c>
      <c r="BJ1888" s="18" t="s">
        <v>80</v>
      </c>
      <c r="BK1888" s="233">
        <f>ROUND(I1888*H1888,2)</f>
        <v>0</v>
      </c>
      <c r="BL1888" s="18" t="s">
        <v>136</v>
      </c>
      <c r="BM1888" s="232" t="s">
        <v>1265</v>
      </c>
    </row>
    <row r="1889" spans="1:47" s="2" customFormat="1" ht="12">
      <c r="A1889" s="39"/>
      <c r="B1889" s="40"/>
      <c r="C1889" s="41"/>
      <c r="D1889" s="234" t="s">
        <v>137</v>
      </c>
      <c r="E1889" s="41"/>
      <c r="F1889" s="235" t="s">
        <v>1264</v>
      </c>
      <c r="G1889" s="41"/>
      <c r="H1889" s="41"/>
      <c r="I1889" s="236"/>
      <c r="J1889" s="41"/>
      <c r="K1889" s="41"/>
      <c r="L1889" s="45"/>
      <c r="M1889" s="237"/>
      <c r="N1889" s="238"/>
      <c r="O1889" s="92"/>
      <c r="P1889" s="92"/>
      <c r="Q1889" s="92"/>
      <c r="R1889" s="92"/>
      <c r="S1889" s="92"/>
      <c r="T1889" s="93"/>
      <c r="U1889" s="39"/>
      <c r="V1889" s="39"/>
      <c r="W1889" s="39"/>
      <c r="X1889" s="39"/>
      <c r="Y1889" s="39"/>
      <c r="Z1889" s="39"/>
      <c r="AA1889" s="39"/>
      <c r="AB1889" s="39"/>
      <c r="AC1889" s="39"/>
      <c r="AD1889" s="39"/>
      <c r="AE1889" s="39"/>
      <c r="AT1889" s="18" t="s">
        <v>137</v>
      </c>
      <c r="AU1889" s="18" t="s">
        <v>82</v>
      </c>
    </row>
    <row r="1890" spans="1:51" s="13" customFormat="1" ht="12">
      <c r="A1890" s="13"/>
      <c r="B1890" s="243"/>
      <c r="C1890" s="244"/>
      <c r="D1890" s="234" t="s">
        <v>188</v>
      </c>
      <c r="E1890" s="245" t="s">
        <v>1</v>
      </c>
      <c r="F1890" s="246" t="s">
        <v>1079</v>
      </c>
      <c r="G1890" s="244"/>
      <c r="H1890" s="245" t="s">
        <v>1</v>
      </c>
      <c r="I1890" s="247"/>
      <c r="J1890" s="244"/>
      <c r="K1890" s="244"/>
      <c r="L1890" s="248"/>
      <c r="M1890" s="249"/>
      <c r="N1890" s="250"/>
      <c r="O1890" s="250"/>
      <c r="P1890" s="250"/>
      <c r="Q1890" s="250"/>
      <c r="R1890" s="250"/>
      <c r="S1890" s="250"/>
      <c r="T1890" s="251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T1890" s="252" t="s">
        <v>188</v>
      </c>
      <c r="AU1890" s="252" t="s">
        <v>82</v>
      </c>
      <c r="AV1890" s="13" t="s">
        <v>80</v>
      </c>
      <c r="AW1890" s="13" t="s">
        <v>30</v>
      </c>
      <c r="AX1890" s="13" t="s">
        <v>73</v>
      </c>
      <c r="AY1890" s="252" t="s">
        <v>129</v>
      </c>
    </row>
    <row r="1891" spans="1:51" s="14" customFormat="1" ht="12">
      <c r="A1891" s="14"/>
      <c r="B1891" s="253"/>
      <c r="C1891" s="254"/>
      <c r="D1891" s="234" t="s">
        <v>188</v>
      </c>
      <c r="E1891" s="255" t="s">
        <v>1</v>
      </c>
      <c r="F1891" s="256" t="s">
        <v>1266</v>
      </c>
      <c r="G1891" s="254"/>
      <c r="H1891" s="257">
        <v>16.2</v>
      </c>
      <c r="I1891" s="258"/>
      <c r="J1891" s="254"/>
      <c r="K1891" s="254"/>
      <c r="L1891" s="259"/>
      <c r="M1891" s="260"/>
      <c r="N1891" s="261"/>
      <c r="O1891" s="261"/>
      <c r="P1891" s="261"/>
      <c r="Q1891" s="261"/>
      <c r="R1891" s="261"/>
      <c r="S1891" s="261"/>
      <c r="T1891" s="262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T1891" s="263" t="s">
        <v>188</v>
      </c>
      <c r="AU1891" s="263" t="s">
        <v>82</v>
      </c>
      <c r="AV1891" s="14" t="s">
        <v>82</v>
      </c>
      <c r="AW1891" s="14" t="s">
        <v>30</v>
      </c>
      <c r="AX1891" s="14" t="s">
        <v>73</v>
      </c>
      <c r="AY1891" s="263" t="s">
        <v>129</v>
      </c>
    </row>
    <row r="1892" spans="1:51" s="15" customFormat="1" ht="12">
      <c r="A1892" s="15"/>
      <c r="B1892" s="264"/>
      <c r="C1892" s="265"/>
      <c r="D1892" s="234" t="s">
        <v>188</v>
      </c>
      <c r="E1892" s="266" t="s">
        <v>1</v>
      </c>
      <c r="F1892" s="267" t="s">
        <v>197</v>
      </c>
      <c r="G1892" s="265"/>
      <c r="H1892" s="268">
        <v>16.2</v>
      </c>
      <c r="I1892" s="269"/>
      <c r="J1892" s="265"/>
      <c r="K1892" s="265"/>
      <c r="L1892" s="270"/>
      <c r="M1892" s="271"/>
      <c r="N1892" s="272"/>
      <c r="O1892" s="272"/>
      <c r="P1892" s="272"/>
      <c r="Q1892" s="272"/>
      <c r="R1892" s="272"/>
      <c r="S1892" s="272"/>
      <c r="T1892" s="273"/>
      <c r="U1892" s="15"/>
      <c r="V1892" s="15"/>
      <c r="W1892" s="15"/>
      <c r="X1892" s="15"/>
      <c r="Y1892" s="15"/>
      <c r="Z1892" s="15"/>
      <c r="AA1892" s="15"/>
      <c r="AB1892" s="15"/>
      <c r="AC1892" s="15"/>
      <c r="AD1892" s="15"/>
      <c r="AE1892" s="15"/>
      <c r="AT1892" s="274" t="s">
        <v>188</v>
      </c>
      <c r="AU1892" s="274" t="s">
        <v>82</v>
      </c>
      <c r="AV1892" s="15" t="s">
        <v>136</v>
      </c>
      <c r="AW1892" s="15" t="s">
        <v>30</v>
      </c>
      <c r="AX1892" s="15" t="s">
        <v>80</v>
      </c>
      <c r="AY1892" s="274" t="s">
        <v>129</v>
      </c>
    </row>
    <row r="1893" spans="1:65" s="2" customFormat="1" ht="24.15" customHeight="1">
      <c r="A1893" s="39"/>
      <c r="B1893" s="40"/>
      <c r="C1893" s="220" t="s">
        <v>352</v>
      </c>
      <c r="D1893" s="220" t="s">
        <v>132</v>
      </c>
      <c r="E1893" s="221" t="s">
        <v>1267</v>
      </c>
      <c r="F1893" s="222" t="s">
        <v>1268</v>
      </c>
      <c r="G1893" s="223" t="s">
        <v>230</v>
      </c>
      <c r="H1893" s="224">
        <v>18</v>
      </c>
      <c r="I1893" s="225"/>
      <c r="J1893" s="226">
        <f>ROUND(I1893*H1893,2)</f>
        <v>0</v>
      </c>
      <c r="K1893" s="227"/>
      <c r="L1893" s="45"/>
      <c r="M1893" s="228" t="s">
        <v>1</v>
      </c>
      <c r="N1893" s="229" t="s">
        <v>38</v>
      </c>
      <c r="O1893" s="92"/>
      <c r="P1893" s="230">
        <f>O1893*H1893</f>
        <v>0</v>
      </c>
      <c r="Q1893" s="230">
        <v>0</v>
      </c>
      <c r="R1893" s="230">
        <f>Q1893*H1893</f>
        <v>0</v>
      </c>
      <c r="S1893" s="230">
        <v>0</v>
      </c>
      <c r="T1893" s="231">
        <f>S1893*H1893</f>
        <v>0</v>
      </c>
      <c r="U1893" s="39"/>
      <c r="V1893" s="39"/>
      <c r="W1893" s="39"/>
      <c r="X1893" s="39"/>
      <c r="Y1893" s="39"/>
      <c r="Z1893" s="39"/>
      <c r="AA1893" s="39"/>
      <c r="AB1893" s="39"/>
      <c r="AC1893" s="39"/>
      <c r="AD1893" s="39"/>
      <c r="AE1893" s="39"/>
      <c r="AR1893" s="232" t="s">
        <v>136</v>
      </c>
      <c r="AT1893" s="232" t="s">
        <v>132</v>
      </c>
      <c r="AU1893" s="232" t="s">
        <v>82</v>
      </c>
      <c r="AY1893" s="18" t="s">
        <v>129</v>
      </c>
      <c r="BE1893" s="233">
        <f>IF(N1893="základní",J1893,0)</f>
        <v>0</v>
      </c>
      <c r="BF1893" s="233">
        <f>IF(N1893="snížená",J1893,0)</f>
        <v>0</v>
      </c>
      <c r="BG1893" s="233">
        <f>IF(N1893="zákl. přenesená",J1893,0)</f>
        <v>0</v>
      </c>
      <c r="BH1893" s="233">
        <f>IF(N1893="sníž. přenesená",J1893,0)</f>
        <v>0</v>
      </c>
      <c r="BI1893" s="233">
        <f>IF(N1893="nulová",J1893,0)</f>
        <v>0</v>
      </c>
      <c r="BJ1893" s="18" t="s">
        <v>80</v>
      </c>
      <c r="BK1893" s="233">
        <f>ROUND(I1893*H1893,2)</f>
        <v>0</v>
      </c>
      <c r="BL1893" s="18" t="s">
        <v>136</v>
      </c>
      <c r="BM1893" s="232" t="s">
        <v>1269</v>
      </c>
    </row>
    <row r="1894" spans="1:47" s="2" customFormat="1" ht="12">
      <c r="A1894" s="39"/>
      <c r="B1894" s="40"/>
      <c r="C1894" s="41"/>
      <c r="D1894" s="234" t="s">
        <v>137</v>
      </c>
      <c r="E1894" s="41"/>
      <c r="F1894" s="235" t="s">
        <v>1268</v>
      </c>
      <c r="G1894" s="41"/>
      <c r="H1894" s="41"/>
      <c r="I1894" s="236"/>
      <c r="J1894" s="41"/>
      <c r="K1894" s="41"/>
      <c r="L1894" s="45"/>
      <c r="M1894" s="237"/>
      <c r="N1894" s="238"/>
      <c r="O1894" s="92"/>
      <c r="P1894" s="92"/>
      <c r="Q1894" s="92"/>
      <c r="R1894" s="92"/>
      <c r="S1894" s="92"/>
      <c r="T1894" s="93"/>
      <c r="U1894" s="39"/>
      <c r="V1894" s="39"/>
      <c r="W1894" s="39"/>
      <c r="X1894" s="39"/>
      <c r="Y1894" s="39"/>
      <c r="Z1894" s="39"/>
      <c r="AA1894" s="39"/>
      <c r="AB1894" s="39"/>
      <c r="AC1894" s="39"/>
      <c r="AD1894" s="39"/>
      <c r="AE1894" s="39"/>
      <c r="AT1894" s="18" t="s">
        <v>137</v>
      </c>
      <c r="AU1894" s="18" t="s">
        <v>82</v>
      </c>
    </row>
    <row r="1895" spans="1:51" s="13" customFormat="1" ht="12">
      <c r="A1895" s="13"/>
      <c r="B1895" s="243"/>
      <c r="C1895" s="244"/>
      <c r="D1895" s="234" t="s">
        <v>188</v>
      </c>
      <c r="E1895" s="245" t="s">
        <v>1</v>
      </c>
      <c r="F1895" s="246" t="s">
        <v>1079</v>
      </c>
      <c r="G1895" s="244"/>
      <c r="H1895" s="245" t="s">
        <v>1</v>
      </c>
      <c r="I1895" s="247"/>
      <c r="J1895" s="244"/>
      <c r="K1895" s="244"/>
      <c r="L1895" s="248"/>
      <c r="M1895" s="249"/>
      <c r="N1895" s="250"/>
      <c r="O1895" s="250"/>
      <c r="P1895" s="250"/>
      <c r="Q1895" s="250"/>
      <c r="R1895" s="250"/>
      <c r="S1895" s="250"/>
      <c r="T1895" s="251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T1895" s="252" t="s">
        <v>188</v>
      </c>
      <c r="AU1895" s="252" t="s">
        <v>82</v>
      </c>
      <c r="AV1895" s="13" t="s">
        <v>80</v>
      </c>
      <c r="AW1895" s="13" t="s">
        <v>30</v>
      </c>
      <c r="AX1895" s="13" t="s">
        <v>73</v>
      </c>
      <c r="AY1895" s="252" t="s">
        <v>129</v>
      </c>
    </row>
    <row r="1896" spans="1:51" s="14" customFormat="1" ht="12">
      <c r="A1896" s="14"/>
      <c r="B1896" s="253"/>
      <c r="C1896" s="254"/>
      <c r="D1896" s="234" t="s">
        <v>188</v>
      </c>
      <c r="E1896" s="255" t="s">
        <v>1</v>
      </c>
      <c r="F1896" s="256" t="s">
        <v>1270</v>
      </c>
      <c r="G1896" s="254"/>
      <c r="H1896" s="257">
        <v>18</v>
      </c>
      <c r="I1896" s="258"/>
      <c r="J1896" s="254"/>
      <c r="K1896" s="254"/>
      <c r="L1896" s="259"/>
      <c r="M1896" s="260"/>
      <c r="N1896" s="261"/>
      <c r="O1896" s="261"/>
      <c r="P1896" s="261"/>
      <c r="Q1896" s="261"/>
      <c r="R1896" s="261"/>
      <c r="S1896" s="261"/>
      <c r="T1896" s="262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T1896" s="263" t="s">
        <v>188</v>
      </c>
      <c r="AU1896" s="263" t="s">
        <v>82</v>
      </c>
      <c r="AV1896" s="14" t="s">
        <v>82</v>
      </c>
      <c r="AW1896" s="14" t="s">
        <v>30</v>
      </c>
      <c r="AX1896" s="14" t="s">
        <v>73</v>
      </c>
      <c r="AY1896" s="263" t="s">
        <v>129</v>
      </c>
    </row>
    <row r="1897" spans="1:51" s="15" customFormat="1" ht="12">
      <c r="A1897" s="15"/>
      <c r="B1897" s="264"/>
      <c r="C1897" s="265"/>
      <c r="D1897" s="234" t="s">
        <v>188</v>
      </c>
      <c r="E1897" s="266" t="s">
        <v>1</v>
      </c>
      <c r="F1897" s="267" t="s">
        <v>197</v>
      </c>
      <c r="G1897" s="265"/>
      <c r="H1897" s="268">
        <v>18</v>
      </c>
      <c r="I1897" s="269"/>
      <c r="J1897" s="265"/>
      <c r="K1897" s="265"/>
      <c r="L1897" s="270"/>
      <c r="M1897" s="271"/>
      <c r="N1897" s="272"/>
      <c r="O1897" s="272"/>
      <c r="P1897" s="272"/>
      <c r="Q1897" s="272"/>
      <c r="R1897" s="272"/>
      <c r="S1897" s="272"/>
      <c r="T1897" s="273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5"/>
      <c r="AE1897" s="15"/>
      <c r="AT1897" s="274" t="s">
        <v>188</v>
      </c>
      <c r="AU1897" s="274" t="s">
        <v>82</v>
      </c>
      <c r="AV1897" s="15" t="s">
        <v>136</v>
      </c>
      <c r="AW1897" s="15" t="s">
        <v>30</v>
      </c>
      <c r="AX1897" s="15" t="s">
        <v>80</v>
      </c>
      <c r="AY1897" s="274" t="s">
        <v>129</v>
      </c>
    </row>
    <row r="1898" spans="1:65" s="2" customFormat="1" ht="37.8" customHeight="1">
      <c r="A1898" s="39"/>
      <c r="B1898" s="40"/>
      <c r="C1898" s="220" t="s">
        <v>1271</v>
      </c>
      <c r="D1898" s="220" t="s">
        <v>132</v>
      </c>
      <c r="E1898" s="221" t="s">
        <v>1272</v>
      </c>
      <c r="F1898" s="222" t="s">
        <v>1273</v>
      </c>
      <c r="G1898" s="223" t="s">
        <v>187</v>
      </c>
      <c r="H1898" s="224">
        <v>160.023</v>
      </c>
      <c r="I1898" s="225"/>
      <c r="J1898" s="226">
        <f>ROUND(I1898*H1898,2)</f>
        <v>0</v>
      </c>
      <c r="K1898" s="227"/>
      <c r="L1898" s="45"/>
      <c r="M1898" s="228" t="s">
        <v>1</v>
      </c>
      <c r="N1898" s="229" t="s">
        <v>38</v>
      </c>
      <c r="O1898" s="92"/>
      <c r="P1898" s="230">
        <f>O1898*H1898</f>
        <v>0</v>
      </c>
      <c r="Q1898" s="230">
        <v>0</v>
      </c>
      <c r="R1898" s="230">
        <f>Q1898*H1898</f>
        <v>0</v>
      </c>
      <c r="S1898" s="230">
        <v>0</v>
      </c>
      <c r="T1898" s="231">
        <f>S1898*H1898</f>
        <v>0</v>
      </c>
      <c r="U1898" s="39"/>
      <c r="V1898" s="39"/>
      <c r="W1898" s="39"/>
      <c r="X1898" s="39"/>
      <c r="Y1898" s="39"/>
      <c r="Z1898" s="39"/>
      <c r="AA1898" s="39"/>
      <c r="AB1898" s="39"/>
      <c r="AC1898" s="39"/>
      <c r="AD1898" s="39"/>
      <c r="AE1898" s="39"/>
      <c r="AR1898" s="232" t="s">
        <v>136</v>
      </c>
      <c r="AT1898" s="232" t="s">
        <v>132</v>
      </c>
      <c r="AU1898" s="232" t="s">
        <v>82</v>
      </c>
      <c r="AY1898" s="18" t="s">
        <v>129</v>
      </c>
      <c r="BE1898" s="233">
        <f>IF(N1898="základní",J1898,0)</f>
        <v>0</v>
      </c>
      <c r="BF1898" s="233">
        <f>IF(N1898="snížená",J1898,0)</f>
        <v>0</v>
      </c>
      <c r="BG1898" s="233">
        <f>IF(N1898="zákl. přenesená",J1898,0)</f>
        <v>0</v>
      </c>
      <c r="BH1898" s="233">
        <f>IF(N1898="sníž. přenesená",J1898,0)</f>
        <v>0</v>
      </c>
      <c r="BI1898" s="233">
        <f>IF(N1898="nulová",J1898,0)</f>
        <v>0</v>
      </c>
      <c r="BJ1898" s="18" t="s">
        <v>80</v>
      </c>
      <c r="BK1898" s="233">
        <f>ROUND(I1898*H1898,2)</f>
        <v>0</v>
      </c>
      <c r="BL1898" s="18" t="s">
        <v>136</v>
      </c>
      <c r="BM1898" s="232" t="s">
        <v>1274</v>
      </c>
    </row>
    <row r="1899" spans="1:47" s="2" customFormat="1" ht="12">
      <c r="A1899" s="39"/>
      <c r="B1899" s="40"/>
      <c r="C1899" s="41"/>
      <c r="D1899" s="234" t="s">
        <v>137</v>
      </c>
      <c r="E1899" s="41"/>
      <c r="F1899" s="235" t="s">
        <v>1273</v>
      </c>
      <c r="G1899" s="41"/>
      <c r="H1899" s="41"/>
      <c r="I1899" s="236"/>
      <c r="J1899" s="41"/>
      <c r="K1899" s="41"/>
      <c r="L1899" s="45"/>
      <c r="M1899" s="237"/>
      <c r="N1899" s="238"/>
      <c r="O1899" s="92"/>
      <c r="P1899" s="92"/>
      <c r="Q1899" s="92"/>
      <c r="R1899" s="92"/>
      <c r="S1899" s="92"/>
      <c r="T1899" s="93"/>
      <c r="U1899" s="39"/>
      <c r="V1899" s="39"/>
      <c r="W1899" s="39"/>
      <c r="X1899" s="39"/>
      <c r="Y1899" s="39"/>
      <c r="Z1899" s="39"/>
      <c r="AA1899" s="39"/>
      <c r="AB1899" s="39"/>
      <c r="AC1899" s="39"/>
      <c r="AD1899" s="39"/>
      <c r="AE1899" s="39"/>
      <c r="AT1899" s="18" t="s">
        <v>137</v>
      </c>
      <c r="AU1899" s="18" t="s">
        <v>82</v>
      </c>
    </row>
    <row r="1900" spans="1:51" s="13" customFormat="1" ht="12">
      <c r="A1900" s="13"/>
      <c r="B1900" s="243"/>
      <c r="C1900" s="244"/>
      <c r="D1900" s="234" t="s">
        <v>188</v>
      </c>
      <c r="E1900" s="245" t="s">
        <v>1</v>
      </c>
      <c r="F1900" s="246" t="s">
        <v>374</v>
      </c>
      <c r="G1900" s="244"/>
      <c r="H1900" s="245" t="s">
        <v>1</v>
      </c>
      <c r="I1900" s="247"/>
      <c r="J1900" s="244"/>
      <c r="K1900" s="244"/>
      <c r="L1900" s="248"/>
      <c r="M1900" s="249"/>
      <c r="N1900" s="250"/>
      <c r="O1900" s="250"/>
      <c r="P1900" s="250"/>
      <c r="Q1900" s="250"/>
      <c r="R1900" s="250"/>
      <c r="S1900" s="250"/>
      <c r="T1900" s="251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T1900" s="252" t="s">
        <v>188</v>
      </c>
      <c r="AU1900" s="252" t="s">
        <v>82</v>
      </c>
      <c r="AV1900" s="13" t="s">
        <v>80</v>
      </c>
      <c r="AW1900" s="13" t="s">
        <v>30</v>
      </c>
      <c r="AX1900" s="13" t="s">
        <v>73</v>
      </c>
      <c r="AY1900" s="252" t="s">
        <v>129</v>
      </c>
    </row>
    <row r="1901" spans="1:51" s="13" customFormat="1" ht="12">
      <c r="A1901" s="13"/>
      <c r="B1901" s="243"/>
      <c r="C1901" s="244"/>
      <c r="D1901" s="234" t="s">
        <v>188</v>
      </c>
      <c r="E1901" s="245" t="s">
        <v>1</v>
      </c>
      <c r="F1901" s="246" t="s">
        <v>494</v>
      </c>
      <c r="G1901" s="244"/>
      <c r="H1901" s="245" t="s">
        <v>1</v>
      </c>
      <c r="I1901" s="247"/>
      <c r="J1901" s="244"/>
      <c r="K1901" s="244"/>
      <c r="L1901" s="248"/>
      <c r="M1901" s="249"/>
      <c r="N1901" s="250"/>
      <c r="O1901" s="250"/>
      <c r="P1901" s="250"/>
      <c r="Q1901" s="250"/>
      <c r="R1901" s="250"/>
      <c r="S1901" s="250"/>
      <c r="T1901" s="251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T1901" s="252" t="s">
        <v>188</v>
      </c>
      <c r="AU1901" s="252" t="s">
        <v>82</v>
      </c>
      <c r="AV1901" s="13" t="s">
        <v>80</v>
      </c>
      <c r="AW1901" s="13" t="s">
        <v>30</v>
      </c>
      <c r="AX1901" s="13" t="s">
        <v>73</v>
      </c>
      <c r="AY1901" s="252" t="s">
        <v>129</v>
      </c>
    </row>
    <row r="1902" spans="1:51" s="14" customFormat="1" ht="12">
      <c r="A1902" s="14"/>
      <c r="B1902" s="253"/>
      <c r="C1902" s="254"/>
      <c r="D1902" s="234" t="s">
        <v>188</v>
      </c>
      <c r="E1902" s="255" t="s">
        <v>1</v>
      </c>
      <c r="F1902" s="256" t="s">
        <v>495</v>
      </c>
      <c r="G1902" s="254"/>
      <c r="H1902" s="257">
        <v>5.76</v>
      </c>
      <c r="I1902" s="258"/>
      <c r="J1902" s="254"/>
      <c r="K1902" s="254"/>
      <c r="L1902" s="259"/>
      <c r="M1902" s="260"/>
      <c r="N1902" s="261"/>
      <c r="O1902" s="261"/>
      <c r="P1902" s="261"/>
      <c r="Q1902" s="261"/>
      <c r="R1902" s="261"/>
      <c r="S1902" s="261"/>
      <c r="T1902" s="262"/>
      <c r="U1902" s="14"/>
      <c r="V1902" s="14"/>
      <c r="W1902" s="14"/>
      <c r="X1902" s="14"/>
      <c r="Y1902" s="14"/>
      <c r="Z1902" s="14"/>
      <c r="AA1902" s="14"/>
      <c r="AB1902" s="14"/>
      <c r="AC1902" s="14"/>
      <c r="AD1902" s="14"/>
      <c r="AE1902" s="14"/>
      <c r="AT1902" s="263" t="s">
        <v>188</v>
      </c>
      <c r="AU1902" s="263" t="s">
        <v>82</v>
      </c>
      <c r="AV1902" s="14" t="s">
        <v>82</v>
      </c>
      <c r="AW1902" s="14" t="s">
        <v>30</v>
      </c>
      <c r="AX1902" s="14" t="s">
        <v>73</v>
      </c>
      <c r="AY1902" s="263" t="s">
        <v>129</v>
      </c>
    </row>
    <row r="1903" spans="1:51" s="13" customFormat="1" ht="12">
      <c r="A1903" s="13"/>
      <c r="B1903" s="243"/>
      <c r="C1903" s="244"/>
      <c r="D1903" s="234" t="s">
        <v>188</v>
      </c>
      <c r="E1903" s="245" t="s">
        <v>1</v>
      </c>
      <c r="F1903" s="246" t="s">
        <v>496</v>
      </c>
      <c r="G1903" s="244"/>
      <c r="H1903" s="245" t="s">
        <v>1</v>
      </c>
      <c r="I1903" s="247"/>
      <c r="J1903" s="244"/>
      <c r="K1903" s="244"/>
      <c r="L1903" s="248"/>
      <c r="M1903" s="249"/>
      <c r="N1903" s="250"/>
      <c r="O1903" s="250"/>
      <c r="P1903" s="250"/>
      <c r="Q1903" s="250"/>
      <c r="R1903" s="250"/>
      <c r="S1903" s="250"/>
      <c r="T1903" s="251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T1903" s="252" t="s">
        <v>188</v>
      </c>
      <c r="AU1903" s="252" t="s">
        <v>82</v>
      </c>
      <c r="AV1903" s="13" t="s">
        <v>80</v>
      </c>
      <c r="AW1903" s="13" t="s">
        <v>30</v>
      </c>
      <c r="AX1903" s="13" t="s">
        <v>73</v>
      </c>
      <c r="AY1903" s="252" t="s">
        <v>129</v>
      </c>
    </row>
    <row r="1904" spans="1:51" s="14" customFormat="1" ht="12">
      <c r="A1904" s="14"/>
      <c r="B1904" s="253"/>
      <c r="C1904" s="254"/>
      <c r="D1904" s="234" t="s">
        <v>188</v>
      </c>
      <c r="E1904" s="255" t="s">
        <v>1</v>
      </c>
      <c r="F1904" s="256" t="s">
        <v>1275</v>
      </c>
      <c r="G1904" s="254"/>
      <c r="H1904" s="257">
        <v>45.7</v>
      </c>
      <c r="I1904" s="258"/>
      <c r="J1904" s="254"/>
      <c r="K1904" s="254"/>
      <c r="L1904" s="259"/>
      <c r="M1904" s="260"/>
      <c r="N1904" s="261"/>
      <c r="O1904" s="261"/>
      <c r="P1904" s="261"/>
      <c r="Q1904" s="261"/>
      <c r="R1904" s="261"/>
      <c r="S1904" s="261"/>
      <c r="T1904" s="262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T1904" s="263" t="s">
        <v>188</v>
      </c>
      <c r="AU1904" s="263" t="s">
        <v>82</v>
      </c>
      <c r="AV1904" s="14" t="s">
        <v>82</v>
      </c>
      <c r="AW1904" s="14" t="s">
        <v>30</v>
      </c>
      <c r="AX1904" s="14" t="s">
        <v>73</v>
      </c>
      <c r="AY1904" s="263" t="s">
        <v>129</v>
      </c>
    </row>
    <row r="1905" spans="1:51" s="14" customFormat="1" ht="12">
      <c r="A1905" s="14"/>
      <c r="B1905" s="253"/>
      <c r="C1905" s="254"/>
      <c r="D1905" s="234" t="s">
        <v>188</v>
      </c>
      <c r="E1905" s="255" t="s">
        <v>1</v>
      </c>
      <c r="F1905" s="256" t="s">
        <v>498</v>
      </c>
      <c r="G1905" s="254"/>
      <c r="H1905" s="257">
        <v>-1.303</v>
      </c>
      <c r="I1905" s="258"/>
      <c r="J1905" s="254"/>
      <c r="K1905" s="254"/>
      <c r="L1905" s="259"/>
      <c r="M1905" s="260"/>
      <c r="N1905" s="261"/>
      <c r="O1905" s="261"/>
      <c r="P1905" s="261"/>
      <c r="Q1905" s="261"/>
      <c r="R1905" s="261"/>
      <c r="S1905" s="261"/>
      <c r="T1905" s="262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T1905" s="263" t="s">
        <v>188</v>
      </c>
      <c r="AU1905" s="263" t="s">
        <v>82</v>
      </c>
      <c r="AV1905" s="14" t="s">
        <v>82</v>
      </c>
      <c r="AW1905" s="14" t="s">
        <v>30</v>
      </c>
      <c r="AX1905" s="14" t="s">
        <v>73</v>
      </c>
      <c r="AY1905" s="263" t="s">
        <v>129</v>
      </c>
    </row>
    <row r="1906" spans="1:51" s="16" customFormat="1" ht="12">
      <c r="A1906" s="16"/>
      <c r="B1906" s="286"/>
      <c r="C1906" s="287"/>
      <c r="D1906" s="234" t="s">
        <v>188</v>
      </c>
      <c r="E1906" s="288" t="s">
        <v>1</v>
      </c>
      <c r="F1906" s="289" t="s">
        <v>451</v>
      </c>
      <c r="G1906" s="287"/>
      <c r="H1906" s="290">
        <v>50.157000000000004</v>
      </c>
      <c r="I1906" s="291"/>
      <c r="J1906" s="287"/>
      <c r="K1906" s="287"/>
      <c r="L1906" s="292"/>
      <c r="M1906" s="293"/>
      <c r="N1906" s="294"/>
      <c r="O1906" s="294"/>
      <c r="P1906" s="294"/>
      <c r="Q1906" s="294"/>
      <c r="R1906" s="294"/>
      <c r="S1906" s="294"/>
      <c r="T1906" s="295"/>
      <c r="U1906" s="16"/>
      <c r="V1906" s="16"/>
      <c r="W1906" s="16"/>
      <c r="X1906" s="16"/>
      <c r="Y1906" s="16"/>
      <c r="Z1906" s="16"/>
      <c r="AA1906" s="16"/>
      <c r="AB1906" s="16"/>
      <c r="AC1906" s="16"/>
      <c r="AD1906" s="16"/>
      <c r="AE1906" s="16"/>
      <c r="AT1906" s="296" t="s">
        <v>188</v>
      </c>
      <c r="AU1906" s="296" t="s">
        <v>82</v>
      </c>
      <c r="AV1906" s="16" t="s">
        <v>141</v>
      </c>
      <c r="AW1906" s="16" t="s">
        <v>30</v>
      </c>
      <c r="AX1906" s="16" t="s">
        <v>73</v>
      </c>
      <c r="AY1906" s="296" t="s">
        <v>129</v>
      </c>
    </row>
    <row r="1907" spans="1:51" s="13" customFormat="1" ht="12">
      <c r="A1907" s="13"/>
      <c r="B1907" s="243"/>
      <c r="C1907" s="244"/>
      <c r="D1907" s="234" t="s">
        <v>188</v>
      </c>
      <c r="E1907" s="245" t="s">
        <v>1</v>
      </c>
      <c r="F1907" s="246" t="s">
        <v>389</v>
      </c>
      <c r="G1907" s="244"/>
      <c r="H1907" s="245" t="s">
        <v>1</v>
      </c>
      <c r="I1907" s="247"/>
      <c r="J1907" s="244"/>
      <c r="K1907" s="244"/>
      <c r="L1907" s="248"/>
      <c r="M1907" s="249"/>
      <c r="N1907" s="250"/>
      <c r="O1907" s="250"/>
      <c r="P1907" s="250"/>
      <c r="Q1907" s="250"/>
      <c r="R1907" s="250"/>
      <c r="S1907" s="250"/>
      <c r="T1907" s="251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T1907" s="252" t="s">
        <v>188</v>
      </c>
      <c r="AU1907" s="252" t="s">
        <v>82</v>
      </c>
      <c r="AV1907" s="13" t="s">
        <v>80</v>
      </c>
      <c r="AW1907" s="13" t="s">
        <v>30</v>
      </c>
      <c r="AX1907" s="13" t="s">
        <v>73</v>
      </c>
      <c r="AY1907" s="252" t="s">
        <v>129</v>
      </c>
    </row>
    <row r="1908" spans="1:51" s="13" customFormat="1" ht="12">
      <c r="A1908" s="13"/>
      <c r="B1908" s="243"/>
      <c r="C1908" s="244"/>
      <c r="D1908" s="234" t="s">
        <v>188</v>
      </c>
      <c r="E1908" s="245" t="s">
        <v>1</v>
      </c>
      <c r="F1908" s="246" t="s">
        <v>499</v>
      </c>
      <c r="G1908" s="244"/>
      <c r="H1908" s="245" t="s">
        <v>1</v>
      </c>
      <c r="I1908" s="247"/>
      <c r="J1908" s="244"/>
      <c r="K1908" s="244"/>
      <c r="L1908" s="248"/>
      <c r="M1908" s="249"/>
      <c r="N1908" s="250"/>
      <c r="O1908" s="250"/>
      <c r="P1908" s="250"/>
      <c r="Q1908" s="250"/>
      <c r="R1908" s="250"/>
      <c r="S1908" s="250"/>
      <c r="T1908" s="251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T1908" s="252" t="s">
        <v>188</v>
      </c>
      <c r="AU1908" s="252" t="s">
        <v>82</v>
      </c>
      <c r="AV1908" s="13" t="s">
        <v>80</v>
      </c>
      <c r="AW1908" s="13" t="s">
        <v>30</v>
      </c>
      <c r="AX1908" s="13" t="s">
        <v>73</v>
      </c>
      <c r="AY1908" s="252" t="s">
        <v>129</v>
      </c>
    </row>
    <row r="1909" spans="1:51" s="14" customFormat="1" ht="12">
      <c r="A1909" s="14"/>
      <c r="B1909" s="253"/>
      <c r="C1909" s="254"/>
      <c r="D1909" s="234" t="s">
        <v>188</v>
      </c>
      <c r="E1909" s="255" t="s">
        <v>1</v>
      </c>
      <c r="F1909" s="256" t="s">
        <v>500</v>
      </c>
      <c r="G1909" s="254"/>
      <c r="H1909" s="257">
        <v>2.24</v>
      </c>
      <c r="I1909" s="258"/>
      <c r="J1909" s="254"/>
      <c r="K1909" s="254"/>
      <c r="L1909" s="259"/>
      <c r="M1909" s="260"/>
      <c r="N1909" s="261"/>
      <c r="O1909" s="261"/>
      <c r="P1909" s="261"/>
      <c r="Q1909" s="261"/>
      <c r="R1909" s="261"/>
      <c r="S1909" s="261"/>
      <c r="T1909" s="262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T1909" s="263" t="s">
        <v>188</v>
      </c>
      <c r="AU1909" s="263" t="s">
        <v>82</v>
      </c>
      <c r="AV1909" s="14" t="s">
        <v>82</v>
      </c>
      <c r="AW1909" s="14" t="s">
        <v>30</v>
      </c>
      <c r="AX1909" s="14" t="s">
        <v>73</v>
      </c>
      <c r="AY1909" s="263" t="s">
        <v>129</v>
      </c>
    </row>
    <row r="1910" spans="1:51" s="13" customFormat="1" ht="12">
      <c r="A1910" s="13"/>
      <c r="B1910" s="243"/>
      <c r="C1910" s="244"/>
      <c r="D1910" s="234" t="s">
        <v>188</v>
      </c>
      <c r="E1910" s="245" t="s">
        <v>1</v>
      </c>
      <c r="F1910" s="246" t="s">
        <v>501</v>
      </c>
      <c r="G1910" s="244"/>
      <c r="H1910" s="245" t="s">
        <v>1</v>
      </c>
      <c r="I1910" s="247"/>
      <c r="J1910" s="244"/>
      <c r="K1910" s="244"/>
      <c r="L1910" s="248"/>
      <c r="M1910" s="249"/>
      <c r="N1910" s="250"/>
      <c r="O1910" s="250"/>
      <c r="P1910" s="250"/>
      <c r="Q1910" s="250"/>
      <c r="R1910" s="250"/>
      <c r="S1910" s="250"/>
      <c r="T1910" s="251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T1910" s="252" t="s">
        <v>188</v>
      </c>
      <c r="AU1910" s="252" t="s">
        <v>82</v>
      </c>
      <c r="AV1910" s="13" t="s">
        <v>80</v>
      </c>
      <c r="AW1910" s="13" t="s">
        <v>30</v>
      </c>
      <c r="AX1910" s="13" t="s">
        <v>73</v>
      </c>
      <c r="AY1910" s="252" t="s">
        <v>129</v>
      </c>
    </row>
    <row r="1911" spans="1:51" s="14" customFormat="1" ht="12">
      <c r="A1911" s="14"/>
      <c r="B1911" s="253"/>
      <c r="C1911" s="254"/>
      <c r="D1911" s="234" t="s">
        <v>188</v>
      </c>
      <c r="E1911" s="255" t="s">
        <v>1</v>
      </c>
      <c r="F1911" s="256" t="s">
        <v>502</v>
      </c>
      <c r="G1911" s="254"/>
      <c r="H1911" s="257">
        <v>2.192</v>
      </c>
      <c r="I1911" s="258"/>
      <c r="J1911" s="254"/>
      <c r="K1911" s="254"/>
      <c r="L1911" s="259"/>
      <c r="M1911" s="260"/>
      <c r="N1911" s="261"/>
      <c r="O1911" s="261"/>
      <c r="P1911" s="261"/>
      <c r="Q1911" s="261"/>
      <c r="R1911" s="261"/>
      <c r="S1911" s="261"/>
      <c r="T1911" s="262"/>
      <c r="U1911" s="14"/>
      <c r="V1911" s="14"/>
      <c r="W1911" s="14"/>
      <c r="X1911" s="14"/>
      <c r="Y1911" s="14"/>
      <c r="Z1911" s="14"/>
      <c r="AA1911" s="14"/>
      <c r="AB1911" s="14"/>
      <c r="AC1911" s="14"/>
      <c r="AD1911" s="14"/>
      <c r="AE1911" s="14"/>
      <c r="AT1911" s="263" t="s">
        <v>188</v>
      </c>
      <c r="AU1911" s="263" t="s">
        <v>82</v>
      </c>
      <c r="AV1911" s="14" t="s">
        <v>82</v>
      </c>
      <c r="AW1911" s="14" t="s">
        <v>30</v>
      </c>
      <c r="AX1911" s="14" t="s">
        <v>73</v>
      </c>
      <c r="AY1911" s="263" t="s">
        <v>129</v>
      </c>
    </row>
    <row r="1912" spans="1:51" s="13" customFormat="1" ht="12">
      <c r="A1912" s="13"/>
      <c r="B1912" s="243"/>
      <c r="C1912" s="244"/>
      <c r="D1912" s="234" t="s">
        <v>188</v>
      </c>
      <c r="E1912" s="245" t="s">
        <v>1</v>
      </c>
      <c r="F1912" s="246" t="s">
        <v>503</v>
      </c>
      <c r="G1912" s="244"/>
      <c r="H1912" s="245" t="s">
        <v>1</v>
      </c>
      <c r="I1912" s="247"/>
      <c r="J1912" s="244"/>
      <c r="K1912" s="244"/>
      <c r="L1912" s="248"/>
      <c r="M1912" s="249"/>
      <c r="N1912" s="250"/>
      <c r="O1912" s="250"/>
      <c r="P1912" s="250"/>
      <c r="Q1912" s="250"/>
      <c r="R1912" s="250"/>
      <c r="S1912" s="250"/>
      <c r="T1912" s="251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T1912" s="252" t="s">
        <v>188</v>
      </c>
      <c r="AU1912" s="252" t="s">
        <v>82</v>
      </c>
      <c r="AV1912" s="13" t="s">
        <v>80</v>
      </c>
      <c r="AW1912" s="13" t="s">
        <v>30</v>
      </c>
      <c r="AX1912" s="13" t="s">
        <v>73</v>
      </c>
      <c r="AY1912" s="252" t="s">
        <v>129</v>
      </c>
    </row>
    <row r="1913" spans="1:51" s="14" customFormat="1" ht="12">
      <c r="A1913" s="14"/>
      <c r="B1913" s="253"/>
      <c r="C1913" s="254"/>
      <c r="D1913" s="234" t="s">
        <v>188</v>
      </c>
      <c r="E1913" s="255" t="s">
        <v>1</v>
      </c>
      <c r="F1913" s="256" t="s">
        <v>504</v>
      </c>
      <c r="G1913" s="254"/>
      <c r="H1913" s="257">
        <v>2.288</v>
      </c>
      <c r="I1913" s="258"/>
      <c r="J1913" s="254"/>
      <c r="K1913" s="254"/>
      <c r="L1913" s="259"/>
      <c r="M1913" s="260"/>
      <c r="N1913" s="261"/>
      <c r="O1913" s="261"/>
      <c r="P1913" s="261"/>
      <c r="Q1913" s="261"/>
      <c r="R1913" s="261"/>
      <c r="S1913" s="261"/>
      <c r="T1913" s="262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T1913" s="263" t="s">
        <v>188</v>
      </c>
      <c r="AU1913" s="263" t="s">
        <v>82</v>
      </c>
      <c r="AV1913" s="14" t="s">
        <v>82</v>
      </c>
      <c r="AW1913" s="14" t="s">
        <v>30</v>
      </c>
      <c r="AX1913" s="14" t="s">
        <v>73</v>
      </c>
      <c r="AY1913" s="263" t="s">
        <v>129</v>
      </c>
    </row>
    <row r="1914" spans="1:51" s="13" customFormat="1" ht="12">
      <c r="A1914" s="13"/>
      <c r="B1914" s="243"/>
      <c r="C1914" s="244"/>
      <c r="D1914" s="234" t="s">
        <v>188</v>
      </c>
      <c r="E1914" s="245" t="s">
        <v>1</v>
      </c>
      <c r="F1914" s="246" t="s">
        <v>505</v>
      </c>
      <c r="G1914" s="244"/>
      <c r="H1914" s="245" t="s">
        <v>1</v>
      </c>
      <c r="I1914" s="247"/>
      <c r="J1914" s="244"/>
      <c r="K1914" s="244"/>
      <c r="L1914" s="248"/>
      <c r="M1914" s="249"/>
      <c r="N1914" s="250"/>
      <c r="O1914" s="250"/>
      <c r="P1914" s="250"/>
      <c r="Q1914" s="250"/>
      <c r="R1914" s="250"/>
      <c r="S1914" s="250"/>
      <c r="T1914" s="251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T1914" s="252" t="s">
        <v>188</v>
      </c>
      <c r="AU1914" s="252" t="s">
        <v>82</v>
      </c>
      <c r="AV1914" s="13" t="s">
        <v>80</v>
      </c>
      <c r="AW1914" s="13" t="s">
        <v>30</v>
      </c>
      <c r="AX1914" s="13" t="s">
        <v>73</v>
      </c>
      <c r="AY1914" s="252" t="s">
        <v>129</v>
      </c>
    </row>
    <row r="1915" spans="1:51" s="14" customFormat="1" ht="12">
      <c r="A1915" s="14"/>
      <c r="B1915" s="253"/>
      <c r="C1915" s="254"/>
      <c r="D1915" s="234" t="s">
        <v>188</v>
      </c>
      <c r="E1915" s="255" t="s">
        <v>1</v>
      </c>
      <c r="F1915" s="256" t="s">
        <v>504</v>
      </c>
      <c r="G1915" s="254"/>
      <c r="H1915" s="257">
        <v>2.288</v>
      </c>
      <c r="I1915" s="258"/>
      <c r="J1915" s="254"/>
      <c r="K1915" s="254"/>
      <c r="L1915" s="259"/>
      <c r="M1915" s="260"/>
      <c r="N1915" s="261"/>
      <c r="O1915" s="261"/>
      <c r="P1915" s="261"/>
      <c r="Q1915" s="261"/>
      <c r="R1915" s="261"/>
      <c r="S1915" s="261"/>
      <c r="T1915" s="262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T1915" s="263" t="s">
        <v>188</v>
      </c>
      <c r="AU1915" s="263" t="s">
        <v>82</v>
      </c>
      <c r="AV1915" s="14" t="s">
        <v>82</v>
      </c>
      <c r="AW1915" s="14" t="s">
        <v>30</v>
      </c>
      <c r="AX1915" s="14" t="s">
        <v>73</v>
      </c>
      <c r="AY1915" s="263" t="s">
        <v>129</v>
      </c>
    </row>
    <row r="1916" spans="1:51" s="13" customFormat="1" ht="12">
      <c r="A1916" s="13"/>
      <c r="B1916" s="243"/>
      <c r="C1916" s="244"/>
      <c r="D1916" s="234" t="s">
        <v>188</v>
      </c>
      <c r="E1916" s="245" t="s">
        <v>1</v>
      </c>
      <c r="F1916" s="246" t="s">
        <v>506</v>
      </c>
      <c r="G1916" s="244"/>
      <c r="H1916" s="245" t="s">
        <v>1</v>
      </c>
      <c r="I1916" s="247"/>
      <c r="J1916" s="244"/>
      <c r="K1916" s="244"/>
      <c r="L1916" s="248"/>
      <c r="M1916" s="249"/>
      <c r="N1916" s="250"/>
      <c r="O1916" s="250"/>
      <c r="P1916" s="250"/>
      <c r="Q1916" s="250"/>
      <c r="R1916" s="250"/>
      <c r="S1916" s="250"/>
      <c r="T1916" s="251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T1916" s="252" t="s">
        <v>188</v>
      </c>
      <c r="AU1916" s="252" t="s">
        <v>82</v>
      </c>
      <c r="AV1916" s="13" t="s">
        <v>80</v>
      </c>
      <c r="AW1916" s="13" t="s">
        <v>30</v>
      </c>
      <c r="AX1916" s="13" t="s">
        <v>73</v>
      </c>
      <c r="AY1916" s="252" t="s">
        <v>129</v>
      </c>
    </row>
    <row r="1917" spans="1:51" s="14" customFormat="1" ht="12">
      <c r="A1917" s="14"/>
      <c r="B1917" s="253"/>
      <c r="C1917" s="254"/>
      <c r="D1917" s="234" t="s">
        <v>188</v>
      </c>
      <c r="E1917" s="255" t="s">
        <v>1</v>
      </c>
      <c r="F1917" s="256" t="s">
        <v>507</v>
      </c>
      <c r="G1917" s="254"/>
      <c r="H1917" s="257">
        <v>2.16</v>
      </c>
      <c r="I1917" s="258"/>
      <c r="J1917" s="254"/>
      <c r="K1917" s="254"/>
      <c r="L1917" s="259"/>
      <c r="M1917" s="260"/>
      <c r="N1917" s="261"/>
      <c r="O1917" s="261"/>
      <c r="P1917" s="261"/>
      <c r="Q1917" s="261"/>
      <c r="R1917" s="261"/>
      <c r="S1917" s="261"/>
      <c r="T1917" s="262"/>
      <c r="U1917" s="14"/>
      <c r="V1917" s="14"/>
      <c r="W1917" s="14"/>
      <c r="X1917" s="14"/>
      <c r="Y1917" s="14"/>
      <c r="Z1917" s="14"/>
      <c r="AA1917" s="14"/>
      <c r="AB1917" s="14"/>
      <c r="AC1917" s="14"/>
      <c r="AD1917" s="14"/>
      <c r="AE1917" s="14"/>
      <c r="AT1917" s="263" t="s">
        <v>188</v>
      </c>
      <c r="AU1917" s="263" t="s">
        <v>82</v>
      </c>
      <c r="AV1917" s="14" t="s">
        <v>82</v>
      </c>
      <c r="AW1917" s="14" t="s">
        <v>30</v>
      </c>
      <c r="AX1917" s="14" t="s">
        <v>73</v>
      </c>
      <c r="AY1917" s="263" t="s">
        <v>129</v>
      </c>
    </row>
    <row r="1918" spans="1:51" s="13" customFormat="1" ht="12">
      <c r="A1918" s="13"/>
      <c r="B1918" s="243"/>
      <c r="C1918" s="244"/>
      <c r="D1918" s="234" t="s">
        <v>188</v>
      </c>
      <c r="E1918" s="245" t="s">
        <v>1</v>
      </c>
      <c r="F1918" s="246" t="s">
        <v>508</v>
      </c>
      <c r="G1918" s="244"/>
      <c r="H1918" s="245" t="s">
        <v>1</v>
      </c>
      <c r="I1918" s="247"/>
      <c r="J1918" s="244"/>
      <c r="K1918" s="244"/>
      <c r="L1918" s="248"/>
      <c r="M1918" s="249"/>
      <c r="N1918" s="250"/>
      <c r="O1918" s="250"/>
      <c r="P1918" s="250"/>
      <c r="Q1918" s="250"/>
      <c r="R1918" s="250"/>
      <c r="S1918" s="250"/>
      <c r="T1918" s="251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T1918" s="252" t="s">
        <v>188</v>
      </c>
      <c r="AU1918" s="252" t="s">
        <v>82</v>
      </c>
      <c r="AV1918" s="13" t="s">
        <v>80</v>
      </c>
      <c r="AW1918" s="13" t="s">
        <v>30</v>
      </c>
      <c r="AX1918" s="13" t="s">
        <v>73</v>
      </c>
      <c r="AY1918" s="252" t="s">
        <v>129</v>
      </c>
    </row>
    <row r="1919" spans="1:51" s="14" customFormat="1" ht="12">
      <c r="A1919" s="14"/>
      <c r="B1919" s="253"/>
      <c r="C1919" s="254"/>
      <c r="D1919" s="234" t="s">
        <v>188</v>
      </c>
      <c r="E1919" s="255" t="s">
        <v>1</v>
      </c>
      <c r="F1919" s="256" t="s">
        <v>504</v>
      </c>
      <c r="G1919" s="254"/>
      <c r="H1919" s="257">
        <v>2.288</v>
      </c>
      <c r="I1919" s="258"/>
      <c r="J1919" s="254"/>
      <c r="K1919" s="254"/>
      <c r="L1919" s="259"/>
      <c r="M1919" s="260"/>
      <c r="N1919" s="261"/>
      <c r="O1919" s="261"/>
      <c r="P1919" s="261"/>
      <c r="Q1919" s="261"/>
      <c r="R1919" s="261"/>
      <c r="S1919" s="261"/>
      <c r="T1919" s="262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T1919" s="263" t="s">
        <v>188</v>
      </c>
      <c r="AU1919" s="263" t="s">
        <v>82</v>
      </c>
      <c r="AV1919" s="14" t="s">
        <v>82</v>
      </c>
      <c r="AW1919" s="14" t="s">
        <v>30</v>
      </c>
      <c r="AX1919" s="14" t="s">
        <v>73</v>
      </c>
      <c r="AY1919" s="263" t="s">
        <v>129</v>
      </c>
    </row>
    <row r="1920" spans="1:51" s="13" customFormat="1" ht="12">
      <c r="A1920" s="13"/>
      <c r="B1920" s="243"/>
      <c r="C1920" s="244"/>
      <c r="D1920" s="234" t="s">
        <v>188</v>
      </c>
      <c r="E1920" s="245" t="s">
        <v>1</v>
      </c>
      <c r="F1920" s="246" t="s">
        <v>509</v>
      </c>
      <c r="G1920" s="244"/>
      <c r="H1920" s="245" t="s">
        <v>1</v>
      </c>
      <c r="I1920" s="247"/>
      <c r="J1920" s="244"/>
      <c r="K1920" s="244"/>
      <c r="L1920" s="248"/>
      <c r="M1920" s="249"/>
      <c r="N1920" s="250"/>
      <c r="O1920" s="250"/>
      <c r="P1920" s="250"/>
      <c r="Q1920" s="250"/>
      <c r="R1920" s="250"/>
      <c r="S1920" s="250"/>
      <c r="T1920" s="251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T1920" s="252" t="s">
        <v>188</v>
      </c>
      <c r="AU1920" s="252" t="s">
        <v>82</v>
      </c>
      <c r="AV1920" s="13" t="s">
        <v>80</v>
      </c>
      <c r="AW1920" s="13" t="s">
        <v>30</v>
      </c>
      <c r="AX1920" s="13" t="s">
        <v>73</v>
      </c>
      <c r="AY1920" s="252" t="s">
        <v>129</v>
      </c>
    </row>
    <row r="1921" spans="1:51" s="14" customFormat="1" ht="12">
      <c r="A1921" s="14"/>
      <c r="B1921" s="253"/>
      <c r="C1921" s="254"/>
      <c r="D1921" s="234" t="s">
        <v>188</v>
      </c>
      <c r="E1921" s="255" t="s">
        <v>1</v>
      </c>
      <c r="F1921" s="256" t="s">
        <v>510</v>
      </c>
      <c r="G1921" s="254"/>
      <c r="H1921" s="257">
        <v>2.128</v>
      </c>
      <c r="I1921" s="258"/>
      <c r="J1921" s="254"/>
      <c r="K1921" s="254"/>
      <c r="L1921" s="259"/>
      <c r="M1921" s="260"/>
      <c r="N1921" s="261"/>
      <c r="O1921" s="261"/>
      <c r="P1921" s="261"/>
      <c r="Q1921" s="261"/>
      <c r="R1921" s="261"/>
      <c r="S1921" s="261"/>
      <c r="T1921" s="262"/>
      <c r="U1921" s="14"/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T1921" s="263" t="s">
        <v>188</v>
      </c>
      <c r="AU1921" s="263" t="s">
        <v>82</v>
      </c>
      <c r="AV1921" s="14" t="s">
        <v>82</v>
      </c>
      <c r="AW1921" s="14" t="s">
        <v>30</v>
      </c>
      <c r="AX1921" s="14" t="s">
        <v>73</v>
      </c>
      <c r="AY1921" s="263" t="s">
        <v>129</v>
      </c>
    </row>
    <row r="1922" spans="1:51" s="13" customFormat="1" ht="12">
      <c r="A1922" s="13"/>
      <c r="B1922" s="243"/>
      <c r="C1922" s="244"/>
      <c r="D1922" s="234" t="s">
        <v>188</v>
      </c>
      <c r="E1922" s="245" t="s">
        <v>1</v>
      </c>
      <c r="F1922" s="246" t="s">
        <v>511</v>
      </c>
      <c r="G1922" s="244"/>
      <c r="H1922" s="245" t="s">
        <v>1</v>
      </c>
      <c r="I1922" s="247"/>
      <c r="J1922" s="244"/>
      <c r="K1922" s="244"/>
      <c r="L1922" s="248"/>
      <c r="M1922" s="249"/>
      <c r="N1922" s="250"/>
      <c r="O1922" s="250"/>
      <c r="P1922" s="250"/>
      <c r="Q1922" s="250"/>
      <c r="R1922" s="250"/>
      <c r="S1922" s="250"/>
      <c r="T1922" s="251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T1922" s="252" t="s">
        <v>188</v>
      </c>
      <c r="AU1922" s="252" t="s">
        <v>82</v>
      </c>
      <c r="AV1922" s="13" t="s">
        <v>80</v>
      </c>
      <c r="AW1922" s="13" t="s">
        <v>30</v>
      </c>
      <c r="AX1922" s="13" t="s">
        <v>73</v>
      </c>
      <c r="AY1922" s="252" t="s">
        <v>129</v>
      </c>
    </row>
    <row r="1923" spans="1:51" s="14" customFormat="1" ht="12">
      <c r="A1923" s="14"/>
      <c r="B1923" s="253"/>
      <c r="C1923" s="254"/>
      <c r="D1923" s="234" t="s">
        <v>188</v>
      </c>
      <c r="E1923" s="255" t="s">
        <v>1</v>
      </c>
      <c r="F1923" s="256" t="s">
        <v>510</v>
      </c>
      <c r="G1923" s="254"/>
      <c r="H1923" s="257">
        <v>2.128</v>
      </c>
      <c r="I1923" s="258"/>
      <c r="J1923" s="254"/>
      <c r="K1923" s="254"/>
      <c r="L1923" s="259"/>
      <c r="M1923" s="260"/>
      <c r="N1923" s="261"/>
      <c r="O1923" s="261"/>
      <c r="P1923" s="261"/>
      <c r="Q1923" s="261"/>
      <c r="R1923" s="261"/>
      <c r="S1923" s="261"/>
      <c r="T1923" s="262"/>
      <c r="U1923" s="14"/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T1923" s="263" t="s">
        <v>188</v>
      </c>
      <c r="AU1923" s="263" t="s">
        <v>82</v>
      </c>
      <c r="AV1923" s="14" t="s">
        <v>82</v>
      </c>
      <c r="AW1923" s="14" t="s">
        <v>30</v>
      </c>
      <c r="AX1923" s="14" t="s">
        <v>73</v>
      </c>
      <c r="AY1923" s="263" t="s">
        <v>129</v>
      </c>
    </row>
    <row r="1924" spans="1:51" s="13" customFormat="1" ht="12">
      <c r="A1924" s="13"/>
      <c r="B1924" s="243"/>
      <c r="C1924" s="244"/>
      <c r="D1924" s="234" t="s">
        <v>188</v>
      </c>
      <c r="E1924" s="245" t="s">
        <v>1</v>
      </c>
      <c r="F1924" s="246" t="s">
        <v>1276</v>
      </c>
      <c r="G1924" s="244"/>
      <c r="H1924" s="245" t="s">
        <v>1</v>
      </c>
      <c r="I1924" s="247"/>
      <c r="J1924" s="244"/>
      <c r="K1924" s="244"/>
      <c r="L1924" s="248"/>
      <c r="M1924" s="249"/>
      <c r="N1924" s="250"/>
      <c r="O1924" s="250"/>
      <c r="P1924" s="250"/>
      <c r="Q1924" s="250"/>
      <c r="R1924" s="250"/>
      <c r="S1924" s="250"/>
      <c r="T1924" s="251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T1924" s="252" t="s">
        <v>188</v>
      </c>
      <c r="AU1924" s="252" t="s">
        <v>82</v>
      </c>
      <c r="AV1924" s="13" t="s">
        <v>80</v>
      </c>
      <c r="AW1924" s="13" t="s">
        <v>30</v>
      </c>
      <c r="AX1924" s="13" t="s">
        <v>73</v>
      </c>
      <c r="AY1924" s="252" t="s">
        <v>129</v>
      </c>
    </row>
    <row r="1925" spans="1:51" s="14" customFormat="1" ht="12">
      <c r="A1925" s="14"/>
      <c r="B1925" s="253"/>
      <c r="C1925" s="254"/>
      <c r="D1925" s="234" t="s">
        <v>188</v>
      </c>
      <c r="E1925" s="255" t="s">
        <v>1</v>
      </c>
      <c r="F1925" s="256" t="s">
        <v>1277</v>
      </c>
      <c r="G1925" s="254"/>
      <c r="H1925" s="257">
        <v>6.46</v>
      </c>
      <c r="I1925" s="258"/>
      <c r="J1925" s="254"/>
      <c r="K1925" s="254"/>
      <c r="L1925" s="259"/>
      <c r="M1925" s="260"/>
      <c r="N1925" s="261"/>
      <c r="O1925" s="261"/>
      <c r="P1925" s="261"/>
      <c r="Q1925" s="261"/>
      <c r="R1925" s="261"/>
      <c r="S1925" s="261"/>
      <c r="T1925" s="262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T1925" s="263" t="s">
        <v>188</v>
      </c>
      <c r="AU1925" s="263" t="s">
        <v>82</v>
      </c>
      <c r="AV1925" s="14" t="s">
        <v>82</v>
      </c>
      <c r="AW1925" s="14" t="s">
        <v>30</v>
      </c>
      <c r="AX1925" s="14" t="s">
        <v>73</v>
      </c>
      <c r="AY1925" s="263" t="s">
        <v>129</v>
      </c>
    </row>
    <row r="1926" spans="1:51" s="13" customFormat="1" ht="12">
      <c r="A1926" s="13"/>
      <c r="B1926" s="243"/>
      <c r="C1926" s="244"/>
      <c r="D1926" s="234" t="s">
        <v>188</v>
      </c>
      <c r="E1926" s="245" t="s">
        <v>1</v>
      </c>
      <c r="F1926" s="246" t="s">
        <v>512</v>
      </c>
      <c r="G1926" s="244"/>
      <c r="H1926" s="245" t="s">
        <v>1</v>
      </c>
      <c r="I1926" s="247"/>
      <c r="J1926" s="244"/>
      <c r="K1926" s="244"/>
      <c r="L1926" s="248"/>
      <c r="M1926" s="249"/>
      <c r="N1926" s="250"/>
      <c r="O1926" s="250"/>
      <c r="P1926" s="250"/>
      <c r="Q1926" s="250"/>
      <c r="R1926" s="250"/>
      <c r="S1926" s="250"/>
      <c r="T1926" s="251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T1926" s="252" t="s">
        <v>188</v>
      </c>
      <c r="AU1926" s="252" t="s">
        <v>82</v>
      </c>
      <c r="AV1926" s="13" t="s">
        <v>80</v>
      </c>
      <c r="AW1926" s="13" t="s">
        <v>30</v>
      </c>
      <c r="AX1926" s="13" t="s">
        <v>73</v>
      </c>
      <c r="AY1926" s="252" t="s">
        <v>129</v>
      </c>
    </row>
    <row r="1927" spans="1:51" s="14" customFormat="1" ht="12">
      <c r="A1927" s="14"/>
      <c r="B1927" s="253"/>
      <c r="C1927" s="254"/>
      <c r="D1927" s="234" t="s">
        <v>188</v>
      </c>
      <c r="E1927" s="255" t="s">
        <v>1</v>
      </c>
      <c r="F1927" s="256" t="s">
        <v>1278</v>
      </c>
      <c r="G1927" s="254"/>
      <c r="H1927" s="257">
        <v>36</v>
      </c>
      <c r="I1927" s="258"/>
      <c r="J1927" s="254"/>
      <c r="K1927" s="254"/>
      <c r="L1927" s="259"/>
      <c r="M1927" s="260"/>
      <c r="N1927" s="261"/>
      <c r="O1927" s="261"/>
      <c r="P1927" s="261"/>
      <c r="Q1927" s="261"/>
      <c r="R1927" s="261"/>
      <c r="S1927" s="261"/>
      <c r="T1927" s="262"/>
      <c r="U1927" s="14"/>
      <c r="V1927" s="14"/>
      <c r="W1927" s="14"/>
      <c r="X1927" s="14"/>
      <c r="Y1927" s="14"/>
      <c r="Z1927" s="14"/>
      <c r="AA1927" s="14"/>
      <c r="AB1927" s="14"/>
      <c r="AC1927" s="14"/>
      <c r="AD1927" s="14"/>
      <c r="AE1927" s="14"/>
      <c r="AT1927" s="263" t="s">
        <v>188</v>
      </c>
      <c r="AU1927" s="263" t="s">
        <v>82</v>
      </c>
      <c r="AV1927" s="14" t="s">
        <v>82</v>
      </c>
      <c r="AW1927" s="14" t="s">
        <v>30</v>
      </c>
      <c r="AX1927" s="14" t="s">
        <v>73</v>
      </c>
      <c r="AY1927" s="263" t="s">
        <v>129</v>
      </c>
    </row>
    <row r="1928" spans="1:51" s="14" customFormat="1" ht="12">
      <c r="A1928" s="14"/>
      <c r="B1928" s="253"/>
      <c r="C1928" s="254"/>
      <c r="D1928" s="234" t="s">
        <v>188</v>
      </c>
      <c r="E1928" s="255" t="s">
        <v>1</v>
      </c>
      <c r="F1928" s="256" t="s">
        <v>498</v>
      </c>
      <c r="G1928" s="254"/>
      <c r="H1928" s="257">
        <v>-1.303</v>
      </c>
      <c r="I1928" s="258"/>
      <c r="J1928" s="254"/>
      <c r="K1928" s="254"/>
      <c r="L1928" s="259"/>
      <c r="M1928" s="260"/>
      <c r="N1928" s="261"/>
      <c r="O1928" s="261"/>
      <c r="P1928" s="261"/>
      <c r="Q1928" s="261"/>
      <c r="R1928" s="261"/>
      <c r="S1928" s="261"/>
      <c r="T1928" s="262"/>
      <c r="U1928" s="14"/>
      <c r="V1928" s="14"/>
      <c r="W1928" s="14"/>
      <c r="X1928" s="14"/>
      <c r="Y1928" s="14"/>
      <c r="Z1928" s="14"/>
      <c r="AA1928" s="14"/>
      <c r="AB1928" s="14"/>
      <c r="AC1928" s="14"/>
      <c r="AD1928" s="14"/>
      <c r="AE1928" s="14"/>
      <c r="AT1928" s="263" t="s">
        <v>188</v>
      </c>
      <c r="AU1928" s="263" t="s">
        <v>82</v>
      </c>
      <c r="AV1928" s="14" t="s">
        <v>82</v>
      </c>
      <c r="AW1928" s="14" t="s">
        <v>30</v>
      </c>
      <c r="AX1928" s="14" t="s">
        <v>73</v>
      </c>
      <c r="AY1928" s="263" t="s">
        <v>129</v>
      </c>
    </row>
    <row r="1929" spans="1:51" s="13" customFormat="1" ht="12">
      <c r="A1929" s="13"/>
      <c r="B1929" s="243"/>
      <c r="C1929" s="244"/>
      <c r="D1929" s="234" t="s">
        <v>188</v>
      </c>
      <c r="E1929" s="245" t="s">
        <v>1</v>
      </c>
      <c r="F1929" s="246" t="s">
        <v>515</v>
      </c>
      <c r="G1929" s="244"/>
      <c r="H1929" s="245" t="s">
        <v>1</v>
      </c>
      <c r="I1929" s="247"/>
      <c r="J1929" s="244"/>
      <c r="K1929" s="244"/>
      <c r="L1929" s="248"/>
      <c r="M1929" s="249"/>
      <c r="N1929" s="250"/>
      <c r="O1929" s="250"/>
      <c r="P1929" s="250"/>
      <c r="Q1929" s="250"/>
      <c r="R1929" s="250"/>
      <c r="S1929" s="250"/>
      <c r="T1929" s="251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T1929" s="252" t="s">
        <v>188</v>
      </c>
      <c r="AU1929" s="252" t="s">
        <v>82</v>
      </c>
      <c r="AV1929" s="13" t="s">
        <v>80</v>
      </c>
      <c r="AW1929" s="13" t="s">
        <v>30</v>
      </c>
      <c r="AX1929" s="13" t="s">
        <v>73</v>
      </c>
      <c r="AY1929" s="252" t="s">
        <v>129</v>
      </c>
    </row>
    <row r="1930" spans="1:51" s="14" customFormat="1" ht="12">
      <c r="A1930" s="14"/>
      <c r="B1930" s="253"/>
      <c r="C1930" s="254"/>
      <c r="D1930" s="234" t="s">
        <v>188</v>
      </c>
      <c r="E1930" s="255" t="s">
        <v>1</v>
      </c>
      <c r="F1930" s="256" t="s">
        <v>1279</v>
      </c>
      <c r="G1930" s="254"/>
      <c r="H1930" s="257">
        <v>33.3</v>
      </c>
      <c r="I1930" s="258"/>
      <c r="J1930" s="254"/>
      <c r="K1930" s="254"/>
      <c r="L1930" s="259"/>
      <c r="M1930" s="260"/>
      <c r="N1930" s="261"/>
      <c r="O1930" s="261"/>
      <c r="P1930" s="261"/>
      <c r="Q1930" s="261"/>
      <c r="R1930" s="261"/>
      <c r="S1930" s="261"/>
      <c r="T1930" s="262"/>
      <c r="U1930" s="14"/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T1930" s="263" t="s">
        <v>188</v>
      </c>
      <c r="AU1930" s="263" t="s">
        <v>82</v>
      </c>
      <c r="AV1930" s="14" t="s">
        <v>82</v>
      </c>
      <c r="AW1930" s="14" t="s">
        <v>30</v>
      </c>
      <c r="AX1930" s="14" t="s">
        <v>73</v>
      </c>
      <c r="AY1930" s="263" t="s">
        <v>129</v>
      </c>
    </row>
    <row r="1931" spans="1:51" s="14" customFormat="1" ht="12">
      <c r="A1931" s="14"/>
      <c r="B1931" s="253"/>
      <c r="C1931" s="254"/>
      <c r="D1931" s="234" t="s">
        <v>188</v>
      </c>
      <c r="E1931" s="255" t="s">
        <v>1</v>
      </c>
      <c r="F1931" s="256" t="s">
        <v>498</v>
      </c>
      <c r="G1931" s="254"/>
      <c r="H1931" s="257">
        <v>-1.303</v>
      </c>
      <c r="I1931" s="258"/>
      <c r="J1931" s="254"/>
      <c r="K1931" s="254"/>
      <c r="L1931" s="259"/>
      <c r="M1931" s="260"/>
      <c r="N1931" s="261"/>
      <c r="O1931" s="261"/>
      <c r="P1931" s="261"/>
      <c r="Q1931" s="261"/>
      <c r="R1931" s="261"/>
      <c r="S1931" s="261"/>
      <c r="T1931" s="262"/>
      <c r="U1931" s="14"/>
      <c r="V1931" s="14"/>
      <c r="W1931" s="14"/>
      <c r="X1931" s="14"/>
      <c r="Y1931" s="14"/>
      <c r="Z1931" s="14"/>
      <c r="AA1931" s="14"/>
      <c r="AB1931" s="14"/>
      <c r="AC1931" s="14"/>
      <c r="AD1931" s="14"/>
      <c r="AE1931" s="14"/>
      <c r="AT1931" s="263" t="s">
        <v>188</v>
      </c>
      <c r="AU1931" s="263" t="s">
        <v>82</v>
      </c>
      <c r="AV1931" s="14" t="s">
        <v>82</v>
      </c>
      <c r="AW1931" s="14" t="s">
        <v>30</v>
      </c>
      <c r="AX1931" s="14" t="s">
        <v>73</v>
      </c>
      <c r="AY1931" s="263" t="s">
        <v>129</v>
      </c>
    </row>
    <row r="1932" spans="1:51" s="13" customFormat="1" ht="12">
      <c r="A1932" s="13"/>
      <c r="B1932" s="243"/>
      <c r="C1932" s="244"/>
      <c r="D1932" s="234" t="s">
        <v>188</v>
      </c>
      <c r="E1932" s="245" t="s">
        <v>1</v>
      </c>
      <c r="F1932" s="246" t="s">
        <v>517</v>
      </c>
      <c r="G1932" s="244"/>
      <c r="H1932" s="245" t="s">
        <v>1</v>
      </c>
      <c r="I1932" s="247"/>
      <c r="J1932" s="244"/>
      <c r="K1932" s="244"/>
      <c r="L1932" s="248"/>
      <c r="M1932" s="249"/>
      <c r="N1932" s="250"/>
      <c r="O1932" s="250"/>
      <c r="P1932" s="250"/>
      <c r="Q1932" s="250"/>
      <c r="R1932" s="250"/>
      <c r="S1932" s="250"/>
      <c r="T1932" s="251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T1932" s="252" t="s">
        <v>188</v>
      </c>
      <c r="AU1932" s="252" t="s">
        <v>82</v>
      </c>
      <c r="AV1932" s="13" t="s">
        <v>80</v>
      </c>
      <c r="AW1932" s="13" t="s">
        <v>30</v>
      </c>
      <c r="AX1932" s="13" t="s">
        <v>73</v>
      </c>
      <c r="AY1932" s="252" t="s">
        <v>129</v>
      </c>
    </row>
    <row r="1933" spans="1:51" s="14" customFormat="1" ht="12">
      <c r="A1933" s="14"/>
      <c r="B1933" s="253"/>
      <c r="C1933" s="254"/>
      <c r="D1933" s="234" t="s">
        <v>188</v>
      </c>
      <c r="E1933" s="255" t="s">
        <v>1</v>
      </c>
      <c r="F1933" s="256" t="s">
        <v>1280</v>
      </c>
      <c r="G1933" s="254"/>
      <c r="H1933" s="257">
        <v>9</v>
      </c>
      <c r="I1933" s="258"/>
      <c r="J1933" s="254"/>
      <c r="K1933" s="254"/>
      <c r="L1933" s="259"/>
      <c r="M1933" s="260"/>
      <c r="N1933" s="261"/>
      <c r="O1933" s="261"/>
      <c r="P1933" s="261"/>
      <c r="Q1933" s="261"/>
      <c r="R1933" s="261"/>
      <c r="S1933" s="261"/>
      <c r="T1933" s="262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T1933" s="263" t="s">
        <v>188</v>
      </c>
      <c r="AU1933" s="263" t="s">
        <v>82</v>
      </c>
      <c r="AV1933" s="14" t="s">
        <v>82</v>
      </c>
      <c r="AW1933" s="14" t="s">
        <v>30</v>
      </c>
      <c r="AX1933" s="14" t="s">
        <v>73</v>
      </c>
      <c r="AY1933" s="263" t="s">
        <v>129</v>
      </c>
    </row>
    <row r="1934" spans="1:51" s="13" customFormat="1" ht="12">
      <c r="A1934" s="13"/>
      <c r="B1934" s="243"/>
      <c r="C1934" s="244"/>
      <c r="D1934" s="234" t="s">
        <v>188</v>
      </c>
      <c r="E1934" s="245" t="s">
        <v>1</v>
      </c>
      <c r="F1934" s="246" t="s">
        <v>1281</v>
      </c>
      <c r="G1934" s="244"/>
      <c r="H1934" s="245" t="s">
        <v>1</v>
      </c>
      <c r="I1934" s="247"/>
      <c r="J1934" s="244"/>
      <c r="K1934" s="244"/>
      <c r="L1934" s="248"/>
      <c r="M1934" s="249"/>
      <c r="N1934" s="250"/>
      <c r="O1934" s="250"/>
      <c r="P1934" s="250"/>
      <c r="Q1934" s="250"/>
      <c r="R1934" s="250"/>
      <c r="S1934" s="250"/>
      <c r="T1934" s="251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T1934" s="252" t="s">
        <v>188</v>
      </c>
      <c r="AU1934" s="252" t="s">
        <v>82</v>
      </c>
      <c r="AV1934" s="13" t="s">
        <v>80</v>
      </c>
      <c r="AW1934" s="13" t="s">
        <v>30</v>
      </c>
      <c r="AX1934" s="13" t="s">
        <v>73</v>
      </c>
      <c r="AY1934" s="252" t="s">
        <v>129</v>
      </c>
    </row>
    <row r="1935" spans="1:51" s="14" customFormat="1" ht="12">
      <c r="A1935" s="14"/>
      <c r="B1935" s="253"/>
      <c r="C1935" s="254"/>
      <c r="D1935" s="234" t="s">
        <v>188</v>
      </c>
      <c r="E1935" s="255" t="s">
        <v>1</v>
      </c>
      <c r="F1935" s="256" t="s">
        <v>1282</v>
      </c>
      <c r="G1935" s="254"/>
      <c r="H1935" s="257">
        <v>10</v>
      </c>
      <c r="I1935" s="258"/>
      <c r="J1935" s="254"/>
      <c r="K1935" s="254"/>
      <c r="L1935" s="259"/>
      <c r="M1935" s="260"/>
      <c r="N1935" s="261"/>
      <c r="O1935" s="261"/>
      <c r="P1935" s="261"/>
      <c r="Q1935" s="261"/>
      <c r="R1935" s="261"/>
      <c r="S1935" s="261"/>
      <c r="T1935" s="262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T1935" s="263" t="s">
        <v>188</v>
      </c>
      <c r="AU1935" s="263" t="s">
        <v>82</v>
      </c>
      <c r="AV1935" s="14" t="s">
        <v>82</v>
      </c>
      <c r="AW1935" s="14" t="s">
        <v>30</v>
      </c>
      <c r="AX1935" s="14" t="s">
        <v>73</v>
      </c>
      <c r="AY1935" s="263" t="s">
        <v>129</v>
      </c>
    </row>
    <row r="1936" spans="1:51" s="16" customFormat="1" ht="12">
      <c r="A1936" s="16"/>
      <c r="B1936" s="286"/>
      <c r="C1936" s="287"/>
      <c r="D1936" s="234" t="s">
        <v>188</v>
      </c>
      <c r="E1936" s="288" t="s">
        <v>1</v>
      </c>
      <c r="F1936" s="289" t="s">
        <v>451</v>
      </c>
      <c r="G1936" s="287"/>
      <c r="H1936" s="290">
        <v>109.86600000000001</v>
      </c>
      <c r="I1936" s="291"/>
      <c r="J1936" s="287"/>
      <c r="K1936" s="287"/>
      <c r="L1936" s="292"/>
      <c r="M1936" s="293"/>
      <c r="N1936" s="294"/>
      <c r="O1936" s="294"/>
      <c r="P1936" s="294"/>
      <c r="Q1936" s="294"/>
      <c r="R1936" s="294"/>
      <c r="S1936" s="294"/>
      <c r="T1936" s="295"/>
      <c r="U1936" s="16"/>
      <c r="V1936" s="16"/>
      <c r="W1936" s="16"/>
      <c r="X1936" s="16"/>
      <c r="Y1936" s="16"/>
      <c r="Z1936" s="16"/>
      <c r="AA1936" s="16"/>
      <c r="AB1936" s="16"/>
      <c r="AC1936" s="16"/>
      <c r="AD1936" s="16"/>
      <c r="AE1936" s="16"/>
      <c r="AT1936" s="296" t="s">
        <v>188</v>
      </c>
      <c r="AU1936" s="296" t="s">
        <v>82</v>
      </c>
      <c r="AV1936" s="16" t="s">
        <v>141</v>
      </c>
      <c r="AW1936" s="16" t="s">
        <v>30</v>
      </c>
      <c r="AX1936" s="16" t="s">
        <v>73</v>
      </c>
      <c r="AY1936" s="296" t="s">
        <v>129</v>
      </c>
    </row>
    <row r="1937" spans="1:51" s="15" customFormat="1" ht="12">
      <c r="A1937" s="15"/>
      <c r="B1937" s="264"/>
      <c r="C1937" s="265"/>
      <c r="D1937" s="234" t="s">
        <v>188</v>
      </c>
      <c r="E1937" s="266" t="s">
        <v>1</v>
      </c>
      <c r="F1937" s="267" t="s">
        <v>197</v>
      </c>
      <c r="G1937" s="265"/>
      <c r="H1937" s="268">
        <v>160.023</v>
      </c>
      <c r="I1937" s="269"/>
      <c r="J1937" s="265"/>
      <c r="K1937" s="265"/>
      <c r="L1937" s="270"/>
      <c r="M1937" s="271"/>
      <c r="N1937" s="272"/>
      <c r="O1937" s="272"/>
      <c r="P1937" s="272"/>
      <c r="Q1937" s="272"/>
      <c r="R1937" s="272"/>
      <c r="S1937" s="272"/>
      <c r="T1937" s="273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5"/>
      <c r="AE1937" s="15"/>
      <c r="AT1937" s="274" t="s">
        <v>188</v>
      </c>
      <c r="AU1937" s="274" t="s">
        <v>82</v>
      </c>
      <c r="AV1937" s="15" t="s">
        <v>136</v>
      </c>
      <c r="AW1937" s="15" t="s">
        <v>30</v>
      </c>
      <c r="AX1937" s="15" t="s">
        <v>80</v>
      </c>
      <c r="AY1937" s="274" t="s">
        <v>129</v>
      </c>
    </row>
    <row r="1938" spans="1:65" s="2" customFormat="1" ht="24.15" customHeight="1">
      <c r="A1938" s="39"/>
      <c r="B1938" s="40"/>
      <c r="C1938" s="220" t="s">
        <v>357</v>
      </c>
      <c r="D1938" s="220" t="s">
        <v>132</v>
      </c>
      <c r="E1938" s="221" t="s">
        <v>1283</v>
      </c>
      <c r="F1938" s="222" t="s">
        <v>1284</v>
      </c>
      <c r="G1938" s="223" t="s">
        <v>247</v>
      </c>
      <c r="H1938" s="224">
        <v>5</v>
      </c>
      <c r="I1938" s="225"/>
      <c r="J1938" s="226">
        <f>ROUND(I1938*H1938,2)</f>
        <v>0</v>
      </c>
      <c r="K1938" s="227"/>
      <c r="L1938" s="45"/>
      <c r="M1938" s="228" t="s">
        <v>1</v>
      </c>
      <c r="N1938" s="229" t="s">
        <v>38</v>
      </c>
      <c r="O1938" s="92"/>
      <c r="P1938" s="230">
        <f>O1938*H1938</f>
        <v>0</v>
      </c>
      <c r="Q1938" s="230">
        <v>0</v>
      </c>
      <c r="R1938" s="230">
        <f>Q1938*H1938</f>
        <v>0</v>
      </c>
      <c r="S1938" s="230">
        <v>0</v>
      </c>
      <c r="T1938" s="231">
        <f>S1938*H1938</f>
        <v>0</v>
      </c>
      <c r="U1938" s="39"/>
      <c r="V1938" s="39"/>
      <c r="W1938" s="39"/>
      <c r="X1938" s="39"/>
      <c r="Y1938" s="39"/>
      <c r="Z1938" s="39"/>
      <c r="AA1938" s="39"/>
      <c r="AB1938" s="39"/>
      <c r="AC1938" s="39"/>
      <c r="AD1938" s="39"/>
      <c r="AE1938" s="39"/>
      <c r="AR1938" s="232" t="s">
        <v>136</v>
      </c>
      <c r="AT1938" s="232" t="s">
        <v>132</v>
      </c>
      <c r="AU1938" s="232" t="s">
        <v>82</v>
      </c>
      <c r="AY1938" s="18" t="s">
        <v>129</v>
      </c>
      <c r="BE1938" s="233">
        <f>IF(N1938="základní",J1938,0)</f>
        <v>0</v>
      </c>
      <c r="BF1938" s="233">
        <f>IF(N1938="snížená",J1938,0)</f>
        <v>0</v>
      </c>
      <c r="BG1938" s="233">
        <f>IF(N1938="zákl. přenesená",J1938,0)</f>
        <v>0</v>
      </c>
      <c r="BH1938" s="233">
        <f>IF(N1938="sníž. přenesená",J1938,0)</f>
        <v>0</v>
      </c>
      <c r="BI1938" s="233">
        <f>IF(N1938="nulová",J1938,0)</f>
        <v>0</v>
      </c>
      <c r="BJ1938" s="18" t="s">
        <v>80</v>
      </c>
      <c r="BK1938" s="233">
        <f>ROUND(I1938*H1938,2)</f>
        <v>0</v>
      </c>
      <c r="BL1938" s="18" t="s">
        <v>136</v>
      </c>
      <c r="BM1938" s="232" t="s">
        <v>1285</v>
      </c>
    </row>
    <row r="1939" spans="1:47" s="2" customFormat="1" ht="12">
      <c r="A1939" s="39"/>
      <c r="B1939" s="40"/>
      <c r="C1939" s="41"/>
      <c r="D1939" s="234" t="s">
        <v>137</v>
      </c>
      <c r="E1939" s="41"/>
      <c r="F1939" s="235" t="s">
        <v>1284</v>
      </c>
      <c r="G1939" s="41"/>
      <c r="H1939" s="41"/>
      <c r="I1939" s="236"/>
      <c r="J1939" s="41"/>
      <c r="K1939" s="41"/>
      <c r="L1939" s="45"/>
      <c r="M1939" s="237"/>
      <c r="N1939" s="238"/>
      <c r="O1939" s="92"/>
      <c r="P1939" s="92"/>
      <c r="Q1939" s="92"/>
      <c r="R1939" s="92"/>
      <c r="S1939" s="92"/>
      <c r="T1939" s="93"/>
      <c r="U1939" s="39"/>
      <c r="V1939" s="39"/>
      <c r="W1939" s="39"/>
      <c r="X1939" s="39"/>
      <c r="Y1939" s="39"/>
      <c r="Z1939" s="39"/>
      <c r="AA1939" s="39"/>
      <c r="AB1939" s="39"/>
      <c r="AC1939" s="39"/>
      <c r="AD1939" s="39"/>
      <c r="AE1939" s="39"/>
      <c r="AT1939" s="18" t="s">
        <v>137</v>
      </c>
      <c r="AU1939" s="18" t="s">
        <v>82</v>
      </c>
    </row>
    <row r="1940" spans="1:51" s="13" customFormat="1" ht="12">
      <c r="A1940" s="13"/>
      <c r="B1940" s="243"/>
      <c r="C1940" s="244"/>
      <c r="D1940" s="234" t="s">
        <v>188</v>
      </c>
      <c r="E1940" s="245" t="s">
        <v>1</v>
      </c>
      <c r="F1940" s="246" t="s">
        <v>456</v>
      </c>
      <c r="G1940" s="244"/>
      <c r="H1940" s="245" t="s">
        <v>1</v>
      </c>
      <c r="I1940" s="247"/>
      <c r="J1940" s="244"/>
      <c r="K1940" s="244"/>
      <c r="L1940" s="248"/>
      <c r="M1940" s="249"/>
      <c r="N1940" s="250"/>
      <c r="O1940" s="250"/>
      <c r="P1940" s="250"/>
      <c r="Q1940" s="250"/>
      <c r="R1940" s="250"/>
      <c r="S1940" s="250"/>
      <c r="T1940" s="251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T1940" s="252" t="s">
        <v>188</v>
      </c>
      <c r="AU1940" s="252" t="s">
        <v>82</v>
      </c>
      <c r="AV1940" s="13" t="s">
        <v>80</v>
      </c>
      <c r="AW1940" s="13" t="s">
        <v>30</v>
      </c>
      <c r="AX1940" s="13" t="s">
        <v>73</v>
      </c>
      <c r="AY1940" s="252" t="s">
        <v>129</v>
      </c>
    </row>
    <row r="1941" spans="1:51" s="14" customFormat="1" ht="12">
      <c r="A1941" s="14"/>
      <c r="B1941" s="253"/>
      <c r="C1941" s="254"/>
      <c r="D1941" s="234" t="s">
        <v>188</v>
      </c>
      <c r="E1941" s="255" t="s">
        <v>1</v>
      </c>
      <c r="F1941" s="256" t="s">
        <v>141</v>
      </c>
      <c r="G1941" s="254"/>
      <c r="H1941" s="257">
        <v>3</v>
      </c>
      <c r="I1941" s="258"/>
      <c r="J1941" s="254"/>
      <c r="K1941" s="254"/>
      <c r="L1941" s="259"/>
      <c r="M1941" s="260"/>
      <c r="N1941" s="261"/>
      <c r="O1941" s="261"/>
      <c r="P1941" s="261"/>
      <c r="Q1941" s="261"/>
      <c r="R1941" s="261"/>
      <c r="S1941" s="261"/>
      <c r="T1941" s="262"/>
      <c r="U1941" s="14"/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T1941" s="263" t="s">
        <v>188</v>
      </c>
      <c r="AU1941" s="263" t="s">
        <v>82</v>
      </c>
      <c r="AV1941" s="14" t="s">
        <v>82</v>
      </c>
      <c r="AW1941" s="14" t="s">
        <v>30</v>
      </c>
      <c r="AX1941" s="14" t="s">
        <v>73</v>
      </c>
      <c r="AY1941" s="263" t="s">
        <v>129</v>
      </c>
    </row>
    <row r="1942" spans="1:51" s="13" customFormat="1" ht="12">
      <c r="A1942" s="13"/>
      <c r="B1942" s="243"/>
      <c r="C1942" s="244"/>
      <c r="D1942" s="234" t="s">
        <v>188</v>
      </c>
      <c r="E1942" s="245" t="s">
        <v>1</v>
      </c>
      <c r="F1942" s="246" t="s">
        <v>392</v>
      </c>
      <c r="G1942" s="244"/>
      <c r="H1942" s="245" t="s">
        <v>1</v>
      </c>
      <c r="I1942" s="247"/>
      <c r="J1942" s="244"/>
      <c r="K1942" s="244"/>
      <c r="L1942" s="248"/>
      <c r="M1942" s="249"/>
      <c r="N1942" s="250"/>
      <c r="O1942" s="250"/>
      <c r="P1942" s="250"/>
      <c r="Q1942" s="250"/>
      <c r="R1942" s="250"/>
      <c r="S1942" s="250"/>
      <c r="T1942" s="251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T1942" s="252" t="s">
        <v>188</v>
      </c>
      <c r="AU1942" s="252" t="s">
        <v>82</v>
      </c>
      <c r="AV1942" s="13" t="s">
        <v>80</v>
      </c>
      <c r="AW1942" s="13" t="s">
        <v>30</v>
      </c>
      <c r="AX1942" s="13" t="s">
        <v>73</v>
      </c>
      <c r="AY1942" s="252" t="s">
        <v>129</v>
      </c>
    </row>
    <row r="1943" spans="1:51" s="14" customFormat="1" ht="12">
      <c r="A1943" s="14"/>
      <c r="B1943" s="253"/>
      <c r="C1943" s="254"/>
      <c r="D1943" s="234" t="s">
        <v>188</v>
      </c>
      <c r="E1943" s="255" t="s">
        <v>1</v>
      </c>
      <c r="F1943" s="256" t="s">
        <v>82</v>
      </c>
      <c r="G1943" s="254"/>
      <c r="H1943" s="257">
        <v>2</v>
      </c>
      <c r="I1943" s="258"/>
      <c r="J1943" s="254"/>
      <c r="K1943" s="254"/>
      <c r="L1943" s="259"/>
      <c r="M1943" s="260"/>
      <c r="N1943" s="261"/>
      <c r="O1943" s="261"/>
      <c r="P1943" s="261"/>
      <c r="Q1943" s="261"/>
      <c r="R1943" s="261"/>
      <c r="S1943" s="261"/>
      <c r="T1943" s="262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T1943" s="263" t="s">
        <v>188</v>
      </c>
      <c r="AU1943" s="263" t="s">
        <v>82</v>
      </c>
      <c r="AV1943" s="14" t="s">
        <v>82</v>
      </c>
      <c r="AW1943" s="14" t="s">
        <v>30</v>
      </c>
      <c r="AX1943" s="14" t="s">
        <v>73</v>
      </c>
      <c r="AY1943" s="263" t="s">
        <v>129</v>
      </c>
    </row>
    <row r="1944" spans="1:51" s="15" customFormat="1" ht="12">
      <c r="A1944" s="15"/>
      <c r="B1944" s="264"/>
      <c r="C1944" s="265"/>
      <c r="D1944" s="234" t="s">
        <v>188</v>
      </c>
      <c r="E1944" s="266" t="s">
        <v>1</v>
      </c>
      <c r="F1944" s="267" t="s">
        <v>197</v>
      </c>
      <c r="G1944" s="265"/>
      <c r="H1944" s="268">
        <v>5</v>
      </c>
      <c r="I1944" s="269"/>
      <c r="J1944" s="265"/>
      <c r="K1944" s="265"/>
      <c r="L1944" s="270"/>
      <c r="M1944" s="271"/>
      <c r="N1944" s="272"/>
      <c r="O1944" s="272"/>
      <c r="P1944" s="272"/>
      <c r="Q1944" s="272"/>
      <c r="R1944" s="272"/>
      <c r="S1944" s="272"/>
      <c r="T1944" s="273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5"/>
      <c r="AE1944" s="15"/>
      <c r="AT1944" s="274" t="s">
        <v>188</v>
      </c>
      <c r="AU1944" s="274" t="s">
        <v>82</v>
      </c>
      <c r="AV1944" s="15" t="s">
        <v>136</v>
      </c>
      <c r="AW1944" s="15" t="s">
        <v>30</v>
      </c>
      <c r="AX1944" s="15" t="s">
        <v>80</v>
      </c>
      <c r="AY1944" s="274" t="s">
        <v>129</v>
      </c>
    </row>
    <row r="1945" spans="1:65" s="2" customFormat="1" ht="37.8" customHeight="1">
      <c r="A1945" s="39"/>
      <c r="B1945" s="40"/>
      <c r="C1945" s="220" t="s">
        <v>1286</v>
      </c>
      <c r="D1945" s="220" t="s">
        <v>132</v>
      </c>
      <c r="E1945" s="221" t="s">
        <v>1287</v>
      </c>
      <c r="F1945" s="222" t="s">
        <v>1288</v>
      </c>
      <c r="G1945" s="223" t="s">
        <v>187</v>
      </c>
      <c r="H1945" s="224">
        <v>524.687</v>
      </c>
      <c r="I1945" s="225"/>
      <c r="J1945" s="226">
        <f>ROUND(I1945*H1945,2)</f>
        <v>0</v>
      </c>
      <c r="K1945" s="227"/>
      <c r="L1945" s="45"/>
      <c r="M1945" s="228" t="s">
        <v>1</v>
      </c>
      <c r="N1945" s="229" t="s">
        <v>38</v>
      </c>
      <c r="O1945" s="92"/>
      <c r="P1945" s="230">
        <f>O1945*H1945</f>
        <v>0</v>
      </c>
      <c r="Q1945" s="230">
        <v>0</v>
      </c>
      <c r="R1945" s="230">
        <f>Q1945*H1945</f>
        <v>0</v>
      </c>
      <c r="S1945" s="230">
        <v>0</v>
      </c>
      <c r="T1945" s="231">
        <f>S1945*H1945</f>
        <v>0</v>
      </c>
      <c r="U1945" s="39"/>
      <c r="V1945" s="39"/>
      <c r="W1945" s="39"/>
      <c r="X1945" s="39"/>
      <c r="Y1945" s="39"/>
      <c r="Z1945" s="39"/>
      <c r="AA1945" s="39"/>
      <c r="AB1945" s="39"/>
      <c r="AC1945" s="39"/>
      <c r="AD1945" s="39"/>
      <c r="AE1945" s="39"/>
      <c r="AR1945" s="232" t="s">
        <v>136</v>
      </c>
      <c r="AT1945" s="232" t="s">
        <v>132</v>
      </c>
      <c r="AU1945" s="232" t="s">
        <v>82</v>
      </c>
      <c r="AY1945" s="18" t="s">
        <v>129</v>
      </c>
      <c r="BE1945" s="233">
        <f>IF(N1945="základní",J1945,0)</f>
        <v>0</v>
      </c>
      <c r="BF1945" s="233">
        <f>IF(N1945="snížená",J1945,0)</f>
        <v>0</v>
      </c>
      <c r="BG1945" s="233">
        <f>IF(N1945="zákl. přenesená",J1945,0)</f>
        <v>0</v>
      </c>
      <c r="BH1945" s="233">
        <f>IF(N1945="sníž. přenesená",J1945,0)</f>
        <v>0</v>
      </c>
      <c r="BI1945" s="233">
        <f>IF(N1945="nulová",J1945,0)</f>
        <v>0</v>
      </c>
      <c r="BJ1945" s="18" t="s">
        <v>80</v>
      </c>
      <c r="BK1945" s="233">
        <f>ROUND(I1945*H1945,2)</f>
        <v>0</v>
      </c>
      <c r="BL1945" s="18" t="s">
        <v>136</v>
      </c>
      <c r="BM1945" s="232" t="s">
        <v>1289</v>
      </c>
    </row>
    <row r="1946" spans="1:47" s="2" customFormat="1" ht="12">
      <c r="A1946" s="39"/>
      <c r="B1946" s="40"/>
      <c r="C1946" s="41"/>
      <c r="D1946" s="234" t="s">
        <v>137</v>
      </c>
      <c r="E1946" s="41"/>
      <c r="F1946" s="235" t="s">
        <v>1288</v>
      </c>
      <c r="G1946" s="41"/>
      <c r="H1946" s="41"/>
      <c r="I1946" s="236"/>
      <c r="J1946" s="41"/>
      <c r="K1946" s="41"/>
      <c r="L1946" s="45"/>
      <c r="M1946" s="237"/>
      <c r="N1946" s="238"/>
      <c r="O1946" s="92"/>
      <c r="P1946" s="92"/>
      <c r="Q1946" s="92"/>
      <c r="R1946" s="92"/>
      <c r="S1946" s="92"/>
      <c r="T1946" s="93"/>
      <c r="U1946" s="39"/>
      <c r="V1946" s="39"/>
      <c r="W1946" s="39"/>
      <c r="X1946" s="39"/>
      <c r="Y1946" s="39"/>
      <c r="Z1946" s="39"/>
      <c r="AA1946" s="39"/>
      <c r="AB1946" s="39"/>
      <c r="AC1946" s="39"/>
      <c r="AD1946" s="39"/>
      <c r="AE1946" s="39"/>
      <c r="AT1946" s="18" t="s">
        <v>137</v>
      </c>
      <c r="AU1946" s="18" t="s">
        <v>82</v>
      </c>
    </row>
    <row r="1947" spans="1:65" s="2" customFormat="1" ht="37.8" customHeight="1">
      <c r="A1947" s="39"/>
      <c r="B1947" s="40"/>
      <c r="C1947" s="220" t="s">
        <v>361</v>
      </c>
      <c r="D1947" s="220" t="s">
        <v>132</v>
      </c>
      <c r="E1947" s="221" t="s">
        <v>1290</v>
      </c>
      <c r="F1947" s="222" t="s">
        <v>1291</v>
      </c>
      <c r="G1947" s="223" t="s">
        <v>187</v>
      </c>
      <c r="H1947" s="224">
        <v>524.687</v>
      </c>
      <c r="I1947" s="225"/>
      <c r="J1947" s="226">
        <f>ROUND(I1947*H1947,2)</f>
        <v>0</v>
      </c>
      <c r="K1947" s="227"/>
      <c r="L1947" s="45"/>
      <c r="M1947" s="228" t="s">
        <v>1</v>
      </c>
      <c r="N1947" s="229" t="s">
        <v>38</v>
      </c>
      <c r="O1947" s="92"/>
      <c r="P1947" s="230">
        <f>O1947*H1947</f>
        <v>0</v>
      </c>
      <c r="Q1947" s="230">
        <v>0</v>
      </c>
      <c r="R1947" s="230">
        <f>Q1947*H1947</f>
        <v>0</v>
      </c>
      <c r="S1947" s="230">
        <v>0</v>
      </c>
      <c r="T1947" s="231">
        <f>S1947*H1947</f>
        <v>0</v>
      </c>
      <c r="U1947" s="39"/>
      <c r="V1947" s="39"/>
      <c r="W1947" s="39"/>
      <c r="X1947" s="39"/>
      <c r="Y1947" s="39"/>
      <c r="Z1947" s="39"/>
      <c r="AA1947" s="39"/>
      <c r="AB1947" s="39"/>
      <c r="AC1947" s="39"/>
      <c r="AD1947" s="39"/>
      <c r="AE1947" s="39"/>
      <c r="AR1947" s="232" t="s">
        <v>136</v>
      </c>
      <c r="AT1947" s="232" t="s">
        <v>132</v>
      </c>
      <c r="AU1947" s="232" t="s">
        <v>82</v>
      </c>
      <c r="AY1947" s="18" t="s">
        <v>129</v>
      </c>
      <c r="BE1947" s="233">
        <f>IF(N1947="základní",J1947,0)</f>
        <v>0</v>
      </c>
      <c r="BF1947" s="233">
        <f>IF(N1947="snížená",J1947,0)</f>
        <v>0</v>
      </c>
      <c r="BG1947" s="233">
        <f>IF(N1947="zákl. přenesená",J1947,0)</f>
        <v>0</v>
      </c>
      <c r="BH1947" s="233">
        <f>IF(N1947="sníž. přenesená",J1947,0)</f>
        <v>0</v>
      </c>
      <c r="BI1947" s="233">
        <f>IF(N1947="nulová",J1947,0)</f>
        <v>0</v>
      </c>
      <c r="BJ1947" s="18" t="s">
        <v>80</v>
      </c>
      <c r="BK1947" s="233">
        <f>ROUND(I1947*H1947,2)</f>
        <v>0</v>
      </c>
      <c r="BL1947" s="18" t="s">
        <v>136</v>
      </c>
      <c r="BM1947" s="232" t="s">
        <v>1292</v>
      </c>
    </row>
    <row r="1948" spans="1:47" s="2" customFormat="1" ht="12">
      <c r="A1948" s="39"/>
      <c r="B1948" s="40"/>
      <c r="C1948" s="41"/>
      <c r="D1948" s="234" t="s">
        <v>137</v>
      </c>
      <c r="E1948" s="41"/>
      <c r="F1948" s="235" t="s">
        <v>1291</v>
      </c>
      <c r="G1948" s="41"/>
      <c r="H1948" s="41"/>
      <c r="I1948" s="236"/>
      <c r="J1948" s="41"/>
      <c r="K1948" s="41"/>
      <c r="L1948" s="45"/>
      <c r="M1948" s="237"/>
      <c r="N1948" s="238"/>
      <c r="O1948" s="92"/>
      <c r="P1948" s="92"/>
      <c r="Q1948" s="92"/>
      <c r="R1948" s="92"/>
      <c r="S1948" s="92"/>
      <c r="T1948" s="93"/>
      <c r="U1948" s="39"/>
      <c r="V1948" s="39"/>
      <c r="W1948" s="39"/>
      <c r="X1948" s="39"/>
      <c r="Y1948" s="39"/>
      <c r="Z1948" s="39"/>
      <c r="AA1948" s="39"/>
      <c r="AB1948" s="39"/>
      <c r="AC1948" s="39"/>
      <c r="AD1948" s="39"/>
      <c r="AE1948" s="39"/>
      <c r="AT1948" s="18" t="s">
        <v>137</v>
      </c>
      <c r="AU1948" s="18" t="s">
        <v>82</v>
      </c>
    </row>
    <row r="1949" spans="1:65" s="2" customFormat="1" ht="24.15" customHeight="1">
      <c r="A1949" s="39"/>
      <c r="B1949" s="40"/>
      <c r="C1949" s="220" t="s">
        <v>1293</v>
      </c>
      <c r="D1949" s="220" t="s">
        <v>132</v>
      </c>
      <c r="E1949" s="221" t="s">
        <v>1294</v>
      </c>
      <c r="F1949" s="222" t="s">
        <v>1295</v>
      </c>
      <c r="G1949" s="223" t="s">
        <v>243</v>
      </c>
      <c r="H1949" s="224">
        <v>1</v>
      </c>
      <c r="I1949" s="225"/>
      <c r="J1949" s="226">
        <f>ROUND(I1949*H1949,2)</f>
        <v>0</v>
      </c>
      <c r="K1949" s="227"/>
      <c r="L1949" s="45"/>
      <c r="M1949" s="228" t="s">
        <v>1</v>
      </c>
      <c r="N1949" s="229" t="s">
        <v>38</v>
      </c>
      <c r="O1949" s="92"/>
      <c r="P1949" s="230">
        <f>O1949*H1949</f>
        <v>0</v>
      </c>
      <c r="Q1949" s="230">
        <v>0</v>
      </c>
      <c r="R1949" s="230">
        <f>Q1949*H1949</f>
        <v>0</v>
      </c>
      <c r="S1949" s="230">
        <v>0</v>
      </c>
      <c r="T1949" s="231">
        <f>S1949*H1949</f>
        <v>0</v>
      </c>
      <c r="U1949" s="39"/>
      <c r="V1949" s="39"/>
      <c r="W1949" s="39"/>
      <c r="X1949" s="39"/>
      <c r="Y1949" s="39"/>
      <c r="Z1949" s="39"/>
      <c r="AA1949" s="39"/>
      <c r="AB1949" s="39"/>
      <c r="AC1949" s="39"/>
      <c r="AD1949" s="39"/>
      <c r="AE1949" s="39"/>
      <c r="AR1949" s="232" t="s">
        <v>136</v>
      </c>
      <c r="AT1949" s="232" t="s">
        <v>132</v>
      </c>
      <c r="AU1949" s="232" t="s">
        <v>82</v>
      </c>
      <c r="AY1949" s="18" t="s">
        <v>129</v>
      </c>
      <c r="BE1949" s="233">
        <f>IF(N1949="základní",J1949,0)</f>
        <v>0</v>
      </c>
      <c r="BF1949" s="233">
        <f>IF(N1949="snížená",J1949,0)</f>
        <v>0</v>
      </c>
      <c r="BG1949" s="233">
        <f>IF(N1949="zákl. přenesená",J1949,0)</f>
        <v>0</v>
      </c>
      <c r="BH1949" s="233">
        <f>IF(N1949="sníž. přenesená",J1949,0)</f>
        <v>0</v>
      </c>
      <c r="BI1949" s="233">
        <f>IF(N1949="nulová",J1949,0)</f>
        <v>0</v>
      </c>
      <c r="BJ1949" s="18" t="s">
        <v>80</v>
      </c>
      <c r="BK1949" s="233">
        <f>ROUND(I1949*H1949,2)</f>
        <v>0</v>
      </c>
      <c r="BL1949" s="18" t="s">
        <v>136</v>
      </c>
      <c r="BM1949" s="232" t="s">
        <v>267</v>
      </c>
    </row>
    <row r="1950" spans="1:47" s="2" customFormat="1" ht="12">
      <c r="A1950" s="39"/>
      <c r="B1950" s="40"/>
      <c r="C1950" s="41"/>
      <c r="D1950" s="234" t="s">
        <v>137</v>
      </c>
      <c r="E1950" s="41"/>
      <c r="F1950" s="235" t="s">
        <v>1295</v>
      </c>
      <c r="G1950" s="41"/>
      <c r="H1950" s="41"/>
      <c r="I1950" s="236"/>
      <c r="J1950" s="41"/>
      <c r="K1950" s="41"/>
      <c r="L1950" s="45"/>
      <c r="M1950" s="237"/>
      <c r="N1950" s="238"/>
      <c r="O1950" s="92"/>
      <c r="P1950" s="92"/>
      <c r="Q1950" s="92"/>
      <c r="R1950" s="92"/>
      <c r="S1950" s="92"/>
      <c r="T1950" s="93"/>
      <c r="U1950" s="39"/>
      <c r="V1950" s="39"/>
      <c r="W1950" s="39"/>
      <c r="X1950" s="39"/>
      <c r="Y1950" s="39"/>
      <c r="Z1950" s="39"/>
      <c r="AA1950" s="39"/>
      <c r="AB1950" s="39"/>
      <c r="AC1950" s="39"/>
      <c r="AD1950" s="39"/>
      <c r="AE1950" s="39"/>
      <c r="AT1950" s="18" t="s">
        <v>137</v>
      </c>
      <c r="AU1950" s="18" t="s">
        <v>82</v>
      </c>
    </row>
    <row r="1951" spans="1:63" s="12" customFormat="1" ht="22.8" customHeight="1">
      <c r="A1951" s="12"/>
      <c r="B1951" s="204"/>
      <c r="C1951" s="205"/>
      <c r="D1951" s="206" t="s">
        <v>72</v>
      </c>
      <c r="E1951" s="218" t="s">
        <v>1296</v>
      </c>
      <c r="F1951" s="218" t="s">
        <v>1297</v>
      </c>
      <c r="G1951" s="205"/>
      <c r="H1951" s="205"/>
      <c r="I1951" s="208"/>
      <c r="J1951" s="219">
        <f>BK1951</f>
        <v>0</v>
      </c>
      <c r="K1951" s="205"/>
      <c r="L1951" s="210"/>
      <c r="M1951" s="211"/>
      <c r="N1951" s="212"/>
      <c r="O1951" s="212"/>
      <c r="P1951" s="213">
        <f>SUM(P1952:P1969)</f>
        <v>0</v>
      </c>
      <c r="Q1951" s="212"/>
      <c r="R1951" s="213">
        <f>SUM(R1952:R1969)</f>
        <v>0</v>
      </c>
      <c r="S1951" s="212"/>
      <c r="T1951" s="214">
        <f>SUM(T1952:T1969)</f>
        <v>0</v>
      </c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R1951" s="215" t="s">
        <v>80</v>
      </c>
      <c r="AT1951" s="216" t="s">
        <v>72</v>
      </c>
      <c r="AU1951" s="216" t="s">
        <v>80</v>
      </c>
      <c r="AY1951" s="215" t="s">
        <v>129</v>
      </c>
      <c r="BK1951" s="217">
        <f>SUM(BK1952:BK1969)</f>
        <v>0</v>
      </c>
    </row>
    <row r="1952" spans="1:65" s="2" customFormat="1" ht="24.15" customHeight="1">
      <c r="A1952" s="39"/>
      <c r="B1952" s="40"/>
      <c r="C1952" s="220" t="s">
        <v>1298</v>
      </c>
      <c r="D1952" s="220" t="s">
        <v>132</v>
      </c>
      <c r="E1952" s="221" t="s">
        <v>1299</v>
      </c>
      <c r="F1952" s="222" t="s">
        <v>1300</v>
      </c>
      <c r="G1952" s="223" t="s">
        <v>296</v>
      </c>
      <c r="H1952" s="224">
        <v>205.942</v>
      </c>
      <c r="I1952" s="225"/>
      <c r="J1952" s="226">
        <f>ROUND(I1952*H1952,2)</f>
        <v>0</v>
      </c>
      <c r="K1952" s="227"/>
      <c r="L1952" s="45"/>
      <c r="M1952" s="228" t="s">
        <v>1</v>
      </c>
      <c r="N1952" s="229" t="s">
        <v>38</v>
      </c>
      <c r="O1952" s="92"/>
      <c r="P1952" s="230">
        <f>O1952*H1952</f>
        <v>0</v>
      </c>
      <c r="Q1952" s="230">
        <v>0</v>
      </c>
      <c r="R1952" s="230">
        <f>Q1952*H1952</f>
        <v>0</v>
      </c>
      <c r="S1952" s="230">
        <v>0</v>
      </c>
      <c r="T1952" s="231">
        <f>S1952*H1952</f>
        <v>0</v>
      </c>
      <c r="U1952" s="39"/>
      <c r="V1952" s="39"/>
      <c r="W1952" s="39"/>
      <c r="X1952" s="39"/>
      <c r="Y1952" s="39"/>
      <c r="Z1952" s="39"/>
      <c r="AA1952" s="39"/>
      <c r="AB1952" s="39"/>
      <c r="AC1952" s="39"/>
      <c r="AD1952" s="39"/>
      <c r="AE1952" s="39"/>
      <c r="AR1952" s="232" t="s">
        <v>136</v>
      </c>
      <c r="AT1952" s="232" t="s">
        <v>132</v>
      </c>
      <c r="AU1952" s="232" t="s">
        <v>82</v>
      </c>
      <c r="AY1952" s="18" t="s">
        <v>129</v>
      </c>
      <c r="BE1952" s="233">
        <f>IF(N1952="základní",J1952,0)</f>
        <v>0</v>
      </c>
      <c r="BF1952" s="233">
        <f>IF(N1952="snížená",J1952,0)</f>
        <v>0</v>
      </c>
      <c r="BG1952" s="233">
        <f>IF(N1952="zákl. přenesená",J1952,0)</f>
        <v>0</v>
      </c>
      <c r="BH1952" s="233">
        <f>IF(N1952="sníž. přenesená",J1952,0)</f>
        <v>0</v>
      </c>
      <c r="BI1952" s="233">
        <f>IF(N1952="nulová",J1952,0)</f>
        <v>0</v>
      </c>
      <c r="BJ1952" s="18" t="s">
        <v>80</v>
      </c>
      <c r="BK1952" s="233">
        <f>ROUND(I1952*H1952,2)</f>
        <v>0</v>
      </c>
      <c r="BL1952" s="18" t="s">
        <v>136</v>
      </c>
      <c r="BM1952" s="232" t="s">
        <v>285</v>
      </c>
    </row>
    <row r="1953" spans="1:47" s="2" customFormat="1" ht="12">
      <c r="A1953" s="39"/>
      <c r="B1953" s="40"/>
      <c r="C1953" s="41"/>
      <c r="D1953" s="234" t="s">
        <v>137</v>
      </c>
      <c r="E1953" s="41"/>
      <c r="F1953" s="235" t="s">
        <v>1300</v>
      </c>
      <c r="G1953" s="41"/>
      <c r="H1953" s="41"/>
      <c r="I1953" s="236"/>
      <c r="J1953" s="41"/>
      <c r="K1953" s="41"/>
      <c r="L1953" s="45"/>
      <c r="M1953" s="237"/>
      <c r="N1953" s="238"/>
      <c r="O1953" s="92"/>
      <c r="P1953" s="92"/>
      <c r="Q1953" s="92"/>
      <c r="R1953" s="92"/>
      <c r="S1953" s="92"/>
      <c r="T1953" s="93"/>
      <c r="U1953" s="39"/>
      <c r="V1953" s="39"/>
      <c r="W1953" s="39"/>
      <c r="X1953" s="39"/>
      <c r="Y1953" s="39"/>
      <c r="Z1953" s="39"/>
      <c r="AA1953" s="39"/>
      <c r="AB1953" s="39"/>
      <c r="AC1953" s="39"/>
      <c r="AD1953" s="39"/>
      <c r="AE1953" s="39"/>
      <c r="AT1953" s="18" t="s">
        <v>137</v>
      </c>
      <c r="AU1953" s="18" t="s">
        <v>82</v>
      </c>
    </row>
    <row r="1954" spans="1:65" s="2" customFormat="1" ht="37.8" customHeight="1">
      <c r="A1954" s="39"/>
      <c r="B1954" s="40"/>
      <c r="C1954" s="220" t="s">
        <v>369</v>
      </c>
      <c r="D1954" s="220" t="s">
        <v>132</v>
      </c>
      <c r="E1954" s="221" t="s">
        <v>1301</v>
      </c>
      <c r="F1954" s="222" t="s">
        <v>1302</v>
      </c>
      <c r="G1954" s="223" t="s">
        <v>296</v>
      </c>
      <c r="H1954" s="224">
        <v>205.942</v>
      </c>
      <c r="I1954" s="225"/>
      <c r="J1954" s="226">
        <f>ROUND(I1954*H1954,2)</f>
        <v>0</v>
      </c>
      <c r="K1954" s="227"/>
      <c r="L1954" s="45"/>
      <c r="M1954" s="228" t="s">
        <v>1</v>
      </c>
      <c r="N1954" s="229" t="s">
        <v>38</v>
      </c>
      <c r="O1954" s="92"/>
      <c r="P1954" s="230">
        <f>O1954*H1954</f>
        <v>0</v>
      </c>
      <c r="Q1954" s="230">
        <v>0</v>
      </c>
      <c r="R1954" s="230">
        <f>Q1954*H1954</f>
        <v>0</v>
      </c>
      <c r="S1954" s="230">
        <v>0</v>
      </c>
      <c r="T1954" s="231">
        <f>S1954*H1954</f>
        <v>0</v>
      </c>
      <c r="U1954" s="39"/>
      <c r="V1954" s="39"/>
      <c r="W1954" s="39"/>
      <c r="X1954" s="39"/>
      <c r="Y1954" s="39"/>
      <c r="Z1954" s="39"/>
      <c r="AA1954" s="39"/>
      <c r="AB1954" s="39"/>
      <c r="AC1954" s="39"/>
      <c r="AD1954" s="39"/>
      <c r="AE1954" s="39"/>
      <c r="AR1954" s="232" t="s">
        <v>136</v>
      </c>
      <c r="AT1954" s="232" t="s">
        <v>132</v>
      </c>
      <c r="AU1954" s="232" t="s">
        <v>82</v>
      </c>
      <c r="AY1954" s="18" t="s">
        <v>129</v>
      </c>
      <c r="BE1954" s="233">
        <f>IF(N1954="základní",J1954,0)</f>
        <v>0</v>
      </c>
      <c r="BF1954" s="233">
        <f>IF(N1954="snížená",J1954,0)</f>
        <v>0</v>
      </c>
      <c r="BG1954" s="233">
        <f>IF(N1954="zákl. přenesená",J1954,0)</f>
        <v>0</v>
      </c>
      <c r="BH1954" s="233">
        <f>IF(N1954="sníž. přenesená",J1954,0)</f>
        <v>0</v>
      </c>
      <c r="BI1954" s="233">
        <f>IF(N1954="nulová",J1954,0)</f>
        <v>0</v>
      </c>
      <c r="BJ1954" s="18" t="s">
        <v>80</v>
      </c>
      <c r="BK1954" s="233">
        <f>ROUND(I1954*H1954,2)</f>
        <v>0</v>
      </c>
      <c r="BL1954" s="18" t="s">
        <v>136</v>
      </c>
      <c r="BM1954" s="232" t="s">
        <v>309</v>
      </c>
    </row>
    <row r="1955" spans="1:47" s="2" customFormat="1" ht="12">
      <c r="A1955" s="39"/>
      <c r="B1955" s="40"/>
      <c r="C1955" s="41"/>
      <c r="D1955" s="234" t="s">
        <v>137</v>
      </c>
      <c r="E1955" s="41"/>
      <c r="F1955" s="235" t="s">
        <v>1302</v>
      </c>
      <c r="G1955" s="41"/>
      <c r="H1955" s="41"/>
      <c r="I1955" s="236"/>
      <c r="J1955" s="41"/>
      <c r="K1955" s="41"/>
      <c r="L1955" s="45"/>
      <c r="M1955" s="237"/>
      <c r="N1955" s="238"/>
      <c r="O1955" s="92"/>
      <c r="P1955" s="92"/>
      <c r="Q1955" s="92"/>
      <c r="R1955" s="92"/>
      <c r="S1955" s="92"/>
      <c r="T1955" s="93"/>
      <c r="U1955" s="39"/>
      <c r="V1955" s="39"/>
      <c r="W1955" s="39"/>
      <c r="X1955" s="39"/>
      <c r="Y1955" s="39"/>
      <c r="Z1955" s="39"/>
      <c r="AA1955" s="39"/>
      <c r="AB1955" s="39"/>
      <c r="AC1955" s="39"/>
      <c r="AD1955" s="39"/>
      <c r="AE1955" s="39"/>
      <c r="AT1955" s="18" t="s">
        <v>137</v>
      </c>
      <c r="AU1955" s="18" t="s">
        <v>82</v>
      </c>
    </row>
    <row r="1956" spans="1:65" s="2" customFormat="1" ht="33" customHeight="1">
      <c r="A1956" s="39"/>
      <c r="B1956" s="40"/>
      <c r="C1956" s="220" t="s">
        <v>1303</v>
      </c>
      <c r="D1956" s="220" t="s">
        <v>132</v>
      </c>
      <c r="E1956" s="221" t="s">
        <v>1304</v>
      </c>
      <c r="F1956" s="222" t="s">
        <v>1305</v>
      </c>
      <c r="G1956" s="223" t="s">
        <v>296</v>
      </c>
      <c r="H1956" s="224">
        <v>205.942</v>
      </c>
      <c r="I1956" s="225"/>
      <c r="J1956" s="226">
        <f>ROUND(I1956*H1956,2)</f>
        <v>0</v>
      </c>
      <c r="K1956" s="227"/>
      <c r="L1956" s="45"/>
      <c r="M1956" s="228" t="s">
        <v>1</v>
      </c>
      <c r="N1956" s="229" t="s">
        <v>38</v>
      </c>
      <c r="O1956" s="92"/>
      <c r="P1956" s="230">
        <f>O1956*H1956</f>
        <v>0</v>
      </c>
      <c r="Q1956" s="230">
        <v>0</v>
      </c>
      <c r="R1956" s="230">
        <f>Q1956*H1956</f>
        <v>0</v>
      </c>
      <c r="S1956" s="230">
        <v>0</v>
      </c>
      <c r="T1956" s="231">
        <f>S1956*H1956</f>
        <v>0</v>
      </c>
      <c r="U1956" s="39"/>
      <c r="V1956" s="39"/>
      <c r="W1956" s="39"/>
      <c r="X1956" s="39"/>
      <c r="Y1956" s="39"/>
      <c r="Z1956" s="39"/>
      <c r="AA1956" s="39"/>
      <c r="AB1956" s="39"/>
      <c r="AC1956" s="39"/>
      <c r="AD1956" s="39"/>
      <c r="AE1956" s="39"/>
      <c r="AR1956" s="232" t="s">
        <v>136</v>
      </c>
      <c r="AT1956" s="232" t="s">
        <v>132</v>
      </c>
      <c r="AU1956" s="232" t="s">
        <v>82</v>
      </c>
      <c r="AY1956" s="18" t="s">
        <v>129</v>
      </c>
      <c r="BE1956" s="233">
        <f>IF(N1956="základní",J1956,0)</f>
        <v>0</v>
      </c>
      <c r="BF1956" s="233">
        <f>IF(N1956="snížená",J1956,0)</f>
        <v>0</v>
      </c>
      <c r="BG1956" s="233">
        <f>IF(N1956="zákl. přenesená",J1956,0)</f>
        <v>0</v>
      </c>
      <c r="BH1956" s="233">
        <f>IF(N1956="sníž. přenesená",J1956,0)</f>
        <v>0</v>
      </c>
      <c r="BI1956" s="233">
        <f>IF(N1956="nulová",J1956,0)</f>
        <v>0</v>
      </c>
      <c r="BJ1956" s="18" t="s">
        <v>80</v>
      </c>
      <c r="BK1956" s="233">
        <f>ROUND(I1956*H1956,2)</f>
        <v>0</v>
      </c>
      <c r="BL1956" s="18" t="s">
        <v>136</v>
      </c>
      <c r="BM1956" s="232" t="s">
        <v>323</v>
      </c>
    </row>
    <row r="1957" spans="1:47" s="2" customFormat="1" ht="12">
      <c r="A1957" s="39"/>
      <c r="B1957" s="40"/>
      <c r="C1957" s="41"/>
      <c r="D1957" s="234" t="s">
        <v>137</v>
      </c>
      <c r="E1957" s="41"/>
      <c r="F1957" s="235" t="s">
        <v>1305</v>
      </c>
      <c r="G1957" s="41"/>
      <c r="H1957" s="41"/>
      <c r="I1957" s="236"/>
      <c r="J1957" s="41"/>
      <c r="K1957" s="41"/>
      <c r="L1957" s="45"/>
      <c r="M1957" s="237"/>
      <c r="N1957" s="238"/>
      <c r="O1957" s="92"/>
      <c r="P1957" s="92"/>
      <c r="Q1957" s="92"/>
      <c r="R1957" s="92"/>
      <c r="S1957" s="92"/>
      <c r="T1957" s="93"/>
      <c r="U1957" s="39"/>
      <c r="V1957" s="39"/>
      <c r="W1957" s="39"/>
      <c r="X1957" s="39"/>
      <c r="Y1957" s="39"/>
      <c r="Z1957" s="39"/>
      <c r="AA1957" s="39"/>
      <c r="AB1957" s="39"/>
      <c r="AC1957" s="39"/>
      <c r="AD1957" s="39"/>
      <c r="AE1957" s="39"/>
      <c r="AT1957" s="18" t="s">
        <v>137</v>
      </c>
      <c r="AU1957" s="18" t="s">
        <v>82</v>
      </c>
    </row>
    <row r="1958" spans="1:65" s="2" customFormat="1" ht="44.25" customHeight="1">
      <c r="A1958" s="39"/>
      <c r="B1958" s="40"/>
      <c r="C1958" s="220" t="s">
        <v>373</v>
      </c>
      <c r="D1958" s="220" t="s">
        <v>132</v>
      </c>
      <c r="E1958" s="221" t="s">
        <v>1306</v>
      </c>
      <c r="F1958" s="222" t="s">
        <v>1307</v>
      </c>
      <c r="G1958" s="223" t="s">
        <v>296</v>
      </c>
      <c r="H1958" s="224">
        <v>1235.652</v>
      </c>
      <c r="I1958" s="225"/>
      <c r="J1958" s="226">
        <f>ROUND(I1958*H1958,2)</f>
        <v>0</v>
      </c>
      <c r="K1958" s="227"/>
      <c r="L1958" s="45"/>
      <c r="M1958" s="228" t="s">
        <v>1</v>
      </c>
      <c r="N1958" s="229" t="s">
        <v>38</v>
      </c>
      <c r="O1958" s="92"/>
      <c r="P1958" s="230">
        <f>O1958*H1958</f>
        <v>0</v>
      </c>
      <c r="Q1958" s="230">
        <v>0</v>
      </c>
      <c r="R1958" s="230">
        <f>Q1958*H1958</f>
        <v>0</v>
      </c>
      <c r="S1958" s="230">
        <v>0</v>
      </c>
      <c r="T1958" s="231">
        <f>S1958*H1958</f>
        <v>0</v>
      </c>
      <c r="U1958" s="39"/>
      <c r="V1958" s="39"/>
      <c r="W1958" s="39"/>
      <c r="X1958" s="39"/>
      <c r="Y1958" s="39"/>
      <c r="Z1958" s="39"/>
      <c r="AA1958" s="39"/>
      <c r="AB1958" s="39"/>
      <c r="AC1958" s="39"/>
      <c r="AD1958" s="39"/>
      <c r="AE1958" s="39"/>
      <c r="AR1958" s="232" t="s">
        <v>136</v>
      </c>
      <c r="AT1958" s="232" t="s">
        <v>132</v>
      </c>
      <c r="AU1958" s="232" t="s">
        <v>82</v>
      </c>
      <c r="AY1958" s="18" t="s">
        <v>129</v>
      </c>
      <c r="BE1958" s="233">
        <f>IF(N1958="základní",J1958,0)</f>
        <v>0</v>
      </c>
      <c r="BF1958" s="233">
        <f>IF(N1958="snížená",J1958,0)</f>
        <v>0</v>
      </c>
      <c r="BG1958" s="233">
        <f>IF(N1958="zákl. přenesená",J1958,0)</f>
        <v>0</v>
      </c>
      <c r="BH1958" s="233">
        <f>IF(N1958="sníž. přenesená",J1958,0)</f>
        <v>0</v>
      </c>
      <c r="BI1958" s="233">
        <f>IF(N1958="nulová",J1958,0)</f>
        <v>0</v>
      </c>
      <c r="BJ1958" s="18" t="s">
        <v>80</v>
      </c>
      <c r="BK1958" s="233">
        <f>ROUND(I1958*H1958,2)</f>
        <v>0</v>
      </c>
      <c r="BL1958" s="18" t="s">
        <v>136</v>
      </c>
      <c r="BM1958" s="232" t="s">
        <v>337</v>
      </c>
    </row>
    <row r="1959" spans="1:47" s="2" customFormat="1" ht="12">
      <c r="A1959" s="39"/>
      <c r="B1959" s="40"/>
      <c r="C1959" s="41"/>
      <c r="D1959" s="234" t="s">
        <v>137</v>
      </c>
      <c r="E1959" s="41"/>
      <c r="F1959" s="235" t="s">
        <v>1307</v>
      </c>
      <c r="G1959" s="41"/>
      <c r="H1959" s="41"/>
      <c r="I1959" s="236"/>
      <c r="J1959" s="41"/>
      <c r="K1959" s="41"/>
      <c r="L1959" s="45"/>
      <c r="M1959" s="237"/>
      <c r="N1959" s="238"/>
      <c r="O1959" s="92"/>
      <c r="P1959" s="92"/>
      <c r="Q1959" s="92"/>
      <c r="R1959" s="92"/>
      <c r="S1959" s="92"/>
      <c r="T1959" s="93"/>
      <c r="U1959" s="39"/>
      <c r="V1959" s="39"/>
      <c r="W1959" s="39"/>
      <c r="X1959" s="39"/>
      <c r="Y1959" s="39"/>
      <c r="Z1959" s="39"/>
      <c r="AA1959" s="39"/>
      <c r="AB1959" s="39"/>
      <c r="AC1959" s="39"/>
      <c r="AD1959" s="39"/>
      <c r="AE1959" s="39"/>
      <c r="AT1959" s="18" t="s">
        <v>137</v>
      </c>
      <c r="AU1959" s="18" t="s">
        <v>82</v>
      </c>
    </row>
    <row r="1960" spans="1:51" s="14" customFormat="1" ht="12">
      <c r="A1960" s="14"/>
      <c r="B1960" s="253"/>
      <c r="C1960" s="254"/>
      <c r="D1960" s="234" t="s">
        <v>188</v>
      </c>
      <c r="E1960" s="255" t="s">
        <v>1</v>
      </c>
      <c r="F1960" s="256" t="s">
        <v>1308</v>
      </c>
      <c r="G1960" s="254"/>
      <c r="H1960" s="257">
        <v>1235.652</v>
      </c>
      <c r="I1960" s="258"/>
      <c r="J1960" s="254"/>
      <c r="K1960" s="254"/>
      <c r="L1960" s="259"/>
      <c r="M1960" s="260"/>
      <c r="N1960" s="261"/>
      <c r="O1960" s="261"/>
      <c r="P1960" s="261"/>
      <c r="Q1960" s="261"/>
      <c r="R1960" s="261"/>
      <c r="S1960" s="261"/>
      <c r="T1960" s="262"/>
      <c r="U1960" s="14"/>
      <c r="V1960" s="14"/>
      <c r="W1960" s="14"/>
      <c r="X1960" s="14"/>
      <c r="Y1960" s="14"/>
      <c r="Z1960" s="14"/>
      <c r="AA1960" s="14"/>
      <c r="AB1960" s="14"/>
      <c r="AC1960" s="14"/>
      <c r="AD1960" s="14"/>
      <c r="AE1960" s="14"/>
      <c r="AT1960" s="263" t="s">
        <v>188</v>
      </c>
      <c r="AU1960" s="263" t="s">
        <v>82</v>
      </c>
      <c r="AV1960" s="14" t="s">
        <v>82</v>
      </c>
      <c r="AW1960" s="14" t="s">
        <v>30</v>
      </c>
      <c r="AX1960" s="14" t="s">
        <v>73</v>
      </c>
      <c r="AY1960" s="263" t="s">
        <v>129</v>
      </c>
    </row>
    <row r="1961" spans="1:51" s="15" customFormat="1" ht="12">
      <c r="A1961" s="15"/>
      <c r="B1961" s="264"/>
      <c r="C1961" s="265"/>
      <c r="D1961" s="234" t="s">
        <v>188</v>
      </c>
      <c r="E1961" s="266" t="s">
        <v>1</v>
      </c>
      <c r="F1961" s="267" t="s">
        <v>197</v>
      </c>
      <c r="G1961" s="265"/>
      <c r="H1961" s="268">
        <v>1235.652</v>
      </c>
      <c r="I1961" s="269"/>
      <c r="J1961" s="265"/>
      <c r="K1961" s="265"/>
      <c r="L1961" s="270"/>
      <c r="M1961" s="271"/>
      <c r="N1961" s="272"/>
      <c r="O1961" s="272"/>
      <c r="P1961" s="272"/>
      <c r="Q1961" s="272"/>
      <c r="R1961" s="272"/>
      <c r="S1961" s="272"/>
      <c r="T1961" s="273"/>
      <c r="U1961" s="15"/>
      <c r="V1961" s="15"/>
      <c r="W1961" s="15"/>
      <c r="X1961" s="15"/>
      <c r="Y1961" s="15"/>
      <c r="Z1961" s="15"/>
      <c r="AA1961" s="15"/>
      <c r="AB1961" s="15"/>
      <c r="AC1961" s="15"/>
      <c r="AD1961" s="15"/>
      <c r="AE1961" s="15"/>
      <c r="AT1961" s="274" t="s">
        <v>188</v>
      </c>
      <c r="AU1961" s="274" t="s">
        <v>82</v>
      </c>
      <c r="AV1961" s="15" t="s">
        <v>136</v>
      </c>
      <c r="AW1961" s="15" t="s">
        <v>30</v>
      </c>
      <c r="AX1961" s="15" t="s">
        <v>80</v>
      </c>
      <c r="AY1961" s="274" t="s">
        <v>129</v>
      </c>
    </row>
    <row r="1962" spans="1:65" s="2" customFormat="1" ht="44.25" customHeight="1">
      <c r="A1962" s="39"/>
      <c r="B1962" s="40"/>
      <c r="C1962" s="220" t="s">
        <v>1309</v>
      </c>
      <c r="D1962" s="220" t="s">
        <v>132</v>
      </c>
      <c r="E1962" s="221" t="s">
        <v>1310</v>
      </c>
      <c r="F1962" s="222" t="s">
        <v>1311</v>
      </c>
      <c r="G1962" s="223" t="s">
        <v>296</v>
      </c>
      <c r="H1962" s="224">
        <v>134.855</v>
      </c>
      <c r="I1962" s="225"/>
      <c r="J1962" s="226">
        <f>ROUND(I1962*H1962,2)</f>
        <v>0</v>
      </c>
      <c r="K1962" s="227"/>
      <c r="L1962" s="45"/>
      <c r="M1962" s="228" t="s">
        <v>1</v>
      </c>
      <c r="N1962" s="229" t="s">
        <v>38</v>
      </c>
      <c r="O1962" s="92"/>
      <c r="P1962" s="230">
        <f>O1962*H1962</f>
        <v>0</v>
      </c>
      <c r="Q1962" s="230">
        <v>0</v>
      </c>
      <c r="R1962" s="230">
        <f>Q1962*H1962</f>
        <v>0</v>
      </c>
      <c r="S1962" s="230">
        <v>0</v>
      </c>
      <c r="T1962" s="231">
        <f>S1962*H1962</f>
        <v>0</v>
      </c>
      <c r="U1962" s="39"/>
      <c r="V1962" s="39"/>
      <c r="W1962" s="39"/>
      <c r="X1962" s="39"/>
      <c r="Y1962" s="39"/>
      <c r="Z1962" s="39"/>
      <c r="AA1962" s="39"/>
      <c r="AB1962" s="39"/>
      <c r="AC1962" s="39"/>
      <c r="AD1962" s="39"/>
      <c r="AE1962" s="39"/>
      <c r="AR1962" s="232" t="s">
        <v>136</v>
      </c>
      <c r="AT1962" s="232" t="s">
        <v>132</v>
      </c>
      <c r="AU1962" s="232" t="s">
        <v>82</v>
      </c>
      <c r="AY1962" s="18" t="s">
        <v>129</v>
      </c>
      <c r="BE1962" s="233">
        <f>IF(N1962="základní",J1962,0)</f>
        <v>0</v>
      </c>
      <c r="BF1962" s="233">
        <f>IF(N1962="snížená",J1962,0)</f>
        <v>0</v>
      </c>
      <c r="BG1962" s="233">
        <f>IF(N1962="zákl. přenesená",J1962,0)</f>
        <v>0</v>
      </c>
      <c r="BH1962" s="233">
        <f>IF(N1962="sníž. přenesená",J1962,0)</f>
        <v>0</v>
      </c>
      <c r="BI1962" s="233">
        <f>IF(N1962="nulová",J1962,0)</f>
        <v>0</v>
      </c>
      <c r="BJ1962" s="18" t="s">
        <v>80</v>
      </c>
      <c r="BK1962" s="233">
        <f>ROUND(I1962*H1962,2)</f>
        <v>0</v>
      </c>
      <c r="BL1962" s="18" t="s">
        <v>136</v>
      </c>
      <c r="BM1962" s="232" t="s">
        <v>358</v>
      </c>
    </row>
    <row r="1963" spans="1:47" s="2" customFormat="1" ht="12">
      <c r="A1963" s="39"/>
      <c r="B1963" s="40"/>
      <c r="C1963" s="41"/>
      <c r="D1963" s="234" t="s">
        <v>137</v>
      </c>
      <c r="E1963" s="41"/>
      <c r="F1963" s="235" t="s">
        <v>1311</v>
      </c>
      <c r="G1963" s="41"/>
      <c r="H1963" s="41"/>
      <c r="I1963" s="236"/>
      <c r="J1963" s="41"/>
      <c r="K1963" s="41"/>
      <c r="L1963" s="45"/>
      <c r="M1963" s="237"/>
      <c r="N1963" s="238"/>
      <c r="O1963" s="92"/>
      <c r="P1963" s="92"/>
      <c r="Q1963" s="92"/>
      <c r="R1963" s="92"/>
      <c r="S1963" s="92"/>
      <c r="T1963" s="93"/>
      <c r="U1963" s="39"/>
      <c r="V1963" s="39"/>
      <c r="W1963" s="39"/>
      <c r="X1963" s="39"/>
      <c r="Y1963" s="39"/>
      <c r="Z1963" s="39"/>
      <c r="AA1963" s="39"/>
      <c r="AB1963" s="39"/>
      <c r="AC1963" s="39"/>
      <c r="AD1963" s="39"/>
      <c r="AE1963" s="39"/>
      <c r="AT1963" s="18" t="s">
        <v>137</v>
      </c>
      <c r="AU1963" s="18" t="s">
        <v>82</v>
      </c>
    </row>
    <row r="1964" spans="1:65" s="2" customFormat="1" ht="37.8" customHeight="1">
      <c r="A1964" s="39"/>
      <c r="B1964" s="40"/>
      <c r="C1964" s="220" t="s">
        <v>411</v>
      </c>
      <c r="D1964" s="220" t="s">
        <v>132</v>
      </c>
      <c r="E1964" s="221" t="s">
        <v>1312</v>
      </c>
      <c r="F1964" s="222" t="s">
        <v>1313</v>
      </c>
      <c r="G1964" s="223" t="s">
        <v>296</v>
      </c>
      <c r="H1964" s="224">
        <v>47.787</v>
      </c>
      <c r="I1964" s="225"/>
      <c r="J1964" s="226">
        <f>ROUND(I1964*H1964,2)</f>
        <v>0</v>
      </c>
      <c r="K1964" s="227"/>
      <c r="L1964" s="45"/>
      <c r="M1964" s="228" t="s">
        <v>1</v>
      </c>
      <c r="N1964" s="229" t="s">
        <v>38</v>
      </c>
      <c r="O1964" s="92"/>
      <c r="P1964" s="230">
        <f>O1964*H1964</f>
        <v>0</v>
      </c>
      <c r="Q1964" s="230">
        <v>0</v>
      </c>
      <c r="R1964" s="230">
        <f>Q1964*H1964</f>
        <v>0</v>
      </c>
      <c r="S1964" s="230">
        <v>0</v>
      </c>
      <c r="T1964" s="231">
        <f>S1964*H1964</f>
        <v>0</v>
      </c>
      <c r="U1964" s="39"/>
      <c r="V1964" s="39"/>
      <c r="W1964" s="39"/>
      <c r="X1964" s="39"/>
      <c r="Y1964" s="39"/>
      <c r="Z1964" s="39"/>
      <c r="AA1964" s="39"/>
      <c r="AB1964" s="39"/>
      <c r="AC1964" s="39"/>
      <c r="AD1964" s="39"/>
      <c r="AE1964" s="39"/>
      <c r="AR1964" s="232" t="s">
        <v>136</v>
      </c>
      <c r="AT1964" s="232" t="s">
        <v>132</v>
      </c>
      <c r="AU1964" s="232" t="s">
        <v>82</v>
      </c>
      <c r="AY1964" s="18" t="s">
        <v>129</v>
      </c>
      <c r="BE1964" s="233">
        <f>IF(N1964="základní",J1964,0)</f>
        <v>0</v>
      </c>
      <c r="BF1964" s="233">
        <f>IF(N1964="snížená",J1964,0)</f>
        <v>0</v>
      </c>
      <c r="BG1964" s="233">
        <f>IF(N1964="zákl. přenesená",J1964,0)</f>
        <v>0</v>
      </c>
      <c r="BH1964" s="233">
        <f>IF(N1964="sníž. přenesená",J1964,0)</f>
        <v>0</v>
      </c>
      <c r="BI1964" s="233">
        <f>IF(N1964="nulová",J1964,0)</f>
        <v>0</v>
      </c>
      <c r="BJ1964" s="18" t="s">
        <v>80</v>
      </c>
      <c r="BK1964" s="233">
        <f>ROUND(I1964*H1964,2)</f>
        <v>0</v>
      </c>
      <c r="BL1964" s="18" t="s">
        <v>136</v>
      </c>
      <c r="BM1964" s="232" t="s">
        <v>290</v>
      </c>
    </row>
    <row r="1965" spans="1:47" s="2" customFormat="1" ht="12">
      <c r="A1965" s="39"/>
      <c r="B1965" s="40"/>
      <c r="C1965" s="41"/>
      <c r="D1965" s="234" t="s">
        <v>137</v>
      </c>
      <c r="E1965" s="41"/>
      <c r="F1965" s="235" t="s">
        <v>1313</v>
      </c>
      <c r="G1965" s="41"/>
      <c r="H1965" s="41"/>
      <c r="I1965" s="236"/>
      <c r="J1965" s="41"/>
      <c r="K1965" s="41"/>
      <c r="L1965" s="45"/>
      <c r="M1965" s="237"/>
      <c r="N1965" s="238"/>
      <c r="O1965" s="92"/>
      <c r="P1965" s="92"/>
      <c r="Q1965" s="92"/>
      <c r="R1965" s="92"/>
      <c r="S1965" s="92"/>
      <c r="T1965" s="93"/>
      <c r="U1965" s="39"/>
      <c r="V1965" s="39"/>
      <c r="W1965" s="39"/>
      <c r="X1965" s="39"/>
      <c r="Y1965" s="39"/>
      <c r="Z1965" s="39"/>
      <c r="AA1965" s="39"/>
      <c r="AB1965" s="39"/>
      <c r="AC1965" s="39"/>
      <c r="AD1965" s="39"/>
      <c r="AE1965" s="39"/>
      <c r="AT1965" s="18" t="s">
        <v>137</v>
      </c>
      <c r="AU1965" s="18" t="s">
        <v>82</v>
      </c>
    </row>
    <row r="1966" spans="1:65" s="2" customFormat="1" ht="44.25" customHeight="1">
      <c r="A1966" s="39"/>
      <c r="B1966" s="40"/>
      <c r="C1966" s="220" t="s">
        <v>1314</v>
      </c>
      <c r="D1966" s="220" t="s">
        <v>132</v>
      </c>
      <c r="E1966" s="221" t="s">
        <v>1315</v>
      </c>
      <c r="F1966" s="222" t="s">
        <v>1316</v>
      </c>
      <c r="G1966" s="223" t="s">
        <v>296</v>
      </c>
      <c r="H1966" s="224">
        <v>13.043</v>
      </c>
      <c r="I1966" s="225"/>
      <c r="J1966" s="226">
        <f>ROUND(I1966*H1966,2)</f>
        <v>0</v>
      </c>
      <c r="K1966" s="227"/>
      <c r="L1966" s="45"/>
      <c r="M1966" s="228" t="s">
        <v>1</v>
      </c>
      <c r="N1966" s="229" t="s">
        <v>38</v>
      </c>
      <c r="O1966" s="92"/>
      <c r="P1966" s="230">
        <f>O1966*H1966</f>
        <v>0</v>
      </c>
      <c r="Q1966" s="230">
        <v>0</v>
      </c>
      <c r="R1966" s="230">
        <f>Q1966*H1966</f>
        <v>0</v>
      </c>
      <c r="S1966" s="230">
        <v>0</v>
      </c>
      <c r="T1966" s="231">
        <f>S1966*H1966</f>
        <v>0</v>
      </c>
      <c r="U1966" s="39"/>
      <c r="V1966" s="39"/>
      <c r="W1966" s="39"/>
      <c r="X1966" s="39"/>
      <c r="Y1966" s="39"/>
      <c r="Z1966" s="39"/>
      <c r="AA1966" s="39"/>
      <c r="AB1966" s="39"/>
      <c r="AC1966" s="39"/>
      <c r="AD1966" s="39"/>
      <c r="AE1966" s="39"/>
      <c r="AR1966" s="232" t="s">
        <v>136</v>
      </c>
      <c r="AT1966" s="232" t="s">
        <v>132</v>
      </c>
      <c r="AU1966" s="232" t="s">
        <v>82</v>
      </c>
      <c r="AY1966" s="18" t="s">
        <v>129</v>
      </c>
      <c r="BE1966" s="233">
        <f>IF(N1966="základní",J1966,0)</f>
        <v>0</v>
      </c>
      <c r="BF1966" s="233">
        <f>IF(N1966="snížená",J1966,0)</f>
        <v>0</v>
      </c>
      <c r="BG1966" s="233">
        <f>IF(N1966="zákl. přenesená",J1966,0)</f>
        <v>0</v>
      </c>
      <c r="BH1966" s="233">
        <f>IF(N1966="sníž. přenesená",J1966,0)</f>
        <v>0</v>
      </c>
      <c r="BI1966" s="233">
        <f>IF(N1966="nulová",J1966,0)</f>
        <v>0</v>
      </c>
      <c r="BJ1966" s="18" t="s">
        <v>80</v>
      </c>
      <c r="BK1966" s="233">
        <f>ROUND(I1966*H1966,2)</f>
        <v>0</v>
      </c>
      <c r="BL1966" s="18" t="s">
        <v>136</v>
      </c>
      <c r="BM1966" s="232" t="s">
        <v>307</v>
      </c>
    </row>
    <row r="1967" spans="1:47" s="2" customFormat="1" ht="12">
      <c r="A1967" s="39"/>
      <c r="B1967" s="40"/>
      <c r="C1967" s="41"/>
      <c r="D1967" s="234" t="s">
        <v>137</v>
      </c>
      <c r="E1967" s="41"/>
      <c r="F1967" s="235" t="s">
        <v>1316</v>
      </c>
      <c r="G1967" s="41"/>
      <c r="H1967" s="41"/>
      <c r="I1967" s="236"/>
      <c r="J1967" s="41"/>
      <c r="K1967" s="41"/>
      <c r="L1967" s="45"/>
      <c r="M1967" s="237"/>
      <c r="N1967" s="238"/>
      <c r="O1967" s="92"/>
      <c r="P1967" s="92"/>
      <c r="Q1967" s="92"/>
      <c r="R1967" s="92"/>
      <c r="S1967" s="92"/>
      <c r="T1967" s="93"/>
      <c r="U1967" s="39"/>
      <c r="V1967" s="39"/>
      <c r="W1967" s="39"/>
      <c r="X1967" s="39"/>
      <c r="Y1967" s="39"/>
      <c r="Z1967" s="39"/>
      <c r="AA1967" s="39"/>
      <c r="AB1967" s="39"/>
      <c r="AC1967" s="39"/>
      <c r="AD1967" s="39"/>
      <c r="AE1967" s="39"/>
      <c r="AT1967" s="18" t="s">
        <v>137</v>
      </c>
      <c r="AU1967" s="18" t="s">
        <v>82</v>
      </c>
    </row>
    <row r="1968" spans="1:65" s="2" customFormat="1" ht="44.25" customHeight="1">
      <c r="A1968" s="39"/>
      <c r="B1968" s="40"/>
      <c r="C1968" s="220" t="s">
        <v>416</v>
      </c>
      <c r="D1968" s="220" t="s">
        <v>132</v>
      </c>
      <c r="E1968" s="221" t="s">
        <v>1317</v>
      </c>
      <c r="F1968" s="222" t="s">
        <v>1318</v>
      </c>
      <c r="G1968" s="223" t="s">
        <v>296</v>
      </c>
      <c r="H1968" s="224">
        <v>10.257</v>
      </c>
      <c r="I1968" s="225"/>
      <c r="J1968" s="226">
        <f>ROUND(I1968*H1968,2)</f>
        <v>0</v>
      </c>
      <c r="K1968" s="227"/>
      <c r="L1968" s="45"/>
      <c r="M1968" s="228" t="s">
        <v>1</v>
      </c>
      <c r="N1968" s="229" t="s">
        <v>38</v>
      </c>
      <c r="O1968" s="92"/>
      <c r="P1968" s="230">
        <f>O1968*H1968</f>
        <v>0</v>
      </c>
      <c r="Q1968" s="230">
        <v>0</v>
      </c>
      <c r="R1968" s="230">
        <f>Q1968*H1968</f>
        <v>0</v>
      </c>
      <c r="S1968" s="230">
        <v>0</v>
      </c>
      <c r="T1968" s="231">
        <f>S1968*H1968</f>
        <v>0</v>
      </c>
      <c r="U1968" s="39"/>
      <c r="V1968" s="39"/>
      <c r="W1968" s="39"/>
      <c r="X1968" s="39"/>
      <c r="Y1968" s="39"/>
      <c r="Z1968" s="39"/>
      <c r="AA1968" s="39"/>
      <c r="AB1968" s="39"/>
      <c r="AC1968" s="39"/>
      <c r="AD1968" s="39"/>
      <c r="AE1968" s="39"/>
      <c r="AR1968" s="232" t="s">
        <v>136</v>
      </c>
      <c r="AT1968" s="232" t="s">
        <v>132</v>
      </c>
      <c r="AU1968" s="232" t="s">
        <v>82</v>
      </c>
      <c r="AY1968" s="18" t="s">
        <v>129</v>
      </c>
      <c r="BE1968" s="233">
        <f>IF(N1968="základní",J1968,0)</f>
        <v>0</v>
      </c>
      <c r="BF1968" s="233">
        <f>IF(N1968="snížená",J1968,0)</f>
        <v>0</v>
      </c>
      <c r="BG1968" s="233">
        <f>IF(N1968="zákl. přenesená",J1968,0)</f>
        <v>0</v>
      </c>
      <c r="BH1968" s="233">
        <f>IF(N1968="sníž. přenesená",J1968,0)</f>
        <v>0</v>
      </c>
      <c r="BI1968" s="233">
        <f>IF(N1968="nulová",J1968,0)</f>
        <v>0</v>
      </c>
      <c r="BJ1968" s="18" t="s">
        <v>80</v>
      </c>
      <c r="BK1968" s="233">
        <f>ROUND(I1968*H1968,2)</f>
        <v>0</v>
      </c>
      <c r="BL1968" s="18" t="s">
        <v>136</v>
      </c>
      <c r="BM1968" s="232" t="s">
        <v>321</v>
      </c>
    </row>
    <row r="1969" spans="1:47" s="2" customFormat="1" ht="12">
      <c r="A1969" s="39"/>
      <c r="B1969" s="40"/>
      <c r="C1969" s="41"/>
      <c r="D1969" s="234" t="s">
        <v>137</v>
      </c>
      <c r="E1969" s="41"/>
      <c r="F1969" s="235" t="s">
        <v>1318</v>
      </c>
      <c r="G1969" s="41"/>
      <c r="H1969" s="41"/>
      <c r="I1969" s="236"/>
      <c r="J1969" s="41"/>
      <c r="K1969" s="41"/>
      <c r="L1969" s="45"/>
      <c r="M1969" s="237"/>
      <c r="N1969" s="238"/>
      <c r="O1969" s="92"/>
      <c r="P1969" s="92"/>
      <c r="Q1969" s="92"/>
      <c r="R1969" s="92"/>
      <c r="S1969" s="92"/>
      <c r="T1969" s="93"/>
      <c r="U1969" s="39"/>
      <c r="V1969" s="39"/>
      <c r="W1969" s="39"/>
      <c r="X1969" s="39"/>
      <c r="Y1969" s="39"/>
      <c r="Z1969" s="39"/>
      <c r="AA1969" s="39"/>
      <c r="AB1969" s="39"/>
      <c r="AC1969" s="39"/>
      <c r="AD1969" s="39"/>
      <c r="AE1969" s="39"/>
      <c r="AT1969" s="18" t="s">
        <v>137</v>
      </c>
      <c r="AU1969" s="18" t="s">
        <v>82</v>
      </c>
    </row>
    <row r="1970" spans="1:63" s="12" customFormat="1" ht="22.8" customHeight="1">
      <c r="A1970" s="12"/>
      <c r="B1970" s="204"/>
      <c r="C1970" s="205"/>
      <c r="D1970" s="206" t="s">
        <v>72</v>
      </c>
      <c r="E1970" s="218" t="s">
        <v>1319</v>
      </c>
      <c r="F1970" s="218" t="s">
        <v>1320</v>
      </c>
      <c r="G1970" s="205"/>
      <c r="H1970" s="205"/>
      <c r="I1970" s="208"/>
      <c r="J1970" s="219">
        <f>BK1970</f>
        <v>0</v>
      </c>
      <c r="K1970" s="205"/>
      <c r="L1970" s="210"/>
      <c r="M1970" s="211"/>
      <c r="N1970" s="212"/>
      <c r="O1970" s="212"/>
      <c r="P1970" s="213">
        <f>SUM(P1971:P1972)</f>
        <v>0</v>
      </c>
      <c r="Q1970" s="212"/>
      <c r="R1970" s="213">
        <f>SUM(R1971:R1972)</f>
        <v>0</v>
      </c>
      <c r="S1970" s="212"/>
      <c r="T1970" s="214">
        <f>SUM(T1971:T1972)</f>
        <v>0</v>
      </c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R1970" s="215" t="s">
        <v>80</v>
      </c>
      <c r="AT1970" s="216" t="s">
        <v>72</v>
      </c>
      <c r="AU1970" s="216" t="s">
        <v>80</v>
      </c>
      <c r="AY1970" s="215" t="s">
        <v>129</v>
      </c>
      <c r="BK1970" s="217">
        <f>SUM(BK1971:BK1972)</f>
        <v>0</v>
      </c>
    </row>
    <row r="1971" spans="1:65" s="2" customFormat="1" ht="55.5" customHeight="1">
      <c r="A1971" s="39"/>
      <c r="B1971" s="40"/>
      <c r="C1971" s="220" t="s">
        <v>1321</v>
      </c>
      <c r="D1971" s="220" t="s">
        <v>132</v>
      </c>
      <c r="E1971" s="221" t="s">
        <v>1322</v>
      </c>
      <c r="F1971" s="222" t="s">
        <v>1323</v>
      </c>
      <c r="G1971" s="223" t="s">
        <v>296</v>
      </c>
      <c r="H1971" s="224">
        <v>137.402</v>
      </c>
      <c r="I1971" s="225"/>
      <c r="J1971" s="226">
        <f>ROUND(I1971*H1971,2)</f>
        <v>0</v>
      </c>
      <c r="K1971" s="227"/>
      <c r="L1971" s="45"/>
      <c r="M1971" s="228" t="s">
        <v>1</v>
      </c>
      <c r="N1971" s="229" t="s">
        <v>38</v>
      </c>
      <c r="O1971" s="92"/>
      <c r="P1971" s="230">
        <f>O1971*H1971</f>
        <v>0</v>
      </c>
      <c r="Q1971" s="230">
        <v>0</v>
      </c>
      <c r="R1971" s="230">
        <f>Q1971*H1971</f>
        <v>0</v>
      </c>
      <c r="S1971" s="230">
        <v>0</v>
      </c>
      <c r="T1971" s="231">
        <f>S1971*H1971</f>
        <v>0</v>
      </c>
      <c r="U1971" s="39"/>
      <c r="V1971" s="39"/>
      <c r="W1971" s="39"/>
      <c r="X1971" s="39"/>
      <c r="Y1971" s="39"/>
      <c r="Z1971" s="39"/>
      <c r="AA1971" s="39"/>
      <c r="AB1971" s="39"/>
      <c r="AC1971" s="39"/>
      <c r="AD1971" s="39"/>
      <c r="AE1971" s="39"/>
      <c r="AR1971" s="232" t="s">
        <v>136</v>
      </c>
      <c r="AT1971" s="232" t="s">
        <v>132</v>
      </c>
      <c r="AU1971" s="232" t="s">
        <v>82</v>
      </c>
      <c r="AY1971" s="18" t="s">
        <v>129</v>
      </c>
      <c r="BE1971" s="233">
        <f>IF(N1971="základní",J1971,0)</f>
        <v>0</v>
      </c>
      <c r="BF1971" s="233">
        <f>IF(N1971="snížená",J1971,0)</f>
        <v>0</v>
      </c>
      <c r="BG1971" s="233">
        <f>IF(N1971="zákl. přenesená",J1971,0)</f>
        <v>0</v>
      </c>
      <c r="BH1971" s="233">
        <f>IF(N1971="sníž. přenesená",J1971,0)</f>
        <v>0</v>
      </c>
      <c r="BI1971" s="233">
        <f>IF(N1971="nulová",J1971,0)</f>
        <v>0</v>
      </c>
      <c r="BJ1971" s="18" t="s">
        <v>80</v>
      </c>
      <c r="BK1971" s="233">
        <f>ROUND(I1971*H1971,2)</f>
        <v>0</v>
      </c>
      <c r="BL1971" s="18" t="s">
        <v>136</v>
      </c>
      <c r="BM1971" s="232" t="s">
        <v>335</v>
      </c>
    </row>
    <row r="1972" spans="1:47" s="2" customFormat="1" ht="12">
      <c r="A1972" s="39"/>
      <c r="B1972" s="40"/>
      <c r="C1972" s="41"/>
      <c r="D1972" s="234" t="s">
        <v>137</v>
      </c>
      <c r="E1972" s="41"/>
      <c r="F1972" s="235" t="s">
        <v>1323</v>
      </c>
      <c r="G1972" s="41"/>
      <c r="H1972" s="41"/>
      <c r="I1972" s="236"/>
      <c r="J1972" s="41"/>
      <c r="K1972" s="41"/>
      <c r="L1972" s="45"/>
      <c r="M1972" s="237"/>
      <c r="N1972" s="238"/>
      <c r="O1972" s="92"/>
      <c r="P1972" s="92"/>
      <c r="Q1972" s="92"/>
      <c r="R1972" s="92"/>
      <c r="S1972" s="92"/>
      <c r="T1972" s="93"/>
      <c r="U1972" s="39"/>
      <c r="V1972" s="39"/>
      <c r="W1972" s="39"/>
      <c r="X1972" s="39"/>
      <c r="Y1972" s="39"/>
      <c r="Z1972" s="39"/>
      <c r="AA1972" s="39"/>
      <c r="AB1972" s="39"/>
      <c r="AC1972" s="39"/>
      <c r="AD1972" s="39"/>
      <c r="AE1972" s="39"/>
      <c r="AT1972" s="18" t="s">
        <v>137</v>
      </c>
      <c r="AU1972" s="18" t="s">
        <v>82</v>
      </c>
    </row>
    <row r="1973" spans="1:63" s="12" customFormat="1" ht="25.9" customHeight="1">
      <c r="A1973" s="12"/>
      <c r="B1973" s="204"/>
      <c r="C1973" s="205"/>
      <c r="D1973" s="206" t="s">
        <v>72</v>
      </c>
      <c r="E1973" s="207" t="s">
        <v>1324</v>
      </c>
      <c r="F1973" s="207" t="s">
        <v>1325</v>
      </c>
      <c r="G1973" s="205"/>
      <c r="H1973" s="205"/>
      <c r="I1973" s="208"/>
      <c r="J1973" s="209">
        <f>BK1973</f>
        <v>0</v>
      </c>
      <c r="K1973" s="205"/>
      <c r="L1973" s="210"/>
      <c r="M1973" s="211"/>
      <c r="N1973" s="212"/>
      <c r="O1973" s="212"/>
      <c r="P1973" s="213">
        <f>P1974+P2081+P2241+P2249+P2397+P2516+P2524+P2778+P3308+P3652+P3720</f>
        <v>0</v>
      </c>
      <c r="Q1973" s="212"/>
      <c r="R1973" s="213">
        <f>R1974+R2081+R2241+R2249+R2397+R2516+R2524+R2778+R3308+R3652+R3720</f>
        <v>0</v>
      </c>
      <c r="S1973" s="212"/>
      <c r="T1973" s="214">
        <f>T1974+T2081+T2241+T2249+T2397+T2516+T2524+T2778+T3308+T3652+T3720</f>
        <v>0</v>
      </c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R1973" s="215" t="s">
        <v>82</v>
      </c>
      <c r="AT1973" s="216" t="s">
        <v>72</v>
      </c>
      <c r="AU1973" s="216" t="s">
        <v>73</v>
      </c>
      <c r="AY1973" s="215" t="s">
        <v>129</v>
      </c>
      <c r="BK1973" s="217">
        <f>BK1974+BK2081+BK2241+BK2249+BK2397+BK2516+BK2524+BK2778+BK3308+BK3652+BK3720</f>
        <v>0</v>
      </c>
    </row>
    <row r="1974" spans="1:63" s="12" customFormat="1" ht="22.8" customHeight="1">
      <c r="A1974" s="12"/>
      <c r="B1974" s="204"/>
      <c r="C1974" s="205"/>
      <c r="D1974" s="206" t="s">
        <v>72</v>
      </c>
      <c r="E1974" s="218" t="s">
        <v>1326</v>
      </c>
      <c r="F1974" s="218" t="s">
        <v>1327</v>
      </c>
      <c r="G1974" s="205"/>
      <c r="H1974" s="205"/>
      <c r="I1974" s="208"/>
      <c r="J1974" s="219">
        <f>BK1974</f>
        <v>0</v>
      </c>
      <c r="K1974" s="205"/>
      <c r="L1974" s="210"/>
      <c r="M1974" s="211"/>
      <c r="N1974" s="212"/>
      <c r="O1974" s="212"/>
      <c r="P1974" s="213">
        <f>SUM(P1975:P2080)</f>
        <v>0</v>
      </c>
      <c r="Q1974" s="212"/>
      <c r="R1974" s="213">
        <f>SUM(R1975:R2080)</f>
        <v>0</v>
      </c>
      <c r="S1974" s="212"/>
      <c r="T1974" s="214">
        <f>SUM(T1975:T2080)</f>
        <v>0</v>
      </c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R1974" s="215" t="s">
        <v>82</v>
      </c>
      <c r="AT1974" s="216" t="s">
        <v>72</v>
      </c>
      <c r="AU1974" s="216" t="s">
        <v>80</v>
      </c>
      <c r="AY1974" s="215" t="s">
        <v>129</v>
      </c>
      <c r="BK1974" s="217">
        <f>SUM(BK1975:BK2080)</f>
        <v>0</v>
      </c>
    </row>
    <row r="1975" spans="1:65" s="2" customFormat="1" ht="24.15" customHeight="1">
      <c r="A1975" s="39"/>
      <c r="B1975" s="40"/>
      <c r="C1975" s="220" t="s">
        <v>438</v>
      </c>
      <c r="D1975" s="220" t="s">
        <v>132</v>
      </c>
      <c r="E1975" s="221" t="s">
        <v>1328</v>
      </c>
      <c r="F1975" s="222" t="s">
        <v>1329</v>
      </c>
      <c r="G1975" s="223" t="s">
        <v>187</v>
      </c>
      <c r="H1975" s="224">
        <v>232.105</v>
      </c>
      <c r="I1975" s="225"/>
      <c r="J1975" s="226">
        <f>ROUND(I1975*H1975,2)</f>
        <v>0</v>
      </c>
      <c r="K1975" s="227"/>
      <c r="L1975" s="45"/>
      <c r="M1975" s="228" t="s">
        <v>1</v>
      </c>
      <c r="N1975" s="229" t="s">
        <v>38</v>
      </c>
      <c r="O1975" s="92"/>
      <c r="P1975" s="230">
        <f>O1975*H1975</f>
        <v>0</v>
      </c>
      <c r="Q1975" s="230">
        <v>0</v>
      </c>
      <c r="R1975" s="230">
        <f>Q1975*H1975</f>
        <v>0</v>
      </c>
      <c r="S1975" s="230">
        <v>0</v>
      </c>
      <c r="T1975" s="231">
        <f>S1975*H1975</f>
        <v>0</v>
      </c>
      <c r="U1975" s="39"/>
      <c r="V1975" s="39"/>
      <c r="W1975" s="39"/>
      <c r="X1975" s="39"/>
      <c r="Y1975" s="39"/>
      <c r="Z1975" s="39"/>
      <c r="AA1975" s="39"/>
      <c r="AB1975" s="39"/>
      <c r="AC1975" s="39"/>
      <c r="AD1975" s="39"/>
      <c r="AE1975" s="39"/>
      <c r="AR1975" s="232" t="s">
        <v>248</v>
      </c>
      <c r="AT1975" s="232" t="s">
        <v>132</v>
      </c>
      <c r="AU1975" s="232" t="s">
        <v>82</v>
      </c>
      <c r="AY1975" s="18" t="s">
        <v>129</v>
      </c>
      <c r="BE1975" s="233">
        <f>IF(N1975="základní",J1975,0)</f>
        <v>0</v>
      </c>
      <c r="BF1975" s="233">
        <f>IF(N1975="snížená",J1975,0)</f>
        <v>0</v>
      </c>
      <c r="BG1975" s="233">
        <f>IF(N1975="zákl. přenesená",J1975,0)</f>
        <v>0</v>
      </c>
      <c r="BH1975" s="233">
        <f>IF(N1975="sníž. přenesená",J1975,0)</f>
        <v>0</v>
      </c>
      <c r="BI1975" s="233">
        <f>IF(N1975="nulová",J1975,0)</f>
        <v>0</v>
      </c>
      <c r="BJ1975" s="18" t="s">
        <v>80</v>
      </c>
      <c r="BK1975" s="233">
        <f>ROUND(I1975*H1975,2)</f>
        <v>0</v>
      </c>
      <c r="BL1975" s="18" t="s">
        <v>248</v>
      </c>
      <c r="BM1975" s="232" t="s">
        <v>356</v>
      </c>
    </row>
    <row r="1976" spans="1:47" s="2" customFormat="1" ht="12">
      <c r="A1976" s="39"/>
      <c r="B1976" s="40"/>
      <c r="C1976" s="41"/>
      <c r="D1976" s="234" t="s">
        <v>137</v>
      </c>
      <c r="E1976" s="41"/>
      <c r="F1976" s="235" t="s">
        <v>1329</v>
      </c>
      <c r="G1976" s="41"/>
      <c r="H1976" s="41"/>
      <c r="I1976" s="236"/>
      <c r="J1976" s="41"/>
      <c r="K1976" s="41"/>
      <c r="L1976" s="45"/>
      <c r="M1976" s="237"/>
      <c r="N1976" s="238"/>
      <c r="O1976" s="92"/>
      <c r="P1976" s="92"/>
      <c r="Q1976" s="92"/>
      <c r="R1976" s="92"/>
      <c r="S1976" s="92"/>
      <c r="T1976" s="93"/>
      <c r="U1976" s="39"/>
      <c r="V1976" s="39"/>
      <c r="W1976" s="39"/>
      <c r="X1976" s="39"/>
      <c r="Y1976" s="39"/>
      <c r="Z1976" s="39"/>
      <c r="AA1976" s="39"/>
      <c r="AB1976" s="39"/>
      <c r="AC1976" s="39"/>
      <c r="AD1976" s="39"/>
      <c r="AE1976" s="39"/>
      <c r="AT1976" s="18" t="s">
        <v>137</v>
      </c>
      <c r="AU1976" s="18" t="s">
        <v>82</v>
      </c>
    </row>
    <row r="1977" spans="1:51" s="13" customFormat="1" ht="12">
      <c r="A1977" s="13"/>
      <c r="B1977" s="243"/>
      <c r="C1977" s="244"/>
      <c r="D1977" s="234" t="s">
        <v>188</v>
      </c>
      <c r="E1977" s="245" t="s">
        <v>1</v>
      </c>
      <c r="F1977" s="246" t="s">
        <v>684</v>
      </c>
      <c r="G1977" s="244"/>
      <c r="H1977" s="245" t="s">
        <v>1</v>
      </c>
      <c r="I1977" s="247"/>
      <c r="J1977" s="244"/>
      <c r="K1977" s="244"/>
      <c r="L1977" s="248"/>
      <c r="M1977" s="249"/>
      <c r="N1977" s="250"/>
      <c r="O1977" s="250"/>
      <c r="P1977" s="250"/>
      <c r="Q1977" s="250"/>
      <c r="R1977" s="250"/>
      <c r="S1977" s="250"/>
      <c r="T1977" s="251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T1977" s="252" t="s">
        <v>188</v>
      </c>
      <c r="AU1977" s="252" t="s">
        <v>82</v>
      </c>
      <c r="AV1977" s="13" t="s">
        <v>80</v>
      </c>
      <c r="AW1977" s="13" t="s">
        <v>30</v>
      </c>
      <c r="AX1977" s="13" t="s">
        <v>73</v>
      </c>
      <c r="AY1977" s="252" t="s">
        <v>129</v>
      </c>
    </row>
    <row r="1978" spans="1:51" s="14" customFormat="1" ht="12">
      <c r="A1978" s="14"/>
      <c r="B1978" s="253"/>
      <c r="C1978" s="254"/>
      <c r="D1978" s="234" t="s">
        <v>188</v>
      </c>
      <c r="E1978" s="255" t="s">
        <v>1</v>
      </c>
      <c r="F1978" s="256" t="s">
        <v>439</v>
      </c>
      <c r="G1978" s="254"/>
      <c r="H1978" s="257">
        <v>13.86</v>
      </c>
      <c r="I1978" s="258"/>
      <c r="J1978" s="254"/>
      <c r="K1978" s="254"/>
      <c r="L1978" s="259"/>
      <c r="M1978" s="260"/>
      <c r="N1978" s="261"/>
      <c r="O1978" s="261"/>
      <c r="P1978" s="261"/>
      <c r="Q1978" s="261"/>
      <c r="R1978" s="261"/>
      <c r="S1978" s="261"/>
      <c r="T1978" s="262"/>
      <c r="U1978" s="14"/>
      <c r="V1978" s="14"/>
      <c r="W1978" s="14"/>
      <c r="X1978" s="14"/>
      <c r="Y1978" s="14"/>
      <c r="Z1978" s="14"/>
      <c r="AA1978" s="14"/>
      <c r="AB1978" s="14"/>
      <c r="AC1978" s="14"/>
      <c r="AD1978" s="14"/>
      <c r="AE1978" s="14"/>
      <c r="AT1978" s="263" t="s">
        <v>188</v>
      </c>
      <c r="AU1978" s="263" t="s">
        <v>82</v>
      </c>
      <c r="AV1978" s="14" t="s">
        <v>82</v>
      </c>
      <c r="AW1978" s="14" t="s">
        <v>30</v>
      </c>
      <c r="AX1978" s="14" t="s">
        <v>73</v>
      </c>
      <c r="AY1978" s="263" t="s">
        <v>129</v>
      </c>
    </row>
    <row r="1979" spans="1:51" s="14" customFormat="1" ht="12">
      <c r="A1979" s="14"/>
      <c r="B1979" s="253"/>
      <c r="C1979" s="254"/>
      <c r="D1979" s="234" t="s">
        <v>188</v>
      </c>
      <c r="E1979" s="255" t="s">
        <v>1</v>
      </c>
      <c r="F1979" s="256" t="s">
        <v>685</v>
      </c>
      <c r="G1979" s="254"/>
      <c r="H1979" s="257">
        <v>3.6</v>
      </c>
      <c r="I1979" s="258"/>
      <c r="J1979" s="254"/>
      <c r="K1979" s="254"/>
      <c r="L1979" s="259"/>
      <c r="M1979" s="260"/>
      <c r="N1979" s="261"/>
      <c r="O1979" s="261"/>
      <c r="P1979" s="261"/>
      <c r="Q1979" s="261"/>
      <c r="R1979" s="261"/>
      <c r="S1979" s="261"/>
      <c r="T1979" s="262"/>
      <c r="U1979" s="14"/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T1979" s="263" t="s">
        <v>188</v>
      </c>
      <c r="AU1979" s="263" t="s">
        <v>82</v>
      </c>
      <c r="AV1979" s="14" t="s">
        <v>82</v>
      </c>
      <c r="AW1979" s="14" t="s">
        <v>30</v>
      </c>
      <c r="AX1979" s="14" t="s">
        <v>73</v>
      </c>
      <c r="AY1979" s="263" t="s">
        <v>129</v>
      </c>
    </row>
    <row r="1980" spans="1:51" s="14" customFormat="1" ht="12">
      <c r="A1980" s="14"/>
      <c r="B1980" s="253"/>
      <c r="C1980" s="254"/>
      <c r="D1980" s="234" t="s">
        <v>188</v>
      </c>
      <c r="E1980" s="255" t="s">
        <v>1</v>
      </c>
      <c r="F1980" s="256" t="s">
        <v>686</v>
      </c>
      <c r="G1980" s="254"/>
      <c r="H1980" s="257">
        <v>0.675</v>
      </c>
      <c r="I1980" s="258"/>
      <c r="J1980" s="254"/>
      <c r="K1980" s="254"/>
      <c r="L1980" s="259"/>
      <c r="M1980" s="260"/>
      <c r="N1980" s="261"/>
      <c r="O1980" s="261"/>
      <c r="P1980" s="261"/>
      <c r="Q1980" s="261"/>
      <c r="R1980" s="261"/>
      <c r="S1980" s="261"/>
      <c r="T1980" s="262"/>
      <c r="U1980" s="14"/>
      <c r="V1980" s="14"/>
      <c r="W1980" s="14"/>
      <c r="X1980" s="14"/>
      <c r="Y1980" s="14"/>
      <c r="Z1980" s="14"/>
      <c r="AA1980" s="14"/>
      <c r="AB1980" s="14"/>
      <c r="AC1980" s="14"/>
      <c r="AD1980" s="14"/>
      <c r="AE1980" s="14"/>
      <c r="AT1980" s="263" t="s">
        <v>188</v>
      </c>
      <c r="AU1980" s="263" t="s">
        <v>82</v>
      </c>
      <c r="AV1980" s="14" t="s">
        <v>82</v>
      </c>
      <c r="AW1980" s="14" t="s">
        <v>30</v>
      </c>
      <c r="AX1980" s="14" t="s">
        <v>73</v>
      </c>
      <c r="AY1980" s="263" t="s">
        <v>129</v>
      </c>
    </row>
    <row r="1981" spans="1:51" s="13" customFormat="1" ht="12">
      <c r="A1981" s="13"/>
      <c r="B1981" s="243"/>
      <c r="C1981" s="244"/>
      <c r="D1981" s="234" t="s">
        <v>188</v>
      </c>
      <c r="E1981" s="245" t="s">
        <v>1</v>
      </c>
      <c r="F1981" s="246" t="s">
        <v>687</v>
      </c>
      <c r="G1981" s="244"/>
      <c r="H1981" s="245" t="s">
        <v>1</v>
      </c>
      <c r="I1981" s="247"/>
      <c r="J1981" s="244"/>
      <c r="K1981" s="244"/>
      <c r="L1981" s="248"/>
      <c r="M1981" s="249"/>
      <c r="N1981" s="250"/>
      <c r="O1981" s="250"/>
      <c r="P1981" s="250"/>
      <c r="Q1981" s="250"/>
      <c r="R1981" s="250"/>
      <c r="S1981" s="250"/>
      <c r="T1981" s="251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T1981" s="252" t="s">
        <v>188</v>
      </c>
      <c r="AU1981" s="252" t="s">
        <v>82</v>
      </c>
      <c r="AV1981" s="13" t="s">
        <v>80</v>
      </c>
      <c r="AW1981" s="13" t="s">
        <v>30</v>
      </c>
      <c r="AX1981" s="13" t="s">
        <v>73</v>
      </c>
      <c r="AY1981" s="252" t="s">
        <v>129</v>
      </c>
    </row>
    <row r="1982" spans="1:51" s="14" customFormat="1" ht="12">
      <c r="A1982" s="14"/>
      <c r="B1982" s="253"/>
      <c r="C1982" s="254"/>
      <c r="D1982" s="234" t="s">
        <v>188</v>
      </c>
      <c r="E1982" s="255" t="s">
        <v>1</v>
      </c>
      <c r="F1982" s="256" t="s">
        <v>688</v>
      </c>
      <c r="G1982" s="254"/>
      <c r="H1982" s="257">
        <v>7.873</v>
      </c>
      <c r="I1982" s="258"/>
      <c r="J1982" s="254"/>
      <c r="K1982" s="254"/>
      <c r="L1982" s="259"/>
      <c r="M1982" s="260"/>
      <c r="N1982" s="261"/>
      <c r="O1982" s="261"/>
      <c r="P1982" s="261"/>
      <c r="Q1982" s="261"/>
      <c r="R1982" s="261"/>
      <c r="S1982" s="261"/>
      <c r="T1982" s="262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T1982" s="263" t="s">
        <v>188</v>
      </c>
      <c r="AU1982" s="263" t="s">
        <v>82</v>
      </c>
      <c r="AV1982" s="14" t="s">
        <v>82</v>
      </c>
      <c r="AW1982" s="14" t="s">
        <v>30</v>
      </c>
      <c r="AX1982" s="14" t="s">
        <v>73</v>
      </c>
      <c r="AY1982" s="263" t="s">
        <v>129</v>
      </c>
    </row>
    <row r="1983" spans="1:51" s="14" customFormat="1" ht="12">
      <c r="A1983" s="14"/>
      <c r="B1983" s="253"/>
      <c r="C1983" s="254"/>
      <c r="D1983" s="234" t="s">
        <v>188</v>
      </c>
      <c r="E1983" s="255" t="s">
        <v>1</v>
      </c>
      <c r="F1983" s="256" t="s">
        <v>689</v>
      </c>
      <c r="G1983" s="254"/>
      <c r="H1983" s="257">
        <v>8.543</v>
      </c>
      <c r="I1983" s="258"/>
      <c r="J1983" s="254"/>
      <c r="K1983" s="254"/>
      <c r="L1983" s="259"/>
      <c r="M1983" s="260"/>
      <c r="N1983" s="261"/>
      <c r="O1983" s="261"/>
      <c r="P1983" s="261"/>
      <c r="Q1983" s="261"/>
      <c r="R1983" s="261"/>
      <c r="S1983" s="261"/>
      <c r="T1983" s="262"/>
      <c r="U1983" s="14"/>
      <c r="V1983" s="14"/>
      <c r="W1983" s="14"/>
      <c r="X1983" s="14"/>
      <c r="Y1983" s="14"/>
      <c r="Z1983" s="14"/>
      <c r="AA1983" s="14"/>
      <c r="AB1983" s="14"/>
      <c r="AC1983" s="14"/>
      <c r="AD1983" s="14"/>
      <c r="AE1983" s="14"/>
      <c r="AT1983" s="263" t="s">
        <v>188</v>
      </c>
      <c r="AU1983" s="263" t="s">
        <v>82</v>
      </c>
      <c r="AV1983" s="14" t="s">
        <v>82</v>
      </c>
      <c r="AW1983" s="14" t="s">
        <v>30</v>
      </c>
      <c r="AX1983" s="14" t="s">
        <v>73</v>
      </c>
      <c r="AY1983" s="263" t="s">
        <v>129</v>
      </c>
    </row>
    <row r="1984" spans="1:51" s="14" customFormat="1" ht="12">
      <c r="A1984" s="14"/>
      <c r="B1984" s="253"/>
      <c r="C1984" s="254"/>
      <c r="D1984" s="234" t="s">
        <v>188</v>
      </c>
      <c r="E1984" s="255" t="s">
        <v>1</v>
      </c>
      <c r="F1984" s="256" t="s">
        <v>690</v>
      </c>
      <c r="G1984" s="254"/>
      <c r="H1984" s="257">
        <v>0.225</v>
      </c>
      <c r="I1984" s="258"/>
      <c r="J1984" s="254"/>
      <c r="K1984" s="254"/>
      <c r="L1984" s="259"/>
      <c r="M1984" s="260"/>
      <c r="N1984" s="261"/>
      <c r="O1984" s="261"/>
      <c r="P1984" s="261"/>
      <c r="Q1984" s="261"/>
      <c r="R1984" s="261"/>
      <c r="S1984" s="261"/>
      <c r="T1984" s="262"/>
      <c r="U1984" s="14"/>
      <c r="V1984" s="14"/>
      <c r="W1984" s="14"/>
      <c r="X1984" s="14"/>
      <c r="Y1984" s="14"/>
      <c r="Z1984" s="14"/>
      <c r="AA1984" s="14"/>
      <c r="AB1984" s="14"/>
      <c r="AC1984" s="14"/>
      <c r="AD1984" s="14"/>
      <c r="AE1984" s="14"/>
      <c r="AT1984" s="263" t="s">
        <v>188</v>
      </c>
      <c r="AU1984" s="263" t="s">
        <v>82</v>
      </c>
      <c r="AV1984" s="14" t="s">
        <v>82</v>
      </c>
      <c r="AW1984" s="14" t="s">
        <v>30</v>
      </c>
      <c r="AX1984" s="14" t="s">
        <v>73</v>
      </c>
      <c r="AY1984" s="263" t="s">
        <v>129</v>
      </c>
    </row>
    <row r="1985" spans="1:51" s="14" customFormat="1" ht="12">
      <c r="A1985" s="14"/>
      <c r="B1985" s="253"/>
      <c r="C1985" s="254"/>
      <c r="D1985" s="234" t="s">
        <v>188</v>
      </c>
      <c r="E1985" s="255" t="s">
        <v>1</v>
      </c>
      <c r="F1985" s="256" t="s">
        <v>691</v>
      </c>
      <c r="G1985" s="254"/>
      <c r="H1985" s="257">
        <v>0.338</v>
      </c>
      <c r="I1985" s="258"/>
      <c r="J1985" s="254"/>
      <c r="K1985" s="254"/>
      <c r="L1985" s="259"/>
      <c r="M1985" s="260"/>
      <c r="N1985" s="261"/>
      <c r="O1985" s="261"/>
      <c r="P1985" s="261"/>
      <c r="Q1985" s="261"/>
      <c r="R1985" s="261"/>
      <c r="S1985" s="261"/>
      <c r="T1985" s="262"/>
      <c r="U1985" s="14"/>
      <c r="V1985" s="14"/>
      <c r="W1985" s="14"/>
      <c r="X1985" s="14"/>
      <c r="Y1985" s="14"/>
      <c r="Z1985" s="14"/>
      <c r="AA1985" s="14"/>
      <c r="AB1985" s="14"/>
      <c r="AC1985" s="14"/>
      <c r="AD1985" s="14"/>
      <c r="AE1985" s="14"/>
      <c r="AT1985" s="263" t="s">
        <v>188</v>
      </c>
      <c r="AU1985" s="263" t="s">
        <v>82</v>
      </c>
      <c r="AV1985" s="14" t="s">
        <v>82</v>
      </c>
      <c r="AW1985" s="14" t="s">
        <v>30</v>
      </c>
      <c r="AX1985" s="14" t="s">
        <v>73</v>
      </c>
      <c r="AY1985" s="263" t="s">
        <v>129</v>
      </c>
    </row>
    <row r="1986" spans="1:51" s="14" customFormat="1" ht="12">
      <c r="A1986" s="14"/>
      <c r="B1986" s="253"/>
      <c r="C1986" s="254"/>
      <c r="D1986" s="234" t="s">
        <v>188</v>
      </c>
      <c r="E1986" s="255" t="s">
        <v>1</v>
      </c>
      <c r="F1986" s="256" t="s">
        <v>692</v>
      </c>
      <c r="G1986" s="254"/>
      <c r="H1986" s="257">
        <v>0.765</v>
      </c>
      <c r="I1986" s="258"/>
      <c r="J1986" s="254"/>
      <c r="K1986" s="254"/>
      <c r="L1986" s="259"/>
      <c r="M1986" s="260"/>
      <c r="N1986" s="261"/>
      <c r="O1986" s="261"/>
      <c r="P1986" s="261"/>
      <c r="Q1986" s="261"/>
      <c r="R1986" s="261"/>
      <c r="S1986" s="261"/>
      <c r="T1986" s="262"/>
      <c r="U1986" s="14"/>
      <c r="V1986" s="14"/>
      <c r="W1986" s="14"/>
      <c r="X1986" s="14"/>
      <c r="Y1986" s="14"/>
      <c r="Z1986" s="14"/>
      <c r="AA1986" s="14"/>
      <c r="AB1986" s="14"/>
      <c r="AC1986" s="14"/>
      <c r="AD1986" s="14"/>
      <c r="AE1986" s="14"/>
      <c r="AT1986" s="263" t="s">
        <v>188</v>
      </c>
      <c r="AU1986" s="263" t="s">
        <v>82</v>
      </c>
      <c r="AV1986" s="14" t="s">
        <v>82</v>
      </c>
      <c r="AW1986" s="14" t="s">
        <v>30</v>
      </c>
      <c r="AX1986" s="14" t="s">
        <v>73</v>
      </c>
      <c r="AY1986" s="263" t="s">
        <v>129</v>
      </c>
    </row>
    <row r="1987" spans="1:51" s="14" customFormat="1" ht="12">
      <c r="A1987" s="14"/>
      <c r="B1987" s="253"/>
      <c r="C1987" s="254"/>
      <c r="D1987" s="234" t="s">
        <v>188</v>
      </c>
      <c r="E1987" s="255" t="s">
        <v>1</v>
      </c>
      <c r="F1987" s="256" t="s">
        <v>693</v>
      </c>
      <c r="G1987" s="254"/>
      <c r="H1987" s="257">
        <v>0.203</v>
      </c>
      <c r="I1987" s="258"/>
      <c r="J1987" s="254"/>
      <c r="K1987" s="254"/>
      <c r="L1987" s="259"/>
      <c r="M1987" s="260"/>
      <c r="N1987" s="261"/>
      <c r="O1987" s="261"/>
      <c r="P1987" s="261"/>
      <c r="Q1987" s="261"/>
      <c r="R1987" s="261"/>
      <c r="S1987" s="261"/>
      <c r="T1987" s="262"/>
      <c r="U1987" s="14"/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T1987" s="263" t="s">
        <v>188</v>
      </c>
      <c r="AU1987" s="263" t="s">
        <v>82</v>
      </c>
      <c r="AV1987" s="14" t="s">
        <v>82</v>
      </c>
      <c r="AW1987" s="14" t="s">
        <v>30</v>
      </c>
      <c r="AX1987" s="14" t="s">
        <v>73</v>
      </c>
      <c r="AY1987" s="263" t="s">
        <v>129</v>
      </c>
    </row>
    <row r="1988" spans="1:51" s="13" customFormat="1" ht="12">
      <c r="A1988" s="13"/>
      <c r="B1988" s="243"/>
      <c r="C1988" s="244"/>
      <c r="D1988" s="234" t="s">
        <v>188</v>
      </c>
      <c r="E1988" s="245" t="s">
        <v>1</v>
      </c>
      <c r="F1988" s="246" t="s">
        <v>694</v>
      </c>
      <c r="G1988" s="244"/>
      <c r="H1988" s="245" t="s">
        <v>1</v>
      </c>
      <c r="I1988" s="247"/>
      <c r="J1988" s="244"/>
      <c r="K1988" s="244"/>
      <c r="L1988" s="248"/>
      <c r="M1988" s="249"/>
      <c r="N1988" s="250"/>
      <c r="O1988" s="250"/>
      <c r="P1988" s="250"/>
      <c r="Q1988" s="250"/>
      <c r="R1988" s="250"/>
      <c r="S1988" s="250"/>
      <c r="T1988" s="251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T1988" s="252" t="s">
        <v>188</v>
      </c>
      <c r="AU1988" s="252" t="s">
        <v>82</v>
      </c>
      <c r="AV1988" s="13" t="s">
        <v>80</v>
      </c>
      <c r="AW1988" s="13" t="s">
        <v>30</v>
      </c>
      <c r="AX1988" s="13" t="s">
        <v>73</v>
      </c>
      <c r="AY1988" s="252" t="s">
        <v>129</v>
      </c>
    </row>
    <row r="1989" spans="1:51" s="14" customFormat="1" ht="12">
      <c r="A1989" s="14"/>
      <c r="B1989" s="253"/>
      <c r="C1989" s="254"/>
      <c r="D1989" s="234" t="s">
        <v>188</v>
      </c>
      <c r="E1989" s="255" t="s">
        <v>1</v>
      </c>
      <c r="F1989" s="256" t="s">
        <v>459</v>
      </c>
      <c r="G1989" s="254"/>
      <c r="H1989" s="257">
        <v>16.875</v>
      </c>
      <c r="I1989" s="258"/>
      <c r="J1989" s="254"/>
      <c r="K1989" s="254"/>
      <c r="L1989" s="259"/>
      <c r="M1989" s="260"/>
      <c r="N1989" s="261"/>
      <c r="O1989" s="261"/>
      <c r="P1989" s="261"/>
      <c r="Q1989" s="261"/>
      <c r="R1989" s="261"/>
      <c r="S1989" s="261"/>
      <c r="T1989" s="262"/>
      <c r="U1989" s="14"/>
      <c r="V1989" s="14"/>
      <c r="W1989" s="14"/>
      <c r="X1989" s="14"/>
      <c r="Y1989" s="14"/>
      <c r="Z1989" s="14"/>
      <c r="AA1989" s="14"/>
      <c r="AB1989" s="14"/>
      <c r="AC1989" s="14"/>
      <c r="AD1989" s="14"/>
      <c r="AE1989" s="14"/>
      <c r="AT1989" s="263" t="s">
        <v>188</v>
      </c>
      <c r="AU1989" s="263" t="s">
        <v>82</v>
      </c>
      <c r="AV1989" s="14" t="s">
        <v>82</v>
      </c>
      <c r="AW1989" s="14" t="s">
        <v>30</v>
      </c>
      <c r="AX1989" s="14" t="s">
        <v>73</v>
      </c>
      <c r="AY1989" s="263" t="s">
        <v>129</v>
      </c>
    </row>
    <row r="1990" spans="1:51" s="14" customFormat="1" ht="12">
      <c r="A1990" s="14"/>
      <c r="B1990" s="253"/>
      <c r="C1990" s="254"/>
      <c r="D1990" s="234" t="s">
        <v>188</v>
      </c>
      <c r="E1990" s="255" t="s">
        <v>1</v>
      </c>
      <c r="F1990" s="256" t="s">
        <v>692</v>
      </c>
      <c r="G1990" s="254"/>
      <c r="H1990" s="257">
        <v>0.765</v>
      </c>
      <c r="I1990" s="258"/>
      <c r="J1990" s="254"/>
      <c r="K1990" s="254"/>
      <c r="L1990" s="259"/>
      <c r="M1990" s="260"/>
      <c r="N1990" s="261"/>
      <c r="O1990" s="261"/>
      <c r="P1990" s="261"/>
      <c r="Q1990" s="261"/>
      <c r="R1990" s="261"/>
      <c r="S1990" s="261"/>
      <c r="T1990" s="262"/>
      <c r="U1990" s="14"/>
      <c r="V1990" s="14"/>
      <c r="W1990" s="14"/>
      <c r="X1990" s="14"/>
      <c r="Y1990" s="14"/>
      <c r="Z1990" s="14"/>
      <c r="AA1990" s="14"/>
      <c r="AB1990" s="14"/>
      <c r="AC1990" s="14"/>
      <c r="AD1990" s="14"/>
      <c r="AE1990" s="14"/>
      <c r="AT1990" s="263" t="s">
        <v>188</v>
      </c>
      <c r="AU1990" s="263" t="s">
        <v>82</v>
      </c>
      <c r="AV1990" s="14" t="s">
        <v>82</v>
      </c>
      <c r="AW1990" s="14" t="s">
        <v>30</v>
      </c>
      <c r="AX1990" s="14" t="s">
        <v>73</v>
      </c>
      <c r="AY1990" s="263" t="s">
        <v>129</v>
      </c>
    </row>
    <row r="1991" spans="1:51" s="14" customFormat="1" ht="12">
      <c r="A1991" s="14"/>
      <c r="B1991" s="253"/>
      <c r="C1991" s="254"/>
      <c r="D1991" s="234" t="s">
        <v>188</v>
      </c>
      <c r="E1991" s="255" t="s">
        <v>1</v>
      </c>
      <c r="F1991" s="256" t="s">
        <v>691</v>
      </c>
      <c r="G1991" s="254"/>
      <c r="H1991" s="257">
        <v>0.338</v>
      </c>
      <c r="I1991" s="258"/>
      <c r="J1991" s="254"/>
      <c r="K1991" s="254"/>
      <c r="L1991" s="259"/>
      <c r="M1991" s="260"/>
      <c r="N1991" s="261"/>
      <c r="O1991" s="261"/>
      <c r="P1991" s="261"/>
      <c r="Q1991" s="261"/>
      <c r="R1991" s="261"/>
      <c r="S1991" s="261"/>
      <c r="T1991" s="262"/>
      <c r="U1991" s="14"/>
      <c r="V1991" s="14"/>
      <c r="W1991" s="14"/>
      <c r="X1991" s="14"/>
      <c r="Y1991" s="14"/>
      <c r="Z1991" s="14"/>
      <c r="AA1991" s="14"/>
      <c r="AB1991" s="14"/>
      <c r="AC1991" s="14"/>
      <c r="AD1991" s="14"/>
      <c r="AE1991" s="14"/>
      <c r="AT1991" s="263" t="s">
        <v>188</v>
      </c>
      <c r="AU1991" s="263" t="s">
        <v>82</v>
      </c>
      <c r="AV1991" s="14" t="s">
        <v>82</v>
      </c>
      <c r="AW1991" s="14" t="s">
        <v>30</v>
      </c>
      <c r="AX1991" s="14" t="s">
        <v>73</v>
      </c>
      <c r="AY1991" s="263" t="s">
        <v>129</v>
      </c>
    </row>
    <row r="1992" spans="1:51" s="13" customFormat="1" ht="12">
      <c r="A1992" s="13"/>
      <c r="B1992" s="243"/>
      <c r="C1992" s="244"/>
      <c r="D1992" s="234" t="s">
        <v>188</v>
      </c>
      <c r="E1992" s="245" t="s">
        <v>1</v>
      </c>
      <c r="F1992" s="246" t="s">
        <v>695</v>
      </c>
      <c r="G1992" s="244"/>
      <c r="H1992" s="245" t="s">
        <v>1</v>
      </c>
      <c r="I1992" s="247"/>
      <c r="J1992" s="244"/>
      <c r="K1992" s="244"/>
      <c r="L1992" s="248"/>
      <c r="M1992" s="249"/>
      <c r="N1992" s="250"/>
      <c r="O1992" s="250"/>
      <c r="P1992" s="250"/>
      <c r="Q1992" s="250"/>
      <c r="R1992" s="250"/>
      <c r="S1992" s="250"/>
      <c r="T1992" s="251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T1992" s="252" t="s">
        <v>188</v>
      </c>
      <c r="AU1992" s="252" t="s">
        <v>82</v>
      </c>
      <c r="AV1992" s="13" t="s">
        <v>80</v>
      </c>
      <c r="AW1992" s="13" t="s">
        <v>30</v>
      </c>
      <c r="AX1992" s="13" t="s">
        <v>73</v>
      </c>
      <c r="AY1992" s="252" t="s">
        <v>129</v>
      </c>
    </row>
    <row r="1993" spans="1:51" s="14" customFormat="1" ht="12">
      <c r="A1993" s="14"/>
      <c r="B1993" s="253"/>
      <c r="C1993" s="254"/>
      <c r="D1993" s="234" t="s">
        <v>188</v>
      </c>
      <c r="E1993" s="255" t="s">
        <v>1</v>
      </c>
      <c r="F1993" s="256" t="s">
        <v>696</v>
      </c>
      <c r="G1993" s="254"/>
      <c r="H1993" s="257">
        <v>26.55</v>
      </c>
      <c r="I1993" s="258"/>
      <c r="J1993" s="254"/>
      <c r="K1993" s="254"/>
      <c r="L1993" s="259"/>
      <c r="M1993" s="260"/>
      <c r="N1993" s="261"/>
      <c r="O1993" s="261"/>
      <c r="P1993" s="261"/>
      <c r="Q1993" s="261"/>
      <c r="R1993" s="261"/>
      <c r="S1993" s="261"/>
      <c r="T1993" s="262"/>
      <c r="U1993" s="14"/>
      <c r="V1993" s="14"/>
      <c r="W1993" s="14"/>
      <c r="X1993" s="14"/>
      <c r="Y1993" s="14"/>
      <c r="Z1993" s="14"/>
      <c r="AA1993" s="14"/>
      <c r="AB1993" s="14"/>
      <c r="AC1993" s="14"/>
      <c r="AD1993" s="14"/>
      <c r="AE1993" s="14"/>
      <c r="AT1993" s="263" t="s">
        <v>188</v>
      </c>
      <c r="AU1993" s="263" t="s">
        <v>82</v>
      </c>
      <c r="AV1993" s="14" t="s">
        <v>82</v>
      </c>
      <c r="AW1993" s="14" t="s">
        <v>30</v>
      </c>
      <c r="AX1993" s="14" t="s">
        <v>73</v>
      </c>
      <c r="AY1993" s="263" t="s">
        <v>129</v>
      </c>
    </row>
    <row r="1994" spans="1:51" s="14" customFormat="1" ht="12">
      <c r="A1994" s="14"/>
      <c r="B1994" s="253"/>
      <c r="C1994" s="254"/>
      <c r="D1994" s="234" t="s">
        <v>188</v>
      </c>
      <c r="E1994" s="255" t="s">
        <v>1</v>
      </c>
      <c r="F1994" s="256" t="s">
        <v>697</v>
      </c>
      <c r="G1994" s="254"/>
      <c r="H1994" s="257">
        <v>0.495</v>
      </c>
      <c r="I1994" s="258"/>
      <c r="J1994" s="254"/>
      <c r="K1994" s="254"/>
      <c r="L1994" s="259"/>
      <c r="M1994" s="260"/>
      <c r="N1994" s="261"/>
      <c r="O1994" s="261"/>
      <c r="P1994" s="261"/>
      <c r="Q1994" s="261"/>
      <c r="R1994" s="261"/>
      <c r="S1994" s="261"/>
      <c r="T1994" s="262"/>
      <c r="U1994" s="14"/>
      <c r="V1994" s="14"/>
      <c r="W1994" s="14"/>
      <c r="X1994" s="14"/>
      <c r="Y1994" s="14"/>
      <c r="Z1994" s="14"/>
      <c r="AA1994" s="14"/>
      <c r="AB1994" s="14"/>
      <c r="AC1994" s="14"/>
      <c r="AD1994" s="14"/>
      <c r="AE1994" s="14"/>
      <c r="AT1994" s="263" t="s">
        <v>188</v>
      </c>
      <c r="AU1994" s="263" t="s">
        <v>82</v>
      </c>
      <c r="AV1994" s="14" t="s">
        <v>82</v>
      </c>
      <c r="AW1994" s="14" t="s">
        <v>30</v>
      </c>
      <c r="AX1994" s="14" t="s">
        <v>73</v>
      </c>
      <c r="AY1994" s="263" t="s">
        <v>129</v>
      </c>
    </row>
    <row r="1995" spans="1:51" s="14" customFormat="1" ht="12">
      <c r="A1995" s="14"/>
      <c r="B1995" s="253"/>
      <c r="C1995" s="254"/>
      <c r="D1995" s="234" t="s">
        <v>188</v>
      </c>
      <c r="E1995" s="255" t="s">
        <v>1</v>
      </c>
      <c r="F1995" s="256" t="s">
        <v>698</v>
      </c>
      <c r="G1995" s="254"/>
      <c r="H1995" s="257">
        <v>0.63</v>
      </c>
      <c r="I1995" s="258"/>
      <c r="J1995" s="254"/>
      <c r="K1995" s="254"/>
      <c r="L1995" s="259"/>
      <c r="M1995" s="260"/>
      <c r="N1995" s="261"/>
      <c r="O1995" s="261"/>
      <c r="P1995" s="261"/>
      <c r="Q1995" s="261"/>
      <c r="R1995" s="261"/>
      <c r="S1995" s="261"/>
      <c r="T1995" s="262"/>
      <c r="U1995" s="14"/>
      <c r="V1995" s="14"/>
      <c r="W1995" s="14"/>
      <c r="X1995" s="14"/>
      <c r="Y1995" s="14"/>
      <c r="Z1995" s="14"/>
      <c r="AA1995" s="14"/>
      <c r="AB1995" s="14"/>
      <c r="AC1995" s="14"/>
      <c r="AD1995" s="14"/>
      <c r="AE1995" s="14"/>
      <c r="AT1995" s="263" t="s">
        <v>188</v>
      </c>
      <c r="AU1995" s="263" t="s">
        <v>82</v>
      </c>
      <c r="AV1995" s="14" t="s">
        <v>82</v>
      </c>
      <c r="AW1995" s="14" t="s">
        <v>30</v>
      </c>
      <c r="AX1995" s="14" t="s">
        <v>73</v>
      </c>
      <c r="AY1995" s="263" t="s">
        <v>129</v>
      </c>
    </row>
    <row r="1996" spans="1:51" s="14" customFormat="1" ht="12">
      <c r="A1996" s="14"/>
      <c r="B1996" s="253"/>
      <c r="C1996" s="254"/>
      <c r="D1996" s="234" t="s">
        <v>188</v>
      </c>
      <c r="E1996" s="255" t="s">
        <v>1</v>
      </c>
      <c r="F1996" s="256" t="s">
        <v>699</v>
      </c>
      <c r="G1996" s="254"/>
      <c r="H1996" s="257">
        <v>1.343</v>
      </c>
      <c r="I1996" s="258"/>
      <c r="J1996" s="254"/>
      <c r="K1996" s="254"/>
      <c r="L1996" s="259"/>
      <c r="M1996" s="260"/>
      <c r="N1996" s="261"/>
      <c r="O1996" s="261"/>
      <c r="P1996" s="261"/>
      <c r="Q1996" s="261"/>
      <c r="R1996" s="261"/>
      <c r="S1996" s="261"/>
      <c r="T1996" s="262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T1996" s="263" t="s">
        <v>188</v>
      </c>
      <c r="AU1996" s="263" t="s">
        <v>82</v>
      </c>
      <c r="AV1996" s="14" t="s">
        <v>82</v>
      </c>
      <c r="AW1996" s="14" t="s">
        <v>30</v>
      </c>
      <c r="AX1996" s="14" t="s">
        <v>73</v>
      </c>
      <c r="AY1996" s="263" t="s">
        <v>129</v>
      </c>
    </row>
    <row r="1997" spans="1:51" s="13" customFormat="1" ht="12">
      <c r="A1997" s="13"/>
      <c r="B1997" s="243"/>
      <c r="C1997" s="244"/>
      <c r="D1997" s="234" t="s">
        <v>188</v>
      </c>
      <c r="E1997" s="245" t="s">
        <v>1</v>
      </c>
      <c r="F1997" s="246" t="s">
        <v>700</v>
      </c>
      <c r="G1997" s="244"/>
      <c r="H1997" s="245" t="s">
        <v>1</v>
      </c>
      <c r="I1997" s="247"/>
      <c r="J1997" s="244"/>
      <c r="K1997" s="244"/>
      <c r="L1997" s="248"/>
      <c r="M1997" s="249"/>
      <c r="N1997" s="250"/>
      <c r="O1997" s="250"/>
      <c r="P1997" s="250"/>
      <c r="Q1997" s="250"/>
      <c r="R1997" s="250"/>
      <c r="S1997" s="250"/>
      <c r="T1997" s="251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T1997" s="252" t="s">
        <v>188</v>
      </c>
      <c r="AU1997" s="252" t="s">
        <v>82</v>
      </c>
      <c r="AV1997" s="13" t="s">
        <v>80</v>
      </c>
      <c r="AW1997" s="13" t="s">
        <v>30</v>
      </c>
      <c r="AX1997" s="13" t="s">
        <v>73</v>
      </c>
      <c r="AY1997" s="252" t="s">
        <v>129</v>
      </c>
    </row>
    <row r="1998" spans="1:51" s="14" customFormat="1" ht="12">
      <c r="A1998" s="14"/>
      <c r="B1998" s="253"/>
      <c r="C1998" s="254"/>
      <c r="D1998" s="234" t="s">
        <v>188</v>
      </c>
      <c r="E1998" s="255" t="s">
        <v>1</v>
      </c>
      <c r="F1998" s="256" t="s">
        <v>449</v>
      </c>
      <c r="G1998" s="254"/>
      <c r="H1998" s="257">
        <v>35.25</v>
      </c>
      <c r="I1998" s="258"/>
      <c r="J1998" s="254"/>
      <c r="K1998" s="254"/>
      <c r="L1998" s="259"/>
      <c r="M1998" s="260"/>
      <c r="N1998" s="261"/>
      <c r="O1998" s="261"/>
      <c r="P1998" s="261"/>
      <c r="Q1998" s="261"/>
      <c r="R1998" s="261"/>
      <c r="S1998" s="261"/>
      <c r="T1998" s="262"/>
      <c r="U1998" s="14"/>
      <c r="V1998" s="14"/>
      <c r="W1998" s="14"/>
      <c r="X1998" s="14"/>
      <c r="Y1998" s="14"/>
      <c r="Z1998" s="14"/>
      <c r="AA1998" s="14"/>
      <c r="AB1998" s="14"/>
      <c r="AC1998" s="14"/>
      <c r="AD1998" s="14"/>
      <c r="AE1998" s="14"/>
      <c r="AT1998" s="263" t="s">
        <v>188</v>
      </c>
      <c r="AU1998" s="263" t="s">
        <v>82</v>
      </c>
      <c r="AV1998" s="14" t="s">
        <v>82</v>
      </c>
      <c r="AW1998" s="14" t="s">
        <v>30</v>
      </c>
      <c r="AX1998" s="14" t="s">
        <v>73</v>
      </c>
      <c r="AY1998" s="263" t="s">
        <v>129</v>
      </c>
    </row>
    <row r="1999" spans="1:51" s="14" customFormat="1" ht="12">
      <c r="A1999" s="14"/>
      <c r="B1999" s="253"/>
      <c r="C1999" s="254"/>
      <c r="D1999" s="234" t="s">
        <v>188</v>
      </c>
      <c r="E1999" s="255" t="s">
        <v>1</v>
      </c>
      <c r="F1999" s="256" t="s">
        <v>701</v>
      </c>
      <c r="G1999" s="254"/>
      <c r="H1999" s="257">
        <v>1.35</v>
      </c>
      <c r="I1999" s="258"/>
      <c r="J1999" s="254"/>
      <c r="K1999" s="254"/>
      <c r="L1999" s="259"/>
      <c r="M1999" s="260"/>
      <c r="N1999" s="261"/>
      <c r="O1999" s="261"/>
      <c r="P1999" s="261"/>
      <c r="Q1999" s="261"/>
      <c r="R1999" s="261"/>
      <c r="S1999" s="261"/>
      <c r="T1999" s="262"/>
      <c r="U1999" s="14"/>
      <c r="V1999" s="14"/>
      <c r="W1999" s="14"/>
      <c r="X1999" s="14"/>
      <c r="Y1999" s="14"/>
      <c r="Z1999" s="14"/>
      <c r="AA1999" s="14"/>
      <c r="AB1999" s="14"/>
      <c r="AC1999" s="14"/>
      <c r="AD1999" s="14"/>
      <c r="AE1999" s="14"/>
      <c r="AT1999" s="263" t="s">
        <v>188</v>
      </c>
      <c r="AU1999" s="263" t="s">
        <v>82</v>
      </c>
      <c r="AV1999" s="14" t="s">
        <v>82</v>
      </c>
      <c r="AW1999" s="14" t="s">
        <v>30</v>
      </c>
      <c r="AX1999" s="14" t="s">
        <v>73</v>
      </c>
      <c r="AY1999" s="263" t="s">
        <v>129</v>
      </c>
    </row>
    <row r="2000" spans="1:51" s="14" customFormat="1" ht="12">
      <c r="A2000" s="14"/>
      <c r="B2000" s="253"/>
      <c r="C2000" s="254"/>
      <c r="D2000" s="234" t="s">
        <v>188</v>
      </c>
      <c r="E2000" s="255" t="s">
        <v>1</v>
      </c>
      <c r="F2000" s="256" t="s">
        <v>702</v>
      </c>
      <c r="G2000" s="254"/>
      <c r="H2000" s="257">
        <v>1.62</v>
      </c>
      <c r="I2000" s="258"/>
      <c r="J2000" s="254"/>
      <c r="K2000" s="254"/>
      <c r="L2000" s="259"/>
      <c r="M2000" s="260"/>
      <c r="N2000" s="261"/>
      <c r="O2000" s="261"/>
      <c r="P2000" s="261"/>
      <c r="Q2000" s="261"/>
      <c r="R2000" s="261"/>
      <c r="S2000" s="261"/>
      <c r="T2000" s="262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T2000" s="263" t="s">
        <v>188</v>
      </c>
      <c r="AU2000" s="263" t="s">
        <v>82</v>
      </c>
      <c r="AV2000" s="14" t="s">
        <v>82</v>
      </c>
      <c r="AW2000" s="14" t="s">
        <v>30</v>
      </c>
      <c r="AX2000" s="14" t="s">
        <v>73</v>
      </c>
      <c r="AY2000" s="263" t="s">
        <v>129</v>
      </c>
    </row>
    <row r="2001" spans="1:51" s="14" customFormat="1" ht="12">
      <c r="A2001" s="14"/>
      <c r="B2001" s="253"/>
      <c r="C2001" s="254"/>
      <c r="D2001" s="234" t="s">
        <v>188</v>
      </c>
      <c r="E2001" s="255" t="s">
        <v>1</v>
      </c>
      <c r="F2001" s="256" t="s">
        <v>703</v>
      </c>
      <c r="G2001" s="254"/>
      <c r="H2001" s="257">
        <v>0.135</v>
      </c>
      <c r="I2001" s="258"/>
      <c r="J2001" s="254"/>
      <c r="K2001" s="254"/>
      <c r="L2001" s="259"/>
      <c r="M2001" s="260"/>
      <c r="N2001" s="261"/>
      <c r="O2001" s="261"/>
      <c r="P2001" s="261"/>
      <c r="Q2001" s="261"/>
      <c r="R2001" s="261"/>
      <c r="S2001" s="261"/>
      <c r="T2001" s="262"/>
      <c r="U2001" s="14"/>
      <c r="V2001" s="14"/>
      <c r="W2001" s="14"/>
      <c r="X2001" s="14"/>
      <c r="Y2001" s="14"/>
      <c r="Z2001" s="14"/>
      <c r="AA2001" s="14"/>
      <c r="AB2001" s="14"/>
      <c r="AC2001" s="14"/>
      <c r="AD2001" s="14"/>
      <c r="AE2001" s="14"/>
      <c r="AT2001" s="263" t="s">
        <v>188</v>
      </c>
      <c r="AU2001" s="263" t="s">
        <v>82</v>
      </c>
      <c r="AV2001" s="14" t="s">
        <v>82</v>
      </c>
      <c r="AW2001" s="14" t="s">
        <v>30</v>
      </c>
      <c r="AX2001" s="14" t="s">
        <v>73</v>
      </c>
      <c r="AY2001" s="263" t="s">
        <v>129</v>
      </c>
    </row>
    <row r="2002" spans="1:51" s="13" customFormat="1" ht="12">
      <c r="A2002" s="13"/>
      <c r="B2002" s="243"/>
      <c r="C2002" s="244"/>
      <c r="D2002" s="234" t="s">
        <v>188</v>
      </c>
      <c r="E2002" s="245" t="s">
        <v>1</v>
      </c>
      <c r="F2002" s="246" t="s">
        <v>704</v>
      </c>
      <c r="G2002" s="244"/>
      <c r="H2002" s="245" t="s">
        <v>1</v>
      </c>
      <c r="I2002" s="247"/>
      <c r="J2002" s="244"/>
      <c r="K2002" s="244"/>
      <c r="L2002" s="248"/>
      <c r="M2002" s="249"/>
      <c r="N2002" s="250"/>
      <c r="O2002" s="250"/>
      <c r="P2002" s="250"/>
      <c r="Q2002" s="250"/>
      <c r="R2002" s="250"/>
      <c r="S2002" s="250"/>
      <c r="T2002" s="251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T2002" s="252" t="s">
        <v>188</v>
      </c>
      <c r="AU2002" s="252" t="s">
        <v>82</v>
      </c>
      <c r="AV2002" s="13" t="s">
        <v>80</v>
      </c>
      <c r="AW2002" s="13" t="s">
        <v>30</v>
      </c>
      <c r="AX2002" s="13" t="s">
        <v>73</v>
      </c>
      <c r="AY2002" s="252" t="s">
        <v>129</v>
      </c>
    </row>
    <row r="2003" spans="1:51" s="14" customFormat="1" ht="12">
      <c r="A2003" s="14"/>
      <c r="B2003" s="253"/>
      <c r="C2003" s="254"/>
      <c r="D2003" s="234" t="s">
        <v>188</v>
      </c>
      <c r="E2003" s="255" t="s">
        <v>1</v>
      </c>
      <c r="F2003" s="256" t="s">
        <v>450</v>
      </c>
      <c r="G2003" s="254"/>
      <c r="H2003" s="257">
        <v>34.875</v>
      </c>
      <c r="I2003" s="258"/>
      <c r="J2003" s="254"/>
      <c r="K2003" s="254"/>
      <c r="L2003" s="259"/>
      <c r="M2003" s="260"/>
      <c r="N2003" s="261"/>
      <c r="O2003" s="261"/>
      <c r="P2003" s="261"/>
      <c r="Q2003" s="261"/>
      <c r="R2003" s="261"/>
      <c r="S2003" s="261"/>
      <c r="T2003" s="262"/>
      <c r="U2003" s="14"/>
      <c r="V2003" s="14"/>
      <c r="W2003" s="14"/>
      <c r="X2003" s="14"/>
      <c r="Y2003" s="14"/>
      <c r="Z2003" s="14"/>
      <c r="AA2003" s="14"/>
      <c r="AB2003" s="14"/>
      <c r="AC2003" s="14"/>
      <c r="AD2003" s="14"/>
      <c r="AE2003" s="14"/>
      <c r="AT2003" s="263" t="s">
        <v>188</v>
      </c>
      <c r="AU2003" s="263" t="s">
        <v>82</v>
      </c>
      <c r="AV2003" s="14" t="s">
        <v>82</v>
      </c>
      <c r="AW2003" s="14" t="s">
        <v>30</v>
      </c>
      <c r="AX2003" s="14" t="s">
        <v>73</v>
      </c>
      <c r="AY2003" s="263" t="s">
        <v>129</v>
      </c>
    </row>
    <row r="2004" spans="1:51" s="14" customFormat="1" ht="12">
      <c r="A2004" s="14"/>
      <c r="B2004" s="253"/>
      <c r="C2004" s="254"/>
      <c r="D2004" s="234" t="s">
        <v>188</v>
      </c>
      <c r="E2004" s="255" t="s">
        <v>1</v>
      </c>
      <c r="F2004" s="256" t="s">
        <v>705</v>
      </c>
      <c r="G2004" s="254"/>
      <c r="H2004" s="257">
        <v>1.013</v>
      </c>
      <c r="I2004" s="258"/>
      <c r="J2004" s="254"/>
      <c r="K2004" s="254"/>
      <c r="L2004" s="259"/>
      <c r="M2004" s="260"/>
      <c r="N2004" s="261"/>
      <c r="O2004" s="261"/>
      <c r="P2004" s="261"/>
      <c r="Q2004" s="261"/>
      <c r="R2004" s="261"/>
      <c r="S2004" s="261"/>
      <c r="T2004" s="262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T2004" s="263" t="s">
        <v>188</v>
      </c>
      <c r="AU2004" s="263" t="s">
        <v>82</v>
      </c>
      <c r="AV2004" s="14" t="s">
        <v>82</v>
      </c>
      <c r="AW2004" s="14" t="s">
        <v>30</v>
      </c>
      <c r="AX2004" s="14" t="s">
        <v>73</v>
      </c>
      <c r="AY2004" s="263" t="s">
        <v>129</v>
      </c>
    </row>
    <row r="2005" spans="1:51" s="14" customFormat="1" ht="12">
      <c r="A2005" s="14"/>
      <c r="B2005" s="253"/>
      <c r="C2005" s="254"/>
      <c r="D2005" s="234" t="s">
        <v>188</v>
      </c>
      <c r="E2005" s="255" t="s">
        <v>1</v>
      </c>
      <c r="F2005" s="256" t="s">
        <v>706</v>
      </c>
      <c r="G2005" s="254"/>
      <c r="H2005" s="257">
        <v>1.088</v>
      </c>
      <c r="I2005" s="258"/>
      <c r="J2005" s="254"/>
      <c r="K2005" s="254"/>
      <c r="L2005" s="259"/>
      <c r="M2005" s="260"/>
      <c r="N2005" s="261"/>
      <c r="O2005" s="261"/>
      <c r="P2005" s="261"/>
      <c r="Q2005" s="261"/>
      <c r="R2005" s="261"/>
      <c r="S2005" s="261"/>
      <c r="T2005" s="262"/>
      <c r="U2005" s="14"/>
      <c r="V2005" s="14"/>
      <c r="W2005" s="14"/>
      <c r="X2005" s="14"/>
      <c r="Y2005" s="14"/>
      <c r="Z2005" s="14"/>
      <c r="AA2005" s="14"/>
      <c r="AB2005" s="14"/>
      <c r="AC2005" s="14"/>
      <c r="AD2005" s="14"/>
      <c r="AE2005" s="14"/>
      <c r="AT2005" s="263" t="s">
        <v>188</v>
      </c>
      <c r="AU2005" s="263" t="s">
        <v>82</v>
      </c>
      <c r="AV2005" s="14" t="s">
        <v>82</v>
      </c>
      <c r="AW2005" s="14" t="s">
        <v>30</v>
      </c>
      <c r="AX2005" s="14" t="s">
        <v>73</v>
      </c>
      <c r="AY2005" s="263" t="s">
        <v>129</v>
      </c>
    </row>
    <row r="2006" spans="1:51" s="13" customFormat="1" ht="12">
      <c r="A2006" s="13"/>
      <c r="B2006" s="243"/>
      <c r="C2006" s="244"/>
      <c r="D2006" s="234" t="s">
        <v>188</v>
      </c>
      <c r="E2006" s="245" t="s">
        <v>1</v>
      </c>
      <c r="F2006" s="246" t="s">
        <v>707</v>
      </c>
      <c r="G2006" s="244"/>
      <c r="H2006" s="245" t="s">
        <v>1</v>
      </c>
      <c r="I2006" s="247"/>
      <c r="J2006" s="244"/>
      <c r="K2006" s="244"/>
      <c r="L2006" s="248"/>
      <c r="M2006" s="249"/>
      <c r="N2006" s="250"/>
      <c r="O2006" s="250"/>
      <c r="P2006" s="250"/>
      <c r="Q2006" s="250"/>
      <c r="R2006" s="250"/>
      <c r="S2006" s="250"/>
      <c r="T2006" s="251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T2006" s="252" t="s">
        <v>188</v>
      </c>
      <c r="AU2006" s="252" t="s">
        <v>82</v>
      </c>
      <c r="AV2006" s="13" t="s">
        <v>80</v>
      </c>
      <c r="AW2006" s="13" t="s">
        <v>30</v>
      </c>
      <c r="AX2006" s="13" t="s">
        <v>73</v>
      </c>
      <c r="AY2006" s="252" t="s">
        <v>129</v>
      </c>
    </row>
    <row r="2007" spans="1:51" s="14" customFormat="1" ht="12">
      <c r="A2007" s="14"/>
      <c r="B2007" s="253"/>
      <c r="C2007" s="254"/>
      <c r="D2007" s="234" t="s">
        <v>188</v>
      </c>
      <c r="E2007" s="255" t="s">
        <v>1</v>
      </c>
      <c r="F2007" s="256" t="s">
        <v>708</v>
      </c>
      <c r="G2007" s="254"/>
      <c r="H2007" s="257">
        <v>17.25</v>
      </c>
      <c r="I2007" s="258"/>
      <c r="J2007" s="254"/>
      <c r="K2007" s="254"/>
      <c r="L2007" s="259"/>
      <c r="M2007" s="260"/>
      <c r="N2007" s="261"/>
      <c r="O2007" s="261"/>
      <c r="P2007" s="261"/>
      <c r="Q2007" s="261"/>
      <c r="R2007" s="261"/>
      <c r="S2007" s="261"/>
      <c r="T2007" s="262"/>
      <c r="U2007" s="14"/>
      <c r="V2007" s="14"/>
      <c r="W2007" s="14"/>
      <c r="X2007" s="14"/>
      <c r="Y2007" s="14"/>
      <c r="Z2007" s="14"/>
      <c r="AA2007" s="14"/>
      <c r="AB2007" s="14"/>
      <c r="AC2007" s="14"/>
      <c r="AD2007" s="14"/>
      <c r="AE2007" s="14"/>
      <c r="AT2007" s="263" t="s">
        <v>188</v>
      </c>
      <c r="AU2007" s="263" t="s">
        <v>82</v>
      </c>
      <c r="AV2007" s="14" t="s">
        <v>82</v>
      </c>
      <c r="AW2007" s="14" t="s">
        <v>30</v>
      </c>
      <c r="AX2007" s="14" t="s">
        <v>73</v>
      </c>
      <c r="AY2007" s="263" t="s">
        <v>129</v>
      </c>
    </row>
    <row r="2008" spans="1:51" s="14" customFormat="1" ht="12">
      <c r="A2008" s="14"/>
      <c r="B2008" s="253"/>
      <c r="C2008" s="254"/>
      <c r="D2008" s="234" t="s">
        <v>188</v>
      </c>
      <c r="E2008" s="255" t="s">
        <v>1</v>
      </c>
      <c r="F2008" s="256" t="s">
        <v>709</v>
      </c>
      <c r="G2008" s="254"/>
      <c r="H2008" s="257">
        <v>0.81</v>
      </c>
      <c r="I2008" s="258"/>
      <c r="J2008" s="254"/>
      <c r="K2008" s="254"/>
      <c r="L2008" s="259"/>
      <c r="M2008" s="260"/>
      <c r="N2008" s="261"/>
      <c r="O2008" s="261"/>
      <c r="P2008" s="261"/>
      <c r="Q2008" s="261"/>
      <c r="R2008" s="261"/>
      <c r="S2008" s="261"/>
      <c r="T2008" s="262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T2008" s="263" t="s">
        <v>188</v>
      </c>
      <c r="AU2008" s="263" t="s">
        <v>82</v>
      </c>
      <c r="AV2008" s="14" t="s">
        <v>82</v>
      </c>
      <c r="AW2008" s="14" t="s">
        <v>30</v>
      </c>
      <c r="AX2008" s="14" t="s">
        <v>73</v>
      </c>
      <c r="AY2008" s="263" t="s">
        <v>129</v>
      </c>
    </row>
    <row r="2009" spans="1:51" s="14" customFormat="1" ht="12">
      <c r="A2009" s="14"/>
      <c r="B2009" s="253"/>
      <c r="C2009" s="254"/>
      <c r="D2009" s="234" t="s">
        <v>188</v>
      </c>
      <c r="E2009" s="255" t="s">
        <v>1</v>
      </c>
      <c r="F2009" s="256" t="s">
        <v>710</v>
      </c>
      <c r="G2009" s="254"/>
      <c r="H2009" s="257">
        <v>0.675</v>
      </c>
      <c r="I2009" s="258"/>
      <c r="J2009" s="254"/>
      <c r="K2009" s="254"/>
      <c r="L2009" s="259"/>
      <c r="M2009" s="260"/>
      <c r="N2009" s="261"/>
      <c r="O2009" s="261"/>
      <c r="P2009" s="261"/>
      <c r="Q2009" s="261"/>
      <c r="R2009" s="261"/>
      <c r="S2009" s="261"/>
      <c r="T2009" s="262"/>
      <c r="U2009" s="14"/>
      <c r="V2009" s="14"/>
      <c r="W2009" s="14"/>
      <c r="X2009" s="14"/>
      <c r="Y2009" s="14"/>
      <c r="Z2009" s="14"/>
      <c r="AA2009" s="14"/>
      <c r="AB2009" s="14"/>
      <c r="AC2009" s="14"/>
      <c r="AD2009" s="14"/>
      <c r="AE2009" s="14"/>
      <c r="AT2009" s="263" t="s">
        <v>188</v>
      </c>
      <c r="AU2009" s="263" t="s">
        <v>82</v>
      </c>
      <c r="AV2009" s="14" t="s">
        <v>82</v>
      </c>
      <c r="AW2009" s="14" t="s">
        <v>30</v>
      </c>
      <c r="AX2009" s="14" t="s">
        <v>73</v>
      </c>
      <c r="AY2009" s="263" t="s">
        <v>129</v>
      </c>
    </row>
    <row r="2010" spans="1:51" s="13" customFormat="1" ht="12">
      <c r="A2010" s="13"/>
      <c r="B2010" s="243"/>
      <c r="C2010" s="244"/>
      <c r="D2010" s="234" t="s">
        <v>188</v>
      </c>
      <c r="E2010" s="245" t="s">
        <v>1</v>
      </c>
      <c r="F2010" s="246" t="s">
        <v>711</v>
      </c>
      <c r="G2010" s="244"/>
      <c r="H2010" s="245" t="s">
        <v>1</v>
      </c>
      <c r="I2010" s="247"/>
      <c r="J2010" s="244"/>
      <c r="K2010" s="244"/>
      <c r="L2010" s="248"/>
      <c r="M2010" s="249"/>
      <c r="N2010" s="250"/>
      <c r="O2010" s="250"/>
      <c r="P2010" s="250"/>
      <c r="Q2010" s="250"/>
      <c r="R2010" s="250"/>
      <c r="S2010" s="250"/>
      <c r="T2010" s="251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T2010" s="252" t="s">
        <v>188</v>
      </c>
      <c r="AU2010" s="252" t="s">
        <v>82</v>
      </c>
      <c r="AV2010" s="13" t="s">
        <v>80</v>
      </c>
      <c r="AW2010" s="13" t="s">
        <v>30</v>
      </c>
      <c r="AX2010" s="13" t="s">
        <v>73</v>
      </c>
      <c r="AY2010" s="252" t="s">
        <v>129</v>
      </c>
    </row>
    <row r="2011" spans="1:51" s="14" customFormat="1" ht="12">
      <c r="A2011" s="14"/>
      <c r="B2011" s="253"/>
      <c r="C2011" s="254"/>
      <c r="D2011" s="234" t="s">
        <v>188</v>
      </c>
      <c r="E2011" s="255" t="s">
        <v>1</v>
      </c>
      <c r="F2011" s="256" t="s">
        <v>708</v>
      </c>
      <c r="G2011" s="254"/>
      <c r="H2011" s="257">
        <v>17.25</v>
      </c>
      <c r="I2011" s="258"/>
      <c r="J2011" s="254"/>
      <c r="K2011" s="254"/>
      <c r="L2011" s="259"/>
      <c r="M2011" s="260"/>
      <c r="N2011" s="261"/>
      <c r="O2011" s="261"/>
      <c r="P2011" s="261"/>
      <c r="Q2011" s="261"/>
      <c r="R2011" s="261"/>
      <c r="S2011" s="261"/>
      <c r="T2011" s="262"/>
      <c r="U2011" s="14"/>
      <c r="V2011" s="14"/>
      <c r="W2011" s="14"/>
      <c r="X2011" s="14"/>
      <c r="Y2011" s="14"/>
      <c r="Z2011" s="14"/>
      <c r="AA2011" s="14"/>
      <c r="AB2011" s="14"/>
      <c r="AC2011" s="14"/>
      <c r="AD2011" s="14"/>
      <c r="AE2011" s="14"/>
      <c r="AT2011" s="263" t="s">
        <v>188</v>
      </c>
      <c r="AU2011" s="263" t="s">
        <v>82</v>
      </c>
      <c r="AV2011" s="14" t="s">
        <v>82</v>
      </c>
      <c r="AW2011" s="14" t="s">
        <v>30</v>
      </c>
      <c r="AX2011" s="14" t="s">
        <v>73</v>
      </c>
      <c r="AY2011" s="263" t="s">
        <v>129</v>
      </c>
    </row>
    <row r="2012" spans="1:51" s="14" customFormat="1" ht="12">
      <c r="A2012" s="14"/>
      <c r="B2012" s="253"/>
      <c r="C2012" s="254"/>
      <c r="D2012" s="234" t="s">
        <v>188</v>
      </c>
      <c r="E2012" s="255" t="s">
        <v>1</v>
      </c>
      <c r="F2012" s="256" t="s">
        <v>709</v>
      </c>
      <c r="G2012" s="254"/>
      <c r="H2012" s="257">
        <v>0.81</v>
      </c>
      <c r="I2012" s="258"/>
      <c r="J2012" s="254"/>
      <c r="K2012" s="254"/>
      <c r="L2012" s="259"/>
      <c r="M2012" s="260"/>
      <c r="N2012" s="261"/>
      <c r="O2012" s="261"/>
      <c r="P2012" s="261"/>
      <c r="Q2012" s="261"/>
      <c r="R2012" s="261"/>
      <c r="S2012" s="261"/>
      <c r="T2012" s="262"/>
      <c r="U2012" s="14"/>
      <c r="V2012" s="14"/>
      <c r="W2012" s="14"/>
      <c r="X2012" s="14"/>
      <c r="Y2012" s="14"/>
      <c r="Z2012" s="14"/>
      <c r="AA2012" s="14"/>
      <c r="AB2012" s="14"/>
      <c r="AC2012" s="14"/>
      <c r="AD2012" s="14"/>
      <c r="AE2012" s="14"/>
      <c r="AT2012" s="263" t="s">
        <v>188</v>
      </c>
      <c r="AU2012" s="263" t="s">
        <v>82</v>
      </c>
      <c r="AV2012" s="14" t="s">
        <v>82</v>
      </c>
      <c r="AW2012" s="14" t="s">
        <v>30</v>
      </c>
      <c r="AX2012" s="14" t="s">
        <v>73</v>
      </c>
      <c r="AY2012" s="263" t="s">
        <v>129</v>
      </c>
    </row>
    <row r="2013" spans="1:51" s="14" customFormat="1" ht="12">
      <c r="A2013" s="14"/>
      <c r="B2013" s="253"/>
      <c r="C2013" s="254"/>
      <c r="D2013" s="234" t="s">
        <v>188</v>
      </c>
      <c r="E2013" s="255" t="s">
        <v>1</v>
      </c>
      <c r="F2013" s="256" t="s">
        <v>710</v>
      </c>
      <c r="G2013" s="254"/>
      <c r="H2013" s="257">
        <v>0.675</v>
      </c>
      <c r="I2013" s="258"/>
      <c r="J2013" s="254"/>
      <c r="K2013" s="254"/>
      <c r="L2013" s="259"/>
      <c r="M2013" s="260"/>
      <c r="N2013" s="261"/>
      <c r="O2013" s="261"/>
      <c r="P2013" s="261"/>
      <c r="Q2013" s="261"/>
      <c r="R2013" s="261"/>
      <c r="S2013" s="261"/>
      <c r="T2013" s="262"/>
      <c r="U2013" s="14"/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T2013" s="263" t="s">
        <v>188</v>
      </c>
      <c r="AU2013" s="263" t="s">
        <v>82</v>
      </c>
      <c r="AV2013" s="14" t="s">
        <v>82</v>
      </c>
      <c r="AW2013" s="14" t="s">
        <v>30</v>
      </c>
      <c r="AX2013" s="14" t="s">
        <v>73</v>
      </c>
      <c r="AY2013" s="263" t="s">
        <v>129</v>
      </c>
    </row>
    <row r="2014" spans="1:51" s="13" customFormat="1" ht="12">
      <c r="A2014" s="13"/>
      <c r="B2014" s="243"/>
      <c r="C2014" s="244"/>
      <c r="D2014" s="234" t="s">
        <v>188</v>
      </c>
      <c r="E2014" s="245" t="s">
        <v>1</v>
      </c>
      <c r="F2014" s="246" t="s">
        <v>712</v>
      </c>
      <c r="G2014" s="244"/>
      <c r="H2014" s="245" t="s">
        <v>1</v>
      </c>
      <c r="I2014" s="247"/>
      <c r="J2014" s="244"/>
      <c r="K2014" s="244"/>
      <c r="L2014" s="248"/>
      <c r="M2014" s="249"/>
      <c r="N2014" s="250"/>
      <c r="O2014" s="250"/>
      <c r="P2014" s="250"/>
      <c r="Q2014" s="250"/>
      <c r="R2014" s="250"/>
      <c r="S2014" s="250"/>
      <c r="T2014" s="251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T2014" s="252" t="s">
        <v>188</v>
      </c>
      <c r="AU2014" s="252" t="s">
        <v>82</v>
      </c>
      <c r="AV2014" s="13" t="s">
        <v>80</v>
      </c>
      <c r="AW2014" s="13" t="s">
        <v>30</v>
      </c>
      <c r="AX2014" s="13" t="s">
        <v>73</v>
      </c>
      <c r="AY2014" s="252" t="s">
        <v>129</v>
      </c>
    </row>
    <row r="2015" spans="1:51" s="14" customFormat="1" ht="12">
      <c r="A2015" s="14"/>
      <c r="B2015" s="253"/>
      <c r="C2015" s="254"/>
      <c r="D2015" s="234" t="s">
        <v>188</v>
      </c>
      <c r="E2015" s="255" t="s">
        <v>1</v>
      </c>
      <c r="F2015" s="256" t="s">
        <v>708</v>
      </c>
      <c r="G2015" s="254"/>
      <c r="H2015" s="257">
        <v>17.25</v>
      </c>
      <c r="I2015" s="258"/>
      <c r="J2015" s="254"/>
      <c r="K2015" s="254"/>
      <c r="L2015" s="259"/>
      <c r="M2015" s="260"/>
      <c r="N2015" s="261"/>
      <c r="O2015" s="261"/>
      <c r="P2015" s="261"/>
      <c r="Q2015" s="261"/>
      <c r="R2015" s="261"/>
      <c r="S2015" s="261"/>
      <c r="T2015" s="262"/>
      <c r="U2015" s="14"/>
      <c r="V2015" s="14"/>
      <c r="W2015" s="14"/>
      <c r="X2015" s="14"/>
      <c r="Y2015" s="14"/>
      <c r="Z2015" s="14"/>
      <c r="AA2015" s="14"/>
      <c r="AB2015" s="14"/>
      <c r="AC2015" s="14"/>
      <c r="AD2015" s="14"/>
      <c r="AE2015" s="14"/>
      <c r="AT2015" s="263" t="s">
        <v>188</v>
      </c>
      <c r="AU2015" s="263" t="s">
        <v>82</v>
      </c>
      <c r="AV2015" s="14" t="s">
        <v>82</v>
      </c>
      <c r="AW2015" s="14" t="s">
        <v>30</v>
      </c>
      <c r="AX2015" s="14" t="s">
        <v>73</v>
      </c>
      <c r="AY2015" s="263" t="s">
        <v>129</v>
      </c>
    </row>
    <row r="2016" spans="1:51" s="14" customFormat="1" ht="12">
      <c r="A2016" s="14"/>
      <c r="B2016" s="253"/>
      <c r="C2016" s="254"/>
      <c r="D2016" s="234" t="s">
        <v>188</v>
      </c>
      <c r="E2016" s="255" t="s">
        <v>1</v>
      </c>
      <c r="F2016" s="256" t="s">
        <v>713</v>
      </c>
      <c r="G2016" s="254"/>
      <c r="H2016" s="257">
        <v>0.788</v>
      </c>
      <c r="I2016" s="258"/>
      <c r="J2016" s="254"/>
      <c r="K2016" s="254"/>
      <c r="L2016" s="259"/>
      <c r="M2016" s="260"/>
      <c r="N2016" s="261"/>
      <c r="O2016" s="261"/>
      <c r="P2016" s="261"/>
      <c r="Q2016" s="261"/>
      <c r="R2016" s="261"/>
      <c r="S2016" s="261"/>
      <c r="T2016" s="262"/>
      <c r="U2016" s="14"/>
      <c r="V2016" s="14"/>
      <c r="W2016" s="14"/>
      <c r="X2016" s="14"/>
      <c r="Y2016" s="14"/>
      <c r="Z2016" s="14"/>
      <c r="AA2016" s="14"/>
      <c r="AB2016" s="14"/>
      <c r="AC2016" s="14"/>
      <c r="AD2016" s="14"/>
      <c r="AE2016" s="14"/>
      <c r="AT2016" s="263" t="s">
        <v>188</v>
      </c>
      <c r="AU2016" s="263" t="s">
        <v>82</v>
      </c>
      <c r="AV2016" s="14" t="s">
        <v>82</v>
      </c>
      <c r="AW2016" s="14" t="s">
        <v>30</v>
      </c>
      <c r="AX2016" s="14" t="s">
        <v>73</v>
      </c>
      <c r="AY2016" s="263" t="s">
        <v>129</v>
      </c>
    </row>
    <row r="2017" spans="1:51" s="14" customFormat="1" ht="12">
      <c r="A2017" s="14"/>
      <c r="B2017" s="253"/>
      <c r="C2017" s="254"/>
      <c r="D2017" s="234" t="s">
        <v>188</v>
      </c>
      <c r="E2017" s="255" t="s">
        <v>1</v>
      </c>
      <c r="F2017" s="256" t="s">
        <v>710</v>
      </c>
      <c r="G2017" s="254"/>
      <c r="H2017" s="257">
        <v>0.675</v>
      </c>
      <c r="I2017" s="258"/>
      <c r="J2017" s="254"/>
      <c r="K2017" s="254"/>
      <c r="L2017" s="259"/>
      <c r="M2017" s="260"/>
      <c r="N2017" s="261"/>
      <c r="O2017" s="261"/>
      <c r="P2017" s="261"/>
      <c r="Q2017" s="261"/>
      <c r="R2017" s="261"/>
      <c r="S2017" s="261"/>
      <c r="T2017" s="262"/>
      <c r="U2017" s="14"/>
      <c r="V2017" s="14"/>
      <c r="W2017" s="14"/>
      <c r="X2017" s="14"/>
      <c r="Y2017" s="14"/>
      <c r="Z2017" s="14"/>
      <c r="AA2017" s="14"/>
      <c r="AB2017" s="14"/>
      <c r="AC2017" s="14"/>
      <c r="AD2017" s="14"/>
      <c r="AE2017" s="14"/>
      <c r="AT2017" s="263" t="s">
        <v>188</v>
      </c>
      <c r="AU2017" s="263" t="s">
        <v>82</v>
      </c>
      <c r="AV2017" s="14" t="s">
        <v>82</v>
      </c>
      <c r="AW2017" s="14" t="s">
        <v>30</v>
      </c>
      <c r="AX2017" s="14" t="s">
        <v>73</v>
      </c>
      <c r="AY2017" s="263" t="s">
        <v>129</v>
      </c>
    </row>
    <row r="2018" spans="1:51" s="13" customFormat="1" ht="12">
      <c r="A2018" s="13"/>
      <c r="B2018" s="243"/>
      <c r="C2018" s="244"/>
      <c r="D2018" s="234" t="s">
        <v>188</v>
      </c>
      <c r="E2018" s="245" t="s">
        <v>1</v>
      </c>
      <c r="F2018" s="246" t="s">
        <v>714</v>
      </c>
      <c r="G2018" s="244"/>
      <c r="H2018" s="245" t="s">
        <v>1</v>
      </c>
      <c r="I2018" s="247"/>
      <c r="J2018" s="244"/>
      <c r="K2018" s="244"/>
      <c r="L2018" s="248"/>
      <c r="M2018" s="249"/>
      <c r="N2018" s="250"/>
      <c r="O2018" s="250"/>
      <c r="P2018" s="250"/>
      <c r="Q2018" s="250"/>
      <c r="R2018" s="250"/>
      <c r="S2018" s="250"/>
      <c r="T2018" s="251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T2018" s="252" t="s">
        <v>188</v>
      </c>
      <c r="AU2018" s="252" t="s">
        <v>82</v>
      </c>
      <c r="AV2018" s="13" t="s">
        <v>80</v>
      </c>
      <c r="AW2018" s="13" t="s">
        <v>30</v>
      </c>
      <c r="AX2018" s="13" t="s">
        <v>73</v>
      </c>
      <c r="AY2018" s="252" t="s">
        <v>129</v>
      </c>
    </row>
    <row r="2019" spans="1:51" s="14" customFormat="1" ht="12">
      <c r="A2019" s="14"/>
      <c r="B2019" s="253"/>
      <c r="C2019" s="254"/>
      <c r="D2019" s="234" t="s">
        <v>188</v>
      </c>
      <c r="E2019" s="255" t="s">
        <v>1</v>
      </c>
      <c r="F2019" s="256" t="s">
        <v>715</v>
      </c>
      <c r="G2019" s="254"/>
      <c r="H2019" s="257">
        <v>16.875</v>
      </c>
      <c r="I2019" s="258"/>
      <c r="J2019" s="254"/>
      <c r="K2019" s="254"/>
      <c r="L2019" s="259"/>
      <c r="M2019" s="260"/>
      <c r="N2019" s="261"/>
      <c r="O2019" s="261"/>
      <c r="P2019" s="261"/>
      <c r="Q2019" s="261"/>
      <c r="R2019" s="261"/>
      <c r="S2019" s="261"/>
      <c r="T2019" s="262"/>
      <c r="U2019" s="14"/>
      <c r="V2019" s="14"/>
      <c r="W2019" s="14"/>
      <c r="X2019" s="14"/>
      <c r="Y2019" s="14"/>
      <c r="Z2019" s="14"/>
      <c r="AA2019" s="14"/>
      <c r="AB2019" s="14"/>
      <c r="AC2019" s="14"/>
      <c r="AD2019" s="14"/>
      <c r="AE2019" s="14"/>
      <c r="AT2019" s="263" t="s">
        <v>188</v>
      </c>
      <c r="AU2019" s="263" t="s">
        <v>82</v>
      </c>
      <c r="AV2019" s="14" t="s">
        <v>82</v>
      </c>
      <c r="AW2019" s="14" t="s">
        <v>30</v>
      </c>
      <c r="AX2019" s="14" t="s">
        <v>73</v>
      </c>
      <c r="AY2019" s="263" t="s">
        <v>129</v>
      </c>
    </row>
    <row r="2020" spans="1:51" s="14" customFormat="1" ht="12">
      <c r="A2020" s="14"/>
      <c r="B2020" s="253"/>
      <c r="C2020" s="254"/>
      <c r="D2020" s="234" t="s">
        <v>188</v>
      </c>
      <c r="E2020" s="255" t="s">
        <v>1</v>
      </c>
      <c r="F2020" s="256" t="s">
        <v>716</v>
      </c>
      <c r="G2020" s="254"/>
      <c r="H2020" s="257">
        <v>0.3</v>
      </c>
      <c r="I2020" s="258"/>
      <c r="J2020" s="254"/>
      <c r="K2020" s="254"/>
      <c r="L2020" s="259"/>
      <c r="M2020" s="260"/>
      <c r="N2020" s="261"/>
      <c r="O2020" s="261"/>
      <c r="P2020" s="261"/>
      <c r="Q2020" s="261"/>
      <c r="R2020" s="261"/>
      <c r="S2020" s="261"/>
      <c r="T2020" s="262"/>
      <c r="U2020" s="14"/>
      <c r="V2020" s="14"/>
      <c r="W2020" s="14"/>
      <c r="X2020" s="14"/>
      <c r="Y2020" s="14"/>
      <c r="Z2020" s="14"/>
      <c r="AA2020" s="14"/>
      <c r="AB2020" s="14"/>
      <c r="AC2020" s="14"/>
      <c r="AD2020" s="14"/>
      <c r="AE2020" s="14"/>
      <c r="AT2020" s="263" t="s">
        <v>188</v>
      </c>
      <c r="AU2020" s="263" t="s">
        <v>82</v>
      </c>
      <c r="AV2020" s="14" t="s">
        <v>82</v>
      </c>
      <c r="AW2020" s="14" t="s">
        <v>30</v>
      </c>
      <c r="AX2020" s="14" t="s">
        <v>73</v>
      </c>
      <c r="AY2020" s="263" t="s">
        <v>129</v>
      </c>
    </row>
    <row r="2021" spans="1:51" s="14" customFormat="1" ht="12">
      <c r="A2021" s="14"/>
      <c r="B2021" s="253"/>
      <c r="C2021" s="254"/>
      <c r="D2021" s="234" t="s">
        <v>188</v>
      </c>
      <c r="E2021" s="255" t="s">
        <v>1</v>
      </c>
      <c r="F2021" s="256" t="s">
        <v>691</v>
      </c>
      <c r="G2021" s="254"/>
      <c r="H2021" s="257">
        <v>0.338</v>
      </c>
      <c r="I2021" s="258"/>
      <c r="J2021" s="254"/>
      <c r="K2021" s="254"/>
      <c r="L2021" s="259"/>
      <c r="M2021" s="260"/>
      <c r="N2021" s="261"/>
      <c r="O2021" s="261"/>
      <c r="P2021" s="261"/>
      <c r="Q2021" s="261"/>
      <c r="R2021" s="261"/>
      <c r="S2021" s="261"/>
      <c r="T2021" s="262"/>
      <c r="U2021" s="14"/>
      <c r="V2021" s="14"/>
      <c r="W2021" s="14"/>
      <c r="X2021" s="14"/>
      <c r="Y2021" s="14"/>
      <c r="Z2021" s="14"/>
      <c r="AA2021" s="14"/>
      <c r="AB2021" s="14"/>
      <c r="AC2021" s="14"/>
      <c r="AD2021" s="14"/>
      <c r="AE2021" s="14"/>
      <c r="AT2021" s="263" t="s">
        <v>188</v>
      </c>
      <c r="AU2021" s="263" t="s">
        <v>82</v>
      </c>
      <c r="AV2021" s="14" t="s">
        <v>82</v>
      </c>
      <c r="AW2021" s="14" t="s">
        <v>30</v>
      </c>
      <c r="AX2021" s="14" t="s">
        <v>73</v>
      </c>
      <c r="AY2021" s="263" t="s">
        <v>129</v>
      </c>
    </row>
    <row r="2022" spans="1:51" s="15" customFormat="1" ht="12">
      <c r="A2022" s="15"/>
      <c r="B2022" s="264"/>
      <c r="C2022" s="265"/>
      <c r="D2022" s="234" t="s">
        <v>188</v>
      </c>
      <c r="E2022" s="266" t="s">
        <v>1</v>
      </c>
      <c r="F2022" s="267" t="s">
        <v>197</v>
      </c>
      <c r="G2022" s="265"/>
      <c r="H2022" s="268">
        <v>232.10500000000008</v>
      </c>
      <c r="I2022" s="269"/>
      <c r="J2022" s="265"/>
      <c r="K2022" s="265"/>
      <c r="L2022" s="270"/>
      <c r="M2022" s="271"/>
      <c r="N2022" s="272"/>
      <c r="O2022" s="272"/>
      <c r="P2022" s="272"/>
      <c r="Q2022" s="272"/>
      <c r="R2022" s="272"/>
      <c r="S2022" s="272"/>
      <c r="T2022" s="273"/>
      <c r="U2022" s="15"/>
      <c r="V2022" s="15"/>
      <c r="W2022" s="15"/>
      <c r="X2022" s="15"/>
      <c r="Y2022" s="15"/>
      <c r="Z2022" s="15"/>
      <c r="AA2022" s="15"/>
      <c r="AB2022" s="15"/>
      <c r="AC2022" s="15"/>
      <c r="AD2022" s="15"/>
      <c r="AE2022" s="15"/>
      <c r="AT2022" s="274" t="s">
        <v>188</v>
      </c>
      <c r="AU2022" s="274" t="s">
        <v>82</v>
      </c>
      <c r="AV2022" s="15" t="s">
        <v>136</v>
      </c>
      <c r="AW2022" s="15" t="s">
        <v>30</v>
      </c>
      <c r="AX2022" s="15" t="s">
        <v>80</v>
      </c>
      <c r="AY2022" s="274" t="s">
        <v>129</v>
      </c>
    </row>
    <row r="2023" spans="1:65" s="2" customFormat="1" ht="33" customHeight="1">
      <c r="A2023" s="39"/>
      <c r="B2023" s="40"/>
      <c r="C2023" s="220" t="s">
        <v>1330</v>
      </c>
      <c r="D2023" s="220" t="s">
        <v>132</v>
      </c>
      <c r="E2023" s="221" t="s">
        <v>1331</v>
      </c>
      <c r="F2023" s="222" t="s">
        <v>1332</v>
      </c>
      <c r="G2023" s="223" t="s">
        <v>187</v>
      </c>
      <c r="H2023" s="224">
        <v>232.105</v>
      </c>
      <c r="I2023" s="225"/>
      <c r="J2023" s="226">
        <f>ROUND(I2023*H2023,2)</f>
        <v>0</v>
      </c>
      <c r="K2023" s="227"/>
      <c r="L2023" s="45"/>
      <c r="M2023" s="228" t="s">
        <v>1</v>
      </c>
      <c r="N2023" s="229" t="s">
        <v>38</v>
      </c>
      <c r="O2023" s="92"/>
      <c r="P2023" s="230">
        <f>O2023*H2023</f>
        <v>0</v>
      </c>
      <c r="Q2023" s="230">
        <v>0</v>
      </c>
      <c r="R2023" s="230">
        <f>Q2023*H2023</f>
        <v>0</v>
      </c>
      <c r="S2023" s="230">
        <v>0</v>
      </c>
      <c r="T2023" s="231">
        <f>S2023*H2023</f>
        <v>0</v>
      </c>
      <c r="U2023" s="39"/>
      <c r="V2023" s="39"/>
      <c r="W2023" s="39"/>
      <c r="X2023" s="39"/>
      <c r="Y2023" s="39"/>
      <c r="Z2023" s="39"/>
      <c r="AA2023" s="39"/>
      <c r="AB2023" s="39"/>
      <c r="AC2023" s="39"/>
      <c r="AD2023" s="39"/>
      <c r="AE2023" s="39"/>
      <c r="AR2023" s="232" t="s">
        <v>248</v>
      </c>
      <c r="AT2023" s="232" t="s">
        <v>132</v>
      </c>
      <c r="AU2023" s="232" t="s">
        <v>82</v>
      </c>
      <c r="AY2023" s="18" t="s">
        <v>129</v>
      </c>
      <c r="BE2023" s="233">
        <f>IF(N2023="základní",J2023,0)</f>
        <v>0</v>
      </c>
      <c r="BF2023" s="233">
        <f>IF(N2023="snížená",J2023,0)</f>
        <v>0</v>
      </c>
      <c r="BG2023" s="233">
        <f>IF(N2023="zákl. přenesená",J2023,0)</f>
        <v>0</v>
      </c>
      <c r="BH2023" s="233">
        <f>IF(N2023="sníž. přenesená",J2023,0)</f>
        <v>0</v>
      </c>
      <c r="BI2023" s="233">
        <f>IF(N2023="nulová",J2023,0)</f>
        <v>0</v>
      </c>
      <c r="BJ2023" s="18" t="s">
        <v>80</v>
      </c>
      <c r="BK2023" s="233">
        <f>ROUND(I2023*H2023,2)</f>
        <v>0</v>
      </c>
      <c r="BL2023" s="18" t="s">
        <v>248</v>
      </c>
      <c r="BM2023" s="232" t="s">
        <v>1333</v>
      </c>
    </row>
    <row r="2024" spans="1:47" s="2" customFormat="1" ht="12">
      <c r="A2024" s="39"/>
      <c r="B2024" s="40"/>
      <c r="C2024" s="41"/>
      <c r="D2024" s="234" t="s">
        <v>137</v>
      </c>
      <c r="E2024" s="41"/>
      <c r="F2024" s="235" t="s">
        <v>1332</v>
      </c>
      <c r="G2024" s="41"/>
      <c r="H2024" s="41"/>
      <c r="I2024" s="236"/>
      <c r="J2024" s="41"/>
      <c r="K2024" s="41"/>
      <c r="L2024" s="45"/>
      <c r="M2024" s="237"/>
      <c r="N2024" s="238"/>
      <c r="O2024" s="92"/>
      <c r="P2024" s="92"/>
      <c r="Q2024" s="92"/>
      <c r="R2024" s="92"/>
      <c r="S2024" s="92"/>
      <c r="T2024" s="93"/>
      <c r="U2024" s="39"/>
      <c r="V2024" s="39"/>
      <c r="W2024" s="39"/>
      <c r="X2024" s="39"/>
      <c r="Y2024" s="39"/>
      <c r="Z2024" s="39"/>
      <c r="AA2024" s="39"/>
      <c r="AB2024" s="39"/>
      <c r="AC2024" s="39"/>
      <c r="AD2024" s="39"/>
      <c r="AE2024" s="39"/>
      <c r="AT2024" s="18" t="s">
        <v>137</v>
      </c>
      <c r="AU2024" s="18" t="s">
        <v>82</v>
      </c>
    </row>
    <row r="2025" spans="1:51" s="13" customFormat="1" ht="12">
      <c r="A2025" s="13"/>
      <c r="B2025" s="243"/>
      <c r="C2025" s="244"/>
      <c r="D2025" s="234" t="s">
        <v>188</v>
      </c>
      <c r="E2025" s="245" t="s">
        <v>1</v>
      </c>
      <c r="F2025" s="246" t="s">
        <v>684</v>
      </c>
      <c r="G2025" s="244"/>
      <c r="H2025" s="245" t="s">
        <v>1</v>
      </c>
      <c r="I2025" s="247"/>
      <c r="J2025" s="244"/>
      <c r="K2025" s="244"/>
      <c r="L2025" s="248"/>
      <c r="M2025" s="249"/>
      <c r="N2025" s="250"/>
      <c r="O2025" s="250"/>
      <c r="P2025" s="250"/>
      <c r="Q2025" s="250"/>
      <c r="R2025" s="250"/>
      <c r="S2025" s="250"/>
      <c r="T2025" s="251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T2025" s="252" t="s">
        <v>188</v>
      </c>
      <c r="AU2025" s="252" t="s">
        <v>82</v>
      </c>
      <c r="AV2025" s="13" t="s">
        <v>80</v>
      </c>
      <c r="AW2025" s="13" t="s">
        <v>30</v>
      </c>
      <c r="AX2025" s="13" t="s">
        <v>73</v>
      </c>
      <c r="AY2025" s="252" t="s">
        <v>129</v>
      </c>
    </row>
    <row r="2026" spans="1:51" s="14" customFormat="1" ht="12">
      <c r="A2026" s="14"/>
      <c r="B2026" s="253"/>
      <c r="C2026" s="254"/>
      <c r="D2026" s="234" t="s">
        <v>188</v>
      </c>
      <c r="E2026" s="255" t="s">
        <v>1</v>
      </c>
      <c r="F2026" s="256" t="s">
        <v>439</v>
      </c>
      <c r="G2026" s="254"/>
      <c r="H2026" s="257">
        <v>13.86</v>
      </c>
      <c r="I2026" s="258"/>
      <c r="J2026" s="254"/>
      <c r="K2026" s="254"/>
      <c r="L2026" s="259"/>
      <c r="M2026" s="260"/>
      <c r="N2026" s="261"/>
      <c r="O2026" s="261"/>
      <c r="P2026" s="261"/>
      <c r="Q2026" s="261"/>
      <c r="R2026" s="261"/>
      <c r="S2026" s="261"/>
      <c r="T2026" s="262"/>
      <c r="U2026" s="14"/>
      <c r="V2026" s="14"/>
      <c r="W2026" s="14"/>
      <c r="X2026" s="14"/>
      <c r="Y2026" s="14"/>
      <c r="Z2026" s="14"/>
      <c r="AA2026" s="14"/>
      <c r="AB2026" s="14"/>
      <c r="AC2026" s="14"/>
      <c r="AD2026" s="14"/>
      <c r="AE2026" s="14"/>
      <c r="AT2026" s="263" t="s">
        <v>188</v>
      </c>
      <c r="AU2026" s="263" t="s">
        <v>82</v>
      </c>
      <c r="AV2026" s="14" t="s">
        <v>82</v>
      </c>
      <c r="AW2026" s="14" t="s">
        <v>30</v>
      </c>
      <c r="AX2026" s="14" t="s">
        <v>73</v>
      </c>
      <c r="AY2026" s="263" t="s">
        <v>129</v>
      </c>
    </row>
    <row r="2027" spans="1:51" s="14" customFormat="1" ht="12">
      <c r="A2027" s="14"/>
      <c r="B2027" s="253"/>
      <c r="C2027" s="254"/>
      <c r="D2027" s="234" t="s">
        <v>188</v>
      </c>
      <c r="E2027" s="255" t="s">
        <v>1</v>
      </c>
      <c r="F2027" s="256" t="s">
        <v>685</v>
      </c>
      <c r="G2027" s="254"/>
      <c r="H2027" s="257">
        <v>3.6</v>
      </c>
      <c r="I2027" s="258"/>
      <c r="J2027" s="254"/>
      <c r="K2027" s="254"/>
      <c r="L2027" s="259"/>
      <c r="M2027" s="260"/>
      <c r="N2027" s="261"/>
      <c r="O2027" s="261"/>
      <c r="P2027" s="261"/>
      <c r="Q2027" s="261"/>
      <c r="R2027" s="261"/>
      <c r="S2027" s="261"/>
      <c r="T2027" s="262"/>
      <c r="U2027" s="14"/>
      <c r="V2027" s="14"/>
      <c r="W2027" s="14"/>
      <c r="X2027" s="14"/>
      <c r="Y2027" s="14"/>
      <c r="Z2027" s="14"/>
      <c r="AA2027" s="14"/>
      <c r="AB2027" s="14"/>
      <c r="AC2027" s="14"/>
      <c r="AD2027" s="14"/>
      <c r="AE2027" s="14"/>
      <c r="AT2027" s="263" t="s">
        <v>188</v>
      </c>
      <c r="AU2027" s="263" t="s">
        <v>82</v>
      </c>
      <c r="AV2027" s="14" t="s">
        <v>82</v>
      </c>
      <c r="AW2027" s="14" t="s">
        <v>30</v>
      </c>
      <c r="AX2027" s="14" t="s">
        <v>73</v>
      </c>
      <c r="AY2027" s="263" t="s">
        <v>129</v>
      </c>
    </row>
    <row r="2028" spans="1:51" s="14" customFormat="1" ht="12">
      <c r="A2028" s="14"/>
      <c r="B2028" s="253"/>
      <c r="C2028" s="254"/>
      <c r="D2028" s="234" t="s">
        <v>188</v>
      </c>
      <c r="E2028" s="255" t="s">
        <v>1</v>
      </c>
      <c r="F2028" s="256" t="s">
        <v>686</v>
      </c>
      <c r="G2028" s="254"/>
      <c r="H2028" s="257">
        <v>0.675</v>
      </c>
      <c r="I2028" s="258"/>
      <c r="J2028" s="254"/>
      <c r="K2028" s="254"/>
      <c r="L2028" s="259"/>
      <c r="M2028" s="260"/>
      <c r="N2028" s="261"/>
      <c r="O2028" s="261"/>
      <c r="P2028" s="261"/>
      <c r="Q2028" s="261"/>
      <c r="R2028" s="261"/>
      <c r="S2028" s="261"/>
      <c r="T2028" s="262"/>
      <c r="U2028" s="14"/>
      <c r="V2028" s="14"/>
      <c r="W2028" s="14"/>
      <c r="X2028" s="14"/>
      <c r="Y2028" s="14"/>
      <c r="Z2028" s="14"/>
      <c r="AA2028" s="14"/>
      <c r="AB2028" s="14"/>
      <c r="AC2028" s="14"/>
      <c r="AD2028" s="14"/>
      <c r="AE2028" s="14"/>
      <c r="AT2028" s="263" t="s">
        <v>188</v>
      </c>
      <c r="AU2028" s="263" t="s">
        <v>82</v>
      </c>
      <c r="AV2028" s="14" t="s">
        <v>82</v>
      </c>
      <c r="AW2028" s="14" t="s">
        <v>30</v>
      </c>
      <c r="AX2028" s="14" t="s">
        <v>73</v>
      </c>
      <c r="AY2028" s="263" t="s">
        <v>129</v>
      </c>
    </row>
    <row r="2029" spans="1:51" s="13" customFormat="1" ht="12">
      <c r="A2029" s="13"/>
      <c r="B2029" s="243"/>
      <c r="C2029" s="244"/>
      <c r="D2029" s="234" t="s">
        <v>188</v>
      </c>
      <c r="E2029" s="245" t="s">
        <v>1</v>
      </c>
      <c r="F2029" s="246" t="s">
        <v>687</v>
      </c>
      <c r="G2029" s="244"/>
      <c r="H2029" s="245" t="s">
        <v>1</v>
      </c>
      <c r="I2029" s="247"/>
      <c r="J2029" s="244"/>
      <c r="K2029" s="244"/>
      <c r="L2029" s="248"/>
      <c r="M2029" s="249"/>
      <c r="N2029" s="250"/>
      <c r="O2029" s="250"/>
      <c r="P2029" s="250"/>
      <c r="Q2029" s="250"/>
      <c r="R2029" s="250"/>
      <c r="S2029" s="250"/>
      <c r="T2029" s="251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T2029" s="252" t="s">
        <v>188</v>
      </c>
      <c r="AU2029" s="252" t="s">
        <v>82</v>
      </c>
      <c r="AV2029" s="13" t="s">
        <v>80</v>
      </c>
      <c r="AW2029" s="13" t="s">
        <v>30</v>
      </c>
      <c r="AX2029" s="13" t="s">
        <v>73</v>
      </c>
      <c r="AY2029" s="252" t="s">
        <v>129</v>
      </c>
    </row>
    <row r="2030" spans="1:51" s="14" customFormat="1" ht="12">
      <c r="A2030" s="14"/>
      <c r="B2030" s="253"/>
      <c r="C2030" s="254"/>
      <c r="D2030" s="234" t="s">
        <v>188</v>
      </c>
      <c r="E2030" s="255" t="s">
        <v>1</v>
      </c>
      <c r="F2030" s="256" t="s">
        <v>688</v>
      </c>
      <c r="G2030" s="254"/>
      <c r="H2030" s="257">
        <v>7.873</v>
      </c>
      <c r="I2030" s="258"/>
      <c r="J2030" s="254"/>
      <c r="K2030" s="254"/>
      <c r="L2030" s="259"/>
      <c r="M2030" s="260"/>
      <c r="N2030" s="261"/>
      <c r="O2030" s="261"/>
      <c r="P2030" s="261"/>
      <c r="Q2030" s="261"/>
      <c r="R2030" s="261"/>
      <c r="S2030" s="261"/>
      <c r="T2030" s="262"/>
      <c r="U2030" s="14"/>
      <c r="V2030" s="14"/>
      <c r="W2030" s="14"/>
      <c r="X2030" s="14"/>
      <c r="Y2030" s="14"/>
      <c r="Z2030" s="14"/>
      <c r="AA2030" s="14"/>
      <c r="AB2030" s="14"/>
      <c r="AC2030" s="14"/>
      <c r="AD2030" s="14"/>
      <c r="AE2030" s="14"/>
      <c r="AT2030" s="263" t="s">
        <v>188</v>
      </c>
      <c r="AU2030" s="263" t="s">
        <v>82</v>
      </c>
      <c r="AV2030" s="14" t="s">
        <v>82</v>
      </c>
      <c r="AW2030" s="14" t="s">
        <v>30</v>
      </c>
      <c r="AX2030" s="14" t="s">
        <v>73</v>
      </c>
      <c r="AY2030" s="263" t="s">
        <v>129</v>
      </c>
    </row>
    <row r="2031" spans="1:51" s="14" customFormat="1" ht="12">
      <c r="A2031" s="14"/>
      <c r="B2031" s="253"/>
      <c r="C2031" s="254"/>
      <c r="D2031" s="234" t="s">
        <v>188</v>
      </c>
      <c r="E2031" s="255" t="s">
        <v>1</v>
      </c>
      <c r="F2031" s="256" t="s">
        <v>689</v>
      </c>
      <c r="G2031" s="254"/>
      <c r="H2031" s="257">
        <v>8.543</v>
      </c>
      <c r="I2031" s="258"/>
      <c r="J2031" s="254"/>
      <c r="K2031" s="254"/>
      <c r="L2031" s="259"/>
      <c r="M2031" s="260"/>
      <c r="N2031" s="261"/>
      <c r="O2031" s="261"/>
      <c r="P2031" s="261"/>
      <c r="Q2031" s="261"/>
      <c r="R2031" s="261"/>
      <c r="S2031" s="261"/>
      <c r="T2031" s="262"/>
      <c r="U2031" s="14"/>
      <c r="V2031" s="14"/>
      <c r="W2031" s="14"/>
      <c r="X2031" s="14"/>
      <c r="Y2031" s="14"/>
      <c r="Z2031" s="14"/>
      <c r="AA2031" s="14"/>
      <c r="AB2031" s="14"/>
      <c r="AC2031" s="14"/>
      <c r="AD2031" s="14"/>
      <c r="AE2031" s="14"/>
      <c r="AT2031" s="263" t="s">
        <v>188</v>
      </c>
      <c r="AU2031" s="263" t="s">
        <v>82</v>
      </c>
      <c r="AV2031" s="14" t="s">
        <v>82</v>
      </c>
      <c r="AW2031" s="14" t="s">
        <v>30</v>
      </c>
      <c r="AX2031" s="14" t="s">
        <v>73</v>
      </c>
      <c r="AY2031" s="263" t="s">
        <v>129</v>
      </c>
    </row>
    <row r="2032" spans="1:51" s="14" customFormat="1" ht="12">
      <c r="A2032" s="14"/>
      <c r="B2032" s="253"/>
      <c r="C2032" s="254"/>
      <c r="D2032" s="234" t="s">
        <v>188</v>
      </c>
      <c r="E2032" s="255" t="s">
        <v>1</v>
      </c>
      <c r="F2032" s="256" t="s">
        <v>690</v>
      </c>
      <c r="G2032" s="254"/>
      <c r="H2032" s="257">
        <v>0.225</v>
      </c>
      <c r="I2032" s="258"/>
      <c r="J2032" s="254"/>
      <c r="K2032" s="254"/>
      <c r="L2032" s="259"/>
      <c r="M2032" s="260"/>
      <c r="N2032" s="261"/>
      <c r="O2032" s="261"/>
      <c r="P2032" s="261"/>
      <c r="Q2032" s="261"/>
      <c r="R2032" s="261"/>
      <c r="S2032" s="261"/>
      <c r="T2032" s="262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T2032" s="263" t="s">
        <v>188</v>
      </c>
      <c r="AU2032" s="263" t="s">
        <v>82</v>
      </c>
      <c r="AV2032" s="14" t="s">
        <v>82</v>
      </c>
      <c r="AW2032" s="14" t="s">
        <v>30</v>
      </c>
      <c r="AX2032" s="14" t="s">
        <v>73</v>
      </c>
      <c r="AY2032" s="263" t="s">
        <v>129</v>
      </c>
    </row>
    <row r="2033" spans="1:51" s="14" customFormat="1" ht="12">
      <c r="A2033" s="14"/>
      <c r="B2033" s="253"/>
      <c r="C2033" s="254"/>
      <c r="D2033" s="234" t="s">
        <v>188</v>
      </c>
      <c r="E2033" s="255" t="s">
        <v>1</v>
      </c>
      <c r="F2033" s="256" t="s">
        <v>691</v>
      </c>
      <c r="G2033" s="254"/>
      <c r="H2033" s="257">
        <v>0.338</v>
      </c>
      <c r="I2033" s="258"/>
      <c r="J2033" s="254"/>
      <c r="K2033" s="254"/>
      <c r="L2033" s="259"/>
      <c r="M2033" s="260"/>
      <c r="N2033" s="261"/>
      <c r="O2033" s="261"/>
      <c r="P2033" s="261"/>
      <c r="Q2033" s="261"/>
      <c r="R2033" s="261"/>
      <c r="S2033" s="261"/>
      <c r="T2033" s="262"/>
      <c r="U2033" s="14"/>
      <c r="V2033" s="14"/>
      <c r="W2033" s="14"/>
      <c r="X2033" s="14"/>
      <c r="Y2033" s="14"/>
      <c r="Z2033" s="14"/>
      <c r="AA2033" s="14"/>
      <c r="AB2033" s="14"/>
      <c r="AC2033" s="14"/>
      <c r="AD2033" s="14"/>
      <c r="AE2033" s="14"/>
      <c r="AT2033" s="263" t="s">
        <v>188</v>
      </c>
      <c r="AU2033" s="263" t="s">
        <v>82</v>
      </c>
      <c r="AV2033" s="14" t="s">
        <v>82</v>
      </c>
      <c r="AW2033" s="14" t="s">
        <v>30</v>
      </c>
      <c r="AX2033" s="14" t="s">
        <v>73</v>
      </c>
      <c r="AY2033" s="263" t="s">
        <v>129</v>
      </c>
    </row>
    <row r="2034" spans="1:51" s="14" customFormat="1" ht="12">
      <c r="A2034" s="14"/>
      <c r="B2034" s="253"/>
      <c r="C2034" s="254"/>
      <c r="D2034" s="234" t="s">
        <v>188</v>
      </c>
      <c r="E2034" s="255" t="s">
        <v>1</v>
      </c>
      <c r="F2034" s="256" t="s">
        <v>692</v>
      </c>
      <c r="G2034" s="254"/>
      <c r="H2034" s="257">
        <v>0.765</v>
      </c>
      <c r="I2034" s="258"/>
      <c r="J2034" s="254"/>
      <c r="K2034" s="254"/>
      <c r="L2034" s="259"/>
      <c r="M2034" s="260"/>
      <c r="N2034" s="261"/>
      <c r="O2034" s="261"/>
      <c r="P2034" s="261"/>
      <c r="Q2034" s="261"/>
      <c r="R2034" s="261"/>
      <c r="S2034" s="261"/>
      <c r="T2034" s="262"/>
      <c r="U2034" s="14"/>
      <c r="V2034" s="14"/>
      <c r="W2034" s="14"/>
      <c r="X2034" s="14"/>
      <c r="Y2034" s="14"/>
      <c r="Z2034" s="14"/>
      <c r="AA2034" s="14"/>
      <c r="AB2034" s="14"/>
      <c r="AC2034" s="14"/>
      <c r="AD2034" s="14"/>
      <c r="AE2034" s="14"/>
      <c r="AT2034" s="263" t="s">
        <v>188</v>
      </c>
      <c r="AU2034" s="263" t="s">
        <v>82</v>
      </c>
      <c r="AV2034" s="14" t="s">
        <v>82</v>
      </c>
      <c r="AW2034" s="14" t="s">
        <v>30</v>
      </c>
      <c r="AX2034" s="14" t="s">
        <v>73</v>
      </c>
      <c r="AY2034" s="263" t="s">
        <v>129</v>
      </c>
    </row>
    <row r="2035" spans="1:51" s="14" customFormat="1" ht="12">
      <c r="A2035" s="14"/>
      <c r="B2035" s="253"/>
      <c r="C2035" s="254"/>
      <c r="D2035" s="234" t="s">
        <v>188</v>
      </c>
      <c r="E2035" s="255" t="s">
        <v>1</v>
      </c>
      <c r="F2035" s="256" t="s">
        <v>693</v>
      </c>
      <c r="G2035" s="254"/>
      <c r="H2035" s="257">
        <v>0.203</v>
      </c>
      <c r="I2035" s="258"/>
      <c r="J2035" s="254"/>
      <c r="K2035" s="254"/>
      <c r="L2035" s="259"/>
      <c r="M2035" s="260"/>
      <c r="N2035" s="261"/>
      <c r="O2035" s="261"/>
      <c r="P2035" s="261"/>
      <c r="Q2035" s="261"/>
      <c r="R2035" s="261"/>
      <c r="S2035" s="261"/>
      <c r="T2035" s="262"/>
      <c r="U2035" s="14"/>
      <c r="V2035" s="14"/>
      <c r="W2035" s="14"/>
      <c r="X2035" s="14"/>
      <c r="Y2035" s="14"/>
      <c r="Z2035" s="14"/>
      <c r="AA2035" s="14"/>
      <c r="AB2035" s="14"/>
      <c r="AC2035" s="14"/>
      <c r="AD2035" s="14"/>
      <c r="AE2035" s="14"/>
      <c r="AT2035" s="263" t="s">
        <v>188</v>
      </c>
      <c r="AU2035" s="263" t="s">
        <v>82</v>
      </c>
      <c r="AV2035" s="14" t="s">
        <v>82</v>
      </c>
      <c r="AW2035" s="14" t="s">
        <v>30</v>
      </c>
      <c r="AX2035" s="14" t="s">
        <v>73</v>
      </c>
      <c r="AY2035" s="263" t="s">
        <v>129</v>
      </c>
    </row>
    <row r="2036" spans="1:51" s="13" customFormat="1" ht="12">
      <c r="A2036" s="13"/>
      <c r="B2036" s="243"/>
      <c r="C2036" s="244"/>
      <c r="D2036" s="234" t="s">
        <v>188</v>
      </c>
      <c r="E2036" s="245" t="s">
        <v>1</v>
      </c>
      <c r="F2036" s="246" t="s">
        <v>694</v>
      </c>
      <c r="G2036" s="244"/>
      <c r="H2036" s="245" t="s">
        <v>1</v>
      </c>
      <c r="I2036" s="247"/>
      <c r="J2036" s="244"/>
      <c r="K2036" s="244"/>
      <c r="L2036" s="248"/>
      <c r="M2036" s="249"/>
      <c r="N2036" s="250"/>
      <c r="O2036" s="250"/>
      <c r="P2036" s="250"/>
      <c r="Q2036" s="250"/>
      <c r="R2036" s="250"/>
      <c r="S2036" s="250"/>
      <c r="T2036" s="251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T2036" s="252" t="s">
        <v>188</v>
      </c>
      <c r="AU2036" s="252" t="s">
        <v>82</v>
      </c>
      <c r="AV2036" s="13" t="s">
        <v>80</v>
      </c>
      <c r="AW2036" s="13" t="s">
        <v>30</v>
      </c>
      <c r="AX2036" s="13" t="s">
        <v>73</v>
      </c>
      <c r="AY2036" s="252" t="s">
        <v>129</v>
      </c>
    </row>
    <row r="2037" spans="1:51" s="14" customFormat="1" ht="12">
      <c r="A2037" s="14"/>
      <c r="B2037" s="253"/>
      <c r="C2037" s="254"/>
      <c r="D2037" s="234" t="s">
        <v>188</v>
      </c>
      <c r="E2037" s="255" t="s">
        <v>1</v>
      </c>
      <c r="F2037" s="256" t="s">
        <v>459</v>
      </c>
      <c r="G2037" s="254"/>
      <c r="H2037" s="257">
        <v>16.875</v>
      </c>
      <c r="I2037" s="258"/>
      <c r="J2037" s="254"/>
      <c r="K2037" s="254"/>
      <c r="L2037" s="259"/>
      <c r="M2037" s="260"/>
      <c r="N2037" s="261"/>
      <c r="O2037" s="261"/>
      <c r="P2037" s="261"/>
      <c r="Q2037" s="261"/>
      <c r="R2037" s="261"/>
      <c r="S2037" s="261"/>
      <c r="T2037" s="262"/>
      <c r="U2037" s="14"/>
      <c r="V2037" s="14"/>
      <c r="W2037" s="14"/>
      <c r="X2037" s="14"/>
      <c r="Y2037" s="14"/>
      <c r="Z2037" s="14"/>
      <c r="AA2037" s="14"/>
      <c r="AB2037" s="14"/>
      <c r="AC2037" s="14"/>
      <c r="AD2037" s="14"/>
      <c r="AE2037" s="14"/>
      <c r="AT2037" s="263" t="s">
        <v>188</v>
      </c>
      <c r="AU2037" s="263" t="s">
        <v>82</v>
      </c>
      <c r="AV2037" s="14" t="s">
        <v>82</v>
      </c>
      <c r="AW2037" s="14" t="s">
        <v>30</v>
      </c>
      <c r="AX2037" s="14" t="s">
        <v>73</v>
      </c>
      <c r="AY2037" s="263" t="s">
        <v>129</v>
      </c>
    </row>
    <row r="2038" spans="1:51" s="14" customFormat="1" ht="12">
      <c r="A2038" s="14"/>
      <c r="B2038" s="253"/>
      <c r="C2038" s="254"/>
      <c r="D2038" s="234" t="s">
        <v>188</v>
      </c>
      <c r="E2038" s="255" t="s">
        <v>1</v>
      </c>
      <c r="F2038" s="256" t="s">
        <v>692</v>
      </c>
      <c r="G2038" s="254"/>
      <c r="H2038" s="257">
        <v>0.765</v>
      </c>
      <c r="I2038" s="258"/>
      <c r="J2038" s="254"/>
      <c r="K2038" s="254"/>
      <c r="L2038" s="259"/>
      <c r="M2038" s="260"/>
      <c r="N2038" s="261"/>
      <c r="O2038" s="261"/>
      <c r="P2038" s="261"/>
      <c r="Q2038" s="261"/>
      <c r="R2038" s="261"/>
      <c r="S2038" s="261"/>
      <c r="T2038" s="262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T2038" s="263" t="s">
        <v>188</v>
      </c>
      <c r="AU2038" s="263" t="s">
        <v>82</v>
      </c>
      <c r="AV2038" s="14" t="s">
        <v>82</v>
      </c>
      <c r="AW2038" s="14" t="s">
        <v>30</v>
      </c>
      <c r="AX2038" s="14" t="s">
        <v>73</v>
      </c>
      <c r="AY2038" s="263" t="s">
        <v>129</v>
      </c>
    </row>
    <row r="2039" spans="1:51" s="14" customFormat="1" ht="12">
      <c r="A2039" s="14"/>
      <c r="B2039" s="253"/>
      <c r="C2039" s="254"/>
      <c r="D2039" s="234" t="s">
        <v>188</v>
      </c>
      <c r="E2039" s="255" t="s">
        <v>1</v>
      </c>
      <c r="F2039" s="256" t="s">
        <v>691</v>
      </c>
      <c r="G2039" s="254"/>
      <c r="H2039" s="257">
        <v>0.338</v>
      </c>
      <c r="I2039" s="258"/>
      <c r="J2039" s="254"/>
      <c r="K2039" s="254"/>
      <c r="L2039" s="259"/>
      <c r="M2039" s="260"/>
      <c r="N2039" s="261"/>
      <c r="O2039" s="261"/>
      <c r="P2039" s="261"/>
      <c r="Q2039" s="261"/>
      <c r="R2039" s="261"/>
      <c r="S2039" s="261"/>
      <c r="T2039" s="262"/>
      <c r="U2039" s="14"/>
      <c r="V2039" s="14"/>
      <c r="W2039" s="14"/>
      <c r="X2039" s="14"/>
      <c r="Y2039" s="14"/>
      <c r="Z2039" s="14"/>
      <c r="AA2039" s="14"/>
      <c r="AB2039" s="14"/>
      <c r="AC2039" s="14"/>
      <c r="AD2039" s="14"/>
      <c r="AE2039" s="14"/>
      <c r="AT2039" s="263" t="s">
        <v>188</v>
      </c>
      <c r="AU2039" s="263" t="s">
        <v>82</v>
      </c>
      <c r="AV2039" s="14" t="s">
        <v>82</v>
      </c>
      <c r="AW2039" s="14" t="s">
        <v>30</v>
      </c>
      <c r="AX2039" s="14" t="s">
        <v>73</v>
      </c>
      <c r="AY2039" s="263" t="s">
        <v>129</v>
      </c>
    </row>
    <row r="2040" spans="1:51" s="13" customFormat="1" ht="12">
      <c r="A2040" s="13"/>
      <c r="B2040" s="243"/>
      <c r="C2040" s="244"/>
      <c r="D2040" s="234" t="s">
        <v>188</v>
      </c>
      <c r="E2040" s="245" t="s">
        <v>1</v>
      </c>
      <c r="F2040" s="246" t="s">
        <v>695</v>
      </c>
      <c r="G2040" s="244"/>
      <c r="H2040" s="245" t="s">
        <v>1</v>
      </c>
      <c r="I2040" s="247"/>
      <c r="J2040" s="244"/>
      <c r="K2040" s="244"/>
      <c r="L2040" s="248"/>
      <c r="M2040" s="249"/>
      <c r="N2040" s="250"/>
      <c r="O2040" s="250"/>
      <c r="P2040" s="250"/>
      <c r="Q2040" s="250"/>
      <c r="R2040" s="250"/>
      <c r="S2040" s="250"/>
      <c r="T2040" s="251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T2040" s="252" t="s">
        <v>188</v>
      </c>
      <c r="AU2040" s="252" t="s">
        <v>82</v>
      </c>
      <c r="AV2040" s="13" t="s">
        <v>80</v>
      </c>
      <c r="AW2040" s="13" t="s">
        <v>30</v>
      </c>
      <c r="AX2040" s="13" t="s">
        <v>73</v>
      </c>
      <c r="AY2040" s="252" t="s">
        <v>129</v>
      </c>
    </row>
    <row r="2041" spans="1:51" s="14" customFormat="1" ht="12">
      <c r="A2041" s="14"/>
      <c r="B2041" s="253"/>
      <c r="C2041" s="254"/>
      <c r="D2041" s="234" t="s">
        <v>188</v>
      </c>
      <c r="E2041" s="255" t="s">
        <v>1</v>
      </c>
      <c r="F2041" s="256" t="s">
        <v>696</v>
      </c>
      <c r="G2041" s="254"/>
      <c r="H2041" s="257">
        <v>26.55</v>
      </c>
      <c r="I2041" s="258"/>
      <c r="J2041" s="254"/>
      <c r="K2041" s="254"/>
      <c r="L2041" s="259"/>
      <c r="M2041" s="260"/>
      <c r="N2041" s="261"/>
      <c r="O2041" s="261"/>
      <c r="P2041" s="261"/>
      <c r="Q2041" s="261"/>
      <c r="R2041" s="261"/>
      <c r="S2041" s="261"/>
      <c r="T2041" s="262"/>
      <c r="U2041" s="14"/>
      <c r="V2041" s="14"/>
      <c r="W2041" s="14"/>
      <c r="X2041" s="14"/>
      <c r="Y2041" s="14"/>
      <c r="Z2041" s="14"/>
      <c r="AA2041" s="14"/>
      <c r="AB2041" s="14"/>
      <c r="AC2041" s="14"/>
      <c r="AD2041" s="14"/>
      <c r="AE2041" s="14"/>
      <c r="AT2041" s="263" t="s">
        <v>188</v>
      </c>
      <c r="AU2041" s="263" t="s">
        <v>82</v>
      </c>
      <c r="AV2041" s="14" t="s">
        <v>82</v>
      </c>
      <c r="AW2041" s="14" t="s">
        <v>30</v>
      </c>
      <c r="AX2041" s="14" t="s">
        <v>73</v>
      </c>
      <c r="AY2041" s="263" t="s">
        <v>129</v>
      </c>
    </row>
    <row r="2042" spans="1:51" s="14" customFormat="1" ht="12">
      <c r="A2042" s="14"/>
      <c r="B2042" s="253"/>
      <c r="C2042" s="254"/>
      <c r="D2042" s="234" t="s">
        <v>188</v>
      </c>
      <c r="E2042" s="255" t="s">
        <v>1</v>
      </c>
      <c r="F2042" s="256" t="s">
        <v>697</v>
      </c>
      <c r="G2042" s="254"/>
      <c r="H2042" s="257">
        <v>0.495</v>
      </c>
      <c r="I2042" s="258"/>
      <c r="J2042" s="254"/>
      <c r="K2042" s="254"/>
      <c r="L2042" s="259"/>
      <c r="M2042" s="260"/>
      <c r="N2042" s="261"/>
      <c r="O2042" s="261"/>
      <c r="P2042" s="261"/>
      <c r="Q2042" s="261"/>
      <c r="R2042" s="261"/>
      <c r="S2042" s="261"/>
      <c r="T2042" s="262"/>
      <c r="U2042" s="14"/>
      <c r="V2042" s="14"/>
      <c r="W2042" s="14"/>
      <c r="X2042" s="14"/>
      <c r="Y2042" s="14"/>
      <c r="Z2042" s="14"/>
      <c r="AA2042" s="14"/>
      <c r="AB2042" s="14"/>
      <c r="AC2042" s="14"/>
      <c r="AD2042" s="14"/>
      <c r="AE2042" s="14"/>
      <c r="AT2042" s="263" t="s">
        <v>188</v>
      </c>
      <c r="AU2042" s="263" t="s">
        <v>82</v>
      </c>
      <c r="AV2042" s="14" t="s">
        <v>82</v>
      </c>
      <c r="AW2042" s="14" t="s">
        <v>30</v>
      </c>
      <c r="AX2042" s="14" t="s">
        <v>73</v>
      </c>
      <c r="AY2042" s="263" t="s">
        <v>129</v>
      </c>
    </row>
    <row r="2043" spans="1:51" s="14" customFormat="1" ht="12">
      <c r="A2043" s="14"/>
      <c r="B2043" s="253"/>
      <c r="C2043" s="254"/>
      <c r="D2043" s="234" t="s">
        <v>188</v>
      </c>
      <c r="E2043" s="255" t="s">
        <v>1</v>
      </c>
      <c r="F2043" s="256" t="s">
        <v>698</v>
      </c>
      <c r="G2043" s="254"/>
      <c r="H2043" s="257">
        <v>0.63</v>
      </c>
      <c r="I2043" s="258"/>
      <c r="J2043" s="254"/>
      <c r="K2043" s="254"/>
      <c r="L2043" s="259"/>
      <c r="M2043" s="260"/>
      <c r="N2043" s="261"/>
      <c r="O2043" s="261"/>
      <c r="P2043" s="261"/>
      <c r="Q2043" s="261"/>
      <c r="R2043" s="261"/>
      <c r="S2043" s="261"/>
      <c r="T2043" s="262"/>
      <c r="U2043" s="14"/>
      <c r="V2043" s="14"/>
      <c r="W2043" s="14"/>
      <c r="X2043" s="14"/>
      <c r="Y2043" s="14"/>
      <c r="Z2043" s="14"/>
      <c r="AA2043" s="14"/>
      <c r="AB2043" s="14"/>
      <c r="AC2043" s="14"/>
      <c r="AD2043" s="14"/>
      <c r="AE2043" s="14"/>
      <c r="AT2043" s="263" t="s">
        <v>188</v>
      </c>
      <c r="AU2043" s="263" t="s">
        <v>82</v>
      </c>
      <c r="AV2043" s="14" t="s">
        <v>82</v>
      </c>
      <c r="AW2043" s="14" t="s">
        <v>30</v>
      </c>
      <c r="AX2043" s="14" t="s">
        <v>73</v>
      </c>
      <c r="AY2043" s="263" t="s">
        <v>129</v>
      </c>
    </row>
    <row r="2044" spans="1:51" s="14" customFormat="1" ht="12">
      <c r="A2044" s="14"/>
      <c r="B2044" s="253"/>
      <c r="C2044" s="254"/>
      <c r="D2044" s="234" t="s">
        <v>188</v>
      </c>
      <c r="E2044" s="255" t="s">
        <v>1</v>
      </c>
      <c r="F2044" s="256" t="s">
        <v>699</v>
      </c>
      <c r="G2044" s="254"/>
      <c r="H2044" s="257">
        <v>1.343</v>
      </c>
      <c r="I2044" s="258"/>
      <c r="J2044" s="254"/>
      <c r="K2044" s="254"/>
      <c r="L2044" s="259"/>
      <c r="M2044" s="260"/>
      <c r="N2044" s="261"/>
      <c r="O2044" s="261"/>
      <c r="P2044" s="261"/>
      <c r="Q2044" s="261"/>
      <c r="R2044" s="261"/>
      <c r="S2044" s="261"/>
      <c r="T2044" s="262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T2044" s="263" t="s">
        <v>188</v>
      </c>
      <c r="AU2044" s="263" t="s">
        <v>82</v>
      </c>
      <c r="AV2044" s="14" t="s">
        <v>82</v>
      </c>
      <c r="AW2044" s="14" t="s">
        <v>30</v>
      </c>
      <c r="AX2044" s="14" t="s">
        <v>73</v>
      </c>
      <c r="AY2044" s="263" t="s">
        <v>129</v>
      </c>
    </row>
    <row r="2045" spans="1:51" s="13" customFormat="1" ht="12">
      <c r="A2045" s="13"/>
      <c r="B2045" s="243"/>
      <c r="C2045" s="244"/>
      <c r="D2045" s="234" t="s">
        <v>188</v>
      </c>
      <c r="E2045" s="245" t="s">
        <v>1</v>
      </c>
      <c r="F2045" s="246" t="s">
        <v>700</v>
      </c>
      <c r="G2045" s="244"/>
      <c r="H2045" s="245" t="s">
        <v>1</v>
      </c>
      <c r="I2045" s="247"/>
      <c r="J2045" s="244"/>
      <c r="K2045" s="244"/>
      <c r="L2045" s="248"/>
      <c r="M2045" s="249"/>
      <c r="N2045" s="250"/>
      <c r="O2045" s="250"/>
      <c r="P2045" s="250"/>
      <c r="Q2045" s="250"/>
      <c r="R2045" s="250"/>
      <c r="S2045" s="250"/>
      <c r="T2045" s="251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T2045" s="252" t="s">
        <v>188</v>
      </c>
      <c r="AU2045" s="252" t="s">
        <v>82</v>
      </c>
      <c r="AV2045" s="13" t="s">
        <v>80</v>
      </c>
      <c r="AW2045" s="13" t="s">
        <v>30</v>
      </c>
      <c r="AX2045" s="13" t="s">
        <v>73</v>
      </c>
      <c r="AY2045" s="252" t="s">
        <v>129</v>
      </c>
    </row>
    <row r="2046" spans="1:51" s="14" customFormat="1" ht="12">
      <c r="A2046" s="14"/>
      <c r="B2046" s="253"/>
      <c r="C2046" s="254"/>
      <c r="D2046" s="234" t="s">
        <v>188</v>
      </c>
      <c r="E2046" s="255" t="s">
        <v>1</v>
      </c>
      <c r="F2046" s="256" t="s">
        <v>449</v>
      </c>
      <c r="G2046" s="254"/>
      <c r="H2046" s="257">
        <v>35.25</v>
      </c>
      <c r="I2046" s="258"/>
      <c r="J2046" s="254"/>
      <c r="K2046" s="254"/>
      <c r="L2046" s="259"/>
      <c r="M2046" s="260"/>
      <c r="N2046" s="261"/>
      <c r="O2046" s="261"/>
      <c r="P2046" s="261"/>
      <c r="Q2046" s="261"/>
      <c r="R2046" s="261"/>
      <c r="S2046" s="261"/>
      <c r="T2046" s="262"/>
      <c r="U2046" s="14"/>
      <c r="V2046" s="14"/>
      <c r="W2046" s="14"/>
      <c r="X2046" s="14"/>
      <c r="Y2046" s="14"/>
      <c r="Z2046" s="14"/>
      <c r="AA2046" s="14"/>
      <c r="AB2046" s="14"/>
      <c r="AC2046" s="14"/>
      <c r="AD2046" s="14"/>
      <c r="AE2046" s="14"/>
      <c r="AT2046" s="263" t="s">
        <v>188</v>
      </c>
      <c r="AU2046" s="263" t="s">
        <v>82</v>
      </c>
      <c r="AV2046" s="14" t="s">
        <v>82</v>
      </c>
      <c r="AW2046" s="14" t="s">
        <v>30</v>
      </c>
      <c r="AX2046" s="14" t="s">
        <v>73</v>
      </c>
      <c r="AY2046" s="263" t="s">
        <v>129</v>
      </c>
    </row>
    <row r="2047" spans="1:51" s="14" customFormat="1" ht="12">
      <c r="A2047" s="14"/>
      <c r="B2047" s="253"/>
      <c r="C2047" s="254"/>
      <c r="D2047" s="234" t="s">
        <v>188</v>
      </c>
      <c r="E2047" s="255" t="s">
        <v>1</v>
      </c>
      <c r="F2047" s="256" t="s">
        <v>701</v>
      </c>
      <c r="G2047" s="254"/>
      <c r="H2047" s="257">
        <v>1.35</v>
      </c>
      <c r="I2047" s="258"/>
      <c r="J2047" s="254"/>
      <c r="K2047" s="254"/>
      <c r="L2047" s="259"/>
      <c r="M2047" s="260"/>
      <c r="N2047" s="261"/>
      <c r="O2047" s="261"/>
      <c r="P2047" s="261"/>
      <c r="Q2047" s="261"/>
      <c r="R2047" s="261"/>
      <c r="S2047" s="261"/>
      <c r="T2047" s="262"/>
      <c r="U2047" s="14"/>
      <c r="V2047" s="14"/>
      <c r="W2047" s="14"/>
      <c r="X2047" s="14"/>
      <c r="Y2047" s="14"/>
      <c r="Z2047" s="14"/>
      <c r="AA2047" s="14"/>
      <c r="AB2047" s="14"/>
      <c r="AC2047" s="14"/>
      <c r="AD2047" s="14"/>
      <c r="AE2047" s="14"/>
      <c r="AT2047" s="263" t="s">
        <v>188</v>
      </c>
      <c r="AU2047" s="263" t="s">
        <v>82</v>
      </c>
      <c r="AV2047" s="14" t="s">
        <v>82</v>
      </c>
      <c r="AW2047" s="14" t="s">
        <v>30</v>
      </c>
      <c r="AX2047" s="14" t="s">
        <v>73</v>
      </c>
      <c r="AY2047" s="263" t="s">
        <v>129</v>
      </c>
    </row>
    <row r="2048" spans="1:51" s="14" customFormat="1" ht="12">
      <c r="A2048" s="14"/>
      <c r="B2048" s="253"/>
      <c r="C2048" s="254"/>
      <c r="D2048" s="234" t="s">
        <v>188</v>
      </c>
      <c r="E2048" s="255" t="s">
        <v>1</v>
      </c>
      <c r="F2048" s="256" t="s">
        <v>702</v>
      </c>
      <c r="G2048" s="254"/>
      <c r="H2048" s="257">
        <v>1.62</v>
      </c>
      <c r="I2048" s="258"/>
      <c r="J2048" s="254"/>
      <c r="K2048" s="254"/>
      <c r="L2048" s="259"/>
      <c r="M2048" s="260"/>
      <c r="N2048" s="261"/>
      <c r="O2048" s="261"/>
      <c r="P2048" s="261"/>
      <c r="Q2048" s="261"/>
      <c r="R2048" s="261"/>
      <c r="S2048" s="261"/>
      <c r="T2048" s="262"/>
      <c r="U2048" s="14"/>
      <c r="V2048" s="14"/>
      <c r="W2048" s="14"/>
      <c r="X2048" s="14"/>
      <c r="Y2048" s="14"/>
      <c r="Z2048" s="14"/>
      <c r="AA2048" s="14"/>
      <c r="AB2048" s="14"/>
      <c r="AC2048" s="14"/>
      <c r="AD2048" s="14"/>
      <c r="AE2048" s="14"/>
      <c r="AT2048" s="263" t="s">
        <v>188</v>
      </c>
      <c r="AU2048" s="263" t="s">
        <v>82</v>
      </c>
      <c r="AV2048" s="14" t="s">
        <v>82</v>
      </c>
      <c r="AW2048" s="14" t="s">
        <v>30</v>
      </c>
      <c r="AX2048" s="14" t="s">
        <v>73</v>
      </c>
      <c r="AY2048" s="263" t="s">
        <v>129</v>
      </c>
    </row>
    <row r="2049" spans="1:51" s="14" customFormat="1" ht="12">
      <c r="A2049" s="14"/>
      <c r="B2049" s="253"/>
      <c r="C2049" s="254"/>
      <c r="D2049" s="234" t="s">
        <v>188</v>
      </c>
      <c r="E2049" s="255" t="s">
        <v>1</v>
      </c>
      <c r="F2049" s="256" t="s">
        <v>703</v>
      </c>
      <c r="G2049" s="254"/>
      <c r="H2049" s="257">
        <v>0.135</v>
      </c>
      <c r="I2049" s="258"/>
      <c r="J2049" s="254"/>
      <c r="K2049" s="254"/>
      <c r="L2049" s="259"/>
      <c r="M2049" s="260"/>
      <c r="N2049" s="261"/>
      <c r="O2049" s="261"/>
      <c r="P2049" s="261"/>
      <c r="Q2049" s="261"/>
      <c r="R2049" s="261"/>
      <c r="S2049" s="261"/>
      <c r="T2049" s="262"/>
      <c r="U2049" s="14"/>
      <c r="V2049" s="14"/>
      <c r="W2049" s="14"/>
      <c r="X2049" s="14"/>
      <c r="Y2049" s="14"/>
      <c r="Z2049" s="14"/>
      <c r="AA2049" s="14"/>
      <c r="AB2049" s="14"/>
      <c r="AC2049" s="14"/>
      <c r="AD2049" s="14"/>
      <c r="AE2049" s="14"/>
      <c r="AT2049" s="263" t="s">
        <v>188</v>
      </c>
      <c r="AU2049" s="263" t="s">
        <v>82</v>
      </c>
      <c r="AV2049" s="14" t="s">
        <v>82</v>
      </c>
      <c r="AW2049" s="14" t="s">
        <v>30</v>
      </c>
      <c r="AX2049" s="14" t="s">
        <v>73</v>
      </c>
      <c r="AY2049" s="263" t="s">
        <v>129</v>
      </c>
    </row>
    <row r="2050" spans="1:51" s="13" customFormat="1" ht="12">
      <c r="A2050" s="13"/>
      <c r="B2050" s="243"/>
      <c r="C2050" s="244"/>
      <c r="D2050" s="234" t="s">
        <v>188</v>
      </c>
      <c r="E2050" s="245" t="s">
        <v>1</v>
      </c>
      <c r="F2050" s="246" t="s">
        <v>704</v>
      </c>
      <c r="G2050" s="244"/>
      <c r="H2050" s="245" t="s">
        <v>1</v>
      </c>
      <c r="I2050" s="247"/>
      <c r="J2050" s="244"/>
      <c r="K2050" s="244"/>
      <c r="L2050" s="248"/>
      <c r="M2050" s="249"/>
      <c r="N2050" s="250"/>
      <c r="O2050" s="250"/>
      <c r="P2050" s="250"/>
      <c r="Q2050" s="250"/>
      <c r="R2050" s="250"/>
      <c r="S2050" s="250"/>
      <c r="T2050" s="251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T2050" s="252" t="s">
        <v>188</v>
      </c>
      <c r="AU2050" s="252" t="s">
        <v>82</v>
      </c>
      <c r="AV2050" s="13" t="s">
        <v>80</v>
      </c>
      <c r="AW2050" s="13" t="s">
        <v>30</v>
      </c>
      <c r="AX2050" s="13" t="s">
        <v>73</v>
      </c>
      <c r="AY2050" s="252" t="s">
        <v>129</v>
      </c>
    </row>
    <row r="2051" spans="1:51" s="14" customFormat="1" ht="12">
      <c r="A2051" s="14"/>
      <c r="B2051" s="253"/>
      <c r="C2051" s="254"/>
      <c r="D2051" s="234" t="s">
        <v>188</v>
      </c>
      <c r="E2051" s="255" t="s">
        <v>1</v>
      </c>
      <c r="F2051" s="256" t="s">
        <v>450</v>
      </c>
      <c r="G2051" s="254"/>
      <c r="H2051" s="257">
        <v>34.875</v>
      </c>
      <c r="I2051" s="258"/>
      <c r="J2051" s="254"/>
      <c r="K2051" s="254"/>
      <c r="L2051" s="259"/>
      <c r="M2051" s="260"/>
      <c r="N2051" s="261"/>
      <c r="O2051" s="261"/>
      <c r="P2051" s="261"/>
      <c r="Q2051" s="261"/>
      <c r="R2051" s="261"/>
      <c r="S2051" s="261"/>
      <c r="T2051" s="262"/>
      <c r="U2051" s="14"/>
      <c r="V2051" s="14"/>
      <c r="W2051" s="14"/>
      <c r="X2051" s="14"/>
      <c r="Y2051" s="14"/>
      <c r="Z2051" s="14"/>
      <c r="AA2051" s="14"/>
      <c r="AB2051" s="14"/>
      <c r="AC2051" s="14"/>
      <c r="AD2051" s="14"/>
      <c r="AE2051" s="14"/>
      <c r="AT2051" s="263" t="s">
        <v>188</v>
      </c>
      <c r="AU2051" s="263" t="s">
        <v>82</v>
      </c>
      <c r="AV2051" s="14" t="s">
        <v>82</v>
      </c>
      <c r="AW2051" s="14" t="s">
        <v>30</v>
      </c>
      <c r="AX2051" s="14" t="s">
        <v>73</v>
      </c>
      <c r="AY2051" s="263" t="s">
        <v>129</v>
      </c>
    </row>
    <row r="2052" spans="1:51" s="14" customFormat="1" ht="12">
      <c r="A2052" s="14"/>
      <c r="B2052" s="253"/>
      <c r="C2052" s="254"/>
      <c r="D2052" s="234" t="s">
        <v>188</v>
      </c>
      <c r="E2052" s="255" t="s">
        <v>1</v>
      </c>
      <c r="F2052" s="256" t="s">
        <v>705</v>
      </c>
      <c r="G2052" s="254"/>
      <c r="H2052" s="257">
        <v>1.013</v>
      </c>
      <c r="I2052" s="258"/>
      <c r="J2052" s="254"/>
      <c r="K2052" s="254"/>
      <c r="L2052" s="259"/>
      <c r="M2052" s="260"/>
      <c r="N2052" s="261"/>
      <c r="O2052" s="261"/>
      <c r="P2052" s="261"/>
      <c r="Q2052" s="261"/>
      <c r="R2052" s="261"/>
      <c r="S2052" s="261"/>
      <c r="T2052" s="262"/>
      <c r="U2052" s="14"/>
      <c r="V2052" s="14"/>
      <c r="W2052" s="14"/>
      <c r="X2052" s="14"/>
      <c r="Y2052" s="14"/>
      <c r="Z2052" s="14"/>
      <c r="AA2052" s="14"/>
      <c r="AB2052" s="14"/>
      <c r="AC2052" s="14"/>
      <c r="AD2052" s="14"/>
      <c r="AE2052" s="14"/>
      <c r="AT2052" s="263" t="s">
        <v>188</v>
      </c>
      <c r="AU2052" s="263" t="s">
        <v>82</v>
      </c>
      <c r="AV2052" s="14" t="s">
        <v>82</v>
      </c>
      <c r="AW2052" s="14" t="s">
        <v>30</v>
      </c>
      <c r="AX2052" s="14" t="s">
        <v>73</v>
      </c>
      <c r="AY2052" s="263" t="s">
        <v>129</v>
      </c>
    </row>
    <row r="2053" spans="1:51" s="14" customFormat="1" ht="12">
      <c r="A2053" s="14"/>
      <c r="B2053" s="253"/>
      <c r="C2053" s="254"/>
      <c r="D2053" s="234" t="s">
        <v>188</v>
      </c>
      <c r="E2053" s="255" t="s">
        <v>1</v>
      </c>
      <c r="F2053" s="256" t="s">
        <v>706</v>
      </c>
      <c r="G2053" s="254"/>
      <c r="H2053" s="257">
        <v>1.088</v>
      </c>
      <c r="I2053" s="258"/>
      <c r="J2053" s="254"/>
      <c r="K2053" s="254"/>
      <c r="L2053" s="259"/>
      <c r="M2053" s="260"/>
      <c r="N2053" s="261"/>
      <c r="O2053" s="261"/>
      <c r="P2053" s="261"/>
      <c r="Q2053" s="261"/>
      <c r="R2053" s="261"/>
      <c r="S2053" s="261"/>
      <c r="T2053" s="262"/>
      <c r="U2053" s="14"/>
      <c r="V2053" s="14"/>
      <c r="W2053" s="14"/>
      <c r="X2053" s="14"/>
      <c r="Y2053" s="14"/>
      <c r="Z2053" s="14"/>
      <c r="AA2053" s="14"/>
      <c r="AB2053" s="14"/>
      <c r="AC2053" s="14"/>
      <c r="AD2053" s="14"/>
      <c r="AE2053" s="14"/>
      <c r="AT2053" s="263" t="s">
        <v>188</v>
      </c>
      <c r="AU2053" s="263" t="s">
        <v>82</v>
      </c>
      <c r="AV2053" s="14" t="s">
        <v>82</v>
      </c>
      <c r="AW2053" s="14" t="s">
        <v>30</v>
      </c>
      <c r="AX2053" s="14" t="s">
        <v>73</v>
      </c>
      <c r="AY2053" s="263" t="s">
        <v>129</v>
      </c>
    </row>
    <row r="2054" spans="1:51" s="13" customFormat="1" ht="12">
      <c r="A2054" s="13"/>
      <c r="B2054" s="243"/>
      <c r="C2054" s="244"/>
      <c r="D2054" s="234" t="s">
        <v>188</v>
      </c>
      <c r="E2054" s="245" t="s">
        <v>1</v>
      </c>
      <c r="F2054" s="246" t="s">
        <v>707</v>
      </c>
      <c r="G2054" s="244"/>
      <c r="H2054" s="245" t="s">
        <v>1</v>
      </c>
      <c r="I2054" s="247"/>
      <c r="J2054" s="244"/>
      <c r="K2054" s="244"/>
      <c r="L2054" s="248"/>
      <c r="M2054" s="249"/>
      <c r="N2054" s="250"/>
      <c r="O2054" s="250"/>
      <c r="P2054" s="250"/>
      <c r="Q2054" s="250"/>
      <c r="R2054" s="250"/>
      <c r="S2054" s="250"/>
      <c r="T2054" s="251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T2054" s="252" t="s">
        <v>188</v>
      </c>
      <c r="AU2054" s="252" t="s">
        <v>82</v>
      </c>
      <c r="AV2054" s="13" t="s">
        <v>80</v>
      </c>
      <c r="AW2054" s="13" t="s">
        <v>30</v>
      </c>
      <c r="AX2054" s="13" t="s">
        <v>73</v>
      </c>
      <c r="AY2054" s="252" t="s">
        <v>129</v>
      </c>
    </row>
    <row r="2055" spans="1:51" s="14" customFormat="1" ht="12">
      <c r="A2055" s="14"/>
      <c r="B2055" s="253"/>
      <c r="C2055" s="254"/>
      <c r="D2055" s="234" t="s">
        <v>188</v>
      </c>
      <c r="E2055" s="255" t="s">
        <v>1</v>
      </c>
      <c r="F2055" s="256" t="s">
        <v>708</v>
      </c>
      <c r="G2055" s="254"/>
      <c r="H2055" s="257">
        <v>17.25</v>
      </c>
      <c r="I2055" s="258"/>
      <c r="J2055" s="254"/>
      <c r="K2055" s="254"/>
      <c r="L2055" s="259"/>
      <c r="M2055" s="260"/>
      <c r="N2055" s="261"/>
      <c r="O2055" s="261"/>
      <c r="P2055" s="261"/>
      <c r="Q2055" s="261"/>
      <c r="R2055" s="261"/>
      <c r="S2055" s="261"/>
      <c r="T2055" s="262"/>
      <c r="U2055" s="14"/>
      <c r="V2055" s="14"/>
      <c r="W2055" s="14"/>
      <c r="X2055" s="14"/>
      <c r="Y2055" s="14"/>
      <c r="Z2055" s="14"/>
      <c r="AA2055" s="14"/>
      <c r="AB2055" s="14"/>
      <c r="AC2055" s="14"/>
      <c r="AD2055" s="14"/>
      <c r="AE2055" s="14"/>
      <c r="AT2055" s="263" t="s">
        <v>188</v>
      </c>
      <c r="AU2055" s="263" t="s">
        <v>82</v>
      </c>
      <c r="AV2055" s="14" t="s">
        <v>82</v>
      </c>
      <c r="AW2055" s="14" t="s">
        <v>30</v>
      </c>
      <c r="AX2055" s="14" t="s">
        <v>73</v>
      </c>
      <c r="AY2055" s="263" t="s">
        <v>129</v>
      </c>
    </row>
    <row r="2056" spans="1:51" s="14" customFormat="1" ht="12">
      <c r="A2056" s="14"/>
      <c r="B2056" s="253"/>
      <c r="C2056" s="254"/>
      <c r="D2056" s="234" t="s">
        <v>188</v>
      </c>
      <c r="E2056" s="255" t="s">
        <v>1</v>
      </c>
      <c r="F2056" s="256" t="s">
        <v>709</v>
      </c>
      <c r="G2056" s="254"/>
      <c r="H2056" s="257">
        <v>0.81</v>
      </c>
      <c r="I2056" s="258"/>
      <c r="J2056" s="254"/>
      <c r="K2056" s="254"/>
      <c r="L2056" s="259"/>
      <c r="M2056" s="260"/>
      <c r="N2056" s="261"/>
      <c r="O2056" s="261"/>
      <c r="P2056" s="261"/>
      <c r="Q2056" s="261"/>
      <c r="R2056" s="261"/>
      <c r="S2056" s="261"/>
      <c r="T2056" s="262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T2056" s="263" t="s">
        <v>188</v>
      </c>
      <c r="AU2056" s="263" t="s">
        <v>82</v>
      </c>
      <c r="AV2056" s="14" t="s">
        <v>82</v>
      </c>
      <c r="AW2056" s="14" t="s">
        <v>30</v>
      </c>
      <c r="AX2056" s="14" t="s">
        <v>73</v>
      </c>
      <c r="AY2056" s="263" t="s">
        <v>129</v>
      </c>
    </row>
    <row r="2057" spans="1:51" s="14" customFormat="1" ht="12">
      <c r="A2057" s="14"/>
      <c r="B2057" s="253"/>
      <c r="C2057" s="254"/>
      <c r="D2057" s="234" t="s">
        <v>188</v>
      </c>
      <c r="E2057" s="255" t="s">
        <v>1</v>
      </c>
      <c r="F2057" s="256" t="s">
        <v>710</v>
      </c>
      <c r="G2057" s="254"/>
      <c r="H2057" s="257">
        <v>0.675</v>
      </c>
      <c r="I2057" s="258"/>
      <c r="J2057" s="254"/>
      <c r="K2057" s="254"/>
      <c r="L2057" s="259"/>
      <c r="M2057" s="260"/>
      <c r="N2057" s="261"/>
      <c r="O2057" s="261"/>
      <c r="P2057" s="261"/>
      <c r="Q2057" s="261"/>
      <c r="R2057" s="261"/>
      <c r="S2057" s="261"/>
      <c r="T2057" s="262"/>
      <c r="U2057" s="14"/>
      <c r="V2057" s="14"/>
      <c r="W2057" s="14"/>
      <c r="X2057" s="14"/>
      <c r="Y2057" s="14"/>
      <c r="Z2057" s="14"/>
      <c r="AA2057" s="14"/>
      <c r="AB2057" s="14"/>
      <c r="AC2057" s="14"/>
      <c r="AD2057" s="14"/>
      <c r="AE2057" s="14"/>
      <c r="AT2057" s="263" t="s">
        <v>188</v>
      </c>
      <c r="AU2057" s="263" t="s">
        <v>82</v>
      </c>
      <c r="AV2057" s="14" t="s">
        <v>82</v>
      </c>
      <c r="AW2057" s="14" t="s">
        <v>30</v>
      </c>
      <c r="AX2057" s="14" t="s">
        <v>73</v>
      </c>
      <c r="AY2057" s="263" t="s">
        <v>129</v>
      </c>
    </row>
    <row r="2058" spans="1:51" s="13" customFormat="1" ht="12">
      <c r="A2058" s="13"/>
      <c r="B2058" s="243"/>
      <c r="C2058" s="244"/>
      <c r="D2058" s="234" t="s">
        <v>188</v>
      </c>
      <c r="E2058" s="245" t="s">
        <v>1</v>
      </c>
      <c r="F2058" s="246" t="s">
        <v>711</v>
      </c>
      <c r="G2058" s="244"/>
      <c r="H2058" s="245" t="s">
        <v>1</v>
      </c>
      <c r="I2058" s="247"/>
      <c r="J2058" s="244"/>
      <c r="K2058" s="244"/>
      <c r="L2058" s="248"/>
      <c r="M2058" s="249"/>
      <c r="N2058" s="250"/>
      <c r="O2058" s="250"/>
      <c r="P2058" s="250"/>
      <c r="Q2058" s="250"/>
      <c r="R2058" s="250"/>
      <c r="S2058" s="250"/>
      <c r="T2058" s="251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T2058" s="252" t="s">
        <v>188</v>
      </c>
      <c r="AU2058" s="252" t="s">
        <v>82</v>
      </c>
      <c r="AV2058" s="13" t="s">
        <v>80</v>
      </c>
      <c r="AW2058" s="13" t="s">
        <v>30</v>
      </c>
      <c r="AX2058" s="13" t="s">
        <v>73</v>
      </c>
      <c r="AY2058" s="252" t="s">
        <v>129</v>
      </c>
    </row>
    <row r="2059" spans="1:51" s="14" customFormat="1" ht="12">
      <c r="A2059" s="14"/>
      <c r="B2059" s="253"/>
      <c r="C2059" s="254"/>
      <c r="D2059" s="234" t="s">
        <v>188</v>
      </c>
      <c r="E2059" s="255" t="s">
        <v>1</v>
      </c>
      <c r="F2059" s="256" t="s">
        <v>708</v>
      </c>
      <c r="G2059" s="254"/>
      <c r="H2059" s="257">
        <v>17.25</v>
      </c>
      <c r="I2059" s="258"/>
      <c r="J2059" s="254"/>
      <c r="K2059" s="254"/>
      <c r="L2059" s="259"/>
      <c r="M2059" s="260"/>
      <c r="N2059" s="261"/>
      <c r="O2059" s="261"/>
      <c r="P2059" s="261"/>
      <c r="Q2059" s="261"/>
      <c r="R2059" s="261"/>
      <c r="S2059" s="261"/>
      <c r="T2059" s="262"/>
      <c r="U2059" s="14"/>
      <c r="V2059" s="14"/>
      <c r="W2059" s="14"/>
      <c r="X2059" s="14"/>
      <c r="Y2059" s="14"/>
      <c r="Z2059" s="14"/>
      <c r="AA2059" s="14"/>
      <c r="AB2059" s="14"/>
      <c r="AC2059" s="14"/>
      <c r="AD2059" s="14"/>
      <c r="AE2059" s="14"/>
      <c r="AT2059" s="263" t="s">
        <v>188</v>
      </c>
      <c r="AU2059" s="263" t="s">
        <v>82</v>
      </c>
      <c r="AV2059" s="14" t="s">
        <v>82</v>
      </c>
      <c r="AW2059" s="14" t="s">
        <v>30</v>
      </c>
      <c r="AX2059" s="14" t="s">
        <v>73</v>
      </c>
      <c r="AY2059" s="263" t="s">
        <v>129</v>
      </c>
    </row>
    <row r="2060" spans="1:51" s="14" customFormat="1" ht="12">
      <c r="A2060" s="14"/>
      <c r="B2060" s="253"/>
      <c r="C2060" s="254"/>
      <c r="D2060" s="234" t="s">
        <v>188</v>
      </c>
      <c r="E2060" s="255" t="s">
        <v>1</v>
      </c>
      <c r="F2060" s="256" t="s">
        <v>709</v>
      </c>
      <c r="G2060" s="254"/>
      <c r="H2060" s="257">
        <v>0.81</v>
      </c>
      <c r="I2060" s="258"/>
      <c r="J2060" s="254"/>
      <c r="K2060" s="254"/>
      <c r="L2060" s="259"/>
      <c r="M2060" s="260"/>
      <c r="N2060" s="261"/>
      <c r="O2060" s="261"/>
      <c r="P2060" s="261"/>
      <c r="Q2060" s="261"/>
      <c r="R2060" s="261"/>
      <c r="S2060" s="261"/>
      <c r="T2060" s="262"/>
      <c r="U2060" s="14"/>
      <c r="V2060" s="14"/>
      <c r="W2060" s="14"/>
      <c r="X2060" s="14"/>
      <c r="Y2060" s="14"/>
      <c r="Z2060" s="14"/>
      <c r="AA2060" s="14"/>
      <c r="AB2060" s="14"/>
      <c r="AC2060" s="14"/>
      <c r="AD2060" s="14"/>
      <c r="AE2060" s="14"/>
      <c r="AT2060" s="263" t="s">
        <v>188</v>
      </c>
      <c r="AU2060" s="263" t="s">
        <v>82</v>
      </c>
      <c r="AV2060" s="14" t="s">
        <v>82</v>
      </c>
      <c r="AW2060" s="14" t="s">
        <v>30</v>
      </c>
      <c r="AX2060" s="14" t="s">
        <v>73</v>
      </c>
      <c r="AY2060" s="263" t="s">
        <v>129</v>
      </c>
    </row>
    <row r="2061" spans="1:51" s="14" customFormat="1" ht="12">
      <c r="A2061" s="14"/>
      <c r="B2061" s="253"/>
      <c r="C2061" s="254"/>
      <c r="D2061" s="234" t="s">
        <v>188</v>
      </c>
      <c r="E2061" s="255" t="s">
        <v>1</v>
      </c>
      <c r="F2061" s="256" t="s">
        <v>710</v>
      </c>
      <c r="G2061" s="254"/>
      <c r="H2061" s="257">
        <v>0.675</v>
      </c>
      <c r="I2061" s="258"/>
      <c r="J2061" s="254"/>
      <c r="K2061" s="254"/>
      <c r="L2061" s="259"/>
      <c r="M2061" s="260"/>
      <c r="N2061" s="261"/>
      <c r="O2061" s="261"/>
      <c r="P2061" s="261"/>
      <c r="Q2061" s="261"/>
      <c r="R2061" s="261"/>
      <c r="S2061" s="261"/>
      <c r="T2061" s="262"/>
      <c r="U2061" s="14"/>
      <c r="V2061" s="14"/>
      <c r="W2061" s="14"/>
      <c r="X2061" s="14"/>
      <c r="Y2061" s="14"/>
      <c r="Z2061" s="14"/>
      <c r="AA2061" s="14"/>
      <c r="AB2061" s="14"/>
      <c r="AC2061" s="14"/>
      <c r="AD2061" s="14"/>
      <c r="AE2061" s="14"/>
      <c r="AT2061" s="263" t="s">
        <v>188</v>
      </c>
      <c r="AU2061" s="263" t="s">
        <v>82</v>
      </c>
      <c r="AV2061" s="14" t="s">
        <v>82</v>
      </c>
      <c r="AW2061" s="14" t="s">
        <v>30</v>
      </c>
      <c r="AX2061" s="14" t="s">
        <v>73</v>
      </c>
      <c r="AY2061" s="263" t="s">
        <v>129</v>
      </c>
    </row>
    <row r="2062" spans="1:51" s="13" customFormat="1" ht="12">
      <c r="A2062" s="13"/>
      <c r="B2062" s="243"/>
      <c r="C2062" s="244"/>
      <c r="D2062" s="234" t="s">
        <v>188</v>
      </c>
      <c r="E2062" s="245" t="s">
        <v>1</v>
      </c>
      <c r="F2062" s="246" t="s">
        <v>712</v>
      </c>
      <c r="G2062" s="244"/>
      <c r="H2062" s="245" t="s">
        <v>1</v>
      </c>
      <c r="I2062" s="247"/>
      <c r="J2062" s="244"/>
      <c r="K2062" s="244"/>
      <c r="L2062" s="248"/>
      <c r="M2062" s="249"/>
      <c r="N2062" s="250"/>
      <c r="O2062" s="250"/>
      <c r="P2062" s="250"/>
      <c r="Q2062" s="250"/>
      <c r="R2062" s="250"/>
      <c r="S2062" s="250"/>
      <c r="T2062" s="251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T2062" s="252" t="s">
        <v>188</v>
      </c>
      <c r="AU2062" s="252" t="s">
        <v>82</v>
      </c>
      <c r="AV2062" s="13" t="s">
        <v>80</v>
      </c>
      <c r="AW2062" s="13" t="s">
        <v>30</v>
      </c>
      <c r="AX2062" s="13" t="s">
        <v>73</v>
      </c>
      <c r="AY2062" s="252" t="s">
        <v>129</v>
      </c>
    </row>
    <row r="2063" spans="1:51" s="14" customFormat="1" ht="12">
      <c r="A2063" s="14"/>
      <c r="B2063" s="253"/>
      <c r="C2063" s="254"/>
      <c r="D2063" s="234" t="s">
        <v>188</v>
      </c>
      <c r="E2063" s="255" t="s">
        <v>1</v>
      </c>
      <c r="F2063" s="256" t="s">
        <v>708</v>
      </c>
      <c r="G2063" s="254"/>
      <c r="H2063" s="257">
        <v>17.25</v>
      </c>
      <c r="I2063" s="258"/>
      <c r="J2063" s="254"/>
      <c r="K2063" s="254"/>
      <c r="L2063" s="259"/>
      <c r="M2063" s="260"/>
      <c r="N2063" s="261"/>
      <c r="O2063" s="261"/>
      <c r="P2063" s="261"/>
      <c r="Q2063" s="261"/>
      <c r="R2063" s="261"/>
      <c r="S2063" s="261"/>
      <c r="T2063" s="262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T2063" s="263" t="s">
        <v>188</v>
      </c>
      <c r="AU2063" s="263" t="s">
        <v>82</v>
      </c>
      <c r="AV2063" s="14" t="s">
        <v>82</v>
      </c>
      <c r="AW2063" s="14" t="s">
        <v>30</v>
      </c>
      <c r="AX2063" s="14" t="s">
        <v>73</v>
      </c>
      <c r="AY2063" s="263" t="s">
        <v>129</v>
      </c>
    </row>
    <row r="2064" spans="1:51" s="14" customFormat="1" ht="12">
      <c r="A2064" s="14"/>
      <c r="B2064" s="253"/>
      <c r="C2064" s="254"/>
      <c r="D2064" s="234" t="s">
        <v>188</v>
      </c>
      <c r="E2064" s="255" t="s">
        <v>1</v>
      </c>
      <c r="F2064" s="256" t="s">
        <v>713</v>
      </c>
      <c r="G2064" s="254"/>
      <c r="H2064" s="257">
        <v>0.788</v>
      </c>
      <c r="I2064" s="258"/>
      <c r="J2064" s="254"/>
      <c r="K2064" s="254"/>
      <c r="L2064" s="259"/>
      <c r="M2064" s="260"/>
      <c r="N2064" s="261"/>
      <c r="O2064" s="261"/>
      <c r="P2064" s="261"/>
      <c r="Q2064" s="261"/>
      <c r="R2064" s="261"/>
      <c r="S2064" s="261"/>
      <c r="T2064" s="262"/>
      <c r="U2064" s="14"/>
      <c r="V2064" s="14"/>
      <c r="W2064" s="14"/>
      <c r="X2064" s="14"/>
      <c r="Y2064" s="14"/>
      <c r="Z2064" s="14"/>
      <c r="AA2064" s="14"/>
      <c r="AB2064" s="14"/>
      <c r="AC2064" s="14"/>
      <c r="AD2064" s="14"/>
      <c r="AE2064" s="14"/>
      <c r="AT2064" s="263" t="s">
        <v>188</v>
      </c>
      <c r="AU2064" s="263" t="s">
        <v>82</v>
      </c>
      <c r="AV2064" s="14" t="s">
        <v>82</v>
      </c>
      <c r="AW2064" s="14" t="s">
        <v>30</v>
      </c>
      <c r="AX2064" s="14" t="s">
        <v>73</v>
      </c>
      <c r="AY2064" s="263" t="s">
        <v>129</v>
      </c>
    </row>
    <row r="2065" spans="1:51" s="14" customFormat="1" ht="12">
      <c r="A2065" s="14"/>
      <c r="B2065" s="253"/>
      <c r="C2065" s="254"/>
      <c r="D2065" s="234" t="s">
        <v>188</v>
      </c>
      <c r="E2065" s="255" t="s">
        <v>1</v>
      </c>
      <c r="F2065" s="256" t="s">
        <v>710</v>
      </c>
      <c r="G2065" s="254"/>
      <c r="H2065" s="257">
        <v>0.675</v>
      </c>
      <c r="I2065" s="258"/>
      <c r="J2065" s="254"/>
      <c r="K2065" s="254"/>
      <c r="L2065" s="259"/>
      <c r="M2065" s="260"/>
      <c r="N2065" s="261"/>
      <c r="O2065" s="261"/>
      <c r="P2065" s="261"/>
      <c r="Q2065" s="261"/>
      <c r="R2065" s="261"/>
      <c r="S2065" s="261"/>
      <c r="T2065" s="262"/>
      <c r="U2065" s="14"/>
      <c r="V2065" s="14"/>
      <c r="W2065" s="14"/>
      <c r="X2065" s="14"/>
      <c r="Y2065" s="14"/>
      <c r="Z2065" s="14"/>
      <c r="AA2065" s="14"/>
      <c r="AB2065" s="14"/>
      <c r="AC2065" s="14"/>
      <c r="AD2065" s="14"/>
      <c r="AE2065" s="14"/>
      <c r="AT2065" s="263" t="s">
        <v>188</v>
      </c>
      <c r="AU2065" s="263" t="s">
        <v>82</v>
      </c>
      <c r="AV2065" s="14" t="s">
        <v>82</v>
      </c>
      <c r="AW2065" s="14" t="s">
        <v>30</v>
      </c>
      <c r="AX2065" s="14" t="s">
        <v>73</v>
      </c>
      <c r="AY2065" s="263" t="s">
        <v>129</v>
      </c>
    </row>
    <row r="2066" spans="1:51" s="13" customFormat="1" ht="12">
      <c r="A2066" s="13"/>
      <c r="B2066" s="243"/>
      <c r="C2066" s="244"/>
      <c r="D2066" s="234" t="s">
        <v>188</v>
      </c>
      <c r="E2066" s="245" t="s">
        <v>1</v>
      </c>
      <c r="F2066" s="246" t="s">
        <v>714</v>
      </c>
      <c r="G2066" s="244"/>
      <c r="H2066" s="245" t="s">
        <v>1</v>
      </c>
      <c r="I2066" s="247"/>
      <c r="J2066" s="244"/>
      <c r="K2066" s="244"/>
      <c r="L2066" s="248"/>
      <c r="M2066" s="249"/>
      <c r="N2066" s="250"/>
      <c r="O2066" s="250"/>
      <c r="P2066" s="250"/>
      <c r="Q2066" s="250"/>
      <c r="R2066" s="250"/>
      <c r="S2066" s="250"/>
      <c r="T2066" s="251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T2066" s="252" t="s">
        <v>188</v>
      </c>
      <c r="AU2066" s="252" t="s">
        <v>82</v>
      </c>
      <c r="AV2066" s="13" t="s">
        <v>80</v>
      </c>
      <c r="AW2066" s="13" t="s">
        <v>30</v>
      </c>
      <c r="AX2066" s="13" t="s">
        <v>73</v>
      </c>
      <c r="AY2066" s="252" t="s">
        <v>129</v>
      </c>
    </row>
    <row r="2067" spans="1:51" s="14" customFormat="1" ht="12">
      <c r="A2067" s="14"/>
      <c r="B2067" s="253"/>
      <c r="C2067" s="254"/>
      <c r="D2067" s="234" t="s">
        <v>188</v>
      </c>
      <c r="E2067" s="255" t="s">
        <v>1</v>
      </c>
      <c r="F2067" s="256" t="s">
        <v>715</v>
      </c>
      <c r="G2067" s="254"/>
      <c r="H2067" s="257">
        <v>16.875</v>
      </c>
      <c r="I2067" s="258"/>
      <c r="J2067" s="254"/>
      <c r="K2067" s="254"/>
      <c r="L2067" s="259"/>
      <c r="M2067" s="260"/>
      <c r="N2067" s="261"/>
      <c r="O2067" s="261"/>
      <c r="P2067" s="261"/>
      <c r="Q2067" s="261"/>
      <c r="R2067" s="261"/>
      <c r="S2067" s="261"/>
      <c r="T2067" s="262"/>
      <c r="U2067" s="14"/>
      <c r="V2067" s="14"/>
      <c r="W2067" s="14"/>
      <c r="X2067" s="14"/>
      <c r="Y2067" s="14"/>
      <c r="Z2067" s="14"/>
      <c r="AA2067" s="14"/>
      <c r="AB2067" s="14"/>
      <c r="AC2067" s="14"/>
      <c r="AD2067" s="14"/>
      <c r="AE2067" s="14"/>
      <c r="AT2067" s="263" t="s">
        <v>188</v>
      </c>
      <c r="AU2067" s="263" t="s">
        <v>82</v>
      </c>
      <c r="AV2067" s="14" t="s">
        <v>82</v>
      </c>
      <c r="AW2067" s="14" t="s">
        <v>30</v>
      </c>
      <c r="AX2067" s="14" t="s">
        <v>73</v>
      </c>
      <c r="AY2067" s="263" t="s">
        <v>129</v>
      </c>
    </row>
    <row r="2068" spans="1:51" s="14" customFormat="1" ht="12">
      <c r="A2068" s="14"/>
      <c r="B2068" s="253"/>
      <c r="C2068" s="254"/>
      <c r="D2068" s="234" t="s">
        <v>188</v>
      </c>
      <c r="E2068" s="255" t="s">
        <v>1</v>
      </c>
      <c r="F2068" s="256" t="s">
        <v>716</v>
      </c>
      <c r="G2068" s="254"/>
      <c r="H2068" s="257">
        <v>0.3</v>
      </c>
      <c r="I2068" s="258"/>
      <c r="J2068" s="254"/>
      <c r="K2068" s="254"/>
      <c r="L2068" s="259"/>
      <c r="M2068" s="260"/>
      <c r="N2068" s="261"/>
      <c r="O2068" s="261"/>
      <c r="P2068" s="261"/>
      <c r="Q2068" s="261"/>
      <c r="R2068" s="261"/>
      <c r="S2068" s="261"/>
      <c r="T2068" s="262"/>
      <c r="U2068" s="14"/>
      <c r="V2068" s="14"/>
      <c r="W2068" s="14"/>
      <c r="X2068" s="14"/>
      <c r="Y2068" s="14"/>
      <c r="Z2068" s="14"/>
      <c r="AA2068" s="14"/>
      <c r="AB2068" s="14"/>
      <c r="AC2068" s="14"/>
      <c r="AD2068" s="14"/>
      <c r="AE2068" s="14"/>
      <c r="AT2068" s="263" t="s">
        <v>188</v>
      </c>
      <c r="AU2068" s="263" t="s">
        <v>82</v>
      </c>
      <c r="AV2068" s="14" t="s">
        <v>82</v>
      </c>
      <c r="AW2068" s="14" t="s">
        <v>30</v>
      </c>
      <c r="AX2068" s="14" t="s">
        <v>73</v>
      </c>
      <c r="AY2068" s="263" t="s">
        <v>129</v>
      </c>
    </row>
    <row r="2069" spans="1:51" s="14" customFormat="1" ht="12">
      <c r="A2069" s="14"/>
      <c r="B2069" s="253"/>
      <c r="C2069" s="254"/>
      <c r="D2069" s="234" t="s">
        <v>188</v>
      </c>
      <c r="E2069" s="255" t="s">
        <v>1</v>
      </c>
      <c r="F2069" s="256" t="s">
        <v>691</v>
      </c>
      <c r="G2069" s="254"/>
      <c r="H2069" s="257">
        <v>0.338</v>
      </c>
      <c r="I2069" s="258"/>
      <c r="J2069" s="254"/>
      <c r="K2069" s="254"/>
      <c r="L2069" s="259"/>
      <c r="M2069" s="260"/>
      <c r="N2069" s="261"/>
      <c r="O2069" s="261"/>
      <c r="P2069" s="261"/>
      <c r="Q2069" s="261"/>
      <c r="R2069" s="261"/>
      <c r="S2069" s="261"/>
      <c r="T2069" s="262"/>
      <c r="U2069" s="14"/>
      <c r="V2069" s="14"/>
      <c r="W2069" s="14"/>
      <c r="X2069" s="14"/>
      <c r="Y2069" s="14"/>
      <c r="Z2069" s="14"/>
      <c r="AA2069" s="14"/>
      <c r="AB2069" s="14"/>
      <c r="AC2069" s="14"/>
      <c r="AD2069" s="14"/>
      <c r="AE2069" s="14"/>
      <c r="AT2069" s="263" t="s">
        <v>188</v>
      </c>
      <c r="AU2069" s="263" t="s">
        <v>82</v>
      </c>
      <c r="AV2069" s="14" t="s">
        <v>82</v>
      </c>
      <c r="AW2069" s="14" t="s">
        <v>30</v>
      </c>
      <c r="AX2069" s="14" t="s">
        <v>73</v>
      </c>
      <c r="AY2069" s="263" t="s">
        <v>129</v>
      </c>
    </row>
    <row r="2070" spans="1:51" s="15" customFormat="1" ht="12">
      <c r="A2070" s="15"/>
      <c r="B2070" s="264"/>
      <c r="C2070" s="265"/>
      <c r="D2070" s="234" t="s">
        <v>188</v>
      </c>
      <c r="E2070" s="266" t="s">
        <v>1</v>
      </c>
      <c r="F2070" s="267" t="s">
        <v>197</v>
      </c>
      <c r="G2070" s="265"/>
      <c r="H2070" s="268">
        <v>232.10500000000008</v>
      </c>
      <c r="I2070" s="269"/>
      <c r="J2070" s="265"/>
      <c r="K2070" s="265"/>
      <c r="L2070" s="270"/>
      <c r="M2070" s="271"/>
      <c r="N2070" s="272"/>
      <c r="O2070" s="272"/>
      <c r="P2070" s="272"/>
      <c r="Q2070" s="272"/>
      <c r="R2070" s="272"/>
      <c r="S2070" s="272"/>
      <c r="T2070" s="273"/>
      <c r="U2070" s="15"/>
      <c r="V2070" s="15"/>
      <c r="W2070" s="15"/>
      <c r="X2070" s="15"/>
      <c r="Y2070" s="15"/>
      <c r="Z2070" s="15"/>
      <c r="AA2070" s="15"/>
      <c r="AB2070" s="15"/>
      <c r="AC2070" s="15"/>
      <c r="AD2070" s="15"/>
      <c r="AE2070" s="15"/>
      <c r="AT2070" s="274" t="s">
        <v>188</v>
      </c>
      <c r="AU2070" s="274" t="s">
        <v>82</v>
      </c>
      <c r="AV2070" s="15" t="s">
        <v>136</v>
      </c>
      <c r="AW2070" s="15" t="s">
        <v>30</v>
      </c>
      <c r="AX2070" s="15" t="s">
        <v>80</v>
      </c>
      <c r="AY2070" s="274" t="s">
        <v>129</v>
      </c>
    </row>
    <row r="2071" spans="1:65" s="2" customFormat="1" ht="16.5" customHeight="1">
      <c r="A2071" s="39"/>
      <c r="B2071" s="40"/>
      <c r="C2071" s="275" t="s">
        <v>462</v>
      </c>
      <c r="D2071" s="275" t="s">
        <v>293</v>
      </c>
      <c r="E2071" s="276" t="s">
        <v>1334</v>
      </c>
      <c r="F2071" s="277" t="s">
        <v>1335</v>
      </c>
      <c r="G2071" s="278" t="s">
        <v>296</v>
      </c>
      <c r="H2071" s="279">
        <v>0.077</v>
      </c>
      <c r="I2071" s="280"/>
      <c r="J2071" s="281">
        <f>ROUND(I2071*H2071,2)</f>
        <v>0</v>
      </c>
      <c r="K2071" s="282"/>
      <c r="L2071" s="283"/>
      <c r="M2071" s="284" t="s">
        <v>1</v>
      </c>
      <c r="N2071" s="285" t="s">
        <v>38</v>
      </c>
      <c r="O2071" s="92"/>
      <c r="P2071" s="230">
        <f>O2071*H2071</f>
        <v>0</v>
      </c>
      <c r="Q2071" s="230">
        <v>0</v>
      </c>
      <c r="R2071" s="230">
        <f>Q2071*H2071</f>
        <v>0</v>
      </c>
      <c r="S2071" s="230">
        <v>0</v>
      </c>
      <c r="T2071" s="231">
        <f>S2071*H2071</f>
        <v>0</v>
      </c>
      <c r="U2071" s="39"/>
      <c r="V2071" s="39"/>
      <c r="W2071" s="39"/>
      <c r="X2071" s="39"/>
      <c r="Y2071" s="39"/>
      <c r="Z2071" s="39"/>
      <c r="AA2071" s="39"/>
      <c r="AB2071" s="39"/>
      <c r="AC2071" s="39"/>
      <c r="AD2071" s="39"/>
      <c r="AE2071" s="39"/>
      <c r="AR2071" s="232" t="s">
        <v>291</v>
      </c>
      <c r="AT2071" s="232" t="s">
        <v>293</v>
      </c>
      <c r="AU2071" s="232" t="s">
        <v>82</v>
      </c>
      <c r="AY2071" s="18" t="s">
        <v>129</v>
      </c>
      <c r="BE2071" s="233">
        <f>IF(N2071="základní",J2071,0)</f>
        <v>0</v>
      </c>
      <c r="BF2071" s="233">
        <f>IF(N2071="snížená",J2071,0)</f>
        <v>0</v>
      </c>
      <c r="BG2071" s="233">
        <f>IF(N2071="zákl. přenesená",J2071,0)</f>
        <v>0</v>
      </c>
      <c r="BH2071" s="233">
        <f>IF(N2071="sníž. přenesená",J2071,0)</f>
        <v>0</v>
      </c>
      <c r="BI2071" s="233">
        <f>IF(N2071="nulová",J2071,0)</f>
        <v>0</v>
      </c>
      <c r="BJ2071" s="18" t="s">
        <v>80</v>
      </c>
      <c r="BK2071" s="233">
        <f>ROUND(I2071*H2071,2)</f>
        <v>0</v>
      </c>
      <c r="BL2071" s="18" t="s">
        <v>248</v>
      </c>
      <c r="BM2071" s="232" t="s">
        <v>292</v>
      </c>
    </row>
    <row r="2072" spans="1:47" s="2" customFormat="1" ht="12">
      <c r="A2072" s="39"/>
      <c r="B2072" s="40"/>
      <c r="C2072" s="41"/>
      <c r="D2072" s="234" t="s">
        <v>137</v>
      </c>
      <c r="E2072" s="41"/>
      <c r="F2072" s="235" t="s">
        <v>1335</v>
      </c>
      <c r="G2072" s="41"/>
      <c r="H2072" s="41"/>
      <c r="I2072" s="236"/>
      <c r="J2072" s="41"/>
      <c r="K2072" s="41"/>
      <c r="L2072" s="45"/>
      <c r="M2072" s="237"/>
      <c r="N2072" s="238"/>
      <c r="O2072" s="92"/>
      <c r="P2072" s="92"/>
      <c r="Q2072" s="92"/>
      <c r="R2072" s="92"/>
      <c r="S2072" s="92"/>
      <c r="T2072" s="93"/>
      <c r="U2072" s="39"/>
      <c r="V2072" s="39"/>
      <c r="W2072" s="39"/>
      <c r="X2072" s="39"/>
      <c r="Y2072" s="39"/>
      <c r="Z2072" s="39"/>
      <c r="AA2072" s="39"/>
      <c r="AB2072" s="39"/>
      <c r="AC2072" s="39"/>
      <c r="AD2072" s="39"/>
      <c r="AE2072" s="39"/>
      <c r="AT2072" s="18" t="s">
        <v>137</v>
      </c>
      <c r="AU2072" s="18" t="s">
        <v>82</v>
      </c>
    </row>
    <row r="2073" spans="1:51" s="14" customFormat="1" ht="12">
      <c r="A2073" s="14"/>
      <c r="B2073" s="253"/>
      <c r="C2073" s="254"/>
      <c r="D2073" s="234" t="s">
        <v>188</v>
      </c>
      <c r="E2073" s="255" t="s">
        <v>1</v>
      </c>
      <c r="F2073" s="256" t="s">
        <v>1336</v>
      </c>
      <c r="G2073" s="254"/>
      <c r="H2073" s="257">
        <v>0.077</v>
      </c>
      <c r="I2073" s="258"/>
      <c r="J2073" s="254"/>
      <c r="K2073" s="254"/>
      <c r="L2073" s="259"/>
      <c r="M2073" s="260"/>
      <c r="N2073" s="261"/>
      <c r="O2073" s="261"/>
      <c r="P2073" s="261"/>
      <c r="Q2073" s="261"/>
      <c r="R2073" s="261"/>
      <c r="S2073" s="261"/>
      <c r="T2073" s="262"/>
      <c r="U2073" s="14"/>
      <c r="V2073" s="14"/>
      <c r="W2073" s="14"/>
      <c r="X2073" s="14"/>
      <c r="Y2073" s="14"/>
      <c r="Z2073" s="14"/>
      <c r="AA2073" s="14"/>
      <c r="AB2073" s="14"/>
      <c r="AC2073" s="14"/>
      <c r="AD2073" s="14"/>
      <c r="AE2073" s="14"/>
      <c r="AT2073" s="263" t="s">
        <v>188</v>
      </c>
      <c r="AU2073" s="263" t="s">
        <v>82</v>
      </c>
      <c r="AV2073" s="14" t="s">
        <v>82</v>
      </c>
      <c r="AW2073" s="14" t="s">
        <v>30</v>
      </c>
      <c r="AX2073" s="14" t="s">
        <v>73</v>
      </c>
      <c r="AY2073" s="263" t="s">
        <v>129</v>
      </c>
    </row>
    <row r="2074" spans="1:51" s="15" customFormat="1" ht="12">
      <c r="A2074" s="15"/>
      <c r="B2074" s="264"/>
      <c r="C2074" s="265"/>
      <c r="D2074" s="234" t="s">
        <v>188</v>
      </c>
      <c r="E2074" s="266" t="s">
        <v>1</v>
      </c>
      <c r="F2074" s="267" t="s">
        <v>197</v>
      </c>
      <c r="G2074" s="265"/>
      <c r="H2074" s="268">
        <v>0.077</v>
      </c>
      <c r="I2074" s="269"/>
      <c r="J2074" s="265"/>
      <c r="K2074" s="265"/>
      <c r="L2074" s="270"/>
      <c r="M2074" s="271"/>
      <c r="N2074" s="272"/>
      <c r="O2074" s="272"/>
      <c r="P2074" s="272"/>
      <c r="Q2074" s="272"/>
      <c r="R2074" s="272"/>
      <c r="S2074" s="272"/>
      <c r="T2074" s="273"/>
      <c r="U2074" s="15"/>
      <c r="V2074" s="15"/>
      <c r="W2074" s="15"/>
      <c r="X2074" s="15"/>
      <c r="Y2074" s="15"/>
      <c r="Z2074" s="15"/>
      <c r="AA2074" s="15"/>
      <c r="AB2074" s="15"/>
      <c r="AC2074" s="15"/>
      <c r="AD2074" s="15"/>
      <c r="AE2074" s="15"/>
      <c r="AT2074" s="274" t="s">
        <v>188</v>
      </c>
      <c r="AU2074" s="274" t="s">
        <v>82</v>
      </c>
      <c r="AV2074" s="15" t="s">
        <v>136</v>
      </c>
      <c r="AW2074" s="15" t="s">
        <v>30</v>
      </c>
      <c r="AX2074" s="15" t="s">
        <v>80</v>
      </c>
      <c r="AY2074" s="274" t="s">
        <v>129</v>
      </c>
    </row>
    <row r="2075" spans="1:65" s="2" customFormat="1" ht="24.15" customHeight="1">
      <c r="A2075" s="39"/>
      <c r="B2075" s="40"/>
      <c r="C2075" s="220" t="s">
        <v>1337</v>
      </c>
      <c r="D2075" s="220" t="s">
        <v>132</v>
      </c>
      <c r="E2075" s="221" t="s">
        <v>1338</v>
      </c>
      <c r="F2075" s="222" t="s">
        <v>1339</v>
      </c>
      <c r="G2075" s="223" t="s">
        <v>187</v>
      </c>
      <c r="H2075" s="224">
        <v>232.105</v>
      </c>
      <c r="I2075" s="225"/>
      <c r="J2075" s="226">
        <f>ROUND(I2075*H2075,2)</f>
        <v>0</v>
      </c>
      <c r="K2075" s="227"/>
      <c r="L2075" s="45"/>
      <c r="M2075" s="228" t="s">
        <v>1</v>
      </c>
      <c r="N2075" s="229" t="s">
        <v>38</v>
      </c>
      <c r="O2075" s="92"/>
      <c r="P2075" s="230">
        <f>O2075*H2075</f>
        <v>0</v>
      </c>
      <c r="Q2075" s="230">
        <v>0</v>
      </c>
      <c r="R2075" s="230">
        <f>Q2075*H2075</f>
        <v>0</v>
      </c>
      <c r="S2075" s="230">
        <v>0</v>
      </c>
      <c r="T2075" s="231">
        <f>S2075*H2075</f>
        <v>0</v>
      </c>
      <c r="U2075" s="39"/>
      <c r="V2075" s="39"/>
      <c r="W2075" s="39"/>
      <c r="X2075" s="39"/>
      <c r="Y2075" s="39"/>
      <c r="Z2075" s="39"/>
      <c r="AA2075" s="39"/>
      <c r="AB2075" s="39"/>
      <c r="AC2075" s="39"/>
      <c r="AD2075" s="39"/>
      <c r="AE2075" s="39"/>
      <c r="AR2075" s="232" t="s">
        <v>248</v>
      </c>
      <c r="AT2075" s="232" t="s">
        <v>132</v>
      </c>
      <c r="AU2075" s="232" t="s">
        <v>82</v>
      </c>
      <c r="AY2075" s="18" t="s">
        <v>129</v>
      </c>
      <c r="BE2075" s="233">
        <f>IF(N2075="základní",J2075,0)</f>
        <v>0</v>
      </c>
      <c r="BF2075" s="233">
        <f>IF(N2075="snížená",J2075,0)</f>
        <v>0</v>
      </c>
      <c r="BG2075" s="233">
        <f>IF(N2075="zákl. přenesená",J2075,0)</f>
        <v>0</v>
      </c>
      <c r="BH2075" s="233">
        <f>IF(N2075="sníž. přenesená",J2075,0)</f>
        <v>0</v>
      </c>
      <c r="BI2075" s="233">
        <f>IF(N2075="nulová",J2075,0)</f>
        <v>0</v>
      </c>
      <c r="BJ2075" s="18" t="s">
        <v>80</v>
      </c>
      <c r="BK2075" s="233">
        <f>ROUND(I2075*H2075,2)</f>
        <v>0</v>
      </c>
      <c r="BL2075" s="18" t="s">
        <v>248</v>
      </c>
      <c r="BM2075" s="232" t="s">
        <v>1340</v>
      </c>
    </row>
    <row r="2076" spans="1:47" s="2" customFormat="1" ht="12">
      <c r="A2076" s="39"/>
      <c r="B2076" s="40"/>
      <c r="C2076" s="41"/>
      <c r="D2076" s="234" t="s">
        <v>137</v>
      </c>
      <c r="E2076" s="41"/>
      <c r="F2076" s="235" t="s">
        <v>1339</v>
      </c>
      <c r="G2076" s="41"/>
      <c r="H2076" s="41"/>
      <c r="I2076" s="236"/>
      <c r="J2076" s="41"/>
      <c r="K2076" s="41"/>
      <c r="L2076" s="45"/>
      <c r="M2076" s="237"/>
      <c r="N2076" s="238"/>
      <c r="O2076" s="92"/>
      <c r="P2076" s="92"/>
      <c r="Q2076" s="92"/>
      <c r="R2076" s="92"/>
      <c r="S2076" s="92"/>
      <c r="T2076" s="93"/>
      <c r="U2076" s="39"/>
      <c r="V2076" s="39"/>
      <c r="W2076" s="39"/>
      <c r="X2076" s="39"/>
      <c r="Y2076" s="39"/>
      <c r="Z2076" s="39"/>
      <c r="AA2076" s="39"/>
      <c r="AB2076" s="39"/>
      <c r="AC2076" s="39"/>
      <c r="AD2076" s="39"/>
      <c r="AE2076" s="39"/>
      <c r="AT2076" s="18" t="s">
        <v>137</v>
      </c>
      <c r="AU2076" s="18" t="s">
        <v>82</v>
      </c>
    </row>
    <row r="2077" spans="1:65" s="2" customFormat="1" ht="44.25" customHeight="1">
      <c r="A2077" s="39"/>
      <c r="B2077" s="40"/>
      <c r="C2077" s="275" t="s">
        <v>466</v>
      </c>
      <c r="D2077" s="275" t="s">
        <v>293</v>
      </c>
      <c r="E2077" s="276" t="s">
        <v>1341</v>
      </c>
      <c r="F2077" s="277" t="s">
        <v>1342</v>
      </c>
      <c r="G2077" s="278" t="s">
        <v>187</v>
      </c>
      <c r="H2077" s="279">
        <v>232.105</v>
      </c>
      <c r="I2077" s="280"/>
      <c r="J2077" s="281">
        <f>ROUND(I2077*H2077,2)</f>
        <v>0</v>
      </c>
      <c r="K2077" s="282"/>
      <c r="L2077" s="283"/>
      <c r="M2077" s="284" t="s">
        <v>1</v>
      </c>
      <c r="N2077" s="285" t="s">
        <v>38</v>
      </c>
      <c r="O2077" s="92"/>
      <c r="P2077" s="230">
        <f>O2077*H2077</f>
        <v>0</v>
      </c>
      <c r="Q2077" s="230">
        <v>0</v>
      </c>
      <c r="R2077" s="230">
        <f>Q2077*H2077</f>
        <v>0</v>
      </c>
      <c r="S2077" s="230">
        <v>0</v>
      </c>
      <c r="T2077" s="231">
        <f>S2077*H2077</f>
        <v>0</v>
      </c>
      <c r="U2077" s="39"/>
      <c r="V2077" s="39"/>
      <c r="W2077" s="39"/>
      <c r="X2077" s="39"/>
      <c r="Y2077" s="39"/>
      <c r="Z2077" s="39"/>
      <c r="AA2077" s="39"/>
      <c r="AB2077" s="39"/>
      <c r="AC2077" s="39"/>
      <c r="AD2077" s="39"/>
      <c r="AE2077" s="39"/>
      <c r="AR2077" s="232" t="s">
        <v>291</v>
      </c>
      <c r="AT2077" s="232" t="s">
        <v>293</v>
      </c>
      <c r="AU2077" s="232" t="s">
        <v>82</v>
      </c>
      <c r="AY2077" s="18" t="s">
        <v>129</v>
      </c>
      <c r="BE2077" s="233">
        <f>IF(N2077="základní",J2077,0)</f>
        <v>0</v>
      </c>
      <c r="BF2077" s="233">
        <f>IF(N2077="snížená",J2077,0)</f>
        <v>0</v>
      </c>
      <c r="BG2077" s="233">
        <f>IF(N2077="zákl. přenesená",J2077,0)</f>
        <v>0</v>
      </c>
      <c r="BH2077" s="233">
        <f>IF(N2077="sníž. přenesená",J2077,0)</f>
        <v>0</v>
      </c>
      <c r="BI2077" s="233">
        <f>IF(N2077="nulová",J2077,0)</f>
        <v>0</v>
      </c>
      <c r="BJ2077" s="18" t="s">
        <v>80</v>
      </c>
      <c r="BK2077" s="233">
        <f>ROUND(I2077*H2077,2)</f>
        <v>0</v>
      </c>
      <c r="BL2077" s="18" t="s">
        <v>248</v>
      </c>
      <c r="BM2077" s="232" t="s">
        <v>1343</v>
      </c>
    </row>
    <row r="2078" spans="1:47" s="2" customFormat="1" ht="12">
      <c r="A2078" s="39"/>
      <c r="B2078" s="40"/>
      <c r="C2078" s="41"/>
      <c r="D2078" s="234" t="s">
        <v>137</v>
      </c>
      <c r="E2078" s="41"/>
      <c r="F2078" s="235" t="s">
        <v>1342</v>
      </c>
      <c r="G2078" s="41"/>
      <c r="H2078" s="41"/>
      <c r="I2078" s="236"/>
      <c r="J2078" s="41"/>
      <c r="K2078" s="41"/>
      <c r="L2078" s="45"/>
      <c r="M2078" s="237"/>
      <c r="N2078" s="238"/>
      <c r="O2078" s="92"/>
      <c r="P2078" s="92"/>
      <c r="Q2078" s="92"/>
      <c r="R2078" s="92"/>
      <c r="S2078" s="92"/>
      <c r="T2078" s="93"/>
      <c r="U2078" s="39"/>
      <c r="V2078" s="39"/>
      <c r="W2078" s="39"/>
      <c r="X2078" s="39"/>
      <c r="Y2078" s="39"/>
      <c r="Z2078" s="39"/>
      <c r="AA2078" s="39"/>
      <c r="AB2078" s="39"/>
      <c r="AC2078" s="39"/>
      <c r="AD2078" s="39"/>
      <c r="AE2078" s="39"/>
      <c r="AT2078" s="18" t="s">
        <v>137</v>
      </c>
      <c r="AU2078" s="18" t="s">
        <v>82</v>
      </c>
    </row>
    <row r="2079" spans="1:65" s="2" customFormat="1" ht="49.05" customHeight="1">
      <c r="A2079" s="39"/>
      <c r="B2079" s="40"/>
      <c r="C2079" s="220" t="s">
        <v>1344</v>
      </c>
      <c r="D2079" s="220" t="s">
        <v>132</v>
      </c>
      <c r="E2079" s="221" t="s">
        <v>1345</v>
      </c>
      <c r="F2079" s="222" t="s">
        <v>1346</v>
      </c>
      <c r="G2079" s="223" t="s">
        <v>1347</v>
      </c>
      <c r="H2079" s="297"/>
      <c r="I2079" s="225"/>
      <c r="J2079" s="226">
        <f>ROUND(I2079*H2079,2)</f>
        <v>0</v>
      </c>
      <c r="K2079" s="227"/>
      <c r="L2079" s="45"/>
      <c r="M2079" s="228" t="s">
        <v>1</v>
      </c>
      <c r="N2079" s="229" t="s">
        <v>38</v>
      </c>
      <c r="O2079" s="92"/>
      <c r="P2079" s="230">
        <f>O2079*H2079</f>
        <v>0</v>
      </c>
      <c r="Q2079" s="230">
        <v>0</v>
      </c>
      <c r="R2079" s="230">
        <f>Q2079*H2079</f>
        <v>0</v>
      </c>
      <c r="S2079" s="230">
        <v>0</v>
      </c>
      <c r="T2079" s="231">
        <f>S2079*H2079</f>
        <v>0</v>
      </c>
      <c r="U2079" s="39"/>
      <c r="V2079" s="39"/>
      <c r="W2079" s="39"/>
      <c r="X2079" s="39"/>
      <c r="Y2079" s="39"/>
      <c r="Z2079" s="39"/>
      <c r="AA2079" s="39"/>
      <c r="AB2079" s="39"/>
      <c r="AC2079" s="39"/>
      <c r="AD2079" s="39"/>
      <c r="AE2079" s="39"/>
      <c r="AR2079" s="232" t="s">
        <v>248</v>
      </c>
      <c r="AT2079" s="232" t="s">
        <v>132</v>
      </c>
      <c r="AU2079" s="232" t="s">
        <v>82</v>
      </c>
      <c r="AY2079" s="18" t="s">
        <v>129</v>
      </c>
      <c r="BE2079" s="233">
        <f>IF(N2079="základní",J2079,0)</f>
        <v>0</v>
      </c>
      <c r="BF2079" s="233">
        <f>IF(N2079="snížená",J2079,0)</f>
        <v>0</v>
      </c>
      <c r="BG2079" s="233">
        <f>IF(N2079="zákl. přenesená",J2079,0)</f>
        <v>0</v>
      </c>
      <c r="BH2079" s="233">
        <f>IF(N2079="sníž. přenesená",J2079,0)</f>
        <v>0</v>
      </c>
      <c r="BI2079" s="233">
        <f>IF(N2079="nulová",J2079,0)</f>
        <v>0</v>
      </c>
      <c r="BJ2079" s="18" t="s">
        <v>80</v>
      </c>
      <c r="BK2079" s="233">
        <f>ROUND(I2079*H2079,2)</f>
        <v>0</v>
      </c>
      <c r="BL2079" s="18" t="s">
        <v>248</v>
      </c>
      <c r="BM2079" s="232" t="s">
        <v>1348</v>
      </c>
    </row>
    <row r="2080" spans="1:47" s="2" customFormat="1" ht="12">
      <c r="A2080" s="39"/>
      <c r="B2080" s="40"/>
      <c r="C2080" s="41"/>
      <c r="D2080" s="234" t="s">
        <v>137</v>
      </c>
      <c r="E2080" s="41"/>
      <c r="F2080" s="235" t="s">
        <v>1346</v>
      </c>
      <c r="G2080" s="41"/>
      <c r="H2080" s="41"/>
      <c r="I2080" s="236"/>
      <c r="J2080" s="41"/>
      <c r="K2080" s="41"/>
      <c r="L2080" s="45"/>
      <c r="M2080" s="237"/>
      <c r="N2080" s="238"/>
      <c r="O2080" s="92"/>
      <c r="P2080" s="92"/>
      <c r="Q2080" s="92"/>
      <c r="R2080" s="92"/>
      <c r="S2080" s="92"/>
      <c r="T2080" s="93"/>
      <c r="U2080" s="39"/>
      <c r="V2080" s="39"/>
      <c r="W2080" s="39"/>
      <c r="X2080" s="39"/>
      <c r="Y2080" s="39"/>
      <c r="Z2080" s="39"/>
      <c r="AA2080" s="39"/>
      <c r="AB2080" s="39"/>
      <c r="AC2080" s="39"/>
      <c r="AD2080" s="39"/>
      <c r="AE2080" s="39"/>
      <c r="AT2080" s="18" t="s">
        <v>137</v>
      </c>
      <c r="AU2080" s="18" t="s">
        <v>82</v>
      </c>
    </row>
    <row r="2081" spans="1:63" s="12" customFormat="1" ht="22.8" customHeight="1">
      <c r="A2081" s="12"/>
      <c r="B2081" s="204"/>
      <c r="C2081" s="205"/>
      <c r="D2081" s="206" t="s">
        <v>72</v>
      </c>
      <c r="E2081" s="218" t="s">
        <v>1349</v>
      </c>
      <c r="F2081" s="218" t="s">
        <v>1350</v>
      </c>
      <c r="G2081" s="205"/>
      <c r="H2081" s="205"/>
      <c r="I2081" s="208"/>
      <c r="J2081" s="219">
        <f>BK2081</f>
        <v>0</v>
      </c>
      <c r="K2081" s="205"/>
      <c r="L2081" s="210"/>
      <c r="M2081" s="211"/>
      <c r="N2081" s="212"/>
      <c r="O2081" s="212"/>
      <c r="P2081" s="213">
        <f>SUM(P2082:P2240)</f>
        <v>0</v>
      </c>
      <c r="Q2081" s="212"/>
      <c r="R2081" s="213">
        <f>SUM(R2082:R2240)</f>
        <v>0</v>
      </c>
      <c r="S2081" s="212"/>
      <c r="T2081" s="214">
        <f>SUM(T2082:T2240)</f>
        <v>0</v>
      </c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R2081" s="215" t="s">
        <v>82</v>
      </c>
      <c r="AT2081" s="216" t="s">
        <v>72</v>
      </c>
      <c r="AU2081" s="216" t="s">
        <v>80</v>
      </c>
      <c r="AY2081" s="215" t="s">
        <v>129</v>
      </c>
      <c r="BK2081" s="217">
        <f>SUM(BK2082:BK2240)</f>
        <v>0</v>
      </c>
    </row>
    <row r="2082" spans="1:65" s="2" customFormat="1" ht="37.8" customHeight="1">
      <c r="A2082" s="39"/>
      <c r="B2082" s="40"/>
      <c r="C2082" s="220" t="s">
        <v>471</v>
      </c>
      <c r="D2082" s="220" t="s">
        <v>132</v>
      </c>
      <c r="E2082" s="221" t="s">
        <v>1351</v>
      </c>
      <c r="F2082" s="222" t="s">
        <v>1352</v>
      </c>
      <c r="G2082" s="223" t="s">
        <v>187</v>
      </c>
      <c r="H2082" s="224">
        <v>524.687</v>
      </c>
      <c r="I2082" s="225"/>
      <c r="J2082" s="226">
        <f>ROUND(I2082*H2082,2)</f>
        <v>0</v>
      </c>
      <c r="K2082" s="227"/>
      <c r="L2082" s="45"/>
      <c r="M2082" s="228" t="s">
        <v>1</v>
      </c>
      <c r="N2082" s="229" t="s">
        <v>38</v>
      </c>
      <c r="O2082" s="92"/>
      <c r="P2082" s="230">
        <f>O2082*H2082</f>
        <v>0</v>
      </c>
      <c r="Q2082" s="230">
        <v>0</v>
      </c>
      <c r="R2082" s="230">
        <f>Q2082*H2082</f>
        <v>0</v>
      </c>
      <c r="S2082" s="230">
        <v>0</v>
      </c>
      <c r="T2082" s="231">
        <f>S2082*H2082</f>
        <v>0</v>
      </c>
      <c r="U2082" s="39"/>
      <c r="V2082" s="39"/>
      <c r="W2082" s="39"/>
      <c r="X2082" s="39"/>
      <c r="Y2082" s="39"/>
      <c r="Z2082" s="39"/>
      <c r="AA2082" s="39"/>
      <c r="AB2082" s="39"/>
      <c r="AC2082" s="39"/>
      <c r="AD2082" s="39"/>
      <c r="AE2082" s="39"/>
      <c r="AR2082" s="232" t="s">
        <v>248</v>
      </c>
      <c r="AT2082" s="232" t="s">
        <v>132</v>
      </c>
      <c r="AU2082" s="232" t="s">
        <v>82</v>
      </c>
      <c r="AY2082" s="18" t="s">
        <v>129</v>
      </c>
      <c r="BE2082" s="233">
        <f>IF(N2082="základní",J2082,0)</f>
        <v>0</v>
      </c>
      <c r="BF2082" s="233">
        <f>IF(N2082="snížená",J2082,0)</f>
        <v>0</v>
      </c>
      <c r="BG2082" s="233">
        <f>IF(N2082="zákl. přenesená",J2082,0)</f>
        <v>0</v>
      </c>
      <c r="BH2082" s="233">
        <f>IF(N2082="sníž. přenesená",J2082,0)</f>
        <v>0</v>
      </c>
      <c r="BI2082" s="233">
        <f>IF(N2082="nulová",J2082,0)</f>
        <v>0</v>
      </c>
      <c r="BJ2082" s="18" t="s">
        <v>80</v>
      </c>
      <c r="BK2082" s="233">
        <f>ROUND(I2082*H2082,2)</f>
        <v>0</v>
      </c>
      <c r="BL2082" s="18" t="s">
        <v>248</v>
      </c>
      <c r="BM2082" s="232" t="s">
        <v>298</v>
      </c>
    </row>
    <row r="2083" spans="1:47" s="2" customFormat="1" ht="12">
      <c r="A2083" s="39"/>
      <c r="B2083" s="40"/>
      <c r="C2083" s="41"/>
      <c r="D2083" s="234" t="s">
        <v>137</v>
      </c>
      <c r="E2083" s="41"/>
      <c r="F2083" s="235" t="s">
        <v>1352</v>
      </c>
      <c r="G2083" s="41"/>
      <c r="H2083" s="41"/>
      <c r="I2083" s="236"/>
      <c r="J2083" s="41"/>
      <c r="K2083" s="41"/>
      <c r="L2083" s="45"/>
      <c r="M2083" s="237"/>
      <c r="N2083" s="238"/>
      <c r="O2083" s="92"/>
      <c r="P2083" s="92"/>
      <c r="Q2083" s="92"/>
      <c r="R2083" s="92"/>
      <c r="S2083" s="92"/>
      <c r="T2083" s="93"/>
      <c r="U2083" s="39"/>
      <c r="V2083" s="39"/>
      <c r="W2083" s="39"/>
      <c r="X2083" s="39"/>
      <c r="Y2083" s="39"/>
      <c r="Z2083" s="39"/>
      <c r="AA2083" s="39"/>
      <c r="AB2083" s="39"/>
      <c r="AC2083" s="39"/>
      <c r="AD2083" s="39"/>
      <c r="AE2083" s="39"/>
      <c r="AT2083" s="18" t="s">
        <v>137</v>
      </c>
      <c r="AU2083" s="18" t="s">
        <v>82</v>
      </c>
    </row>
    <row r="2084" spans="1:51" s="13" customFormat="1" ht="12">
      <c r="A2084" s="13"/>
      <c r="B2084" s="243"/>
      <c r="C2084" s="244"/>
      <c r="D2084" s="234" t="s">
        <v>188</v>
      </c>
      <c r="E2084" s="245" t="s">
        <v>1</v>
      </c>
      <c r="F2084" s="246" t="s">
        <v>1353</v>
      </c>
      <c r="G2084" s="244"/>
      <c r="H2084" s="245" t="s">
        <v>1</v>
      </c>
      <c r="I2084" s="247"/>
      <c r="J2084" s="244"/>
      <c r="K2084" s="244"/>
      <c r="L2084" s="248"/>
      <c r="M2084" s="249"/>
      <c r="N2084" s="250"/>
      <c r="O2084" s="250"/>
      <c r="P2084" s="250"/>
      <c r="Q2084" s="250"/>
      <c r="R2084" s="250"/>
      <c r="S2084" s="250"/>
      <c r="T2084" s="251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T2084" s="252" t="s">
        <v>188</v>
      </c>
      <c r="AU2084" s="252" t="s">
        <v>82</v>
      </c>
      <c r="AV2084" s="13" t="s">
        <v>80</v>
      </c>
      <c r="AW2084" s="13" t="s">
        <v>30</v>
      </c>
      <c r="AX2084" s="13" t="s">
        <v>73</v>
      </c>
      <c r="AY2084" s="252" t="s">
        <v>129</v>
      </c>
    </row>
    <row r="2085" spans="1:51" s="13" customFormat="1" ht="12">
      <c r="A2085" s="13"/>
      <c r="B2085" s="243"/>
      <c r="C2085" s="244"/>
      <c r="D2085" s="234" t="s">
        <v>188</v>
      </c>
      <c r="E2085" s="245" t="s">
        <v>1</v>
      </c>
      <c r="F2085" s="246" t="s">
        <v>375</v>
      </c>
      <c r="G2085" s="244"/>
      <c r="H2085" s="245" t="s">
        <v>1</v>
      </c>
      <c r="I2085" s="247"/>
      <c r="J2085" s="244"/>
      <c r="K2085" s="244"/>
      <c r="L2085" s="248"/>
      <c r="M2085" s="249"/>
      <c r="N2085" s="250"/>
      <c r="O2085" s="250"/>
      <c r="P2085" s="250"/>
      <c r="Q2085" s="250"/>
      <c r="R2085" s="250"/>
      <c r="S2085" s="250"/>
      <c r="T2085" s="251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T2085" s="252" t="s">
        <v>188</v>
      </c>
      <c r="AU2085" s="252" t="s">
        <v>82</v>
      </c>
      <c r="AV2085" s="13" t="s">
        <v>80</v>
      </c>
      <c r="AW2085" s="13" t="s">
        <v>30</v>
      </c>
      <c r="AX2085" s="13" t="s">
        <v>73</v>
      </c>
      <c r="AY2085" s="252" t="s">
        <v>129</v>
      </c>
    </row>
    <row r="2086" spans="1:51" s="14" customFormat="1" ht="12">
      <c r="A2086" s="14"/>
      <c r="B2086" s="253"/>
      <c r="C2086" s="254"/>
      <c r="D2086" s="234" t="s">
        <v>188</v>
      </c>
      <c r="E2086" s="255" t="s">
        <v>1</v>
      </c>
      <c r="F2086" s="256" t="s">
        <v>439</v>
      </c>
      <c r="G2086" s="254"/>
      <c r="H2086" s="257">
        <v>13.86</v>
      </c>
      <c r="I2086" s="258"/>
      <c r="J2086" s="254"/>
      <c r="K2086" s="254"/>
      <c r="L2086" s="259"/>
      <c r="M2086" s="260"/>
      <c r="N2086" s="261"/>
      <c r="O2086" s="261"/>
      <c r="P2086" s="261"/>
      <c r="Q2086" s="261"/>
      <c r="R2086" s="261"/>
      <c r="S2086" s="261"/>
      <c r="T2086" s="262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  <c r="AE2086" s="14"/>
      <c r="AT2086" s="263" t="s">
        <v>188</v>
      </c>
      <c r="AU2086" s="263" t="s">
        <v>82</v>
      </c>
      <c r="AV2086" s="14" t="s">
        <v>82</v>
      </c>
      <c r="AW2086" s="14" t="s">
        <v>30</v>
      </c>
      <c r="AX2086" s="14" t="s">
        <v>73</v>
      </c>
      <c r="AY2086" s="263" t="s">
        <v>129</v>
      </c>
    </row>
    <row r="2087" spans="1:51" s="14" customFormat="1" ht="12">
      <c r="A2087" s="14"/>
      <c r="B2087" s="253"/>
      <c r="C2087" s="254"/>
      <c r="D2087" s="234" t="s">
        <v>188</v>
      </c>
      <c r="E2087" s="255" t="s">
        <v>1</v>
      </c>
      <c r="F2087" s="256" t="s">
        <v>685</v>
      </c>
      <c r="G2087" s="254"/>
      <c r="H2087" s="257">
        <v>3.6</v>
      </c>
      <c r="I2087" s="258"/>
      <c r="J2087" s="254"/>
      <c r="K2087" s="254"/>
      <c r="L2087" s="259"/>
      <c r="M2087" s="260"/>
      <c r="N2087" s="261"/>
      <c r="O2087" s="261"/>
      <c r="P2087" s="261"/>
      <c r="Q2087" s="261"/>
      <c r="R2087" s="261"/>
      <c r="S2087" s="261"/>
      <c r="T2087" s="262"/>
      <c r="U2087" s="14"/>
      <c r="V2087" s="14"/>
      <c r="W2087" s="14"/>
      <c r="X2087" s="14"/>
      <c r="Y2087" s="14"/>
      <c r="Z2087" s="14"/>
      <c r="AA2087" s="14"/>
      <c r="AB2087" s="14"/>
      <c r="AC2087" s="14"/>
      <c r="AD2087" s="14"/>
      <c r="AE2087" s="14"/>
      <c r="AT2087" s="263" t="s">
        <v>188</v>
      </c>
      <c r="AU2087" s="263" t="s">
        <v>82</v>
      </c>
      <c r="AV2087" s="14" t="s">
        <v>82</v>
      </c>
      <c r="AW2087" s="14" t="s">
        <v>30</v>
      </c>
      <c r="AX2087" s="14" t="s">
        <v>73</v>
      </c>
      <c r="AY2087" s="263" t="s">
        <v>129</v>
      </c>
    </row>
    <row r="2088" spans="1:51" s="14" customFormat="1" ht="12">
      <c r="A2088" s="14"/>
      <c r="B2088" s="253"/>
      <c r="C2088" s="254"/>
      <c r="D2088" s="234" t="s">
        <v>188</v>
      </c>
      <c r="E2088" s="255" t="s">
        <v>1</v>
      </c>
      <c r="F2088" s="256" t="s">
        <v>722</v>
      </c>
      <c r="G2088" s="254"/>
      <c r="H2088" s="257">
        <v>0.23</v>
      </c>
      <c r="I2088" s="258"/>
      <c r="J2088" s="254"/>
      <c r="K2088" s="254"/>
      <c r="L2088" s="259"/>
      <c r="M2088" s="260"/>
      <c r="N2088" s="261"/>
      <c r="O2088" s="261"/>
      <c r="P2088" s="261"/>
      <c r="Q2088" s="261"/>
      <c r="R2088" s="261"/>
      <c r="S2088" s="261"/>
      <c r="T2088" s="262"/>
      <c r="U2088" s="14"/>
      <c r="V2088" s="14"/>
      <c r="W2088" s="14"/>
      <c r="X2088" s="14"/>
      <c r="Y2088" s="14"/>
      <c r="Z2088" s="14"/>
      <c r="AA2088" s="14"/>
      <c r="AB2088" s="14"/>
      <c r="AC2088" s="14"/>
      <c r="AD2088" s="14"/>
      <c r="AE2088" s="14"/>
      <c r="AT2088" s="263" t="s">
        <v>188</v>
      </c>
      <c r="AU2088" s="263" t="s">
        <v>82</v>
      </c>
      <c r="AV2088" s="14" t="s">
        <v>82</v>
      </c>
      <c r="AW2088" s="14" t="s">
        <v>30</v>
      </c>
      <c r="AX2088" s="14" t="s">
        <v>73</v>
      </c>
      <c r="AY2088" s="263" t="s">
        <v>129</v>
      </c>
    </row>
    <row r="2089" spans="1:51" s="14" customFormat="1" ht="12">
      <c r="A2089" s="14"/>
      <c r="B2089" s="253"/>
      <c r="C2089" s="254"/>
      <c r="D2089" s="234" t="s">
        <v>188</v>
      </c>
      <c r="E2089" s="255" t="s">
        <v>1</v>
      </c>
      <c r="F2089" s="256" t="s">
        <v>723</v>
      </c>
      <c r="G2089" s="254"/>
      <c r="H2089" s="257">
        <v>0.413</v>
      </c>
      <c r="I2089" s="258"/>
      <c r="J2089" s="254"/>
      <c r="K2089" s="254"/>
      <c r="L2089" s="259"/>
      <c r="M2089" s="260"/>
      <c r="N2089" s="261"/>
      <c r="O2089" s="261"/>
      <c r="P2089" s="261"/>
      <c r="Q2089" s="261"/>
      <c r="R2089" s="261"/>
      <c r="S2089" s="261"/>
      <c r="T2089" s="262"/>
      <c r="U2089" s="14"/>
      <c r="V2089" s="14"/>
      <c r="W2089" s="14"/>
      <c r="X2089" s="14"/>
      <c r="Y2089" s="14"/>
      <c r="Z2089" s="14"/>
      <c r="AA2089" s="14"/>
      <c r="AB2089" s="14"/>
      <c r="AC2089" s="14"/>
      <c r="AD2089" s="14"/>
      <c r="AE2089" s="14"/>
      <c r="AT2089" s="263" t="s">
        <v>188</v>
      </c>
      <c r="AU2089" s="263" t="s">
        <v>82</v>
      </c>
      <c r="AV2089" s="14" t="s">
        <v>82</v>
      </c>
      <c r="AW2089" s="14" t="s">
        <v>30</v>
      </c>
      <c r="AX2089" s="14" t="s">
        <v>73</v>
      </c>
      <c r="AY2089" s="263" t="s">
        <v>129</v>
      </c>
    </row>
    <row r="2090" spans="1:51" s="13" customFormat="1" ht="12">
      <c r="A2090" s="13"/>
      <c r="B2090" s="243"/>
      <c r="C2090" s="244"/>
      <c r="D2090" s="234" t="s">
        <v>188</v>
      </c>
      <c r="E2090" s="245" t="s">
        <v>1</v>
      </c>
      <c r="F2090" s="246" t="s">
        <v>440</v>
      </c>
      <c r="G2090" s="244"/>
      <c r="H2090" s="245" t="s">
        <v>1</v>
      </c>
      <c r="I2090" s="247"/>
      <c r="J2090" s="244"/>
      <c r="K2090" s="244"/>
      <c r="L2090" s="248"/>
      <c r="M2090" s="249"/>
      <c r="N2090" s="250"/>
      <c r="O2090" s="250"/>
      <c r="P2090" s="250"/>
      <c r="Q2090" s="250"/>
      <c r="R2090" s="250"/>
      <c r="S2090" s="250"/>
      <c r="T2090" s="251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T2090" s="252" t="s">
        <v>188</v>
      </c>
      <c r="AU2090" s="252" t="s">
        <v>82</v>
      </c>
      <c r="AV2090" s="13" t="s">
        <v>80</v>
      </c>
      <c r="AW2090" s="13" t="s">
        <v>30</v>
      </c>
      <c r="AX2090" s="13" t="s">
        <v>73</v>
      </c>
      <c r="AY2090" s="252" t="s">
        <v>129</v>
      </c>
    </row>
    <row r="2091" spans="1:51" s="14" customFormat="1" ht="12">
      <c r="A2091" s="14"/>
      <c r="B2091" s="253"/>
      <c r="C2091" s="254"/>
      <c r="D2091" s="234" t="s">
        <v>188</v>
      </c>
      <c r="E2091" s="255" t="s">
        <v>1</v>
      </c>
      <c r="F2091" s="256" t="s">
        <v>696</v>
      </c>
      <c r="G2091" s="254"/>
      <c r="H2091" s="257">
        <v>26.55</v>
      </c>
      <c r="I2091" s="258"/>
      <c r="J2091" s="254"/>
      <c r="K2091" s="254"/>
      <c r="L2091" s="259"/>
      <c r="M2091" s="260"/>
      <c r="N2091" s="261"/>
      <c r="O2091" s="261"/>
      <c r="P2091" s="261"/>
      <c r="Q2091" s="261"/>
      <c r="R2091" s="261"/>
      <c r="S2091" s="261"/>
      <c r="T2091" s="262"/>
      <c r="U2091" s="14"/>
      <c r="V2091" s="14"/>
      <c r="W2091" s="14"/>
      <c r="X2091" s="14"/>
      <c r="Y2091" s="14"/>
      <c r="Z2091" s="14"/>
      <c r="AA2091" s="14"/>
      <c r="AB2091" s="14"/>
      <c r="AC2091" s="14"/>
      <c r="AD2091" s="14"/>
      <c r="AE2091" s="14"/>
      <c r="AT2091" s="263" t="s">
        <v>188</v>
      </c>
      <c r="AU2091" s="263" t="s">
        <v>82</v>
      </c>
      <c r="AV2091" s="14" t="s">
        <v>82</v>
      </c>
      <c r="AW2091" s="14" t="s">
        <v>30</v>
      </c>
      <c r="AX2091" s="14" t="s">
        <v>73</v>
      </c>
      <c r="AY2091" s="263" t="s">
        <v>129</v>
      </c>
    </row>
    <row r="2092" spans="1:51" s="14" customFormat="1" ht="12">
      <c r="A2092" s="14"/>
      <c r="B2092" s="253"/>
      <c r="C2092" s="254"/>
      <c r="D2092" s="234" t="s">
        <v>188</v>
      </c>
      <c r="E2092" s="255" t="s">
        <v>1</v>
      </c>
      <c r="F2092" s="256" t="s">
        <v>698</v>
      </c>
      <c r="G2092" s="254"/>
      <c r="H2092" s="257">
        <v>0.63</v>
      </c>
      <c r="I2092" s="258"/>
      <c r="J2092" s="254"/>
      <c r="K2092" s="254"/>
      <c r="L2092" s="259"/>
      <c r="M2092" s="260"/>
      <c r="N2092" s="261"/>
      <c r="O2092" s="261"/>
      <c r="P2092" s="261"/>
      <c r="Q2092" s="261"/>
      <c r="R2092" s="261"/>
      <c r="S2092" s="261"/>
      <c r="T2092" s="262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T2092" s="263" t="s">
        <v>188</v>
      </c>
      <c r="AU2092" s="263" t="s">
        <v>82</v>
      </c>
      <c r="AV2092" s="14" t="s">
        <v>82</v>
      </c>
      <c r="AW2092" s="14" t="s">
        <v>30</v>
      </c>
      <c r="AX2092" s="14" t="s">
        <v>73</v>
      </c>
      <c r="AY2092" s="263" t="s">
        <v>129</v>
      </c>
    </row>
    <row r="2093" spans="1:51" s="14" customFormat="1" ht="12">
      <c r="A2093" s="14"/>
      <c r="B2093" s="253"/>
      <c r="C2093" s="254"/>
      <c r="D2093" s="234" t="s">
        <v>188</v>
      </c>
      <c r="E2093" s="255" t="s">
        <v>1</v>
      </c>
      <c r="F2093" s="256" t="s">
        <v>724</v>
      </c>
      <c r="G2093" s="254"/>
      <c r="H2093" s="257">
        <v>1.2</v>
      </c>
      <c r="I2093" s="258"/>
      <c r="J2093" s="254"/>
      <c r="K2093" s="254"/>
      <c r="L2093" s="259"/>
      <c r="M2093" s="260"/>
      <c r="N2093" s="261"/>
      <c r="O2093" s="261"/>
      <c r="P2093" s="261"/>
      <c r="Q2093" s="261"/>
      <c r="R2093" s="261"/>
      <c r="S2093" s="261"/>
      <c r="T2093" s="262"/>
      <c r="U2093" s="14"/>
      <c r="V2093" s="14"/>
      <c r="W2093" s="14"/>
      <c r="X2093" s="14"/>
      <c r="Y2093" s="14"/>
      <c r="Z2093" s="14"/>
      <c r="AA2093" s="14"/>
      <c r="AB2093" s="14"/>
      <c r="AC2093" s="14"/>
      <c r="AD2093" s="14"/>
      <c r="AE2093" s="14"/>
      <c r="AT2093" s="263" t="s">
        <v>188</v>
      </c>
      <c r="AU2093" s="263" t="s">
        <v>82</v>
      </c>
      <c r="AV2093" s="14" t="s">
        <v>82</v>
      </c>
      <c r="AW2093" s="14" t="s">
        <v>30</v>
      </c>
      <c r="AX2093" s="14" t="s">
        <v>73</v>
      </c>
      <c r="AY2093" s="263" t="s">
        <v>129</v>
      </c>
    </row>
    <row r="2094" spans="1:51" s="14" customFormat="1" ht="12">
      <c r="A2094" s="14"/>
      <c r="B2094" s="253"/>
      <c r="C2094" s="254"/>
      <c r="D2094" s="234" t="s">
        <v>188</v>
      </c>
      <c r="E2094" s="255" t="s">
        <v>1</v>
      </c>
      <c r="F2094" s="256" t="s">
        <v>722</v>
      </c>
      <c r="G2094" s="254"/>
      <c r="H2094" s="257">
        <v>0.23</v>
      </c>
      <c r="I2094" s="258"/>
      <c r="J2094" s="254"/>
      <c r="K2094" s="254"/>
      <c r="L2094" s="259"/>
      <c r="M2094" s="260"/>
      <c r="N2094" s="261"/>
      <c r="O2094" s="261"/>
      <c r="P2094" s="261"/>
      <c r="Q2094" s="261"/>
      <c r="R2094" s="261"/>
      <c r="S2094" s="261"/>
      <c r="T2094" s="262"/>
      <c r="U2094" s="14"/>
      <c r="V2094" s="14"/>
      <c r="W2094" s="14"/>
      <c r="X2094" s="14"/>
      <c r="Y2094" s="14"/>
      <c r="Z2094" s="14"/>
      <c r="AA2094" s="14"/>
      <c r="AB2094" s="14"/>
      <c r="AC2094" s="14"/>
      <c r="AD2094" s="14"/>
      <c r="AE2094" s="14"/>
      <c r="AT2094" s="263" t="s">
        <v>188</v>
      </c>
      <c r="AU2094" s="263" t="s">
        <v>82</v>
      </c>
      <c r="AV2094" s="14" t="s">
        <v>82</v>
      </c>
      <c r="AW2094" s="14" t="s">
        <v>30</v>
      </c>
      <c r="AX2094" s="14" t="s">
        <v>73</v>
      </c>
      <c r="AY2094" s="263" t="s">
        <v>129</v>
      </c>
    </row>
    <row r="2095" spans="1:51" s="13" customFormat="1" ht="12">
      <c r="A2095" s="13"/>
      <c r="B2095" s="243"/>
      <c r="C2095" s="244"/>
      <c r="D2095" s="234" t="s">
        <v>188</v>
      </c>
      <c r="E2095" s="245" t="s">
        <v>1</v>
      </c>
      <c r="F2095" s="246" t="s">
        <v>378</v>
      </c>
      <c r="G2095" s="244"/>
      <c r="H2095" s="245" t="s">
        <v>1</v>
      </c>
      <c r="I2095" s="247"/>
      <c r="J2095" s="244"/>
      <c r="K2095" s="244"/>
      <c r="L2095" s="248"/>
      <c r="M2095" s="249"/>
      <c r="N2095" s="250"/>
      <c r="O2095" s="250"/>
      <c r="P2095" s="250"/>
      <c r="Q2095" s="250"/>
      <c r="R2095" s="250"/>
      <c r="S2095" s="250"/>
      <c r="T2095" s="251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T2095" s="252" t="s">
        <v>188</v>
      </c>
      <c r="AU2095" s="252" t="s">
        <v>82</v>
      </c>
      <c r="AV2095" s="13" t="s">
        <v>80</v>
      </c>
      <c r="AW2095" s="13" t="s">
        <v>30</v>
      </c>
      <c r="AX2095" s="13" t="s">
        <v>73</v>
      </c>
      <c r="AY2095" s="252" t="s">
        <v>129</v>
      </c>
    </row>
    <row r="2096" spans="1:51" s="14" customFormat="1" ht="12">
      <c r="A2096" s="14"/>
      <c r="B2096" s="253"/>
      <c r="C2096" s="254"/>
      <c r="D2096" s="234" t="s">
        <v>188</v>
      </c>
      <c r="E2096" s="255" t="s">
        <v>1</v>
      </c>
      <c r="F2096" s="256" t="s">
        <v>442</v>
      </c>
      <c r="G2096" s="254"/>
      <c r="H2096" s="257">
        <v>10.8</v>
      </c>
      <c r="I2096" s="258"/>
      <c r="J2096" s="254"/>
      <c r="K2096" s="254"/>
      <c r="L2096" s="259"/>
      <c r="M2096" s="260"/>
      <c r="N2096" s="261"/>
      <c r="O2096" s="261"/>
      <c r="P2096" s="261"/>
      <c r="Q2096" s="261"/>
      <c r="R2096" s="261"/>
      <c r="S2096" s="261"/>
      <c r="T2096" s="262"/>
      <c r="U2096" s="14"/>
      <c r="V2096" s="14"/>
      <c r="W2096" s="14"/>
      <c r="X2096" s="14"/>
      <c r="Y2096" s="14"/>
      <c r="Z2096" s="14"/>
      <c r="AA2096" s="14"/>
      <c r="AB2096" s="14"/>
      <c r="AC2096" s="14"/>
      <c r="AD2096" s="14"/>
      <c r="AE2096" s="14"/>
      <c r="AT2096" s="263" t="s">
        <v>188</v>
      </c>
      <c r="AU2096" s="263" t="s">
        <v>82</v>
      </c>
      <c r="AV2096" s="14" t="s">
        <v>82</v>
      </c>
      <c r="AW2096" s="14" t="s">
        <v>30</v>
      </c>
      <c r="AX2096" s="14" t="s">
        <v>73</v>
      </c>
      <c r="AY2096" s="263" t="s">
        <v>129</v>
      </c>
    </row>
    <row r="2097" spans="1:51" s="14" customFormat="1" ht="12">
      <c r="A2097" s="14"/>
      <c r="B2097" s="253"/>
      <c r="C2097" s="254"/>
      <c r="D2097" s="234" t="s">
        <v>188</v>
      </c>
      <c r="E2097" s="255" t="s">
        <v>1</v>
      </c>
      <c r="F2097" s="256" t="s">
        <v>691</v>
      </c>
      <c r="G2097" s="254"/>
      <c r="H2097" s="257">
        <v>0.338</v>
      </c>
      <c r="I2097" s="258"/>
      <c r="J2097" s="254"/>
      <c r="K2097" s="254"/>
      <c r="L2097" s="259"/>
      <c r="M2097" s="260"/>
      <c r="N2097" s="261"/>
      <c r="O2097" s="261"/>
      <c r="P2097" s="261"/>
      <c r="Q2097" s="261"/>
      <c r="R2097" s="261"/>
      <c r="S2097" s="261"/>
      <c r="T2097" s="262"/>
      <c r="U2097" s="14"/>
      <c r="V2097" s="14"/>
      <c r="W2097" s="14"/>
      <c r="X2097" s="14"/>
      <c r="Y2097" s="14"/>
      <c r="Z2097" s="14"/>
      <c r="AA2097" s="14"/>
      <c r="AB2097" s="14"/>
      <c r="AC2097" s="14"/>
      <c r="AD2097" s="14"/>
      <c r="AE2097" s="14"/>
      <c r="AT2097" s="263" t="s">
        <v>188</v>
      </c>
      <c r="AU2097" s="263" t="s">
        <v>82</v>
      </c>
      <c r="AV2097" s="14" t="s">
        <v>82</v>
      </c>
      <c r="AW2097" s="14" t="s">
        <v>30</v>
      </c>
      <c r="AX2097" s="14" t="s">
        <v>73</v>
      </c>
      <c r="AY2097" s="263" t="s">
        <v>129</v>
      </c>
    </row>
    <row r="2098" spans="1:51" s="13" customFormat="1" ht="12">
      <c r="A2098" s="13"/>
      <c r="B2098" s="243"/>
      <c r="C2098" s="244"/>
      <c r="D2098" s="234" t="s">
        <v>188</v>
      </c>
      <c r="E2098" s="245" t="s">
        <v>1</v>
      </c>
      <c r="F2098" s="246" t="s">
        <v>443</v>
      </c>
      <c r="G2098" s="244"/>
      <c r="H2098" s="245" t="s">
        <v>1</v>
      </c>
      <c r="I2098" s="247"/>
      <c r="J2098" s="244"/>
      <c r="K2098" s="244"/>
      <c r="L2098" s="248"/>
      <c r="M2098" s="249"/>
      <c r="N2098" s="250"/>
      <c r="O2098" s="250"/>
      <c r="P2098" s="250"/>
      <c r="Q2098" s="250"/>
      <c r="R2098" s="250"/>
      <c r="S2098" s="250"/>
      <c r="T2098" s="251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T2098" s="252" t="s">
        <v>188</v>
      </c>
      <c r="AU2098" s="252" t="s">
        <v>82</v>
      </c>
      <c r="AV2098" s="13" t="s">
        <v>80</v>
      </c>
      <c r="AW2098" s="13" t="s">
        <v>30</v>
      </c>
      <c r="AX2098" s="13" t="s">
        <v>73</v>
      </c>
      <c r="AY2098" s="252" t="s">
        <v>129</v>
      </c>
    </row>
    <row r="2099" spans="1:51" s="14" customFormat="1" ht="12">
      <c r="A2099" s="14"/>
      <c r="B2099" s="253"/>
      <c r="C2099" s="254"/>
      <c r="D2099" s="234" t="s">
        <v>188</v>
      </c>
      <c r="E2099" s="255" t="s">
        <v>1</v>
      </c>
      <c r="F2099" s="256" t="s">
        <v>727</v>
      </c>
      <c r="G2099" s="254"/>
      <c r="H2099" s="257">
        <v>2.338</v>
      </c>
      <c r="I2099" s="258"/>
      <c r="J2099" s="254"/>
      <c r="K2099" s="254"/>
      <c r="L2099" s="259"/>
      <c r="M2099" s="260"/>
      <c r="N2099" s="261"/>
      <c r="O2099" s="261"/>
      <c r="P2099" s="261"/>
      <c r="Q2099" s="261"/>
      <c r="R2099" s="261"/>
      <c r="S2099" s="261"/>
      <c r="T2099" s="262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  <c r="AE2099" s="14"/>
      <c r="AT2099" s="263" t="s">
        <v>188</v>
      </c>
      <c r="AU2099" s="263" t="s">
        <v>82</v>
      </c>
      <c r="AV2099" s="14" t="s">
        <v>82</v>
      </c>
      <c r="AW2099" s="14" t="s">
        <v>30</v>
      </c>
      <c r="AX2099" s="14" t="s">
        <v>73</v>
      </c>
      <c r="AY2099" s="263" t="s">
        <v>129</v>
      </c>
    </row>
    <row r="2100" spans="1:51" s="14" customFormat="1" ht="12">
      <c r="A2100" s="14"/>
      <c r="B2100" s="253"/>
      <c r="C2100" s="254"/>
      <c r="D2100" s="234" t="s">
        <v>188</v>
      </c>
      <c r="E2100" s="255" t="s">
        <v>1</v>
      </c>
      <c r="F2100" s="256" t="s">
        <v>716</v>
      </c>
      <c r="G2100" s="254"/>
      <c r="H2100" s="257">
        <v>0.3</v>
      </c>
      <c r="I2100" s="258"/>
      <c r="J2100" s="254"/>
      <c r="K2100" s="254"/>
      <c r="L2100" s="259"/>
      <c r="M2100" s="260"/>
      <c r="N2100" s="261"/>
      <c r="O2100" s="261"/>
      <c r="P2100" s="261"/>
      <c r="Q2100" s="261"/>
      <c r="R2100" s="261"/>
      <c r="S2100" s="261"/>
      <c r="T2100" s="262"/>
      <c r="U2100" s="14"/>
      <c r="V2100" s="14"/>
      <c r="W2100" s="14"/>
      <c r="X2100" s="14"/>
      <c r="Y2100" s="14"/>
      <c r="Z2100" s="14"/>
      <c r="AA2100" s="14"/>
      <c r="AB2100" s="14"/>
      <c r="AC2100" s="14"/>
      <c r="AD2100" s="14"/>
      <c r="AE2100" s="14"/>
      <c r="AT2100" s="263" t="s">
        <v>188</v>
      </c>
      <c r="AU2100" s="263" t="s">
        <v>82</v>
      </c>
      <c r="AV2100" s="14" t="s">
        <v>82</v>
      </c>
      <c r="AW2100" s="14" t="s">
        <v>30</v>
      </c>
      <c r="AX2100" s="14" t="s">
        <v>73</v>
      </c>
      <c r="AY2100" s="263" t="s">
        <v>129</v>
      </c>
    </row>
    <row r="2101" spans="1:51" s="14" customFormat="1" ht="12">
      <c r="A2101" s="14"/>
      <c r="B2101" s="253"/>
      <c r="C2101" s="254"/>
      <c r="D2101" s="234" t="s">
        <v>188</v>
      </c>
      <c r="E2101" s="255" t="s">
        <v>1</v>
      </c>
      <c r="F2101" s="256" t="s">
        <v>728</v>
      </c>
      <c r="G2101" s="254"/>
      <c r="H2101" s="257">
        <v>0.09</v>
      </c>
      <c r="I2101" s="258"/>
      <c r="J2101" s="254"/>
      <c r="K2101" s="254"/>
      <c r="L2101" s="259"/>
      <c r="M2101" s="260"/>
      <c r="N2101" s="261"/>
      <c r="O2101" s="261"/>
      <c r="P2101" s="261"/>
      <c r="Q2101" s="261"/>
      <c r="R2101" s="261"/>
      <c r="S2101" s="261"/>
      <c r="T2101" s="262"/>
      <c r="U2101" s="14"/>
      <c r="V2101" s="14"/>
      <c r="W2101" s="14"/>
      <c r="X2101" s="14"/>
      <c r="Y2101" s="14"/>
      <c r="Z2101" s="14"/>
      <c r="AA2101" s="14"/>
      <c r="AB2101" s="14"/>
      <c r="AC2101" s="14"/>
      <c r="AD2101" s="14"/>
      <c r="AE2101" s="14"/>
      <c r="AT2101" s="263" t="s">
        <v>188</v>
      </c>
      <c r="AU2101" s="263" t="s">
        <v>82</v>
      </c>
      <c r="AV2101" s="14" t="s">
        <v>82</v>
      </c>
      <c r="AW2101" s="14" t="s">
        <v>30</v>
      </c>
      <c r="AX2101" s="14" t="s">
        <v>73</v>
      </c>
      <c r="AY2101" s="263" t="s">
        <v>129</v>
      </c>
    </row>
    <row r="2102" spans="1:51" s="14" customFormat="1" ht="12">
      <c r="A2102" s="14"/>
      <c r="B2102" s="253"/>
      <c r="C2102" s="254"/>
      <c r="D2102" s="234" t="s">
        <v>188</v>
      </c>
      <c r="E2102" s="255" t="s">
        <v>1</v>
      </c>
      <c r="F2102" s="256" t="s">
        <v>729</v>
      </c>
      <c r="G2102" s="254"/>
      <c r="H2102" s="257">
        <v>0.08</v>
      </c>
      <c r="I2102" s="258"/>
      <c r="J2102" s="254"/>
      <c r="K2102" s="254"/>
      <c r="L2102" s="259"/>
      <c r="M2102" s="260"/>
      <c r="N2102" s="261"/>
      <c r="O2102" s="261"/>
      <c r="P2102" s="261"/>
      <c r="Q2102" s="261"/>
      <c r="R2102" s="261"/>
      <c r="S2102" s="261"/>
      <c r="T2102" s="262"/>
      <c r="U2102" s="14"/>
      <c r="V2102" s="14"/>
      <c r="W2102" s="14"/>
      <c r="X2102" s="14"/>
      <c r="Y2102" s="14"/>
      <c r="Z2102" s="14"/>
      <c r="AA2102" s="14"/>
      <c r="AB2102" s="14"/>
      <c r="AC2102" s="14"/>
      <c r="AD2102" s="14"/>
      <c r="AE2102" s="14"/>
      <c r="AT2102" s="263" t="s">
        <v>188</v>
      </c>
      <c r="AU2102" s="263" t="s">
        <v>82</v>
      </c>
      <c r="AV2102" s="14" t="s">
        <v>82</v>
      </c>
      <c r="AW2102" s="14" t="s">
        <v>30</v>
      </c>
      <c r="AX2102" s="14" t="s">
        <v>73</v>
      </c>
      <c r="AY2102" s="263" t="s">
        <v>129</v>
      </c>
    </row>
    <row r="2103" spans="1:51" s="13" customFormat="1" ht="12">
      <c r="A2103" s="13"/>
      <c r="B2103" s="243"/>
      <c r="C2103" s="244"/>
      <c r="D2103" s="234" t="s">
        <v>188</v>
      </c>
      <c r="E2103" s="245" t="s">
        <v>1</v>
      </c>
      <c r="F2103" s="246" t="s">
        <v>550</v>
      </c>
      <c r="G2103" s="244"/>
      <c r="H2103" s="245" t="s">
        <v>1</v>
      </c>
      <c r="I2103" s="247"/>
      <c r="J2103" s="244"/>
      <c r="K2103" s="244"/>
      <c r="L2103" s="248"/>
      <c r="M2103" s="249"/>
      <c r="N2103" s="250"/>
      <c r="O2103" s="250"/>
      <c r="P2103" s="250"/>
      <c r="Q2103" s="250"/>
      <c r="R2103" s="250"/>
      <c r="S2103" s="250"/>
      <c r="T2103" s="251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T2103" s="252" t="s">
        <v>188</v>
      </c>
      <c r="AU2103" s="252" t="s">
        <v>82</v>
      </c>
      <c r="AV2103" s="13" t="s">
        <v>80</v>
      </c>
      <c r="AW2103" s="13" t="s">
        <v>30</v>
      </c>
      <c r="AX2103" s="13" t="s">
        <v>73</v>
      </c>
      <c r="AY2103" s="252" t="s">
        <v>129</v>
      </c>
    </row>
    <row r="2104" spans="1:51" s="14" customFormat="1" ht="12">
      <c r="A2104" s="14"/>
      <c r="B2104" s="253"/>
      <c r="C2104" s="254"/>
      <c r="D2104" s="234" t="s">
        <v>188</v>
      </c>
      <c r="E2104" s="255" t="s">
        <v>1</v>
      </c>
      <c r="F2104" s="256" t="s">
        <v>743</v>
      </c>
      <c r="G2104" s="254"/>
      <c r="H2104" s="257">
        <v>3.23</v>
      </c>
      <c r="I2104" s="258"/>
      <c r="J2104" s="254"/>
      <c r="K2104" s="254"/>
      <c r="L2104" s="259"/>
      <c r="M2104" s="260"/>
      <c r="N2104" s="261"/>
      <c r="O2104" s="261"/>
      <c r="P2104" s="261"/>
      <c r="Q2104" s="261"/>
      <c r="R2104" s="261"/>
      <c r="S2104" s="261"/>
      <c r="T2104" s="262"/>
      <c r="U2104" s="14"/>
      <c r="V2104" s="14"/>
      <c r="W2104" s="14"/>
      <c r="X2104" s="14"/>
      <c r="Y2104" s="14"/>
      <c r="Z2104" s="14"/>
      <c r="AA2104" s="14"/>
      <c r="AB2104" s="14"/>
      <c r="AC2104" s="14"/>
      <c r="AD2104" s="14"/>
      <c r="AE2104" s="14"/>
      <c r="AT2104" s="263" t="s">
        <v>188</v>
      </c>
      <c r="AU2104" s="263" t="s">
        <v>82</v>
      </c>
      <c r="AV2104" s="14" t="s">
        <v>82</v>
      </c>
      <c r="AW2104" s="14" t="s">
        <v>30</v>
      </c>
      <c r="AX2104" s="14" t="s">
        <v>73</v>
      </c>
      <c r="AY2104" s="263" t="s">
        <v>129</v>
      </c>
    </row>
    <row r="2105" spans="1:51" s="14" customFormat="1" ht="12">
      <c r="A2105" s="14"/>
      <c r="B2105" s="253"/>
      <c r="C2105" s="254"/>
      <c r="D2105" s="234" t="s">
        <v>188</v>
      </c>
      <c r="E2105" s="255" t="s">
        <v>1</v>
      </c>
      <c r="F2105" s="256" t="s">
        <v>744</v>
      </c>
      <c r="G2105" s="254"/>
      <c r="H2105" s="257">
        <v>0.26</v>
      </c>
      <c r="I2105" s="258"/>
      <c r="J2105" s="254"/>
      <c r="K2105" s="254"/>
      <c r="L2105" s="259"/>
      <c r="M2105" s="260"/>
      <c r="N2105" s="261"/>
      <c r="O2105" s="261"/>
      <c r="P2105" s="261"/>
      <c r="Q2105" s="261"/>
      <c r="R2105" s="261"/>
      <c r="S2105" s="261"/>
      <c r="T2105" s="262"/>
      <c r="U2105" s="14"/>
      <c r="V2105" s="14"/>
      <c r="W2105" s="14"/>
      <c r="X2105" s="14"/>
      <c r="Y2105" s="14"/>
      <c r="Z2105" s="14"/>
      <c r="AA2105" s="14"/>
      <c r="AB2105" s="14"/>
      <c r="AC2105" s="14"/>
      <c r="AD2105" s="14"/>
      <c r="AE2105" s="14"/>
      <c r="AT2105" s="263" t="s">
        <v>188</v>
      </c>
      <c r="AU2105" s="263" t="s">
        <v>82</v>
      </c>
      <c r="AV2105" s="14" t="s">
        <v>82</v>
      </c>
      <c r="AW2105" s="14" t="s">
        <v>30</v>
      </c>
      <c r="AX2105" s="14" t="s">
        <v>73</v>
      </c>
      <c r="AY2105" s="263" t="s">
        <v>129</v>
      </c>
    </row>
    <row r="2106" spans="1:51" s="13" customFormat="1" ht="12">
      <c r="A2106" s="13"/>
      <c r="B2106" s="243"/>
      <c r="C2106" s="244"/>
      <c r="D2106" s="234" t="s">
        <v>188</v>
      </c>
      <c r="E2106" s="245" t="s">
        <v>1</v>
      </c>
      <c r="F2106" s="246" t="s">
        <v>205</v>
      </c>
      <c r="G2106" s="244"/>
      <c r="H2106" s="245" t="s">
        <v>1</v>
      </c>
      <c r="I2106" s="247"/>
      <c r="J2106" s="244"/>
      <c r="K2106" s="244"/>
      <c r="L2106" s="248"/>
      <c r="M2106" s="249"/>
      <c r="N2106" s="250"/>
      <c r="O2106" s="250"/>
      <c r="P2106" s="250"/>
      <c r="Q2106" s="250"/>
      <c r="R2106" s="250"/>
      <c r="S2106" s="250"/>
      <c r="T2106" s="251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T2106" s="252" t="s">
        <v>188</v>
      </c>
      <c r="AU2106" s="252" t="s">
        <v>82</v>
      </c>
      <c r="AV2106" s="13" t="s">
        <v>80</v>
      </c>
      <c r="AW2106" s="13" t="s">
        <v>30</v>
      </c>
      <c r="AX2106" s="13" t="s">
        <v>73</v>
      </c>
      <c r="AY2106" s="252" t="s">
        <v>129</v>
      </c>
    </row>
    <row r="2107" spans="1:51" s="14" customFormat="1" ht="12">
      <c r="A2107" s="14"/>
      <c r="B2107" s="253"/>
      <c r="C2107" s="254"/>
      <c r="D2107" s="234" t="s">
        <v>188</v>
      </c>
      <c r="E2107" s="255" t="s">
        <v>1</v>
      </c>
      <c r="F2107" s="256" t="s">
        <v>447</v>
      </c>
      <c r="G2107" s="254"/>
      <c r="H2107" s="257">
        <v>8.606</v>
      </c>
      <c r="I2107" s="258"/>
      <c r="J2107" s="254"/>
      <c r="K2107" s="254"/>
      <c r="L2107" s="259"/>
      <c r="M2107" s="260"/>
      <c r="N2107" s="261"/>
      <c r="O2107" s="261"/>
      <c r="P2107" s="261"/>
      <c r="Q2107" s="261"/>
      <c r="R2107" s="261"/>
      <c r="S2107" s="261"/>
      <c r="T2107" s="262"/>
      <c r="U2107" s="14"/>
      <c r="V2107" s="14"/>
      <c r="W2107" s="14"/>
      <c r="X2107" s="14"/>
      <c r="Y2107" s="14"/>
      <c r="Z2107" s="14"/>
      <c r="AA2107" s="14"/>
      <c r="AB2107" s="14"/>
      <c r="AC2107" s="14"/>
      <c r="AD2107" s="14"/>
      <c r="AE2107" s="14"/>
      <c r="AT2107" s="263" t="s">
        <v>188</v>
      </c>
      <c r="AU2107" s="263" t="s">
        <v>82</v>
      </c>
      <c r="AV2107" s="14" t="s">
        <v>82</v>
      </c>
      <c r="AW2107" s="14" t="s">
        <v>30</v>
      </c>
      <c r="AX2107" s="14" t="s">
        <v>73</v>
      </c>
      <c r="AY2107" s="263" t="s">
        <v>129</v>
      </c>
    </row>
    <row r="2108" spans="1:51" s="14" customFormat="1" ht="12">
      <c r="A2108" s="14"/>
      <c r="B2108" s="253"/>
      <c r="C2108" s="254"/>
      <c r="D2108" s="234" t="s">
        <v>188</v>
      </c>
      <c r="E2108" s="255" t="s">
        <v>1</v>
      </c>
      <c r="F2108" s="256" t="s">
        <v>741</v>
      </c>
      <c r="G2108" s="254"/>
      <c r="H2108" s="257">
        <v>8.1</v>
      </c>
      <c r="I2108" s="258"/>
      <c r="J2108" s="254"/>
      <c r="K2108" s="254"/>
      <c r="L2108" s="259"/>
      <c r="M2108" s="260"/>
      <c r="N2108" s="261"/>
      <c r="O2108" s="261"/>
      <c r="P2108" s="261"/>
      <c r="Q2108" s="261"/>
      <c r="R2108" s="261"/>
      <c r="S2108" s="261"/>
      <c r="T2108" s="262"/>
      <c r="U2108" s="14"/>
      <c r="V2108" s="14"/>
      <c r="W2108" s="14"/>
      <c r="X2108" s="14"/>
      <c r="Y2108" s="14"/>
      <c r="Z2108" s="14"/>
      <c r="AA2108" s="14"/>
      <c r="AB2108" s="14"/>
      <c r="AC2108" s="14"/>
      <c r="AD2108" s="14"/>
      <c r="AE2108" s="14"/>
      <c r="AT2108" s="263" t="s">
        <v>188</v>
      </c>
      <c r="AU2108" s="263" t="s">
        <v>82</v>
      </c>
      <c r="AV2108" s="14" t="s">
        <v>82</v>
      </c>
      <c r="AW2108" s="14" t="s">
        <v>30</v>
      </c>
      <c r="AX2108" s="14" t="s">
        <v>73</v>
      </c>
      <c r="AY2108" s="263" t="s">
        <v>129</v>
      </c>
    </row>
    <row r="2109" spans="1:51" s="14" customFormat="1" ht="12">
      <c r="A2109" s="14"/>
      <c r="B2109" s="253"/>
      <c r="C2109" s="254"/>
      <c r="D2109" s="234" t="s">
        <v>188</v>
      </c>
      <c r="E2109" s="255" t="s">
        <v>1</v>
      </c>
      <c r="F2109" s="256" t="s">
        <v>446</v>
      </c>
      <c r="G2109" s="254"/>
      <c r="H2109" s="257">
        <v>0.168</v>
      </c>
      <c r="I2109" s="258"/>
      <c r="J2109" s="254"/>
      <c r="K2109" s="254"/>
      <c r="L2109" s="259"/>
      <c r="M2109" s="260"/>
      <c r="N2109" s="261"/>
      <c r="O2109" s="261"/>
      <c r="P2109" s="261"/>
      <c r="Q2109" s="261"/>
      <c r="R2109" s="261"/>
      <c r="S2109" s="261"/>
      <c r="T2109" s="262"/>
      <c r="U2109" s="14"/>
      <c r="V2109" s="14"/>
      <c r="W2109" s="14"/>
      <c r="X2109" s="14"/>
      <c r="Y2109" s="14"/>
      <c r="Z2109" s="14"/>
      <c r="AA2109" s="14"/>
      <c r="AB2109" s="14"/>
      <c r="AC2109" s="14"/>
      <c r="AD2109" s="14"/>
      <c r="AE2109" s="14"/>
      <c r="AT2109" s="263" t="s">
        <v>188</v>
      </c>
      <c r="AU2109" s="263" t="s">
        <v>82</v>
      </c>
      <c r="AV2109" s="14" t="s">
        <v>82</v>
      </c>
      <c r="AW2109" s="14" t="s">
        <v>30</v>
      </c>
      <c r="AX2109" s="14" t="s">
        <v>73</v>
      </c>
      <c r="AY2109" s="263" t="s">
        <v>129</v>
      </c>
    </row>
    <row r="2110" spans="1:51" s="14" customFormat="1" ht="12">
      <c r="A2110" s="14"/>
      <c r="B2110" s="253"/>
      <c r="C2110" s="254"/>
      <c r="D2110" s="234" t="s">
        <v>188</v>
      </c>
      <c r="E2110" s="255" t="s">
        <v>1</v>
      </c>
      <c r="F2110" s="256" t="s">
        <v>691</v>
      </c>
      <c r="G2110" s="254"/>
      <c r="H2110" s="257">
        <v>0.338</v>
      </c>
      <c r="I2110" s="258"/>
      <c r="J2110" s="254"/>
      <c r="K2110" s="254"/>
      <c r="L2110" s="259"/>
      <c r="M2110" s="260"/>
      <c r="N2110" s="261"/>
      <c r="O2110" s="261"/>
      <c r="P2110" s="261"/>
      <c r="Q2110" s="261"/>
      <c r="R2110" s="261"/>
      <c r="S2110" s="261"/>
      <c r="T2110" s="262"/>
      <c r="U2110" s="14"/>
      <c r="V2110" s="14"/>
      <c r="W2110" s="14"/>
      <c r="X2110" s="14"/>
      <c r="Y2110" s="14"/>
      <c r="Z2110" s="14"/>
      <c r="AA2110" s="14"/>
      <c r="AB2110" s="14"/>
      <c r="AC2110" s="14"/>
      <c r="AD2110" s="14"/>
      <c r="AE2110" s="14"/>
      <c r="AT2110" s="263" t="s">
        <v>188</v>
      </c>
      <c r="AU2110" s="263" t="s">
        <v>82</v>
      </c>
      <c r="AV2110" s="14" t="s">
        <v>82</v>
      </c>
      <c r="AW2110" s="14" t="s">
        <v>30</v>
      </c>
      <c r="AX2110" s="14" t="s">
        <v>73</v>
      </c>
      <c r="AY2110" s="263" t="s">
        <v>129</v>
      </c>
    </row>
    <row r="2111" spans="1:51" s="14" customFormat="1" ht="12">
      <c r="A2111" s="14"/>
      <c r="B2111" s="253"/>
      <c r="C2111" s="254"/>
      <c r="D2111" s="234" t="s">
        <v>188</v>
      </c>
      <c r="E2111" s="255" t="s">
        <v>1</v>
      </c>
      <c r="F2111" s="256" t="s">
        <v>703</v>
      </c>
      <c r="G2111" s="254"/>
      <c r="H2111" s="257">
        <v>0.135</v>
      </c>
      <c r="I2111" s="258"/>
      <c r="J2111" s="254"/>
      <c r="K2111" s="254"/>
      <c r="L2111" s="259"/>
      <c r="M2111" s="260"/>
      <c r="N2111" s="261"/>
      <c r="O2111" s="261"/>
      <c r="P2111" s="261"/>
      <c r="Q2111" s="261"/>
      <c r="R2111" s="261"/>
      <c r="S2111" s="261"/>
      <c r="T2111" s="262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T2111" s="263" t="s">
        <v>188</v>
      </c>
      <c r="AU2111" s="263" t="s">
        <v>82</v>
      </c>
      <c r="AV2111" s="14" t="s">
        <v>82</v>
      </c>
      <c r="AW2111" s="14" t="s">
        <v>30</v>
      </c>
      <c r="AX2111" s="14" t="s">
        <v>73</v>
      </c>
      <c r="AY2111" s="263" t="s">
        <v>129</v>
      </c>
    </row>
    <row r="2112" spans="1:51" s="14" customFormat="1" ht="12">
      <c r="A2112" s="14"/>
      <c r="B2112" s="253"/>
      <c r="C2112" s="254"/>
      <c r="D2112" s="234" t="s">
        <v>188</v>
      </c>
      <c r="E2112" s="255" t="s">
        <v>1</v>
      </c>
      <c r="F2112" s="256" t="s">
        <v>692</v>
      </c>
      <c r="G2112" s="254"/>
      <c r="H2112" s="257">
        <v>0.765</v>
      </c>
      <c r="I2112" s="258"/>
      <c r="J2112" s="254"/>
      <c r="K2112" s="254"/>
      <c r="L2112" s="259"/>
      <c r="M2112" s="260"/>
      <c r="N2112" s="261"/>
      <c r="O2112" s="261"/>
      <c r="P2112" s="261"/>
      <c r="Q2112" s="261"/>
      <c r="R2112" s="261"/>
      <c r="S2112" s="261"/>
      <c r="T2112" s="262"/>
      <c r="U2112" s="14"/>
      <c r="V2112" s="14"/>
      <c r="W2112" s="14"/>
      <c r="X2112" s="14"/>
      <c r="Y2112" s="14"/>
      <c r="Z2112" s="14"/>
      <c r="AA2112" s="14"/>
      <c r="AB2112" s="14"/>
      <c r="AC2112" s="14"/>
      <c r="AD2112" s="14"/>
      <c r="AE2112" s="14"/>
      <c r="AT2112" s="263" t="s">
        <v>188</v>
      </c>
      <c r="AU2112" s="263" t="s">
        <v>82</v>
      </c>
      <c r="AV2112" s="14" t="s">
        <v>82</v>
      </c>
      <c r="AW2112" s="14" t="s">
        <v>30</v>
      </c>
      <c r="AX2112" s="14" t="s">
        <v>73</v>
      </c>
      <c r="AY2112" s="263" t="s">
        <v>129</v>
      </c>
    </row>
    <row r="2113" spans="1:51" s="13" customFormat="1" ht="12">
      <c r="A2113" s="13"/>
      <c r="B2113" s="243"/>
      <c r="C2113" s="244"/>
      <c r="D2113" s="234" t="s">
        <v>188</v>
      </c>
      <c r="E2113" s="245" t="s">
        <v>1</v>
      </c>
      <c r="F2113" s="246" t="s">
        <v>380</v>
      </c>
      <c r="G2113" s="244"/>
      <c r="H2113" s="245" t="s">
        <v>1</v>
      </c>
      <c r="I2113" s="247"/>
      <c r="J2113" s="244"/>
      <c r="K2113" s="244"/>
      <c r="L2113" s="248"/>
      <c r="M2113" s="249"/>
      <c r="N2113" s="250"/>
      <c r="O2113" s="250"/>
      <c r="P2113" s="250"/>
      <c r="Q2113" s="250"/>
      <c r="R2113" s="250"/>
      <c r="S2113" s="250"/>
      <c r="T2113" s="251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T2113" s="252" t="s">
        <v>188</v>
      </c>
      <c r="AU2113" s="252" t="s">
        <v>82</v>
      </c>
      <c r="AV2113" s="13" t="s">
        <v>80</v>
      </c>
      <c r="AW2113" s="13" t="s">
        <v>30</v>
      </c>
      <c r="AX2113" s="13" t="s">
        <v>73</v>
      </c>
      <c r="AY2113" s="252" t="s">
        <v>129</v>
      </c>
    </row>
    <row r="2114" spans="1:51" s="14" customFormat="1" ht="12">
      <c r="A2114" s="14"/>
      <c r="B2114" s="253"/>
      <c r="C2114" s="254"/>
      <c r="D2114" s="234" t="s">
        <v>188</v>
      </c>
      <c r="E2114" s="255" t="s">
        <v>1</v>
      </c>
      <c r="F2114" s="256" t="s">
        <v>448</v>
      </c>
      <c r="G2114" s="254"/>
      <c r="H2114" s="257">
        <v>17.25</v>
      </c>
      <c r="I2114" s="258"/>
      <c r="J2114" s="254"/>
      <c r="K2114" s="254"/>
      <c r="L2114" s="259"/>
      <c r="M2114" s="260"/>
      <c r="N2114" s="261"/>
      <c r="O2114" s="261"/>
      <c r="P2114" s="261"/>
      <c r="Q2114" s="261"/>
      <c r="R2114" s="261"/>
      <c r="S2114" s="261"/>
      <c r="T2114" s="262"/>
      <c r="U2114" s="14"/>
      <c r="V2114" s="14"/>
      <c r="W2114" s="14"/>
      <c r="X2114" s="14"/>
      <c r="Y2114" s="14"/>
      <c r="Z2114" s="14"/>
      <c r="AA2114" s="14"/>
      <c r="AB2114" s="14"/>
      <c r="AC2114" s="14"/>
      <c r="AD2114" s="14"/>
      <c r="AE2114" s="14"/>
      <c r="AT2114" s="263" t="s">
        <v>188</v>
      </c>
      <c r="AU2114" s="263" t="s">
        <v>82</v>
      </c>
      <c r="AV2114" s="14" t="s">
        <v>82</v>
      </c>
      <c r="AW2114" s="14" t="s">
        <v>30</v>
      </c>
      <c r="AX2114" s="14" t="s">
        <v>73</v>
      </c>
      <c r="AY2114" s="263" t="s">
        <v>129</v>
      </c>
    </row>
    <row r="2115" spans="1:51" s="14" customFormat="1" ht="12">
      <c r="A2115" s="14"/>
      <c r="B2115" s="253"/>
      <c r="C2115" s="254"/>
      <c r="D2115" s="234" t="s">
        <v>188</v>
      </c>
      <c r="E2115" s="255" t="s">
        <v>1</v>
      </c>
      <c r="F2115" s="256" t="s">
        <v>710</v>
      </c>
      <c r="G2115" s="254"/>
      <c r="H2115" s="257">
        <v>0.675</v>
      </c>
      <c r="I2115" s="258"/>
      <c r="J2115" s="254"/>
      <c r="K2115" s="254"/>
      <c r="L2115" s="259"/>
      <c r="M2115" s="260"/>
      <c r="N2115" s="261"/>
      <c r="O2115" s="261"/>
      <c r="P2115" s="261"/>
      <c r="Q2115" s="261"/>
      <c r="R2115" s="261"/>
      <c r="S2115" s="261"/>
      <c r="T2115" s="262"/>
      <c r="U2115" s="14"/>
      <c r="V2115" s="14"/>
      <c r="W2115" s="14"/>
      <c r="X2115" s="14"/>
      <c r="Y2115" s="14"/>
      <c r="Z2115" s="14"/>
      <c r="AA2115" s="14"/>
      <c r="AB2115" s="14"/>
      <c r="AC2115" s="14"/>
      <c r="AD2115" s="14"/>
      <c r="AE2115" s="14"/>
      <c r="AT2115" s="263" t="s">
        <v>188</v>
      </c>
      <c r="AU2115" s="263" t="s">
        <v>82</v>
      </c>
      <c r="AV2115" s="14" t="s">
        <v>82</v>
      </c>
      <c r="AW2115" s="14" t="s">
        <v>30</v>
      </c>
      <c r="AX2115" s="14" t="s">
        <v>73</v>
      </c>
      <c r="AY2115" s="263" t="s">
        <v>129</v>
      </c>
    </row>
    <row r="2116" spans="1:51" s="14" customFormat="1" ht="12">
      <c r="A2116" s="14"/>
      <c r="B2116" s="253"/>
      <c r="C2116" s="254"/>
      <c r="D2116" s="234" t="s">
        <v>188</v>
      </c>
      <c r="E2116" s="255" t="s">
        <v>1</v>
      </c>
      <c r="F2116" s="256" t="s">
        <v>709</v>
      </c>
      <c r="G2116" s="254"/>
      <c r="H2116" s="257">
        <v>0.81</v>
      </c>
      <c r="I2116" s="258"/>
      <c r="J2116" s="254"/>
      <c r="K2116" s="254"/>
      <c r="L2116" s="259"/>
      <c r="M2116" s="260"/>
      <c r="N2116" s="261"/>
      <c r="O2116" s="261"/>
      <c r="P2116" s="261"/>
      <c r="Q2116" s="261"/>
      <c r="R2116" s="261"/>
      <c r="S2116" s="261"/>
      <c r="T2116" s="262"/>
      <c r="U2116" s="14"/>
      <c r="V2116" s="14"/>
      <c r="W2116" s="14"/>
      <c r="X2116" s="14"/>
      <c r="Y2116" s="14"/>
      <c r="Z2116" s="14"/>
      <c r="AA2116" s="14"/>
      <c r="AB2116" s="14"/>
      <c r="AC2116" s="14"/>
      <c r="AD2116" s="14"/>
      <c r="AE2116" s="14"/>
      <c r="AT2116" s="263" t="s">
        <v>188</v>
      </c>
      <c r="AU2116" s="263" t="s">
        <v>82</v>
      </c>
      <c r="AV2116" s="14" t="s">
        <v>82</v>
      </c>
      <c r="AW2116" s="14" t="s">
        <v>30</v>
      </c>
      <c r="AX2116" s="14" t="s">
        <v>73</v>
      </c>
      <c r="AY2116" s="263" t="s">
        <v>129</v>
      </c>
    </row>
    <row r="2117" spans="1:51" s="13" customFormat="1" ht="12">
      <c r="A2117" s="13"/>
      <c r="B2117" s="243"/>
      <c r="C2117" s="244"/>
      <c r="D2117" s="234" t="s">
        <v>188</v>
      </c>
      <c r="E2117" s="245" t="s">
        <v>1</v>
      </c>
      <c r="F2117" s="246" t="s">
        <v>382</v>
      </c>
      <c r="G2117" s="244"/>
      <c r="H2117" s="245" t="s">
        <v>1</v>
      </c>
      <c r="I2117" s="247"/>
      <c r="J2117" s="244"/>
      <c r="K2117" s="244"/>
      <c r="L2117" s="248"/>
      <c r="M2117" s="249"/>
      <c r="N2117" s="250"/>
      <c r="O2117" s="250"/>
      <c r="P2117" s="250"/>
      <c r="Q2117" s="250"/>
      <c r="R2117" s="250"/>
      <c r="S2117" s="250"/>
      <c r="T2117" s="251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T2117" s="252" t="s">
        <v>188</v>
      </c>
      <c r="AU2117" s="252" t="s">
        <v>82</v>
      </c>
      <c r="AV2117" s="13" t="s">
        <v>80</v>
      </c>
      <c r="AW2117" s="13" t="s">
        <v>30</v>
      </c>
      <c r="AX2117" s="13" t="s">
        <v>73</v>
      </c>
      <c r="AY2117" s="252" t="s">
        <v>129</v>
      </c>
    </row>
    <row r="2118" spans="1:51" s="14" customFormat="1" ht="12">
      <c r="A2118" s="14"/>
      <c r="B2118" s="253"/>
      <c r="C2118" s="254"/>
      <c r="D2118" s="234" t="s">
        <v>188</v>
      </c>
      <c r="E2118" s="255" t="s">
        <v>1</v>
      </c>
      <c r="F2118" s="256" t="s">
        <v>449</v>
      </c>
      <c r="G2118" s="254"/>
      <c r="H2118" s="257">
        <v>35.25</v>
      </c>
      <c r="I2118" s="258"/>
      <c r="J2118" s="254"/>
      <c r="K2118" s="254"/>
      <c r="L2118" s="259"/>
      <c r="M2118" s="260"/>
      <c r="N2118" s="261"/>
      <c r="O2118" s="261"/>
      <c r="P2118" s="261"/>
      <c r="Q2118" s="261"/>
      <c r="R2118" s="261"/>
      <c r="S2118" s="261"/>
      <c r="T2118" s="262"/>
      <c r="U2118" s="14"/>
      <c r="V2118" s="14"/>
      <c r="W2118" s="14"/>
      <c r="X2118" s="14"/>
      <c r="Y2118" s="14"/>
      <c r="Z2118" s="14"/>
      <c r="AA2118" s="14"/>
      <c r="AB2118" s="14"/>
      <c r="AC2118" s="14"/>
      <c r="AD2118" s="14"/>
      <c r="AE2118" s="14"/>
      <c r="AT2118" s="263" t="s">
        <v>188</v>
      </c>
      <c r="AU2118" s="263" t="s">
        <v>82</v>
      </c>
      <c r="AV2118" s="14" t="s">
        <v>82</v>
      </c>
      <c r="AW2118" s="14" t="s">
        <v>30</v>
      </c>
      <c r="AX2118" s="14" t="s">
        <v>73</v>
      </c>
      <c r="AY2118" s="263" t="s">
        <v>129</v>
      </c>
    </row>
    <row r="2119" spans="1:51" s="14" customFormat="1" ht="12">
      <c r="A2119" s="14"/>
      <c r="B2119" s="253"/>
      <c r="C2119" s="254"/>
      <c r="D2119" s="234" t="s">
        <v>188</v>
      </c>
      <c r="E2119" s="255" t="s">
        <v>1</v>
      </c>
      <c r="F2119" s="256" t="s">
        <v>701</v>
      </c>
      <c r="G2119" s="254"/>
      <c r="H2119" s="257">
        <v>1.35</v>
      </c>
      <c r="I2119" s="258"/>
      <c r="J2119" s="254"/>
      <c r="K2119" s="254"/>
      <c r="L2119" s="259"/>
      <c r="M2119" s="260"/>
      <c r="N2119" s="261"/>
      <c r="O2119" s="261"/>
      <c r="P2119" s="261"/>
      <c r="Q2119" s="261"/>
      <c r="R2119" s="261"/>
      <c r="S2119" s="261"/>
      <c r="T2119" s="262"/>
      <c r="U2119" s="14"/>
      <c r="V2119" s="14"/>
      <c r="W2119" s="14"/>
      <c r="X2119" s="14"/>
      <c r="Y2119" s="14"/>
      <c r="Z2119" s="14"/>
      <c r="AA2119" s="14"/>
      <c r="AB2119" s="14"/>
      <c r="AC2119" s="14"/>
      <c r="AD2119" s="14"/>
      <c r="AE2119" s="14"/>
      <c r="AT2119" s="263" t="s">
        <v>188</v>
      </c>
      <c r="AU2119" s="263" t="s">
        <v>82</v>
      </c>
      <c r="AV2119" s="14" t="s">
        <v>82</v>
      </c>
      <c r="AW2119" s="14" t="s">
        <v>30</v>
      </c>
      <c r="AX2119" s="14" t="s">
        <v>73</v>
      </c>
      <c r="AY2119" s="263" t="s">
        <v>129</v>
      </c>
    </row>
    <row r="2120" spans="1:51" s="14" customFormat="1" ht="12">
      <c r="A2120" s="14"/>
      <c r="B2120" s="253"/>
      <c r="C2120" s="254"/>
      <c r="D2120" s="234" t="s">
        <v>188</v>
      </c>
      <c r="E2120" s="255" t="s">
        <v>1</v>
      </c>
      <c r="F2120" s="256" t="s">
        <v>702</v>
      </c>
      <c r="G2120" s="254"/>
      <c r="H2120" s="257">
        <v>1.62</v>
      </c>
      <c r="I2120" s="258"/>
      <c r="J2120" s="254"/>
      <c r="K2120" s="254"/>
      <c r="L2120" s="259"/>
      <c r="M2120" s="260"/>
      <c r="N2120" s="261"/>
      <c r="O2120" s="261"/>
      <c r="P2120" s="261"/>
      <c r="Q2120" s="261"/>
      <c r="R2120" s="261"/>
      <c r="S2120" s="261"/>
      <c r="T2120" s="262"/>
      <c r="U2120" s="14"/>
      <c r="V2120" s="14"/>
      <c r="W2120" s="14"/>
      <c r="X2120" s="14"/>
      <c r="Y2120" s="14"/>
      <c r="Z2120" s="14"/>
      <c r="AA2120" s="14"/>
      <c r="AB2120" s="14"/>
      <c r="AC2120" s="14"/>
      <c r="AD2120" s="14"/>
      <c r="AE2120" s="14"/>
      <c r="AT2120" s="263" t="s">
        <v>188</v>
      </c>
      <c r="AU2120" s="263" t="s">
        <v>82</v>
      </c>
      <c r="AV2120" s="14" t="s">
        <v>82</v>
      </c>
      <c r="AW2120" s="14" t="s">
        <v>30</v>
      </c>
      <c r="AX2120" s="14" t="s">
        <v>73</v>
      </c>
      <c r="AY2120" s="263" t="s">
        <v>129</v>
      </c>
    </row>
    <row r="2121" spans="1:51" s="13" customFormat="1" ht="12">
      <c r="A2121" s="13"/>
      <c r="B2121" s="243"/>
      <c r="C2121" s="244"/>
      <c r="D2121" s="234" t="s">
        <v>188</v>
      </c>
      <c r="E2121" s="245" t="s">
        <v>1</v>
      </c>
      <c r="F2121" s="246" t="s">
        <v>384</v>
      </c>
      <c r="G2121" s="244"/>
      <c r="H2121" s="245" t="s">
        <v>1</v>
      </c>
      <c r="I2121" s="247"/>
      <c r="J2121" s="244"/>
      <c r="K2121" s="244"/>
      <c r="L2121" s="248"/>
      <c r="M2121" s="249"/>
      <c r="N2121" s="250"/>
      <c r="O2121" s="250"/>
      <c r="P2121" s="250"/>
      <c r="Q2121" s="250"/>
      <c r="R2121" s="250"/>
      <c r="S2121" s="250"/>
      <c r="T2121" s="251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T2121" s="252" t="s">
        <v>188</v>
      </c>
      <c r="AU2121" s="252" t="s">
        <v>82</v>
      </c>
      <c r="AV2121" s="13" t="s">
        <v>80</v>
      </c>
      <c r="AW2121" s="13" t="s">
        <v>30</v>
      </c>
      <c r="AX2121" s="13" t="s">
        <v>73</v>
      </c>
      <c r="AY2121" s="252" t="s">
        <v>129</v>
      </c>
    </row>
    <row r="2122" spans="1:51" s="14" customFormat="1" ht="12">
      <c r="A2122" s="14"/>
      <c r="B2122" s="253"/>
      <c r="C2122" s="254"/>
      <c r="D2122" s="234" t="s">
        <v>188</v>
      </c>
      <c r="E2122" s="255" t="s">
        <v>1</v>
      </c>
      <c r="F2122" s="256" t="s">
        <v>450</v>
      </c>
      <c r="G2122" s="254"/>
      <c r="H2122" s="257">
        <v>34.875</v>
      </c>
      <c r="I2122" s="258"/>
      <c r="J2122" s="254"/>
      <c r="K2122" s="254"/>
      <c r="L2122" s="259"/>
      <c r="M2122" s="260"/>
      <c r="N2122" s="261"/>
      <c r="O2122" s="261"/>
      <c r="P2122" s="261"/>
      <c r="Q2122" s="261"/>
      <c r="R2122" s="261"/>
      <c r="S2122" s="261"/>
      <c r="T2122" s="262"/>
      <c r="U2122" s="14"/>
      <c r="V2122" s="14"/>
      <c r="W2122" s="14"/>
      <c r="X2122" s="14"/>
      <c r="Y2122" s="14"/>
      <c r="Z2122" s="14"/>
      <c r="AA2122" s="14"/>
      <c r="AB2122" s="14"/>
      <c r="AC2122" s="14"/>
      <c r="AD2122" s="14"/>
      <c r="AE2122" s="14"/>
      <c r="AT2122" s="263" t="s">
        <v>188</v>
      </c>
      <c r="AU2122" s="263" t="s">
        <v>82</v>
      </c>
      <c r="AV2122" s="14" t="s">
        <v>82</v>
      </c>
      <c r="AW2122" s="14" t="s">
        <v>30</v>
      </c>
      <c r="AX2122" s="14" t="s">
        <v>73</v>
      </c>
      <c r="AY2122" s="263" t="s">
        <v>129</v>
      </c>
    </row>
    <row r="2123" spans="1:51" s="14" customFormat="1" ht="12">
      <c r="A2123" s="14"/>
      <c r="B2123" s="253"/>
      <c r="C2123" s="254"/>
      <c r="D2123" s="234" t="s">
        <v>188</v>
      </c>
      <c r="E2123" s="255" t="s">
        <v>1</v>
      </c>
      <c r="F2123" s="256" t="s">
        <v>705</v>
      </c>
      <c r="G2123" s="254"/>
      <c r="H2123" s="257">
        <v>1.013</v>
      </c>
      <c r="I2123" s="258"/>
      <c r="J2123" s="254"/>
      <c r="K2123" s="254"/>
      <c r="L2123" s="259"/>
      <c r="M2123" s="260"/>
      <c r="N2123" s="261"/>
      <c r="O2123" s="261"/>
      <c r="P2123" s="261"/>
      <c r="Q2123" s="261"/>
      <c r="R2123" s="261"/>
      <c r="S2123" s="261"/>
      <c r="T2123" s="262"/>
      <c r="U2123" s="14"/>
      <c r="V2123" s="14"/>
      <c r="W2123" s="14"/>
      <c r="X2123" s="14"/>
      <c r="Y2123" s="14"/>
      <c r="Z2123" s="14"/>
      <c r="AA2123" s="14"/>
      <c r="AB2123" s="14"/>
      <c r="AC2123" s="14"/>
      <c r="AD2123" s="14"/>
      <c r="AE2123" s="14"/>
      <c r="AT2123" s="263" t="s">
        <v>188</v>
      </c>
      <c r="AU2123" s="263" t="s">
        <v>82</v>
      </c>
      <c r="AV2123" s="14" t="s">
        <v>82</v>
      </c>
      <c r="AW2123" s="14" t="s">
        <v>30</v>
      </c>
      <c r="AX2123" s="14" t="s">
        <v>73</v>
      </c>
      <c r="AY2123" s="263" t="s">
        <v>129</v>
      </c>
    </row>
    <row r="2124" spans="1:51" s="14" customFormat="1" ht="12">
      <c r="A2124" s="14"/>
      <c r="B2124" s="253"/>
      <c r="C2124" s="254"/>
      <c r="D2124" s="234" t="s">
        <v>188</v>
      </c>
      <c r="E2124" s="255" t="s">
        <v>1</v>
      </c>
      <c r="F2124" s="256" t="s">
        <v>706</v>
      </c>
      <c r="G2124" s="254"/>
      <c r="H2124" s="257">
        <v>1.088</v>
      </c>
      <c r="I2124" s="258"/>
      <c r="J2124" s="254"/>
      <c r="K2124" s="254"/>
      <c r="L2124" s="259"/>
      <c r="M2124" s="260"/>
      <c r="N2124" s="261"/>
      <c r="O2124" s="261"/>
      <c r="P2124" s="261"/>
      <c r="Q2124" s="261"/>
      <c r="R2124" s="261"/>
      <c r="S2124" s="261"/>
      <c r="T2124" s="262"/>
      <c r="U2124" s="14"/>
      <c r="V2124" s="14"/>
      <c r="W2124" s="14"/>
      <c r="X2124" s="14"/>
      <c r="Y2124" s="14"/>
      <c r="Z2124" s="14"/>
      <c r="AA2124" s="14"/>
      <c r="AB2124" s="14"/>
      <c r="AC2124" s="14"/>
      <c r="AD2124" s="14"/>
      <c r="AE2124" s="14"/>
      <c r="AT2124" s="263" t="s">
        <v>188</v>
      </c>
      <c r="AU2124" s="263" t="s">
        <v>82</v>
      </c>
      <c r="AV2124" s="14" t="s">
        <v>82</v>
      </c>
      <c r="AW2124" s="14" t="s">
        <v>30</v>
      </c>
      <c r="AX2124" s="14" t="s">
        <v>73</v>
      </c>
      <c r="AY2124" s="263" t="s">
        <v>129</v>
      </c>
    </row>
    <row r="2125" spans="1:51" s="13" customFormat="1" ht="12">
      <c r="A2125" s="13"/>
      <c r="B2125" s="243"/>
      <c r="C2125" s="244"/>
      <c r="D2125" s="234" t="s">
        <v>188</v>
      </c>
      <c r="E2125" s="245" t="s">
        <v>1</v>
      </c>
      <c r="F2125" s="246" t="s">
        <v>386</v>
      </c>
      <c r="G2125" s="244"/>
      <c r="H2125" s="245" t="s">
        <v>1</v>
      </c>
      <c r="I2125" s="247"/>
      <c r="J2125" s="244"/>
      <c r="K2125" s="244"/>
      <c r="L2125" s="248"/>
      <c r="M2125" s="249"/>
      <c r="N2125" s="250"/>
      <c r="O2125" s="250"/>
      <c r="P2125" s="250"/>
      <c r="Q2125" s="250"/>
      <c r="R2125" s="250"/>
      <c r="S2125" s="250"/>
      <c r="T2125" s="251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T2125" s="252" t="s">
        <v>188</v>
      </c>
      <c r="AU2125" s="252" t="s">
        <v>82</v>
      </c>
      <c r="AV2125" s="13" t="s">
        <v>80</v>
      </c>
      <c r="AW2125" s="13" t="s">
        <v>30</v>
      </c>
      <c r="AX2125" s="13" t="s">
        <v>73</v>
      </c>
      <c r="AY2125" s="252" t="s">
        <v>129</v>
      </c>
    </row>
    <row r="2126" spans="1:51" s="14" customFormat="1" ht="12">
      <c r="A2126" s="14"/>
      <c r="B2126" s="253"/>
      <c r="C2126" s="254"/>
      <c r="D2126" s="234" t="s">
        <v>188</v>
      </c>
      <c r="E2126" s="255" t="s">
        <v>1</v>
      </c>
      <c r="F2126" s="256" t="s">
        <v>708</v>
      </c>
      <c r="G2126" s="254"/>
      <c r="H2126" s="257">
        <v>17.25</v>
      </c>
      <c r="I2126" s="258"/>
      <c r="J2126" s="254"/>
      <c r="K2126" s="254"/>
      <c r="L2126" s="259"/>
      <c r="M2126" s="260"/>
      <c r="N2126" s="261"/>
      <c r="O2126" s="261"/>
      <c r="P2126" s="261"/>
      <c r="Q2126" s="261"/>
      <c r="R2126" s="261"/>
      <c r="S2126" s="261"/>
      <c r="T2126" s="262"/>
      <c r="U2126" s="14"/>
      <c r="V2126" s="14"/>
      <c r="W2126" s="14"/>
      <c r="X2126" s="14"/>
      <c r="Y2126" s="14"/>
      <c r="Z2126" s="14"/>
      <c r="AA2126" s="14"/>
      <c r="AB2126" s="14"/>
      <c r="AC2126" s="14"/>
      <c r="AD2126" s="14"/>
      <c r="AE2126" s="14"/>
      <c r="AT2126" s="263" t="s">
        <v>188</v>
      </c>
      <c r="AU2126" s="263" t="s">
        <v>82</v>
      </c>
      <c r="AV2126" s="14" t="s">
        <v>82</v>
      </c>
      <c r="AW2126" s="14" t="s">
        <v>30</v>
      </c>
      <c r="AX2126" s="14" t="s">
        <v>73</v>
      </c>
      <c r="AY2126" s="263" t="s">
        <v>129</v>
      </c>
    </row>
    <row r="2127" spans="1:51" s="14" customFormat="1" ht="12">
      <c r="A2127" s="14"/>
      <c r="B2127" s="253"/>
      <c r="C2127" s="254"/>
      <c r="D2127" s="234" t="s">
        <v>188</v>
      </c>
      <c r="E2127" s="255" t="s">
        <v>1</v>
      </c>
      <c r="F2127" s="256" t="s">
        <v>710</v>
      </c>
      <c r="G2127" s="254"/>
      <c r="H2127" s="257">
        <v>0.675</v>
      </c>
      <c r="I2127" s="258"/>
      <c r="J2127" s="254"/>
      <c r="K2127" s="254"/>
      <c r="L2127" s="259"/>
      <c r="M2127" s="260"/>
      <c r="N2127" s="261"/>
      <c r="O2127" s="261"/>
      <c r="P2127" s="261"/>
      <c r="Q2127" s="261"/>
      <c r="R2127" s="261"/>
      <c r="S2127" s="261"/>
      <c r="T2127" s="262"/>
      <c r="U2127" s="14"/>
      <c r="V2127" s="14"/>
      <c r="W2127" s="14"/>
      <c r="X2127" s="14"/>
      <c r="Y2127" s="14"/>
      <c r="Z2127" s="14"/>
      <c r="AA2127" s="14"/>
      <c r="AB2127" s="14"/>
      <c r="AC2127" s="14"/>
      <c r="AD2127" s="14"/>
      <c r="AE2127" s="14"/>
      <c r="AT2127" s="263" t="s">
        <v>188</v>
      </c>
      <c r="AU2127" s="263" t="s">
        <v>82</v>
      </c>
      <c r="AV2127" s="14" t="s">
        <v>82</v>
      </c>
      <c r="AW2127" s="14" t="s">
        <v>30</v>
      </c>
      <c r="AX2127" s="14" t="s">
        <v>73</v>
      </c>
      <c r="AY2127" s="263" t="s">
        <v>129</v>
      </c>
    </row>
    <row r="2128" spans="1:51" s="14" customFormat="1" ht="12">
      <c r="A2128" s="14"/>
      <c r="B2128" s="253"/>
      <c r="C2128" s="254"/>
      <c r="D2128" s="234" t="s">
        <v>188</v>
      </c>
      <c r="E2128" s="255" t="s">
        <v>1</v>
      </c>
      <c r="F2128" s="256" t="s">
        <v>709</v>
      </c>
      <c r="G2128" s="254"/>
      <c r="H2128" s="257">
        <v>0.81</v>
      </c>
      <c r="I2128" s="258"/>
      <c r="J2128" s="254"/>
      <c r="K2128" s="254"/>
      <c r="L2128" s="259"/>
      <c r="M2128" s="260"/>
      <c r="N2128" s="261"/>
      <c r="O2128" s="261"/>
      <c r="P2128" s="261"/>
      <c r="Q2128" s="261"/>
      <c r="R2128" s="261"/>
      <c r="S2128" s="261"/>
      <c r="T2128" s="262"/>
      <c r="U2128" s="14"/>
      <c r="V2128" s="14"/>
      <c r="W2128" s="14"/>
      <c r="X2128" s="14"/>
      <c r="Y2128" s="14"/>
      <c r="Z2128" s="14"/>
      <c r="AA2128" s="14"/>
      <c r="AB2128" s="14"/>
      <c r="AC2128" s="14"/>
      <c r="AD2128" s="14"/>
      <c r="AE2128" s="14"/>
      <c r="AT2128" s="263" t="s">
        <v>188</v>
      </c>
      <c r="AU2128" s="263" t="s">
        <v>82</v>
      </c>
      <c r="AV2128" s="14" t="s">
        <v>82</v>
      </c>
      <c r="AW2128" s="14" t="s">
        <v>30</v>
      </c>
      <c r="AX2128" s="14" t="s">
        <v>73</v>
      </c>
      <c r="AY2128" s="263" t="s">
        <v>129</v>
      </c>
    </row>
    <row r="2129" spans="1:51" s="13" customFormat="1" ht="12">
      <c r="A2129" s="13"/>
      <c r="B2129" s="243"/>
      <c r="C2129" s="244"/>
      <c r="D2129" s="234" t="s">
        <v>188</v>
      </c>
      <c r="E2129" s="245" t="s">
        <v>1</v>
      </c>
      <c r="F2129" s="246" t="s">
        <v>387</v>
      </c>
      <c r="G2129" s="244"/>
      <c r="H2129" s="245" t="s">
        <v>1</v>
      </c>
      <c r="I2129" s="247"/>
      <c r="J2129" s="244"/>
      <c r="K2129" s="244"/>
      <c r="L2129" s="248"/>
      <c r="M2129" s="249"/>
      <c r="N2129" s="250"/>
      <c r="O2129" s="250"/>
      <c r="P2129" s="250"/>
      <c r="Q2129" s="250"/>
      <c r="R2129" s="250"/>
      <c r="S2129" s="250"/>
      <c r="T2129" s="251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T2129" s="252" t="s">
        <v>188</v>
      </c>
      <c r="AU2129" s="252" t="s">
        <v>82</v>
      </c>
      <c r="AV2129" s="13" t="s">
        <v>80</v>
      </c>
      <c r="AW2129" s="13" t="s">
        <v>30</v>
      </c>
      <c r="AX2129" s="13" t="s">
        <v>73</v>
      </c>
      <c r="AY2129" s="252" t="s">
        <v>129</v>
      </c>
    </row>
    <row r="2130" spans="1:51" s="14" customFormat="1" ht="12">
      <c r="A2130" s="14"/>
      <c r="B2130" s="253"/>
      <c r="C2130" s="254"/>
      <c r="D2130" s="234" t="s">
        <v>188</v>
      </c>
      <c r="E2130" s="255" t="s">
        <v>1</v>
      </c>
      <c r="F2130" s="256" t="s">
        <v>708</v>
      </c>
      <c r="G2130" s="254"/>
      <c r="H2130" s="257">
        <v>17.25</v>
      </c>
      <c r="I2130" s="258"/>
      <c r="J2130" s="254"/>
      <c r="K2130" s="254"/>
      <c r="L2130" s="259"/>
      <c r="M2130" s="260"/>
      <c r="N2130" s="261"/>
      <c r="O2130" s="261"/>
      <c r="P2130" s="261"/>
      <c r="Q2130" s="261"/>
      <c r="R2130" s="261"/>
      <c r="S2130" s="261"/>
      <c r="T2130" s="262"/>
      <c r="U2130" s="14"/>
      <c r="V2130" s="14"/>
      <c r="W2130" s="14"/>
      <c r="X2130" s="14"/>
      <c r="Y2130" s="14"/>
      <c r="Z2130" s="14"/>
      <c r="AA2130" s="14"/>
      <c r="AB2130" s="14"/>
      <c r="AC2130" s="14"/>
      <c r="AD2130" s="14"/>
      <c r="AE2130" s="14"/>
      <c r="AT2130" s="263" t="s">
        <v>188</v>
      </c>
      <c r="AU2130" s="263" t="s">
        <v>82</v>
      </c>
      <c r="AV2130" s="14" t="s">
        <v>82</v>
      </c>
      <c r="AW2130" s="14" t="s">
        <v>30</v>
      </c>
      <c r="AX2130" s="14" t="s">
        <v>73</v>
      </c>
      <c r="AY2130" s="263" t="s">
        <v>129</v>
      </c>
    </row>
    <row r="2131" spans="1:51" s="14" customFormat="1" ht="12">
      <c r="A2131" s="14"/>
      <c r="B2131" s="253"/>
      <c r="C2131" s="254"/>
      <c r="D2131" s="234" t="s">
        <v>188</v>
      </c>
      <c r="E2131" s="255" t="s">
        <v>1</v>
      </c>
      <c r="F2131" s="256" t="s">
        <v>710</v>
      </c>
      <c r="G2131" s="254"/>
      <c r="H2131" s="257">
        <v>0.675</v>
      </c>
      <c r="I2131" s="258"/>
      <c r="J2131" s="254"/>
      <c r="K2131" s="254"/>
      <c r="L2131" s="259"/>
      <c r="M2131" s="260"/>
      <c r="N2131" s="261"/>
      <c r="O2131" s="261"/>
      <c r="P2131" s="261"/>
      <c r="Q2131" s="261"/>
      <c r="R2131" s="261"/>
      <c r="S2131" s="261"/>
      <c r="T2131" s="262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T2131" s="263" t="s">
        <v>188</v>
      </c>
      <c r="AU2131" s="263" t="s">
        <v>82</v>
      </c>
      <c r="AV2131" s="14" t="s">
        <v>82</v>
      </c>
      <c r="AW2131" s="14" t="s">
        <v>30</v>
      </c>
      <c r="AX2131" s="14" t="s">
        <v>73</v>
      </c>
      <c r="AY2131" s="263" t="s">
        <v>129</v>
      </c>
    </row>
    <row r="2132" spans="1:51" s="14" customFormat="1" ht="12">
      <c r="A2132" s="14"/>
      <c r="B2132" s="253"/>
      <c r="C2132" s="254"/>
      <c r="D2132" s="234" t="s">
        <v>188</v>
      </c>
      <c r="E2132" s="255" t="s">
        <v>1</v>
      </c>
      <c r="F2132" s="256" t="s">
        <v>713</v>
      </c>
      <c r="G2132" s="254"/>
      <c r="H2132" s="257">
        <v>0.788</v>
      </c>
      <c r="I2132" s="258"/>
      <c r="J2132" s="254"/>
      <c r="K2132" s="254"/>
      <c r="L2132" s="259"/>
      <c r="M2132" s="260"/>
      <c r="N2132" s="261"/>
      <c r="O2132" s="261"/>
      <c r="P2132" s="261"/>
      <c r="Q2132" s="261"/>
      <c r="R2132" s="261"/>
      <c r="S2132" s="261"/>
      <c r="T2132" s="262"/>
      <c r="U2132" s="14"/>
      <c r="V2132" s="14"/>
      <c r="W2132" s="14"/>
      <c r="X2132" s="14"/>
      <c r="Y2132" s="14"/>
      <c r="Z2132" s="14"/>
      <c r="AA2132" s="14"/>
      <c r="AB2132" s="14"/>
      <c r="AC2132" s="14"/>
      <c r="AD2132" s="14"/>
      <c r="AE2132" s="14"/>
      <c r="AT2132" s="263" t="s">
        <v>188</v>
      </c>
      <c r="AU2132" s="263" t="s">
        <v>82</v>
      </c>
      <c r="AV2132" s="14" t="s">
        <v>82</v>
      </c>
      <c r="AW2132" s="14" t="s">
        <v>30</v>
      </c>
      <c r="AX2132" s="14" t="s">
        <v>73</v>
      </c>
      <c r="AY2132" s="263" t="s">
        <v>129</v>
      </c>
    </row>
    <row r="2133" spans="1:51" s="13" customFormat="1" ht="12">
      <c r="A2133" s="13"/>
      <c r="B2133" s="243"/>
      <c r="C2133" s="244"/>
      <c r="D2133" s="234" t="s">
        <v>188</v>
      </c>
      <c r="E2133" s="245" t="s">
        <v>1</v>
      </c>
      <c r="F2133" s="246" t="s">
        <v>602</v>
      </c>
      <c r="G2133" s="244"/>
      <c r="H2133" s="245" t="s">
        <v>1</v>
      </c>
      <c r="I2133" s="247"/>
      <c r="J2133" s="244"/>
      <c r="K2133" s="244"/>
      <c r="L2133" s="248"/>
      <c r="M2133" s="249"/>
      <c r="N2133" s="250"/>
      <c r="O2133" s="250"/>
      <c r="P2133" s="250"/>
      <c r="Q2133" s="250"/>
      <c r="R2133" s="250"/>
      <c r="S2133" s="250"/>
      <c r="T2133" s="251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T2133" s="252" t="s">
        <v>188</v>
      </c>
      <c r="AU2133" s="252" t="s">
        <v>82</v>
      </c>
      <c r="AV2133" s="13" t="s">
        <v>80</v>
      </c>
      <c r="AW2133" s="13" t="s">
        <v>30</v>
      </c>
      <c r="AX2133" s="13" t="s">
        <v>73</v>
      </c>
      <c r="AY2133" s="252" t="s">
        <v>129</v>
      </c>
    </row>
    <row r="2134" spans="1:51" s="14" customFormat="1" ht="12">
      <c r="A2134" s="14"/>
      <c r="B2134" s="253"/>
      <c r="C2134" s="254"/>
      <c r="D2134" s="234" t="s">
        <v>188</v>
      </c>
      <c r="E2134" s="255" t="s">
        <v>1</v>
      </c>
      <c r="F2134" s="256" t="s">
        <v>745</v>
      </c>
      <c r="G2134" s="254"/>
      <c r="H2134" s="257">
        <v>3.355</v>
      </c>
      <c r="I2134" s="258"/>
      <c r="J2134" s="254"/>
      <c r="K2134" s="254"/>
      <c r="L2134" s="259"/>
      <c r="M2134" s="260"/>
      <c r="N2134" s="261"/>
      <c r="O2134" s="261"/>
      <c r="P2134" s="261"/>
      <c r="Q2134" s="261"/>
      <c r="R2134" s="261"/>
      <c r="S2134" s="261"/>
      <c r="T2134" s="262"/>
      <c r="U2134" s="14"/>
      <c r="V2134" s="14"/>
      <c r="W2134" s="14"/>
      <c r="X2134" s="14"/>
      <c r="Y2134" s="14"/>
      <c r="Z2134" s="14"/>
      <c r="AA2134" s="14"/>
      <c r="AB2134" s="14"/>
      <c r="AC2134" s="14"/>
      <c r="AD2134" s="14"/>
      <c r="AE2134" s="14"/>
      <c r="AT2134" s="263" t="s">
        <v>188</v>
      </c>
      <c r="AU2134" s="263" t="s">
        <v>82</v>
      </c>
      <c r="AV2134" s="14" t="s">
        <v>82</v>
      </c>
      <c r="AW2134" s="14" t="s">
        <v>30</v>
      </c>
      <c r="AX2134" s="14" t="s">
        <v>73</v>
      </c>
      <c r="AY2134" s="263" t="s">
        <v>129</v>
      </c>
    </row>
    <row r="2135" spans="1:51" s="14" customFormat="1" ht="12">
      <c r="A2135" s="14"/>
      <c r="B2135" s="253"/>
      <c r="C2135" s="254"/>
      <c r="D2135" s="234" t="s">
        <v>188</v>
      </c>
      <c r="E2135" s="255" t="s">
        <v>1</v>
      </c>
      <c r="F2135" s="256" t="s">
        <v>746</v>
      </c>
      <c r="G2135" s="254"/>
      <c r="H2135" s="257">
        <v>0.1</v>
      </c>
      <c r="I2135" s="258"/>
      <c r="J2135" s="254"/>
      <c r="K2135" s="254"/>
      <c r="L2135" s="259"/>
      <c r="M2135" s="260"/>
      <c r="N2135" s="261"/>
      <c r="O2135" s="261"/>
      <c r="P2135" s="261"/>
      <c r="Q2135" s="261"/>
      <c r="R2135" s="261"/>
      <c r="S2135" s="261"/>
      <c r="T2135" s="262"/>
      <c r="U2135" s="14"/>
      <c r="V2135" s="14"/>
      <c r="W2135" s="14"/>
      <c r="X2135" s="14"/>
      <c r="Y2135" s="14"/>
      <c r="Z2135" s="14"/>
      <c r="AA2135" s="14"/>
      <c r="AB2135" s="14"/>
      <c r="AC2135" s="14"/>
      <c r="AD2135" s="14"/>
      <c r="AE2135" s="14"/>
      <c r="AT2135" s="263" t="s">
        <v>188</v>
      </c>
      <c r="AU2135" s="263" t="s">
        <v>82</v>
      </c>
      <c r="AV2135" s="14" t="s">
        <v>82</v>
      </c>
      <c r="AW2135" s="14" t="s">
        <v>30</v>
      </c>
      <c r="AX2135" s="14" t="s">
        <v>73</v>
      </c>
      <c r="AY2135" s="263" t="s">
        <v>129</v>
      </c>
    </row>
    <row r="2136" spans="1:51" s="14" customFormat="1" ht="12">
      <c r="A2136" s="14"/>
      <c r="B2136" s="253"/>
      <c r="C2136" s="254"/>
      <c r="D2136" s="234" t="s">
        <v>188</v>
      </c>
      <c r="E2136" s="255" t="s">
        <v>1</v>
      </c>
      <c r="F2136" s="256" t="s">
        <v>729</v>
      </c>
      <c r="G2136" s="254"/>
      <c r="H2136" s="257">
        <v>0.08</v>
      </c>
      <c r="I2136" s="258"/>
      <c r="J2136" s="254"/>
      <c r="K2136" s="254"/>
      <c r="L2136" s="259"/>
      <c r="M2136" s="260"/>
      <c r="N2136" s="261"/>
      <c r="O2136" s="261"/>
      <c r="P2136" s="261"/>
      <c r="Q2136" s="261"/>
      <c r="R2136" s="261"/>
      <c r="S2136" s="261"/>
      <c r="T2136" s="262"/>
      <c r="U2136" s="14"/>
      <c r="V2136" s="14"/>
      <c r="W2136" s="14"/>
      <c r="X2136" s="14"/>
      <c r="Y2136" s="14"/>
      <c r="Z2136" s="14"/>
      <c r="AA2136" s="14"/>
      <c r="AB2136" s="14"/>
      <c r="AC2136" s="14"/>
      <c r="AD2136" s="14"/>
      <c r="AE2136" s="14"/>
      <c r="AT2136" s="263" t="s">
        <v>188</v>
      </c>
      <c r="AU2136" s="263" t="s">
        <v>82</v>
      </c>
      <c r="AV2136" s="14" t="s">
        <v>82</v>
      </c>
      <c r="AW2136" s="14" t="s">
        <v>30</v>
      </c>
      <c r="AX2136" s="14" t="s">
        <v>73</v>
      </c>
      <c r="AY2136" s="263" t="s">
        <v>129</v>
      </c>
    </row>
    <row r="2137" spans="1:51" s="14" customFormat="1" ht="12">
      <c r="A2137" s="14"/>
      <c r="B2137" s="253"/>
      <c r="C2137" s="254"/>
      <c r="D2137" s="234" t="s">
        <v>188</v>
      </c>
      <c r="E2137" s="255" t="s">
        <v>1</v>
      </c>
      <c r="F2137" s="256" t="s">
        <v>716</v>
      </c>
      <c r="G2137" s="254"/>
      <c r="H2137" s="257">
        <v>0.3</v>
      </c>
      <c r="I2137" s="258"/>
      <c r="J2137" s="254"/>
      <c r="K2137" s="254"/>
      <c r="L2137" s="259"/>
      <c r="M2137" s="260"/>
      <c r="N2137" s="261"/>
      <c r="O2137" s="261"/>
      <c r="P2137" s="261"/>
      <c r="Q2137" s="261"/>
      <c r="R2137" s="261"/>
      <c r="S2137" s="261"/>
      <c r="T2137" s="262"/>
      <c r="U2137" s="14"/>
      <c r="V2137" s="14"/>
      <c r="W2137" s="14"/>
      <c r="X2137" s="14"/>
      <c r="Y2137" s="14"/>
      <c r="Z2137" s="14"/>
      <c r="AA2137" s="14"/>
      <c r="AB2137" s="14"/>
      <c r="AC2137" s="14"/>
      <c r="AD2137" s="14"/>
      <c r="AE2137" s="14"/>
      <c r="AT2137" s="263" t="s">
        <v>188</v>
      </c>
      <c r="AU2137" s="263" t="s">
        <v>82</v>
      </c>
      <c r="AV2137" s="14" t="s">
        <v>82</v>
      </c>
      <c r="AW2137" s="14" t="s">
        <v>30</v>
      </c>
      <c r="AX2137" s="14" t="s">
        <v>73</v>
      </c>
      <c r="AY2137" s="263" t="s">
        <v>129</v>
      </c>
    </row>
    <row r="2138" spans="1:51" s="13" customFormat="1" ht="12">
      <c r="A2138" s="13"/>
      <c r="B2138" s="243"/>
      <c r="C2138" s="244"/>
      <c r="D2138" s="234" t="s">
        <v>188</v>
      </c>
      <c r="E2138" s="245" t="s">
        <v>1</v>
      </c>
      <c r="F2138" s="246" t="s">
        <v>388</v>
      </c>
      <c r="G2138" s="244"/>
      <c r="H2138" s="245" t="s">
        <v>1</v>
      </c>
      <c r="I2138" s="247"/>
      <c r="J2138" s="244"/>
      <c r="K2138" s="244"/>
      <c r="L2138" s="248"/>
      <c r="M2138" s="249"/>
      <c r="N2138" s="250"/>
      <c r="O2138" s="250"/>
      <c r="P2138" s="250"/>
      <c r="Q2138" s="250"/>
      <c r="R2138" s="250"/>
      <c r="S2138" s="250"/>
      <c r="T2138" s="251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T2138" s="252" t="s">
        <v>188</v>
      </c>
      <c r="AU2138" s="252" t="s">
        <v>82</v>
      </c>
      <c r="AV2138" s="13" t="s">
        <v>80</v>
      </c>
      <c r="AW2138" s="13" t="s">
        <v>30</v>
      </c>
      <c r="AX2138" s="13" t="s">
        <v>73</v>
      </c>
      <c r="AY2138" s="252" t="s">
        <v>129</v>
      </c>
    </row>
    <row r="2139" spans="1:51" s="14" customFormat="1" ht="12">
      <c r="A2139" s="14"/>
      <c r="B2139" s="253"/>
      <c r="C2139" s="254"/>
      <c r="D2139" s="234" t="s">
        <v>188</v>
      </c>
      <c r="E2139" s="255" t="s">
        <v>1</v>
      </c>
      <c r="F2139" s="256" t="s">
        <v>747</v>
      </c>
      <c r="G2139" s="254"/>
      <c r="H2139" s="257">
        <v>4.575</v>
      </c>
      <c r="I2139" s="258"/>
      <c r="J2139" s="254"/>
      <c r="K2139" s="254"/>
      <c r="L2139" s="259"/>
      <c r="M2139" s="260"/>
      <c r="N2139" s="261"/>
      <c r="O2139" s="261"/>
      <c r="P2139" s="261"/>
      <c r="Q2139" s="261"/>
      <c r="R2139" s="261"/>
      <c r="S2139" s="261"/>
      <c r="T2139" s="262"/>
      <c r="U2139" s="14"/>
      <c r="V2139" s="14"/>
      <c r="W2139" s="14"/>
      <c r="X2139" s="14"/>
      <c r="Y2139" s="14"/>
      <c r="Z2139" s="14"/>
      <c r="AA2139" s="14"/>
      <c r="AB2139" s="14"/>
      <c r="AC2139" s="14"/>
      <c r="AD2139" s="14"/>
      <c r="AE2139" s="14"/>
      <c r="AT2139" s="263" t="s">
        <v>188</v>
      </c>
      <c r="AU2139" s="263" t="s">
        <v>82</v>
      </c>
      <c r="AV2139" s="14" t="s">
        <v>82</v>
      </c>
      <c r="AW2139" s="14" t="s">
        <v>30</v>
      </c>
      <c r="AX2139" s="14" t="s">
        <v>73</v>
      </c>
      <c r="AY2139" s="263" t="s">
        <v>129</v>
      </c>
    </row>
    <row r="2140" spans="1:51" s="14" customFormat="1" ht="12">
      <c r="A2140" s="14"/>
      <c r="B2140" s="253"/>
      <c r="C2140" s="254"/>
      <c r="D2140" s="234" t="s">
        <v>188</v>
      </c>
      <c r="E2140" s="255" t="s">
        <v>1</v>
      </c>
      <c r="F2140" s="256" t="s">
        <v>748</v>
      </c>
      <c r="G2140" s="254"/>
      <c r="H2140" s="257">
        <v>3.294</v>
      </c>
      <c r="I2140" s="258"/>
      <c r="J2140" s="254"/>
      <c r="K2140" s="254"/>
      <c r="L2140" s="259"/>
      <c r="M2140" s="260"/>
      <c r="N2140" s="261"/>
      <c r="O2140" s="261"/>
      <c r="P2140" s="261"/>
      <c r="Q2140" s="261"/>
      <c r="R2140" s="261"/>
      <c r="S2140" s="261"/>
      <c r="T2140" s="262"/>
      <c r="U2140" s="14"/>
      <c r="V2140" s="14"/>
      <c r="W2140" s="14"/>
      <c r="X2140" s="14"/>
      <c r="Y2140" s="14"/>
      <c r="Z2140" s="14"/>
      <c r="AA2140" s="14"/>
      <c r="AB2140" s="14"/>
      <c r="AC2140" s="14"/>
      <c r="AD2140" s="14"/>
      <c r="AE2140" s="14"/>
      <c r="AT2140" s="263" t="s">
        <v>188</v>
      </c>
      <c r="AU2140" s="263" t="s">
        <v>82</v>
      </c>
      <c r="AV2140" s="14" t="s">
        <v>82</v>
      </c>
      <c r="AW2140" s="14" t="s">
        <v>30</v>
      </c>
      <c r="AX2140" s="14" t="s">
        <v>73</v>
      </c>
      <c r="AY2140" s="263" t="s">
        <v>129</v>
      </c>
    </row>
    <row r="2141" spans="1:51" s="14" customFormat="1" ht="12">
      <c r="A2141" s="14"/>
      <c r="B2141" s="253"/>
      <c r="C2141" s="254"/>
      <c r="D2141" s="234" t="s">
        <v>188</v>
      </c>
      <c r="E2141" s="255" t="s">
        <v>1</v>
      </c>
      <c r="F2141" s="256" t="s">
        <v>691</v>
      </c>
      <c r="G2141" s="254"/>
      <c r="H2141" s="257">
        <v>0.338</v>
      </c>
      <c r="I2141" s="258"/>
      <c r="J2141" s="254"/>
      <c r="K2141" s="254"/>
      <c r="L2141" s="259"/>
      <c r="M2141" s="260"/>
      <c r="N2141" s="261"/>
      <c r="O2141" s="261"/>
      <c r="P2141" s="261"/>
      <c r="Q2141" s="261"/>
      <c r="R2141" s="261"/>
      <c r="S2141" s="261"/>
      <c r="T2141" s="262"/>
      <c r="U2141" s="14"/>
      <c r="V2141" s="14"/>
      <c r="W2141" s="14"/>
      <c r="X2141" s="14"/>
      <c r="Y2141" s="14"/>
      <c r="Z2141" s="14"/>
      <c r="AA2141" s="14"/>
      <c r="AB2141" s="14"/>
      <c r="AC2141" s="14"/>
      <c r="AD2141" s="14"/>
      <c r="AE2141" s="14"/>
      <c r="AT2141" s="263" t="s">
        <v>188</v>
      </c>
      <c r="AU2141" s="263" t="s">
        <v>82</v>
      </c>
      <c r="AV2141" s="14" t="s">
        <v>82</v>
      </c>
      <c r="AW2141" s="14" t="s">
        <v>30</v>
      </c>
      <c r="AX2141" s="14" t="s">
        <v>73</v>
      </c>
      <c r="AY2141" s="263" t="s">
        <v>129</v>
      </c>
    </row>
    <row r="2142" spans="1:51" s="13" customFormat="1" ht="12">
      <c r="A2142" s="13"/>
      <c r="B2142" s="243"/>
      <c r="C2142" s="244"/>
      <c r="D2142" s="234" t="s">
        <v>188</v>
      </c>
      <c r="E2142" s="245" t="s">
        <v>1</v>
      </c>
      <c r="F2142" s="246" t="s">
        <v>605</v>
      </c>
      <c r="G2142" s="244"/>
      <c r="H2142" s="245" t="s">
        <v>1</v>
      </c>
      <c r="I2142" s="247"/>
      <c r="J2142" s="244"/>
      <c r="K2142" s="244"/>
      <c r="L2142" s="248"/>
      <c r="M2142" s="249"/>
      <c r="N2142" s="250"/>
      <c r="O2142" s="250"/>
      <c r="P2142" s="250"/>
      <c r="Q2142" s="250"/>
      <c r="R2142" s="250"/>
      <c r="S2142" s="250"/>
      <c r="T2142" s="251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T2142" s="252" t="s">
        <v>188</v>
      </c>
      <c r="AU2142" s="252" t="s">
        <v>82</v>
      </c>
      <c r="AV2142" s="13" t="s">
        <v>80</v>
      </c>
      <c r="AW2142" s="13" t="s">
        <v>30</v>
      </c>
      <c r="AX2142" s="13" t="s">
        <v>73</v>
      </c>
      <c r="AY2142" s="252" t="s">
        <v>129</v>
      </c>
    </row>
    <row r="2143" spans="1:51" s="14" customFormat="1" ht="12">
      <c r="A2143" s="14"/>
      <c r="B2143" s="253"/>
      <c r="C2143" s="254"/>
      <c r="D2143" s="234" t="s">
        <v>188</v>
      </c>
      <c r="E2143" s="255" t="s">
        <v>1</v>
      </c>
      <c r="F2143" s="256" t="s">
        <v>749</v>
      </c>
      <c r="G2143" s="254"/>
      <c r="H2143" s="257">
        <v>5.517</v>
      </c>
      <c r="I2143" s="258"/>
      <c r="J2143" s="254"/>
      <c r="K2143" s="254"/>
      <c r="L2143" s="259"/>
      <c r="M2143" s="260"/>
      <c r="N2143" s="261"/>
      <c r="O2143" s="261"/>
      <c r="P2143" s="261"/>
      <c r="Q2143" s="261"/>
      <c r="R2143" s="261"/>
      <c r="S2143" s="261"/>
      <c r="T2143" s="262"/>
      <c r="U2143" s="14"/>
      <c r="V2143" s="14"/>
      <c r="W2143" s="14"/>
      <c r="X2143" s="14"/>
      <c r="Y2143" s="14"/>
      <c r="Z2143" s="14"/>
      <c r="AA2143" s="14"/>
      <c r="AB2143" s="14"/>
      <c r="AC2143" s="14"/>
      <c r="AD2143" s="14"/>
      <c r="AE2143" s="14"/>
      <c r="AT2143" s="263" t="s">
        <v>188</v>
      </c>
      <c r="AU2143" s="263" t="s">
        <v>82</v>
      </c>
      <c r="AV2143" s="14" t="s">
        <v>82</v>
      </c>
      <c r="AW2143" s="14" t="s">
        <v>30</v>
      </c>
      <c r="AX2143" s="14" t="s">
        <v>73</v>
      </c>
      <c r="AY2143" s="263" t="s">
        <v>129</v>
      </c>
    </row>
    <row r="2144" spans="1:51" s="16" customFormat="1" ht="12">
      <c r="A2144" s="16"/>
      <c r="B2144" s="286"/>
      <c r="C2144" s="287"/>
      <c r="D2144" s="234" t="s">
        <v>188</v>
      </c>
      <c r="E2144" s="288" t="s">
        <v>1</v>
      </c>
      <c r="F2144" s="289" t="s">
        <v>451</v>
      </c>
      <c r="G2144" s="287"/>
      <c r="H2144" s="290">
        <v>231.199</v>
      </c>
      <c r="I2144" s="291"/>
      <c r="J2144" s="287"/>
      <c r="K2144" s="287"/>
      <c r="L2144" s="292"/>
      <c r="M2144" s="293"/>
      <c r="N2144" s="294"/>
      <c r="O2144" s="294"/>
      <c r="P2144" s="294"/>
      <c r="Q2144" s="294"/>
      <c r="R2144" s="294"/>
      <c r="S2144" s="294"/>
      <c r="T2144" s="295"/>
      <c r="U2144" s="16"/>
      <c r="V2144" s="16"/>
      <c r="W2144" s="16"/>
      <c r="X2144" s="16"/>
      <c r="Y2144" s="16"/>
      <c r="Z2144" s="16"/>
      <c r="AA2144" s="16"/>
      <c r="AB2144" s="16"/>
      <c r="AC2144" s="16"/>
      <c r="AD2144" s="16"/>
      <c r="AE2144" s="16"/>
      <c r="AT2144" s="296" t="s">
        <v>188</v>
      </c>
      <c r="AU2144" s="296" t="s">
        <v>82</v>
      </c>
      <c r="AV2144" s="16" t="s">
        <v>141</v>
      </c>
      <c r="AW2144" s="16" t="s">
        <v>30</v>
      </c>
      <c r="AX2144" s="16" t="s">
        <v>73</v>
      </c>
      <c r="AY2144" s="296" t="s">
        <v>129</v>
      </c>
    </row>
    <row r="2145" spans="1:51" s="13" customFormat="1" ht="12">
      <c r="A2145" s="13"/>
      <c r="B2145" s="243"/>
      <c r="C2145" s="244"/>
      <c r="D2145" s="234" t="s">
        <v>188</v>
      </c>
      <c r="E2145" s="245" t="s">
        <v>1</v>
      </c>
      <c r="F2145" s="246" t="s">
        <v>1354</v>
      </c>
      <c r="G2145" s="244"/>
      <c r="H2145" s="245" t="s">
        <v>1</v>
      </c>
      <c r="I2145" s="247"/>
      <c r="J2145" s="244"/>
      <c r="K2145" s="244"/>
      <c r="L2145" s="248"/>
      <c r="M2145" s="249"/>
      <c r="N2145" s="250"/>
      <c r="O2145" s="250"/>
      <c r="P2145" s="250"/>
      <c r="Q2145" s="250"/>
      <c r="R2145" s="250"/>
      <c r="S2145" s="250"/>
      <c r="T2145" s="251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T2145" s="252" t="s">
        <v>188</v>
      </c>
      <c r="AU2145" s="252" t="s">
        <v>82</v>
      </c>
      <c r="AV2145" s="13" t="s">
        <v>80</v>
      </c>
      <c r="AW2145" s="13" t="s">
        <v>30</v>
      </c>
      <c r="AX2145" s="13" t="s">
        <v>73</v>
      </c>
      <c r="AY2145" s="252" t="s">
        <v>129</v>
      </c>
    </row>
    <row r="2146" spans="1:51" s="13" customFormat="1" ht="12">
      <c r="A2146" s="13"/>
      <c r="B2146" s="243"/>
      <c r="C2146" s="244"/>
      <c r="D2146" s="234" t="s">
        <v>188</v>
      </c>
      <c r="E2146" s="245" t="s">
        <v>1</v>
      </c>
      <c r="F2146" s="246" t="s">
        <v>390</v>
      </c>
      <c r="G2146" s="244"/>
      <c r="H2146" s="245" t="s">
        <v>1</v>
      </c>
      <c r="I2146" s="247"/>
      <c r="J2146" s="244"/>
      <c r="K2146" s="244"/>
      <c r="L2146" s="248"/>
      <c r="M2146" s="249"/>
      <c r="N2146" s="250"/>
      <c r="O2146" s="250"/>
      <c r="P2146" s="250"/>
      <c r="Q2146" s="250"/>
      <c r="R2146" s="250"/>
      <c r="S2146" s="250"/>
      <c r="T2146" s="251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T2146" s="252" t="s">
        <v>188</v>
      </c>
      <c r="AU2146" s="252" t="s">
        <v>82</v>
      </c>
      <c r="AV2146" s="13" t="s">
        <v>80</v>
      </c>
      <c r="AW2146" s="13" t="s">
        <v>30</v>
      </c>
      <c r="AX2146" s="13" t="s">
        <v>73</v>
      </c>
      <c r="AY2146" s="252" t="s">
        <v>129</v>
      </c>
    </row>
    <row r="2147" spans="1:51" s="14" customFormat="1" ht="12">
      <c r="A2147" s="14"/>
      <c r="B2147" s="253"/>
      <c r="C2147" s="254"/>
      <c r="D2147" s="234" t="s">
        <v>188</v>
      </c>
      <c r="E2147" s="255" t="s">
        <v>1</v>
      </c>
      <c r="F2147" s="256" t="s">
        <v>439</v>
      </c>
      <c r="G2147" s="254"/>
      <c r="H2147" s="257">
        <v>13.86</v>
      </c>
      <c r="I2147" s="258"/>
      <c r="J2147" s="254"/>
      <c r="K2147" s="254"/>
      <c r="L2147" s="259"/>
      <c r="M2147" s="260"/>
      <c r="N2147" s="261"/>
      <c r="O2147" s="261"/>
      <c r="P2147" s="261"/>
      <c r="Q2147" s="261"/>
      <c r="R2147" s="261"/>
      <c r="S2147" s="261"/>
      <c r="T2147" s="262"/>
      <c r="U2147" s="14"/>
      <c r="V2147" s="14"/>
      <c r="W2147" s="14"/>
      <c r="X2147" s="14"/>
      <c r="Y2147" s="14"/>
      <c r="Z2147" s="14"/>
      <c r="AA2147" s="14"/>
      <c r="AB2147" s="14"/>
      <c r="AC2147" s="14"/>
      <c r="AD2147" s="14"/>
      <c r="AE2147" s="14"/>
      <c r="AT2147" s="263" t="s">
        <v>188</v>
      </c>
      <c r="AU2147" s="263" t="s">
        <v>82</v>
      </c>
      <c r="AV2147" s="14" t="s">
        <v>82</v>
      </c>
      <c r="AW2147" s="14" t="s">
        <v>30</v>
      </c>
      <c r="AX2147" s="14" t="s">
        <v>73</v>
      </c>
      <c r="AY2147" s="263" t="s">
        <v>129</v>
      </c>
    </row>
    <row r="2148" spans="1:51" s="14" customFormat="1" ht="12">
      <c r="A2148" s="14"/>
      <c r="B2148" s="253"/>
      <c r="C2148" s="254"/>
      <c r="D2148" s="234" t="s">
        <v>188</v>
      </c>
      <c r="E2148" s="255" t="s">
        <v>1</v>
      </c>
      <c r="F2148" s="256" t="s">
        <v>732</v>
      </c>
      <c r="G2148" s="254"/>
      <c r="H2148" s="257">
        <v>0.54</v>
      </c>
      <c r="I2148" s="258"/>
      <c r="J2148" s="254"/>
      <c r="K2148" s="254"/>
      <c r="L2148" s="259"/>
      <c r="M2148" s="260"/>
      <c r="N2148" s="261"/>
      <c r="O2148" s="261"/>
      <c r="P2148" s="261"/>
      <c r="Q2148" s="261"/>
      <c r="R2148" s="261"/>
      <c r="S2148" s="261"/>
      <c r="T2148" s="262"/>
      <c r="U2148" s="14"/>
      <c r="V2148" s="14"/>
      <c r="W2148" s="14"/>
      <c r="X2148" s="14"/>
      <c r="Y2148" s="14"/>
      <c r="Z2148" s="14"/>
      <c r="AA2148" s="14"/>
      <c r="AB2148" s="14"/>
      <c r="AC2148" s="14"/>
      <c r="AD2148" s="14"/>
      <c r="AE2148" s="14"/>
      <c r="AT2148" s="263" t="s">
        <v>188</v>
      </c>
      <c r="AU2148" s="263" t="s">
        <v>82</v>
      </c>
      <c r="AV2148" s="14" t="s">
        <v>82</v>
      </c>
      <c r="AW2148" s="14" t="s">
        <v>30</v>
      </c>
      <c r="AX2148" s="14" t="s">
        <v>73</v>
      </c>
      <c r="AY2148" s="263" t="s">
        <v>129</v>
      </c>
    </row>
    <row r="2149" spans="1:51" s="13" customFormat="1" ht="12">
      <c r="A2149" s="13"/>
      <c r="B2149" s="243"/>
      <c r="C2149" s="244"/>
      <c r="D2149" s="234" t="s">
        <v>188</v>
      </c>
      <c r="E2149" s="245" t="s">
        <v>1</v>
      </c>
      <c r="F2149" s="246" t="s">
        <v>392</v>
      </c>
      <c r="G2149" s="244"/>
      <c r="H2149" s="245" t="s">
        <v>1</v>
      </c>
      <c r="I2149" s="247"/>
      <c r="J2149" s="244"/>
      <c r="K2149" s="244"/>
      <c r="L2149" s="248"/>
      <c r="M2149" s="249"/>
      <c r="N2149" s="250"/>
      <c r="O2149" s="250"/>
      <c r="P2149" s="250"/>
      <c r="Q2149" s="250"/>
      <c r="R2149" s="250"/>
      <c r="S2149" s="250"/>
      <c r="T2149" s="251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T2149" s="252" t="s">
        <v>188</v>
      </c>
      <c r="AU2149" s="252" t="s">
        <v>82</v>
      </c>
      <c r="AV2149" s="13" t="s">
        <v>80</v>
      </c>
      <c r="AW2149" s="13" t="s">
        <v>30</v>
      </c>
      <c r="AX2149" s="13" t="s">
        <v>73</v>
      </c>
      <c r="AY2149" s="252" t="s">
        <v>129</v>
      </c>
    </row>
    <row r="2150" spans="1:51" s="14" customFormat="1" ht="12">
      <c r="A2150" s="14"/>
      <c r="B2150" s="253"/>
      <c r="C2150" s="254"/>
      <c r="D2150" s="234" t="s">
        <v>188</v>
      </c>
      <c r="E2150" s="255" t="s">
        <v>1</v>
      </c>
      <c r="F2150" s="256" t="s">
        <v>453</v>
      </c>
      <c r="G2150" s="254"/>
      <c r="H2150" s="257">
        <v>28.849</v>
      </c>
      <c r="I2150" s="258"/>
      <c r="J2150" s="254"/>
      <c r="K2150" s="254"/>
      <c r="L2150" s="259"/>
      <c r="M2150" s="260"/>
      <c r="N2150" s="261"/>
      <c r="O2150" s="261"/>
      <c r="P2150" s="261"/>
      <c r="Q2150" s="261"/>
      <c r="R2150" s="261"/>
      <c r="S2150" s="261"/>
      <c r="T2150" s="262"/>
      <c r="U2150" s="14"/>
      <c r="V2150" s="14"/>
      <c r="W2150" s="14"/>
      <c r="X2150" s="14"/>
      <c r="Y2150" s="14"/>
      <c r="Z2150" s="14"/>
      <c r="AA2150" s="14"/>
      <c r="AB2150" s="14"/>
      <c r="AC2150" s="14"/>
      <c r="AD2150" s="14"/>
      <c r="AE2150" s="14"/>
      <c r="AT2150" s="263" t="s">
        <v>188</v>
      </c>
      <c r="AU2150" s="263" t="s">
        <v>82</v>
      </c>
      <c r="AV2150" s="14" t="s">
        <v>82</v>
      </c>
      <c r="AW2150" s="14" t="s">
        <v>30</v>
      </c>
      <c r="AX2150" s="14" t="s">
        <v>73</v>
      </c>
      <c r="AY2150" s="263" t="s">
        <v>129</v>
      </c>
    </row>
    <row r="2151" spans="1:51" s="13" customFormat="1" ht="12">
      <c r="A2151" s="13"/>
      <c r="B2151" s="243"/>
      <c r="C2151" s="244"/>
      <c r="D2151" s="234" t="s">
        <v>188</v>
      </c>
      <c r="E2151" s="245" t="s">
        <v>1</v>
      </c>
      <c r="F2151" s="246" t="s">
        <v>394</v>
      </c>
      <c r="G2151" s="244"/>
      <c r="H2151" s="245" t="s">
        <v>1</v>
      </c>
      <c r="I2151" s="247"/>
      <c r="J2151" s="244"/>
      <c r="K2151" s="244"/>
      <c r="L2151" s="248"/>
      <c r="M2151" s="249"/>
      <c r="N2151" s="250"/>
      <c r="O2151" s="250"/>
      <c r="P2151" s="250"/>
      <c r="Q2151" s="250"/>
      <c r="R2151" s="250"/>
      <c r="S2151" s="250"/>
      <c r="T2151" s="251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T2151" s="252" t="s">
        <v>188</v>
      </c>
      <c r="AU2151" s="252" t="s">
        <v>82</v>
      </c>
      <c r="AV2151" s="13" t="s">
        <v>80</v>
      </c>
      <c r="AW2151" s="13" t="s">
        <v>30</v>
      </c>
      <c r="AX2151" s="13" t="s">
        <v>73</v>
      </c>
      <c r="AY2151" s="252" t="s">
        <v>129</v>
      </c>
    </row>
    <row r="2152" spans="1:51" s="14" customFormat="1" ht="12">
      <c r="A2152" s="14"/>
      <c r="B2152" s="253"/>
      <c r="C2152" s="254"/>
      <c r="D2152" s="234" t="s">
        <v>188</v>
      </c>
      <c r="E2152" s="255" t="s">
        <v>1</v>
      </c>
      <c r="F2152" s="256" t="s">
        <v>733</v>
      </c>
      <c r="G2152" s="254"/>
      <c r="H2152" s="257">
        <v>20.7</v>
      </c>
      <c r="I2152" s="258"/>
      <c r="J2152" s="254"/>
      <c r="K2152" s="254"/>
      <c r="L2152" s="259"/>
      <c r="M2152" s="260"/>
      <c r="N2152" s="261"/>
      <c r="O2152" s="261"/>
      <c r="P2152" s="261"/>
      <c r="Q2152" s="261"/>
      <c r="R2152" s="261"/>
      <c r="S2152" s="261"/>
      <c r="T2152" s="262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T2152" s="263" t="s">
        <v>188</v>
      </c>
      <c r="AU2152" s="263" t="s">
        <v>82</v>
      </c>
      <c r="AV2152" s="14" t="s">
        <v>82</v>
      </c>
      <c r="AW2152" s="14" t="s">
        <v>30</v>
      </c>
      <c r="AX2152" s="14" t="s">
        <v>73</v>
      </c>
      <c r="AY2152" s="263" t="s">
        <v>129</v>
      </c>
    </row>
    <row r="2153" spans="1:51" s="14" customFormat="1" ht="12">
      <c r="A2153" s="14"/>
      <c r="B2153" s="253"/>
      <c r="C2153" s="254"/>
      <c r="D2153" s="234" t="s">
        <v>188</v>
      </c>
      <c r="E2153" s="255" t="s">
        <v>1</v>
      </c>
      <c r="F2153" s="256" t="s">
        <v>728</v>
      </c>
      <c r="G2153" s="254"/>
      <c r="H2153" s="257">
        <v>0.09</v>
      </c>
      <c r="I2153" s="258"/>
      <c r="J2153" s="254"/>
      <c r="K2153" s="254"/>
      <c r="L2153" s="259"/>
      <c r="M2153" s="260"/>
      <c r="N2153" s="261"/>
      <c r="O2153" s="261"/>
      <c r="P2153" s="261"/>
      <c r="Q2153" s="261"/>
      <c r="R2153" s="261"/>
      <c r="S2153" s="261"/>
      <c r="T2153" s="262"/>
      <c r="U2153" s="14"/>
      <c r="V2153" s="14"/>
      <c r="W2153" s="14"/>
      <c r="X2153" s="14"/>
      <c r="Y2153" s="14"/>
      <c r="Z2153" s="14"/>
      <c r="AA2153" s="14"/>
      <c r="AB2153" s="14"/>
      <c r="AC2153" s="14"/>
      <c r="AD2153" s="14"/>
      <c r="AE2153" s="14"/>
      <c r="AT2153" s="263" t="s">
        <v>188</v>
      </c>
      <c r="AU2153" s="263" t="s">
        <v>82</v>
      </c>
      <c r="AV2153" s="14" t="s">
        <v>82</v>
      </c>
      <c r="AW2153" s="14" t="s">
        <v>30</v>
      </c>
      <c r="AX2153" s="14" t="s">
        <v>73</v>
      </c>
      <c r="AY2153" s="263" t="s">
        <v>129</v>
      </c>
    </row>
    <row r="2154" spans="1:51" s="13" customFormat="1" ht="12">
      <c r="A2154" s="13"/>
      <c r="B2154" s="243"/>
      <c r="C2154" s="244"/>
      <c r="D2154" s="234" t="s">
        <v>188</v>
      </c>
      <c r="E2154" s="245" t="s">
        <v>1</v>
      </c>
      <c r="F2154" s="246" t="s">
        <v>396</v>
      </c>
      <c r="G2154" s="244"/>
      <c r="H2154" s="245" t="s">
        <v>1</v>
      </c>
      <c r="I2154" s="247"/>
      <c r="J2154" s="244"/>
      <c r="K2154" s="244"/>
      <c r="L2154" s="248"/>
      <c r="M2154" s="249"/>
      <c r="N2154" s="250"/>
      <c r="O2154" s="250"/>
      <c r="P2154" s="250"/>
      <c r="Q2154" s="250"/>
      <c r="R2154" s="250"/>
      <c r="S2154" s="250"/>
      <c r="T2154" s="251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T2154" s="252" t="s">
        <v>188</v>
      </c>
      <c r="AU2154" s="252" t="s">
        <v>82</v>
      </c>
      <c r="AV2154" s="13" t="s">
        <v>80</v>
      </c>
      <c r="AW2154" s="13" t="s">
        <v>30</v>
      </c>
      <c r="AX2154" s="13" t="s">
        <v>73</v>
      </c>
      <c r="AY2154" s="252" t="s">
        <v>129</v>
      </c>
    </row>
    <row r="2155" spans="1:51" s="14" customFormat="1" ht="12">
      <c r="A2155" s="14"/>
      <c r="B2155" s="253"/>
      <c r="C2155" s="254"/>
      <c r="D2155" s="234" t="s">
        <v>188</v>
      </c>
      <c r="E2155" s="255" t="s">
        <v>1</v>
      </c>
      <c r="F2155" s="256" t="s">
        <v>734</v>
      </c>
      <c r="G2155" s="254"/>
      <c r="H2155" s="257">
        <v>16.494</v>
      </c>
      <c r="I2155" s="258"/>
      <c r="J2155" s="254"/>
      <c r="K2155" s="254"/>
      <c r="L2155" s="259"/>
      <c r="M2155" s="260"/>
      <c r="N2155" s="261"/>
      <c r="O2155" s="261"/>
      <c r="P2155" s="261"/>
      <c r="Q2155" s="261"/>
      <c r="R2155" s="261"/>
      <c r="S2155" s="261"/>
      <c r="T2155" s="262"/>
      <c r="U2155" s="14"/>
      <c r="V2155" s="14"/>
      <c r="W2155" s="14"/>
      <c r="X2155" s="14"/>
      <c r="Y2155" s="14"/>
      <c r="Z2155" s="14"/>
      <c r="AA2155" s="14"/>
      <c r="AB2155" s="14"/>
      <c r="AC2155" s="14"/>
      <c r="AD2155" s="14"/>
      <c r="AE2155" s="14"/>
      <c r="AT2155" s="263" t="s">
        <v>188</v>
      </c>
      <c r="AU2155" s="263" t="s">
        <v>82</v>
      </c>
      <c r="AV2155" s="14" t="s">
        <v>82</v>
      </c>
      <c r="AW2155" s="14" t="s">
        <v>30</v>
      </c>
      <c r="AX2155" s="14" t="s">
        <v>73</v>
      </c>
      <c r="AY2155" s="263" t="s">
        <v>129</v>
      </c>
    </row>
    <row r="2156" spans="1:51" s="14" customFormat="1" ht="12">
      <c r="A2156" s="14"/>
      <c r="B2156" s="253"/>
      <c r="C2156" s="254"/>
      <c r="D2156" s="234" t="s">
        <v>188</v>
      </c>
      <c r="E2156" s="255" t="s">
        <v>1</v>
      </c>
      <c r="F2156" s="256" t="s">
        <v>735</v>
      </c>
      <c r="G2156" s="254"/>
      <c r="H2156" s="257">
        <v>0.205</v>
      </c>
      <c r="I2156" s="258"/>
      <c r="J2156" s="254"/>
      <c r="K2156" s="254"/>
      <c r="L2156" s="259"/>
      <c r="M2156" s="260"/>
      <c r="N2156" s="261"/>
      <c r="O2156" s="261"/>
      <c r="P2156" s="261"/>
      <c r="Q2156" s="261"/>
      <c r="R2156" s="261"/>
      <c r="S2156" s="261"/>
      <c r="T2156" s="262"/>
      <c r="U2156" s="14"/>
      <c r="V2156" s="14"/>
      <c r="W2156" s="14"/>
      <c r="X2156" s="14"/>
      <c r="Y2156" s="14"/>
      <c r="Z2156" s="14"/>
      <c r="AA2156" s="14"/>
      <c r="AB2156" s="14"/>
      <c r="AC2156" s="14"/>
      <c r="AD2156" s="14"/>
      <c r="AE2156" s="14"/>
      <c r="AT2156" s="263" t="s">
        <v>188</v>
      </c>
      <c r="AU2156" s="263" t="s">
        <v>82</v>
      </c>
      <c r="AV2156" s="14" t="s">
        <v>82</v>
      </c>
      <c r="AW2156" s="14" t="s">
        <v>30</v>
      </c>
      <c r="AX2156" s="14" t="s">
        <v>73</v>
      </c>
      <c r="AY2156" s="263" t="s">
        <v>129</v>
      </c>
    </row>
    <row r="2157" spans="1:51" s="14" customFormat="1" ht="12">
      <c r="A2157" s="14"/>
      <c r="B2157" s="253"/>
      <c r="C2157" s="254"/>
      <c r="D2157" s="234" t="s">
        <v>188</v>
      </c>
      <c r="E2157" s="255" t="s">
        <v>1</v>
      </c>
      <c r="F2157" s="256" t="s">
        <v>728</v>
      </c>
      <c r="G2157" s="254"/>
      <c r="H2157" s="257">
        <v>0.09</v>
      </c>
      <c r="I2157" s="258"/>
      <c r="J2157" s="254"/>
      <c r="K2157" s="254"/>
      <c r="L2157" s="259"/>
      <c r="M2157" s="260"/>
      <c r="N2157" s="261"/>
      <c r="O2157" s="261"/>
      <c r="P2157" s="261"/>
      <c r="Q2157" s="261"/>
      <c r="R2157" s="261"/>
      <c r="S2157" s="261"/>
      <c r="T2157" s="262"/>
      <c r="U2157" s="14"/>
      <c r="V2157" s="14"/>
      <c r="W2157" s="14"/>
      <c r="X2157" s="14"/>
      <c r="Y2157" s="14"/>
      <c r="Z2157" s="14"/>
      <c r="AA2157" s="14"/>
      <c r="AB2157" s="14"/>
      <c r="AC2157" s="14"/>
      <c r="AD2157" s="14"/>
      <c r="AE2157" s="14"/>
      <c r="AT2157" s="263" t="s">
        <v>188</v>
      </c>
      <c r="AU2157" s="263" t="s">
        <v>82</v>
      </c>
      <c r="AV2157" s="14" t="s">
        <v>82</v>
      </c>
      <c r="AW2157" s="14" t="s">
        <v>30</v>
      </c>
      <c r="AX2157" s="14" t="s">
        <v>73</v>
      </c>
      <c r="AY2157" s="263" t="s">
        <v>129</v>
      </c>
    </row>
    <row r="2158" spans="1:51" s="13" customFormat="1" ht="12">
      <c r="A2158" s="13"/>
      <c r="B2158" s="243"/>
      <c r="C2158" s="244"/>
      <c r="D2158" s="234" t="s">
        <v>188</v>
      </c>
      <c r="E2158" s="245" t="s">
        <v>1</v>
      </c>
      <c r="F2158" s="246" t="s">
        <v>456</v>
      </c>
      <c r="G2158" s="244"/>
      <c r="H2158" s="245" t="s">
        <v>1</v>
      </c>
      <c r="I2158" s="247"/>
      <c r="J2158" s="244"/>
      <c r="K2158" s="244"/>
      <c r="L2158" s="248"/>
      <c r="M2158" s="249"/>
      <c r="N2158" s="250"/>
      <c r="O2158" s="250"/>
      <c r="P2158" s="250"/>
      <c r="Q2158" s="250"/>
      <c r="R2158" s="250"/>
      <c r="S2158" s="250"/>
      <c r="T2158" s="251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T2158" s="252" t="s">
        <v>188</v>
      </c>
      <c r="AU2158" s="252" t="s">
        <v>82</v>
      </c>
      <c r="AV2158" s="13" t="s">
        <v>80</v>
      </c>
      <c r="AW2158" s="13" t="s">
        <v>30</v>
      </c>
      <c r="AX2158" s="13" t="s">
        <v>73</v>
      </c>
      <c r="AY2158" s="252" t="s">
        <v>129</v>
      </c>
    </row>
    <row r="2159" spans="1:51" s="14" customFormat="1" ht="12">
      <c r="A2159" s="14"/>
      <c r="B2159" s="253"/>
      <c r="C2159" s="254"/>
      <c r="D2159" s="234" t="s">
        <v>188</v>
      </c>
      <c r="E2159" s="255" t="s">
        <v>1</v>
      </c>
      <c r="F2159" s="256" t="s">
        <v>457</v>
      </c>
      <c r="G2159" s="254"/>
      <c r="H2159" s="257">
        <v>27.225</v>
      </c>
      <c r="I2159" s="258"/>
      <c r="J2159" s="254"/>
      <c r="K2159" s="254"/>
      <c r="L2159" s="259"/>
      <c r="M2159" s="260"/>
      <c r="N2159" s="261"/>
      <c r="O2159" s="261"/>
      <c r="P2159" s="261"/>
      <c r="Q2159" s="261"/>
      <c r="R2159" s="261"/>
      <c r="S2159" s="261"/>
      <c r="T2159" s="262"/>
      <c r="U2159" s="14"/>
      <c r="V2159" s="14"/>
      <c r="W2159" s="14"/>
      <c r="X2159" s="14"/>
      <c r="Y2159" s="14"/>
      <c r="Z2159" s="14"/>
      <c r="AA2159" s="14"/>
      <c r="AB2159" s="14"/>
      <c r="AC2159" s="14"/>
      <c r="AD2159" s="14"/>
      <c r="AE2159" s="14"/>
      <c r="AT2159" s="263" t="s">
        <v>188</v>
      </c>
      <c r="AU2159" s="263" t="s">
        <v>82</v>
      </c>
      <c r="AV2159" s="14" t="s">
        <v>82</v>
      </c>
      <c r="AW2159" s="14" t="s">
        <v>30</v>
      </c>
      <c r="AX2159" s="14" t="s">
        <v>73</v>
      </c>
      <c r="AY2159" s="263" t="s">
        <v>129</v>
      </c>
    </row>
    <row r="2160" spans="1:51" s="14" customFormat="1" ht="12">
      <c r="A2160" s="14"/>
      <c r="B2160" s="253"/>
      <c r="C2160" s="254"/>
      <c r="D2160" s="234" t="s">
        <v>188</v>
      </c>
      <c r="E2160" s="255" t="s">
        <v>1</v>
      </c>
      <c r="F2160" s="256" t="s">
        <v>736</v>
      </c>
      <c r="G2160" s="254"/>
      <c r="H2160" s="257">
        <v>1.215</v>
      </c>
      <c r="I2160" s="258"/>
      <c r="J2160" s="254"/>
      <c r="K2160" s="254"/>
      <c r="L2160" s="259"/>
      <c r="M2160" s="260"/>
      <c r="N2160" s="261"/>
      <c r="O2160" s="261"/>
      <c r="P2160" s="261"/>
      <c r="Q2160" s="261"/>
      <c r="R2160" s="261"/>
      <c r="S2160" s="261"/>
      <c r="T2160" s="262"/>
      <c r="U2160" s="14"/>
      <c r="V2160" s="14"/>
      <c r="W2160" s="14"/>
      <c r="X2160" s="14"/>
      <c r="Y2160" s="14"/>
      <c r="Z2160" s="14"/>
      <c r="AA2160" s="14"/>
      <c r="AB2160" s="14"/>
      <c r="AC2160" s="14"/>
      <c r="AD2160" s="14"/>
      <c r="AE2160" s="14"/>
      <c r="AT2160" s="263" t="s">
        <v>188</v>
      </c>
      <c r="AU2160" s="263" t="s">
        <v>82</v>
      </c>
      <c r="AV2160" s="14" t="s">
        <v>82</v>
      </c>
      <c r="AW2160" s="14" t="s">
        <v>30</v>
      </c>
      <c r="AX2160" s="14" t="s">
        <v>73</v>
      </c>
      <c r="AY2160" s="263" t="s">
        <v>129</v>
      </c>
    </row>
    <row r="2161" spans="1:51" s="14" customFormat="1" ht="12">
      <c r="A2161" s="14"/>
      <c r="B2161" s="253"/>
      <c r="C2161" s="254"/>
      <c r="D2161" s="234" t="s">
        <v>188</v>
      </c>
      <c r="E2161" s="255" t="s">
        <v>1</v>
      </c>
      <c r="F2161" s="256" t="s">
        <v>737</v>
      </c>
      <c r="G2161" s="254"/>
      <c r="H2161" s="257">
        <v>1.35</v>
      </c>
      <c r="I2161" s="258"/>
      <c r="J2161" s="254"/>
      <c r="K2161" s="254"/>
      <c r="L2161" s="259"/>
      <c r="M2161" s="260"/>
      <c r="N2161" s="261"/>
      <c r="O2161" s="261"/>
      <c r="P2161" s="261"/>
      <c r="Q2161" s="261"/>
      <c r="R2161" s="261"/>
      <c r="S2161" s="261"/>
      <c r="T2161" s="262"/>
      <c r="U2161" s="14"/>
      <c r="V2161" s="14"/>
      <c r="W2161" s="14"/>
      <c r="X2161" s="14"/>
      <c r="Y2161" s="14"/>
      <c r="Z2161" s="14"/>
      <c r="AA2161" s="14"/>
      <c r="AB2161" s="14"/>
      <c r="AC2161" s="14"/>
      <c r="AD2161" s="14"/>
      <c r="AE2161" s="14"/>
      <c r="AT2161" s="263" t="s">
        <v>188</v>
      </c>
      <c r="AU2161" s="263" t="s">
        <v>82</v>
      </c>
      <c r="AV2161" s="14" t="s">
        <v>82</v>
      </c>
      <c r="AW2161" s="14" t="s">
        <v>30</v>
      </c>
      <c r="AX2161" s="14" t="s">
        <v>73</v>
      </c>
      <c r="AY2161" s="263" t="s">
        <v>129</v>
      </c>
    </row>
    <row r="2162" spans="1:51" s="14" customFormat="1" ht="12">
      <c r="A2162" s="14"/>
      <c r="B2162" s="253"/>
      <c r="C2162" s="254"/>
      <c r="D2162" s="234" t="s">
        <v>188</v>
      </c>
      <c r="E2162" s="255" t="s">
        <v>1</v>
      </c>
      <c r="F2162" s="256" t="s">
        <v>738</v>
      </c>
      <c r="G2162" s="254"/>
      <c r="H2162" s="257">
        <v>-0.12</v>
      </c>
      <c r="I2162" s="258"/>
      <c r="J2162" s="254"/>
      <c r="K2162" s="254"/>
      <c r="L2162" s="259"/>
      <c r="M2162" s="260"/>
      <c r="N2162" s="261"/>
      <c r="O2162" s="261"/>
      <c r="P2162" s="261"/>
      <c r="Q2162" s="261"/>
      <c r="R2162" s="261"/>
      <c r="S2162" s="261"/>
      <c r="T2162" s="262"/>
      <c r="U2162" s="14"/>
      <c r="V2162" s="14"/>
      <c r="W2162" s="14"/>
      <c r="X2162" s="14"/>
      <c r="Y2162" s="14"/>
      <c r="Z2162" s="14"/>
      <c r="AA2162" s="14"/>
      <c r="AB2162" s="14"/>
      <c r="AC2162" s="14"/>
      <c r="AD2162" s="14"/>
      <c r="AE2162" s="14"/>
      <c r="AT2162" s="263" t="s">
        <v>188</v>
      </c>
      <c r="AU2162" s="263" t="s">
        <v>82</v>
      </c>
      <c r="AV2162" s="14" t="s">
        <v>82</v>
      </c>
      <c r="AW2162" s="14" t="s">
        <v>30</v>
      </c>
      <c r="AX2162" s="14" t="s">
        <v>73</v>
      </c>
      <c r="AY2162" s="263" t="s">
        <v>129</v>
      </c>
    </row>
    <row r="2163" spans="1:51" s="14" customFormat="1" ht="12">
      <c r="A2163" s="14"/>
      <c r="B2163" s="253"/>
      <c r="C2163" s="254"/>
      <c r="D2163" s="234" t="s">
        <v>188</v>
      </c>
      <c r="E2163" s="255" t="s">
        <v>1</v>
      </c>
      <c r="F2163" s="256" t="s">
        <v>458</v>
      </c>
      <c r="G2163" s="254"/>
      <c r="H2163" s="257">
        <v>3.233</v>
      </c>
      <c r="I2163" s="258"/>
      <c r="J2163" s="254"/>
      <c r="K2163" s="254"/>
      <c r="L2163" s="259"/>
      <c r="M2163" s="260"/>
      <c r="N2163" s="261"/>
      <c r="O2163" s="261"/>
      <c r="P2163" s="261"/>
      <c r="Q2163" s="261"/>
      <c r="R2163" s="261"/>
      <c r="S2163" s="261"/>
      <c r="T2163" s="262"/>
      <c r="U2163" s="14"/>
      <c r="V2163" s="14"/>
      <c r="W2163" s="14"/>
      <c r="X2163" s="14"/>
      <c r="Y2163" s="14"/>
      <c r="Z2163" s="14"/>
      <c r="AA2163" s="14"/>
      <c r="AB2163" s="14"/>
      <c r="AC2163" s="14"/>
      <c r="AD2163" s="14"/>
      <c r="AE2163" s="14"/>
      <c r="AT2163" s="263" t="s">
        <v>188</v>
      </c>
      <c r="AU2163" s="263" t="s">
        <v>82</v>
      </c>
      <c r="AV2163" s="14" t="s">
        <v>82</v>
      </c>
      <c r="AW2163" s="14" t="s">
        <v>30</v>
      </c>
      <c r="AX2163" s="14" t="s">
        <v>73</v>
      </c>
      <c r="AY2163" s="263" t="s">
        <v>129</v>
      </c>
    </row>
    <row r="2164" spans="1:51" s="13" customFormat="1" ht="12">
      <c r="A2164" s="13"/>
      <c r="B2164" s="243"/>
      <c r="C2164" s="244"/>
      <c r="D2164" s="234" t="s">
        <v>188</v>
      </c>
      <c r="E2164" s="245" t="s">
        <v>1</v>
      </c>
      <c r="F2164" s="246" t="s">
        <v>397</v>
      </c>
      <c r="G2164" s="244"/>
      <c r="H2164" s="245" t="s">
        <v>1</v>
      </c>
      <c r="I2164" s="247"/>
      <c r="J2164" s="244"/>
      <c r="K2164" s="244"/>
      <c r="L2164" s="248"/>
      <c r="M2164" s="249"/>
      <c r="N2164" s="250"/>
      <c r="O2164" s="250"/>
      <c r="P2164" s="250"/>
      <c r="Q2164" s="250"/>
      <c r="R2164" s="250"/>
      <c r="S2164" s="250"/>
      <c r="T2164" s="251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T2164" s="252" t="s">
        <v>188</v>
      </c>
      <c r="AU2164" s="252" t="s">
        <v>82</v>
      </c>
      <c r="AV2164" s="13" t="s">
        <v>80</v>
      </c>
      <c r="AW2164" s="13" t="s">
        <v>30</v>
      </c>
      <c r="AX2164" s="13" t="s">
        <v>73</v>
      </c>
      <c r="AY2164" s="252" t="s">
        <v>129</v>
      </c>
    </row>
    <row r="2165" spans="1:51" s="14" customFormat="1" ht="12">
      <c r="A2165" s="14"/>
      <c r="B2165" s="253"/>
      <c r="C2165" s="254"/>
      <c r="D2165" s="234" t="s">
        <v>188</v>
      </c>
      <c r="E2165" s="255" t="s">
        <v>1</v>
      </c>
      <c r="F2165" s="256" t="s">
        <v>459</v>
      </c>
      <c r="G2165" s="254"/>
      <c r="H2165" s="257">
        <v>16.875</v>
      </c>
      <c r="I2165" s="258"/>
      <c r="J2165" s="254"/>
      <c r="K2165" s="254"/>
      <c r="L2165" s="259"/>
      <c r="M2165" s="260"/>
      <c r="N2165" s="261"/>
      <c r="O2165" s="261"/>
      <c r="P2165" s="261"/>
      <c r="Q2165" s="261"/>
      <c r="R2165" s="261"/>
      <c r="S2165" s="261"/>
      <c r="T2165" s="262"/>
      <c r="U2165" s="14"/>
      <c r="V2165" s="14"/>
      <c r="W2165" s="14"/>
      <c r="X2165" s="14"/>
      <c r="Y2165" s="14"/>
      <c r="Z2165" s="14"/>
      <c r="AA2165" s="14"/>
      <c r="AB2165" s="14"/>
      <c r="AC2165" s="14"/>
      <c r="AD2165" s="14"/>
      <c r="AE2165" s="14"/>
      <c r="AT2165" s="263" t="s">
        <v>188</v>
      </c>
      <c r="AU2165" s="263" t="s">
        <v>82</v>
      </c>
      <c r="AV2165" s="14" t="s">
        <v>82</v>
      </c>
      <c r="AW2165" s="14" t="s">
        <v>30</v>
      </c>
      <c r="AX2165" s="14" t="s">
        <v>73</v>
      </c>
      <c r="AY2165" s="263" t="s">
        <v>129</v>
      </c>
    </row>
    <row r="2166" spans="1:51" s="14" customFormat="1" ht="12">
      <c r="A2166" s="14"/>
      <c r="B2166" s="253"/>
      <c r="C2166" s="254"/>
      <c r="D2166" s="234" t="s">
        <v>188</v>
      </c>
      <c r="E2166" s="255" t="s">
        <v>1</v>
      </c>
      <c r="F2166" s="256" t="s">
        <v>691</v>
      </c>
      <c r="G2166" s="254"/>
      <c r="H2166" s="257">
        <v>0.338</v>
      </c>
      <c r="I2166" s="258"/>
      <c r="J2166" s="254"/>
      <c r="K2166" s="254"/>
      <c r="L2166" s="259"/>
      <c r="M2166" s="260"/>
      <c r="N2166" s="261"/>
      <c r="O2166" s="261"/>
      <c r="P2166" s="261"/>
      <c r="Q2166" s="261"/>
      <c r="R2166" s="261"/>
      <c r="S2166" s="261"/>
      <c r="T2166" s="262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  <c r="AE2166" s="14"/>
      <c r="AT2166" s="263" t="s">
        <v>188</v>
      </c>
      <c r="AU2166" s="263" t="s">
        <v>82</v>
      </c>
      <c r="AV2166" s="14" t="s">
        <v>82</v>
      </c>
      <c r="AW2166" s="14" t="s">
        <v>30</v>
      </c>
      <c r="AX2166" s="14" t="s">
        <v>73</v>
      </c>
      <c r="AY2166" s="263" t="s">
        <v>129</v>
      </c>
    </row>
    <row r="2167" spans="1:51" s="14" customFormat="1" ht="12">
      <c r="A2167" s="14"/>
      <c r="B2167" s="253"/>
      <c r="C2167" s="254"/>
      <c r="D2167" s="234" t="s">
        <v>188</v>
      </c>
      <c r="E2167" s="255" t="s">
        <v>1</v>
      </c>
      <c r="F2167" s="256" t="s">
        <v>709</v>
      </c>
      <c r="G2167" s="254"/>
      <c r="H2167" s="257">
        <v>0.81</v>
      </c>
      <c r="I2167" s="258"/>
      <c r="J2167" s="254"/>
      <c r="K2167" s="254"/>
      <c r="L2167" s="259"/>
      <c r="M2167" s="260"/>
      <c r="N2167" s="261"/>
      <c r="O2167" s="261"/>
      <c r="P2167" s="261"/>
      <c r="Q2167" s="261"/>
      <c r="R2167" s="261"/>
      <c r="S2167" s="261"/>
      <c r="T2167" s="262"/>
      <c r="U2167" s="14"/>
      <c r="V2167" s="14"/>
      <c r="W2167" s="14"/>
      <c r="X2167" s="14"/>
      <c r="Y2167" s="14"/>
      <c r="Z2167" s="14"/>
      <c r="AA2167" s="14"/>
      <c r="AB2167" s="14"/>
      <c r="AC2167" s="14"/>
      <c r="AD2167" s="14"/>
      <c r="AE2167" s="14"/>
      <c r="AT2167" s="263" t="s">
        <v>188</v>
      </c>
      <c r="AU2167" s="263" t="s">
        <v>82</v>
      </c>
      <c r="AV2167" s="14" t="s">
        <v>82</v>
      </c>
      <c r="AW2167" s="14" t="s">
        <v>30</v>
      </c>
      <c r="AX2167" s="14" t="s">
        <v>73</v>
      </c>
      <c r="AY2167" s="263" t="s">
        <v>129</v>
      </c>
    </row>
    <row r="2168" spans="1:51" s="13" customFormat="1" ht="12">
      <c r="A2168" s="13"/>
      <c r="B2168" s="243"/>
      <c r="C2168" s="244"/>
      <c r="D2168" s="234" t="s">
        <v>188</v>
      </c>
      <c r="E2168" s="245" t="s">
        <v>1</v>
      </c>
      <c r="F2168" s="246" t="s">
        <v>398</v>
      </c>
      <c r="G2168" s="244"/>
      <c r="H2168" s="245" t="s">
        <v>1</v>
      </c>
      <c r="I2168" s="247"/>
      <c r="J2168" s="244"/>
      <c r="K2168" s="244"/>
      <c r="L2168" s="248"/>
      <c r="M2168" s="249"/>
      <c r="N2168" s="250"/>
      <c r="O2168" s="250"/>
      <c r="P2168" s="250"/>
      <c r="Q2168" s="250"/>
      <c r="R2168" s="250"/>
      <c r="S2168" s="250"/>
      <c r="T2168" s="251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T2168" s="252" t="s">
        <v>188</v>
      </c>
      <c r="AU2168" s="252" t="s">
        <v>82</v>
      </c>
      <c r="AV2168" s="13" t="s">
        <v>80</v>
      </c>
      <c r="AW2168" s="13" t="s">
        <v>30</v>
      </c>
      <c r="AX2168" s="13" t="s">
        <v>73</v>
      </c>
      <c r="AY2168" s="252" t="s">
        <v>129</v>
      </c>
    </row>
    <row r="2169" spans="1:51" s="14" customFormat="1" ht="12">
      <c r="A2169" s="14"/>
      <c r="B2169" s="253"/>
      <c r="C2169" s="254"/>
      <c r="D2169" s="234" t="s">
        <v>188</v>
      </c>
      <c r="E2169" s="255" t="s">
        <v>1</v>
      </c>
      <c r="F2169" s="256" t="s">
        <v>448</v>
      </c>
      <c r="G2169" s="254"/>
      <c r="H2169" s="257">
        <v>17.25</v>
      </c>
      <c r="I2169" s="258"/>
      <c r="J2169" s="254"/>
      <c r="K2169" s="254"/>
      <c r="L2169" s="259"/>
      <c r="M2169" s="260"/>
      <c r="N2169" s="261"/>
      <c r="O2169" s="261"/>
      <c r="P2169" s="261"/>
      <c r="Q2169" s="261"/>
      <c r="R2169" s="261"/>
      <c r="S2169" s="261"/>
      <c r="T2169" s="262"/>
      <c r="U2169" s="14"/>
      <c r="V2169" s="14"/>
      <c r="W2169" s="14"/>
      <c r="X2169" s="14"/>
      <c r="Y2169" s="14"/>
      <c r="Z2169" s="14"/>
      <c r="AA2169" s="14"/>
      <c r="AB2169" s="14"/>
      <c r="AC2169" s="14"/>
      <c r="AD2169" s="14"/>
      <c r="AE2169" s="14"/>
      <c r="AT2169" s="263" t="s">
        <v>188</v>
      </c>
      <c r="AU2169" s="263" t="s">
        <v>82</v>
      </c>
      <c r="AV2169" s="14" t="s">
        <v>82</v>
      </c>
      <c r="AW2169" s="14" t="s">
        <v>30</v>
      </c>
      <c r="AX2169" s="14" t="s">
        <v>73</v>
      </c>
      <c r="AY2169" s="263" t="s">
        <v>129</v>
      </c>
    </row>
    <row r="2170" spans="1:51" s="14" customFormat="1" ht="12">
      <c r="A2170" s="14"/>
      <c r="B2170" s="253"/>
      <c r="C2170" s="254"/>
      <c r="D2170" s="234" t="s">
        <v>188</v>
      </c>
      <c r="E2170" s="255" t="s">
        <v>1</v>
      </c>
      <c r="F2170" s="256" t="s">
        <v>710</v>
      </c>
      <c r="G2170" s="254"/>
      <c r="H2170" s="257">
        <v>0.675</v>
      </c>
      <c r="I2170" s="258"/>
      <c r="J2170" s="254"/>
      <c r="K2170" s="254"/>
      <c r="L2170" s="259"/>
      <c r="M2170" s="260"/>
      <c r="N2170" s="261"/>
      <c r="O2170" s="261"/>
      <c r="P2170" s="261"/>
      <c r="Q2170" s="261"/>
      <c r="R2170" s="261"/>
      <c r="S2170" s="261"/>
      <c r="T2170" s="262"/>
      <c r="U2170" s="14"/>
      <c r="V2170" s="14"/>
      <c r="W2170" s="14"/>
      <c r="X2170" s="14"/>
      <c r="Y2170" s="14"/>
      <c r="Z2170" s="14"/>
      <c r="AA2170" s="14"/>
      <c r="AB2170" s="14"/>
      <c r="AC2170" s="14"/>
      <c r="AD2170" s="14"/>
      <c r="AE2170" s="14"/>
      <c r="AT2170" s="263" t="s">
        <v>188</v>
      </c>
      <c r="AU2170" s="263" t="s">
        <v>82</v>
      </c>
      <c r="AV2170" s="14" t="s">
        <v>82</v>
      </c>
      <c r="AW2170" s="14" t="s">
        <v>30</v>
      </c>
      <c r="AX2170" s="14" t="s">
        <v>73</v>
      </c>
      <c r="AY2170" s="263" t="s">
        <v>129</v>
      </c>
    </row>
    <row r="2171" spans="1:51" s="14" customFormat="1" ht="12">
      <c r="A2171" s="14"/>
      <c r="B2171" s="253"/>
      <c r="C2171" s="254"/>
      <c r="D2171" s="234" t="s">
        <v>188</v>
      </c>
      <c r="E2171" s="255" t="s">
        <v>1</v>
      </c>
      <c r="F2171" s="256" t="s">
        <v>739</v>
      </c>
      <c r="G2171" s="254"/>
      <c r="H2171" s="257">
        <v>0.9</v>
      </c>
      <c r="I2171" s="258"/>
      <c r="J2171" s="254"/>
      <c r="K2171" s="254"/>
      <c r="L2171" s="259"/>
      <c r="M2171" s="260"/>
      <c r="N2171" s="261"/>
      <c r="O2171" s="261"/>
      <c r="P2171" s="261"/>
      <c r="Q2171" s="261"/>
      <c r="R2171" s="261"/>
      <c r="S2171" s="261"/>
      <c r="T2171" s="262"/>
      <c r="U2171" s="14"/>
      <c r="V2171" s="14"/>
      <c r="W2171" s="14"/>
      <c r="X2171" s="14"/>
      <c r="Y2171" s="14"/>
      <c r="Z2171" s="14"/>
      <c r="AA2171" s="14"/>
      <c r="AB2171" s="14"/>
      <c r="AC2171" s="14"/>
      <c r="AD2171" s="14"/>
      <c r="AE2171" s="14"/>
      <c r="AT2171" s="263" t="s">
        <v>188</v>
      </c>
      <c r="AU2171" s="263" t="s">
        <v>82</v>
      </c>
      <c r="AV2171" s="14" t="s">
        <v>82</v>
      </c>
      <c r="AW2171" s="14" t="s">
        <v>30</v>
      </c>
      <c r="AX2171" s="14" t="s">
        <v>73</v>
      </c>
      <c r="AY2171" s="263" t="s">
        <v>129</v>
      </c>
    </row>
    <row r="2172" spans="1:51" s="13" customFormat="1" ht="12">
      <c r="A2172" s="13"/>
      <c r="B2172" s="243"/>
      <c r="C2172" s="244"/>
      <c r="D2172" s="234" t="s">
        <v>188</v>
      </c>
      <c r="E2172" s="245" t="s">
        <v>1</v>
      </c>
      <c r="F2172" s="246" t="s">
        <v>399</v>
      </c>
      <c r="G2172" s="244"/>
      <c r="H2172" s="245" t="s">
        <v>1</v>
      </c>
      <c r="I2172" s="247"/>
      <c r="J2172" s="244"/>
      <c r="K2172" s="244"/>
      <c r="L2172" s="248"/>
      <c r="M2172" s="249"/>
      <c r="N2172" s="250"/>
      <c r="O2172" s="250"/>
      <c r="P2172" s="250"/>
      <c r="Q2172" s="250"/>
      <c r="R2172" s="250"/>
      <c r="S2172" s="250"/>
      <c r="T2172" s="251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T2172" s="252" t="s">
        <v>188</v>
      </c>
      <c r="AU2172" s="252" t="s">
        <v>82</v>
      </c>
      <c r="AV2172" s="13" t="s">
        <v>80</v>
      </c>
      <c r="AW2172" s="13" t="s">
        <v>30</v>
      </c>
      <c r="AX2172" s="13" t="s">
        <v>73</v>
      </c>
      <c r="AY2172" s="252" t="s">
        <v>129</v>
      </c>
    </row>
    <row r="2173" spans="1:51" s="14" customFormat="1" ht="12">
      <c r="A2173" s="14"/>
      <c r="B2173" s="253"/>
      <c r="C2173" s="254"/>
      <c r="D2173" s="234" t="s">
        <v>188</v>
      </c>
      <c r="E2173" s="255" t="s">
        <v>1</v>
      </c>
      <c r="F2173" s="256" t="s">
        <v>448</v>
      </c>
      <c r="G2173" s="254"/>
      <c r="H2173" s="257">
        <v>17.25</v>
      </c>
      <c r="I2173" s="258"/>
      <c r="J2173" s="254"/>
      <c r="K2173" s="254"/>
      <c r="L2173" s="259"/>
      <c r="M2173" s="260"/>
      <c r="N2173" s="261"/>
      <c r="O2173" s="261"/>
      <c r="P2173" s="261"/>
      <c r="Q2173" s="261"/>
      <c r="R2173" s="261"/>
      <c r="S2173" s="261"/>
      <c r="T2173" s="262"/>
      <c r="U2173" s="14"/>
      <c r="V2173" s="14"/>
      <c r="W2173" s="14"/>
      <c r="X2173" s="14"/>
      <c r="Y2173" s="14"/>
      <c r="Z2173" s="14"/>
      <c r="AA2173" s="14"/>
      <c r="AB2173" s="14"/>
      <c r="AC2173" s="14"/>
      <c r="AD2173" s="14"/>
      <c r="AE2173" s="14"/>
      <c r="AT2173" s="263" t="s">
        <v>188</v>
      </c>
      <c r="AU2173" s="263" t="s">
        <v>82</v>
      </c>
      <c r="AV2173" s="14" t="s">
        <v>82</v>
      </c>
      <c r="AW2173" s="14" t="s">
        <v>30</v>
      </c>
      <c r="AX2173" s="14" t="s">
        <v>73</v>
      </c>
      <c r="AY2173" s="263" t="s">
        <v>129</v>
      </c>
    </row>
    <row r="2174" spans="1:51" s="14" customFormat="1" ht="12">
      <c r="A2174" s="14"/>
      <c r="B2174" s="253"/>
      <c r="C2174" s="254"/>
      <c r="D2174" s="234" t="s">
        <v>188</v>
      </c>
      <c r="E2174" s="255" t="s">
        <v>1</v>
      </c>
      <c r="F2174" s="256" t="s">
        <v>710</v>
      </c>
      <c r="G2174" s="254"/>
      <c r="H2174" s="257">
        <v>0.675</v>
      </c>
      <c r="I2174" s="258"/>
      <c r="J2174" s="254"/>
      <c r="K2174" s="254"/>
      <c r="L2174" s="259"/>
      <c r="M2174" s="260"/>
      <c r="N2174" s="261"/>
      <c r="O2174" s="261"/>
      <c r="P2174" s="261"/>
      <c r="Q2174" s="261"/>
      <c r="R2174" s="261"/>
      <c r="S2174" s="261"/>
      <c r="T2174" s="262"/>
      <c r="U2174" s="14"/>
      <c r="V2174" s="14"/>
      <c r="W2174" s="14"/>
      <c r="X2174" s="14"/>
      <c r="Y2174" s="14"/>
      <c r="Z2174" s="14"/>
      <c r="AA2174" s="14"/>
      <c r="AB2174" s="14"/>
      <c r="AC2174" s="14"/>
      <c r="AD2174" s="14"/>
      <c r="AE2174" s="14"/>
      <c r="AT2174" s="263" t="s">
        <v>188</v>
      </c>
      <c r="AU2174" s="263" t="s">
        <v>82</v>
      </c>
      <c r="AV2174" s="14" t="s">
        <v>82</v>
      </c>
      <c r="AW2174" s="14" t="s">
        <v>30</v>
      </c>
      <c r="AX2174" s="14" t="s">
        <v>73</v>
      </c>
      <c r="AY2174" s="263" t="s">
        <v>129</v>
      </c>
    </row>
    <row r="2175" spans="1:51" s="14" customFormat="1" ht="12">
      <c r="A2175" s="14"/>
      <c r="B2175" s="253"/>
      <c r="C2175" s="254"/>
      <c r="D2175" s="234" t="s">
        <v>188</v>
      </c>
      <c r="E2175" s="255" t="s">
        <v>1</v>
      </c>
      <c r="F2175" s="256" t="s">
        <v>739</v>
      </c>
      <c r="G2175" s="254"/>
      <c r="H2175" s="257">
        <v>0.9</v>
      </c>
      <c r="I2175" s="258"/>
      <c r="J2175" s="254"/>
      <c r="K2175" s="254"/>
      <c r="L2175" s="259"/>
      <c r="M2175" s="260"/>
      <c r="N2175" s="261"/>
      <c r="O2175" s="261"/>
      <c r="P2175" s="261"/>
      <c r="Q2175" s="261"/>
      <c r="R2175" s="261"/>
      <c r="S2175" s="261"/>
      <c r="T2175" s="262"/>
      <c r="U2175" s="14"/>
      <c r="V2175" s="14"/>
      <c r="W2175" s="14"/>
      <c r="X2175" s="14"/>
      <c r="Y2175" s="14"/>
      <c r="Z2175" s="14"/>
      <c r="AA2175" s="14"/>
      <c r="AB2175" s="14"/>
      <c r="AC2175" s="14"/>
      <c r="AD2175" s="14"/>
      <c r="AE2175" s="14"/>
      <c r="AT2175" s="263" t="s">
        <v>188</v>
      </c>
      <c r="AU2175" s="263" t="s">
        <v>82</v>
      </c>
      <c r="AV2175" s="14" t="s">
        <v>82</v>
      </c>
      <c r="AW2175" s="14" t="s">
        <v>30</v>
      </c>
      <c r="AX2175" s="14" t="s">
        <v>73</v>
      </c>
      <c r="AY2175" s="263" t="s">
        <v>129</v>
      </c>
    </row>
    <row r="2176" spans="1:51" s="13" customFormat="1" ht="12">
      <c r="A2176" s="13"/>
      <c r="B2176" s="243"/>
      <c r="C2176" s="244"/>
      <c r="D2176" s="234" t="s">
        <v>188</v>
      </c>
      <c r="E2176" s="245" t="s">
        <v>1</v>
      </c>
      <c r="F2176" s="246" t="s">
        <v>400</v>
      </c>
      <c r="G2176" s="244"/>
      <c r="H2176" s="245" t="s">
        <v>1</v>
      </c>
      <c r="I2176" s="247"/>
      <c r="J2176" s="244"/>
      <c r="K2176" s="244"/>
      <c r="L2176" s="248"/>
      <c r="M2176" s="249"/>
      <c r="N2176" s="250"/>
      <c r="O2176" s="250"/>
      <c r="P2176" s="250"/>
      <c r="Q2176" s="250"/>
      <c r="R2176" s="250"/>
      <c r="S2176" s="250"/>
      <c r="T2176" s="251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T2176" s="252" t="s">
        <v>188</v>
      </c>
      <c r="AU2176" s="252" t="s">
        <v>82</v>
      </c>
      <c r="AV2176" s="13" t="s">
        <v>80</v>
      </c>
      <c r="AW2176" s="13" t="s">
        <v>30</v>
      </c>
      <c r="AX2176" s="13" t="s">
        <v>73</v>
      </c>
      <c r="AY2176" s="252" t="s">
        <v>129</v>
      </c>
    </row>
    <row r="2177" spans="1:51" s="14" customFormat="1" ht="12">
      <c r="A2177" s="14"/>
      <c r="B2177" s="253"/>
      <c r="C2177" s="254"/>
      <c r="D2177" s="234" t="s">
        <v>188</v>
      </c>
      <c r="E2177" s="255" t="s">
        <v>1</v>
      </c>
      <c r="F2177" s="256" t="s">
        <v>459</v>
      </c>
      <c r="G2177" s="254"/>
      <c r="H2177" s="257">
        <v>16.875</v>
      </c>
      <c r="I2177" s="258"/>
      <c r="J2177" s="254"/>
      <c r="K2177" s="254"/>
      <c r="L2177" s="259"/>
      <c r="M2177" s="260"/>
      <c r="N2177" s="261"/>
      <c r="O2177" s="261"/>
      <c r="P2177" s="261"/>
      <c r="Q2177" s="261"/>
      <c r="R2177" s="261"/>
      <c r="S2177" s="261"/>
      <c r="T2177" s="262"/>
      <c r="U2177" s="14"/>
      <c r="V2177" s="14"/>
      <c r="W2177" s="14"/>
      <c r="X2177" s="14"/>
      <c r="Y2177" s="14"/>
      <c r="Z2177" s="14"/>
      <c r="AA2177" s="14"/>
      <c r="AB2177" s="14"/>
      <c r="AC2177" s="14"/>
      <c r="AD2177" s="14"/>
      <c r="AE2177" s="14"/>
      <c r="AT2177" s="263" t="s">
        <v>188</v>
      </c>
      <c r="AU2177" s="263" t="s">
        <v>82</v>
      </c>
      <c r="AV2177" s="14" t="s">
        <v>82</v>
      </c>
      <c r="AW2177" s="14" t="s">
        <v>30</v>
      </c>
      <c r="AX2177" s="14" t="s">
        <v>73</v>
      </c>
      <c r="AY2177" s="263" t="s">
        <v>129</v>
      </c>
    </row>
    <row r="2178" spans="1:51" s="14" customFormat="1" ht="12">
      <c r="A2178" s="14"/>
      <c r="B2178" s="253"/>
      <c r="C2178" s="254"/>
      <c r="D2178" s="234" t="s">
        <v>188</v>
      </c>
      <c r="E2178" s="255" t="s">
        <v>1</v>
      </c>
      <c r="F2178" s="256" t="s">
        <v>691</v>
      </c>
      <c r="G2178" s="254"/>
      <c r="H2178" s="257">
        <v>0.338</v>
      </c>
      <c r="I2178" s="258"/>
      <c r="J2178" s="254"/>
      <c r="K2178" s="254"/>
      <c r="L2178" s="259"/>
      <c r="M2178" s="260"/>
      <c r="N2178" s="261"/>
      <c r="O2178" s="261"/>
      <c r="P2178" s="261"/>
      <c r="Q2178" s="261"/>
      <c r="R2178" s="261"/>
      <c r="S2178" s="261"/>
      <c r="T2178" s="262"/>
      <c r="U2178" s="14"/>
      <c r="V2178" s="14"/>
      <c r="W2178" s="14"/>
      <c r="X2178" s="14"/>
      <c r="Y2178" s="14"/>
      <c r="Z2178" s="14"/>
      <c r="AA2178" s="14"/>
      <c r="AB2178" s="14"/>
      <c r="AC2178" s="14"/>
      <c r="AD2178" s="14"/>
      <c r="AE2178" s="14"/>
      <c r="AT2178" s="263" t="s">
        <v>188</v>
      </c>
      <c r="AU2178" s="263" t="s">
        <v>82</v>
      </c>
      <c r="AV2178" s="14" t="s">
        <v>82</v>
      </c>
      <c r="AW2178" s="14" t="s">
        <v>30</v>
      </c>
      <c r="AX2178" s="14" t="s">
        <v>73</v>
      </c>
      <c r="AY2178" s="263" t="s">
        <v>129</v>
      </c>
    </row>
    <row r="2179" spans="1:51" s="14" customFormat="1" ht="12">
      <c r="A2179" s="14"/>
      <c r="B2179" s="253"/>
      <c r="C2179" s="254"/>
      <c r="D2179" s="234" t="s">
        <v>188</v>
      </c>
      <c r="E2179" s="255" t="s">
        <v>1</v>
      </c>
      <c r="F2179" s="256" t="s">
        <v>709</v>
      </c>
      <c r="G2179" s="254"/>
      <c r="H2179" s="257">
        <v>0.81</v>
      </c>
      <c r="I2179" s="258"/>
      <c r="J2179" s="254"/>
      <c r="K2179" s="254"/>
      <c r="L2179" s="259"/>
      <c r="M2179" s="260"/>
      <c r="N2179" s="261"/>
      <c r="O2179" s="261"/>
      <c r="P2179" s="261"/>
      <c r="Q2179" s="261"/>
      <c r="R2179" s="261"/>
      <c r="S2179" s="261"/>
      <c r="T2179" s="262"/>
      <c r="U2179" s="14"/>
      <c r="V2179" s="14"/>
      <c r="W2179" s="14"/>
      <c r="X2179" s="14"/>
      <c r="Y2179" s="14"/>
      <c r="Z2179" s="14"/>
      <c r="AA2179" s="14"/>
      <c r="AB2179" s="14"/>
      <c r="AC2179" s="14"/>
      <c r="AD2179" s="14"/>
      <c r="AE2179" s="14"/>
      <c r="AT2179" s="263" t="s">
        <v>188</v>
      </c>
      <c r="AU2179" s="263" t="s">
        <v>82</v>
      </c>
      <c r="AV2179" s="14" t="s">
        <v>82</v>
      </c>
      <c r="AW2179" s="14" t="s">
        <v>30</v>
      </c>
      <c r="AX2179" s="14" t="s">
        <v>73</v>
      </c>
      <c r="AY2179" s="263" t="s">
        <v>129</v>
      </c>
    </row>
    <row r="2180" spans="1:51" s="13" customFormat="1" ht="12">
      <c r="A2180" s="13"/>
      <c r="B2180" s="243"/>
      <c r="C2180" s="244"/>
      <c r="D2180" s="234" t="s">
        <v>188</v>
      </c>
      <c r="E2180" s="245" t="s">
        <v>1</v>
      </c>
      <c r="F2180" s="246" t="s">
        <v>401</v>
      </c>
      <c r="G2180" s="244"/>
      <c r="H2180" s="245" t="s">
        <v>1</v>
      </c>
      <c r="I2180" s="247"/>
      <c r="J2180" s="244"/>
      <c r="K2180" s="244"/>
      <c r="L2180" s="248"/>
      <c r="M2180" s="249"/>
      <c r="N2180" s="250"/>
      <c r="O2180" s="250"/>
      <c r="P2180" s="250"/>
      <c r="Q2180" s="250"/>
      <c r="R2180" s="250"/>
      <c r="S2180" s="250"/>
      <c r="T2180" s="251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T2180" s="252" t="s">
        <v>188</v>
      </c>
      <c r="AU2180" s="252" t="s">
        <v>82</v>
      </c>
      <c r="AV2180" s="13" t="s">
        <v>80</v>
      </c>
      <c r="AW2180" s="13" t="s">
        <v>30</v>
      </c>
      <c r="AX2180" s="13" t="s">
        <v>73</v>
      </c>
      <c r="AY2180" s="252" t="s">
        <v>129</v>
      </c>
    </row>
    <row r="2181" spans="1:51" s="14" customFormat="1" ht="12">
      <c r="A2181" s="14"/>
      <c r="B2181" s="253"/>
      <c r="C2181" s="254"/>
      <c r="D2181" s="234" t="s">
        <v>188</v>
      </c>
      <c r="E2181" s="255" t="s">
        <v>1</v>
      </c>
      <c r="F2181" s="256" t="s">
        <v>448</v>
      </c>
      <c r="G2181" s="254"/>
      <c r="H2181" s="257">
        <v>17.25</v>
      </c>
      <c r="I2181" s="258"/>
      <c r="J2181" s="254"/>
      <c r="K2181" s="254"/>
      <c r="L2181" s="259"/>
      <c r="M2181" s="260"/>
      <c r="N2181" s="261"/>
      <c r="O2181" s="261"/>
      <c r="P2181" s="261"/>
      <c r="Q2181" s="261"/>
      <c r="R2181" s="261"/>
      <c r="S2181" s="261"/>
      <c r="T2181" s="262"/>
      <c r="U2181" s="14"/>
      <c r="V2181" s="14"/>
      <c r="W2181" s="14"/>
      <c r="X2181" s="14"/>
      <c r="Y2181" s="14"/>
      <c r="Z2181" s="14"/>
      <c r="AA2181" s="14"/>
      <c r="AB2181" s="14"/>
      <c r="AC2181" s="14"/>
      <c r="AD2181" s="14"/>
      <c r="AE2181" s="14"/>
      <c r="AT2181" s="263" t="s">
        <v>188</v>
      </c>
      <c r="AU2181" s="263" t="s">
        <v>82</v>
      </c>
      <c r="AV2181" s="14" t="s">
        <v>82</v>
      </c>
      <c r="AW2181" s="14" t="s">
        <v>30</v>
      </c>
      <c r="AX2181" s="14" t="s">
        <v>73</v>
      </c>
      <c r="AY2181" s="263" t="s">
        <v>129</v>
      </c>
    </row>
    <row r="2182" spans="1:51" s="14" customFormat="1" ht="12">
      <c r="A2182" s="14"/>
      <c r="B2182" s="253"/>
      <c r="C2182" s="254"/>
      <c r="D2182" s="234" t="s">
        <v>188</v>
      </c>
      <c r="E2182" s="255" t="s">
        <v>1</v>
      </c>
      <c r="F2182" s="256" t="s">
        <v>710</v>
      </c>
      <c r="G2182" s="254"/>
      <c r="H2182" s="257">
        <v>0.675</v>
      </c>
      <c r="I2182" s="258"/>
      <c r="J2182" s="254"/>
      <c r="K2182" s="254"/>
      <c r="L2182" s="259"/>
      <c r="M2182" s="260"/>
      <c r="N2182" s="261"/>
      <c r="O2182" s="261"/>
      <c r="P2182" s="261"/>
      <c r="Q2182" s="261"/>
      <c r="R2182" s="261"/>
      <c r="S2182" s="261"/>
      <c r="T2182" s="262"/>
      <c r="U2182" s="14"/>
      <c r="V2182" s="14"/>
      <c r="W2182" s="14"/>
      <c r="X2182" s="14"/>
      <c r="Y2182" s="14"/>
      <c r="Z2182" s="14"/>
      <c r="AA2182" s="14"/>
      <c r="AB2182" s="14"/>
      <c r="AC2182" s="14"/>
      <c r="AD2182" s="14"/>
      <c r="AE2182" s="14"/>
      <c r="AT2182" s="263" t="s">
        <v>188</v>
      </c>
      <c r="AU2182" s="263" t="s">
        <v>82</v>
      </c>
      <c r="AV2182" s="14" t="s">
        <v>82</v>
      </c>
      <c r="AW2182" s="14" t="s">
        <v>30</v>
      </c>
      <c r="AX2182" s="14" t="s">
        <v>73</v>
      </c>
      <c r="AY2182" s="263" t="s">
        <v>129</v>
      </c>
    </row>
    <row r="2183" spans="1:51" s="14" customFormat="1" ht="12">
      <c r="A2183" s="14"/>
      <c r="B2183" s="253"/>
      <c r="C2183" s="254"/>
      <c r="D2183" s="234" t="s">
        <v>188</v>
      </c>
      <c r="E2183" s="255" t="s">
        <v>1</v>
      </c>
      <c r="F2183" s="256" t="s">
        <v>739</v>
      </c>
      <c r="G2183" s="254"/>
      <c r="H2183" s="257">
        <v>0.9</v>
      </c>
      <c r="I2183" s="258"/>
      <c r="J2183" s="254"/>
      <c r="K2183" s="254"/>
      <c r="L2183" s="259"/>
      <c r="M2183" s="260"/>
      <c r="N2183" s="261"/>
      <c r="O2183" s="261"/>
      <c r="P2183" s="261"/>
      <c r="Q2183" s="261"/>
      <c r="R2183" s="261"/>
      <c r="S2183" s="261"/>
      <c r="T2183" s="262"/>
      <c r="U2183" s="14"/>
      <c r="V2183" s="14"/>
      <c r="W2183" s="14"/>
      <c r="X2183" s="14"/>
      <c r="Y2183" s="14"/>
      <c r="Z2183" s="14"/>
      <c r="AA2183" s="14"/>
      <c r="AB2183" s="14"/>
      <c r="AC2183" s="14"/>
      <c r="AD2183" s="14"/>
      <c r="AE2183" s="14"/>
      <c r="AT2183" s="263" t="s">
        <v>188</v>
      </c>
      <c r="AU2183" s="263" t="s">
        <v>82</v>
      </c>
      <c r="AV2183" s="14" t="s">
        <v>82</v>
      </c>
      <c r="AW2183" s="14" t="s">
        <v>30</v>
      </c>
      <c r="AX2183" s="14" t="s">
        <v>73</v>
      </c>
      <c r="AY2183" s="263" t="s">
        <v>129</v>
      </c>
    </row>
    <row r="2184" spans="1:51" s="13" customFormat="1" ht="12">
      <c r="A2184" s="13"/>
      <c r="B2184" s="243"/>
      <c r="C2184" s="244"/>
      <c r="D2184" s="234" t="s">
        <v>188</v>
      </c>
      <c r="E2184" s="245" t="s">
        <v>1</v>
      </c>
      <c r="F2184" s="246" t="s">
        <v>402</v>
      </c>
      <c r="G2184" s="244"/>
      <c r="H2184" s="245" t="s">
        <v>1</v>
      </c>
      <c r="I2184" s="247"/>
      <c r="J2184" s="244"/>
      <c r="K2184" s="244"/>
      <c r="L2184" s="248"/>
      <c r="M2184" s="249"/>
      <c r="N2184" s="250"/>
      <c r="O2184" s="250"/>
      <c r="P2184" s="250"/>
      <c r="Q2184" s="250"/>
      <c r="R2184" s="250"/>
      <c r="S2184" s="250"/>
      <c r="T2184" s="251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T2184" s="252" t="s">
        <v>188</v>
      </c>
      <c r="AU2184" s="252" t="s">
        <v>82</v>
      </c>
      <c r="AV2184" s="13" t="s">
        <v>80</v>
      </c>
      <c r="AW2184" s="13" t="s">
        <v>30</v>
      </c>
      <c r="AX2184" s="13" t="s">
        <v>73</v>
      </c>
      <c r="AY2184" s="252" t="s">
        <v>129</v>
      </c>
    </row>
    <row r="2185" spans="1:51" s="14" customFormat="1" ht="12">
      <c r="A2185" s="14"/>
      <c r="B2185" s="253"/>
      <c r="C2185" s="254"/>
      <c r="D2185" s="234" t="s">
        <v>188</v>
      </c>
      <c r="E2185" s="255" t="s">
        <v>1</v>
      </c>
      <c r="F2185" s="256" t="s">
        <v>448</v>
      </c>
      <c r="G2185" s="254"/>
      <c r="H2185" s="257">
        <v>17.25</v>
      </c>
      <c r="I2185" s="258"/>
      <c r="J2185" s="254"/>
      <c r="K2185" s="254"/>
      <c r="L2185" s="259"/>
      <c r="M2185" s="260"/>
      <c r="N2185" s="261"/>
      <c r="O2185" s="261"/>
      <c r="P2185" s="261"/>
      <c r="Q2185" s="261"/>
      <c r="R2185" s="261"/>
      <c r="S2185" s="261"/>
      <c r="T2185" s="262"/>
      <c r="U2185" s="14"/>
      <c r="V2185" s="14"/>
      <c r="W2185" s="14"/>
      <c r="X2185" s="14"/>
      <c r="Y2185" s="14"/>
      <c r="Z2185" s="14"/>
      <c r="AA2185" s="14"/>
      <c r="AB2185" s="14"/>
      <c r="AC2185" s="14"/>
      <c r="AD2185" s="14"/>
      <c r="AE2185" s="14"/>
      <c r="AT2185" s="263" t="s">
        <v>188</v>
      </c>
      <c r="AU2185" s="263" t="s">
        <v>82</v>
      </c>
      <c r="AV2185" s="14" t="s">
        <v>82</v>
      </c>
      <c r="AW2185" s="14" t="s">
        <v>30</v>
      </c>
      <c r="AX2185" s="14" t="s">
        <v>73</v>
      </c>
      <c r="AY2185" s="263" t="s">
        <v>129</v>
      </c>
    </row>
    <row r="2186" spans="1:51" s="14" customFormat="1" ht="12">
      <c r="A2186" s="14"/>
      <c r="B2186" s="253"/>
      <c r="C2186" s="254"/>
      <c r="D2186" s="234" t="s">
        <v>188</v>
      </c>
      <c r="E2186" s="255" t="s">
        <v>1</v>
      </c>
      <c r="F2186" s="256" t="s">
        <v>710</v>
      </c>
      <c r="G2186" s="254"/>
      <c r="H2186" s="257">
        <v>0.675</v>
      </c>
      <c r="I2186" s="258"/>
      <c r="J2186" s="254"/>
      <c r="K2186" s="254"/>
      <c r="L2186" s="259"/>
      <c r="M2186" s="260"/>
      <c r="N2186" s="261"/>
      <c r="O2186" s="261"/>
      <c r="P2186" s="261"/>
      <c r="Q2186" s="261"/>
      <c r="R2186" s="261"/>
      <c r="S2186" s="261"/>
      <c r="T2186" s="262"/>
      <c r="U2186" s="14"/>
      <c r="V2186" s="14"/>
      <c r="W2186" s="14"/>
      <c r="X2186" s="14"/>
      <c r="Y2186" s="14"/>
      <c r="Z2186" s="14"/>
      <c r="AA2186" s="14"/>
      <c r="AB2186" s="14"/>
      <c r="AC2186" s="14"/>
      <c r="AD2186" s="14"/>
      <c r="AE2186" s="14"/>
      <c r="AT2186" s="263" t="s">
        <v>188</v>
      </c>
      <c r="AU2186" s="263" t="s">
        <v>82</v>
      </c>
      <c r="AV2186" s="14" t="s">
        <v>82</v>
      </c>
      <c r="AW2186" s="14" t="s">
        <v>30</v>
      </c>
      <c r="AX2186" s="14" t="s">
        <v>73</v>
      </c>
      <c r="AY2186" s="263" t="s">
        <v>129</v>
      </c>
    </row>
    <row r="2187" spans="1:51" s="14" customFormat="1" ht="12">
      <c r="A2187" s="14"/>
      <c r="B2187" s="253"/>
      <c r="C2187" s="254"/>
      <c r="D2187" s="234" t="s">
        <v>188</v>
      </c>
      <c r="E2187" s="255" t="s">
        <v>1</v>
      </c>
      <c r="F2187" s="256" t="s">
        <v>739</v>
      </c>
      <c r="G2187" s="254"/>
      <c r="H2187" s="257">
        <v>0.9</v>
      </c>
      <c r="I2187" s="258"/>
      <c r="J2187" s="254"/>
      <c r="K2187" s="254"/>
      <c r="L2187" s="259"/>
      <c r="M2187" s="260"/>
      <c r="N2187" s="261"/>
      <c r="O2187" s="261"/>
      <c r="P2187" s="261"/>
      <c r="Q2187" s="261"/>
      <c r="R2187" s="261"/>
      <c r="S2187" s="261"/>
      <c r="T2187" s="262"/>
      <c r="U2187" s="14"/>
      <c r="V2187" s="14"/>
      <c r="W2187" s="14"/>
      <c r="X2187" s="14"/>
      <c r="Y2187" s="14"/>
      <c r="Z2187" s="14"/>
      <c r="AA2187" s="14"/>
      <c r="AB2187" s="14"/>
      <c r="AC2187" s="14"/>
      <c r="AD2187" s="14"/>
      <c r="AE2187" s="14"/>
      <c r="AT2187" s="263" t="s">
        <v>188</v>
      </c>
      <c r="AU2187" s="263" t="s">
        <v>82</v>
      </c>
      <c r="AV2187" s="14" t="s">
        <v>82</v>
      </c>
      <c r="AW2187" s="14" t="s">
        <v>30</v>
      </c>
      <c r="AX2187" s="14" t="s">
        <v>73</v>
      </c>
      <c r="AY2187" s="263" t="s">
        <v>129</v>
      </c>
    </row>
    <row r="2188" spans="1:51" s="13" customFormat="1" ht="12">
      <c r="A2188" s="13"/>
      <c r="B2188" s="243"/>
      <c r="C2188" s="244"/>
      <c r="D2188" s="234" t="s">
        <v>188</v>
      </c>
      <c r="E2188" s="245" t="s">
        <v>1</v>
      </c>
      <c r="F2188" s="246" t="s">
        <v>646</v>
      </c>
      <c r="G2188" s="244"/>
      <c r="H2188" s="245" t="s">
        <v>1</v>
      </c>
      <c r="I2188" s="247"/>
      <c r="J2188" s="244"/>
      <c r="K2188" s="244"/>
      <c r="L2188" s="248"/>
      <c r="M2188" s="249"/>
      <c r="N2188" s="250"/>
      <c r="O2188" s="250"/>
      <c r="P2188" s="250"/>
      <c r="Q2188" s="250"/>
      <c r="R2188" s="250"/>
      <c r="S2188" s="250"/>
      <c r="T2188" s="251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T2188" s="252" t="s">
        <v>188</v>
      </c>
      <c r="AU2188" s="252" t="s">
        <v>82</v>
      </c>
      <c r="AV2188" s="13" t="s">
        <v>80</v>
      </c>
      <c r="AW2188" s="13" t="s">
        <v>30</v>
      </c>
      <c r="AX2188" s="13" t="s">
        <v>73</v>
      </c>
      <c r="AY2188" s="252" t="s">
        <v>129</v>
      </c>
    </row>
    <row r="2189" spans="1:51" s="14" customFormat="1" ht="12">
      <c r="A2189" s="14"/>
      <c r="B2189" s="253"/>
      <c r="C2189" s="254"/>
      <c r="D2189" s="234" t="s">
        <v>188</v>
      </c>
      <c r="E2189" s="255" t="s">
        <v>1</v>
      </c>
      <c r="F2189" s="256" t="s">
        <v>751</v>
      </c>
      <c r="G2189" s="254"/>
      <c r="H2189" s="257">
        <v>1.675</v>
      </c>
      <c r="I2189" s="258"/>
      <c r="J2189" s="254"/>
      <c r="K2189" s="254"/>
      <c r="L2189" s="259"/>
      <c r="M2189" s="260"/>
      <c r="N2189" s="261"/>
      <c r="O2189" s="261"/>
      <c r="P2189" s="261"/>
      <c r="Q2189" s="261"/>
      <c r="R2189" s="261"/>
      <c r="S2189" s="261"/>
      <c r="T2189" s="262"/>
      <c r="U2189" s="14"/>
      <c r="V2189" s="14"/>
      <c r="W2189" s="14"/>
      <c r="X2189" s="14"/>
      <c r="Y2189" s="14"/>
      <c r="Z2189" s="14"/>
      <c r="AA2189" s="14"/>
      <c r="AB2189" s="14"/>
      <c r="AC2189" s="14"/>
      <c r="AD2189" s="14"/>
      <c r="AE2189" s="14"/>
      <c r="AT2189" s="263" t="s">
        <v>188</v>
      </c>
      <c r="AU2189" s="263" t="s">
        <v>82</v>
      </c>
      <c r="AV2189" s="14" t="s">
        <v>82</v>
      </c>
      <c r="AW2189" s="14" t="s">
        <v>30</v>
      </c>
      <c r="AX2189" s="14" t="s">
        <v>73</v>
      </c>
      <c r="AY2189" s="263" t="s">
        <v>129</v>
      </c>
    </row>
    <row r="2190" spans="1:51" s="14" customFormat="1" ht="12">
      <c r="A2190" s="14"/>
      <c r="B2190" s="253"/>
      <c r="C2190" s="254"/>
      <c r="D2190" s="234" t="s">
        <v>188</v>
      </c>
      <c r="E2190" s="255" t="s">
        <v>1</v>
      </c>
      <c r="F2190" s="256" t="s">
        <v>729</v>
      </c>
      <c r="G2190" s="254"/>
      <c r="H2190" s="257">
        <v>0.08</v>
      </c>
      <c r="I2190" s="258"/>
      <c r="J2190" s="254"/>
      <c r="K2190" s="254"/>
      <c r="L2190" s="259"/>
      <c r="M2190" s="260"/>
      <c r="N2190" s="261"/>
      <c r="O2190" s="261"/>
      <c r="P2190" s="261"/>
      <c r="Q2190" s="261"/>
      <c r="R2190" s="261"/>
      <c r="S2190" s="261"/>
      <c r="T2190" s="262"/>
      <c r="U2190" s="14"/>
      <c r="V2190" s="14"/>
      <c r="W2190" s="14"/>
      <c r="X2190" s="14"/>
      <c r="Y2190" s="14"/>
      <c r="Z2190" s="14"/>
      <c r="AA2190" s="14"/>
      <c r="AB2190" s="14"/>
      <c r="AC2190" s="14"/>
      <c r="AD2190" s="14"/>
      <c r="AE2190" s="14"/>
      <c r="AT2190" s="263" t="s">
        <v>188</v>
      </c>
      <c r="AU2190" s="263" t="s">
        <v>82</v>
      </c>
      <c r="AV2190" s="14" t="s">
        <v>82</v>
      </c>
      <c r="AW2190" s="14" t="s">
        <v>30</v>
      </c>
      <c r="AX2190" s="14" t="s">
        <v>73</v>
      </c>
      <c r="AY2190" s="263" t="s">
        <v>129</v>
      </c>
    </row>
    <row r="2191" spans="1:51" s="13" customFormat="1" ht="12">
      <c r="A2191" s="13"/>
      <c r="B2191" s="243"/>
      <c r="C2191" s="244"/>
      <c r="D2191" s="234" t="s">
        <v>188</v>
      </c>
      <c r="E2191" s="245" t="s">
        <v>1</v>
      </c>
      <c r="F2191" s="246" t="s">
        <v>649</v>
      </c>
      <c r="G2191" s="244"/>
      <c r="H2191" s="245" t="s">
        <v>1</v>
      </c>
      <c r="I2191" s="247"/>
      <c r="J2191" s="244"/>
      <c r="K2191" s="244"/>
      <c r="L2191" s="248"/>
      <c r="M2191" s="249"/>
      <c r="N2191" s="250"/>
      <c r="O2191" s="250"/>
      <c r="P2191" s="250"/>
      <c r="Q2191" s="250"/>
      <c r="R2191" s="250"/>
      <c r="S2191" s="250"/>
      <c r="T2191" s="251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T2191" s="252" t="s">
        <v>188</v>
      </c>
      <c r="AU2191" s="252" t="s">
        <v>82</v>
      </c>
      <c r="AV2191" s="13" t="s">
        <v>80</v>
      </c>
      <c r="AW2191" s="13" t="s">
        <v>30</v>
      </c>
      <c r="AX2191" s="13" t="s">
        <v>73</v>
      </c>
      <c r="AY2191" s="252" t="s">
        <v>129</v>
      </c>
    </row>
    <row r="2192" spans="1:51" s="14" customFormat="1" ht="12">
      <c r="A2192" s="14"/>
      <c r="B2192" s="253"/>
      <c r="C2192" s="254"/>
      <c r="D2192" s="234" t="s">
        <v>188</v>
      </c>
      <c r="E2192" s="255" t="s">
        <v>1</v>
      </c>
      <c r="F2192" s="256" t="s">
        <v>752</v>
      </c>
      <c r="G2192" s="254"/>
      <c r="H2192" s="257">
        <v>2.127</v>
      </c>
      <c r="I2192" s="258"/>
      <c r="J2192" s="254"/>
      <c r="K2192" s="254"/>
      <c r="L2192" s="259"/>
      <c r="M2192" s="260"/>
      <c r="N2192" s="261"/>
      <c r="O2192" s="261"/>
      <c r="P2192" s="261"/>
      <c r="Q2192" s="261"/>
      <c r="R2192" s="261"/>
      <c r="S2192" s="261"/>
      <c r="T2192" s="262"/>
      <c r="U2192" s="14"/>
      <c r="V2192" s="14"/>
      <c r="W2192" s="14"/>
      <c r="X2192" s="14"/>
      <c r="Y2192" s="14"/>
      <c r="Z2192" s="14"/>
      <c r="AA2192" s="14"/>
      <c r="AB2192" s="14"/>
      <c r="AC2192" s="14"/>
      <c r="AD2192" s="14"/>
      <c r="AE2192" s="14"/>
      <c r="AT2192" s="263" t="s">
        <v>188</v>
      </c>
      <c r="AU2192" s="263" t="s">
        <v>82</v>
      </c>
      <c r="AV2192" s="14" t="s">
        <v>82</v>
      </c>
      <c r="AW2192" s="14" t="s">
        <v>30</v>
      </c>
      <c r="AX2192" s="14" t="s">
        <v>73</v>
      </c>
      <c r="AY2192" s="263" t="s">
        <v>129</v>
      </c>
    </row>
    <row r="2193" spans="1:51" s="14" customFormat="1" ht="12">
      <c r="A2193" s="14"/>
      <c r="B2193" s="253"/>
      <c r="C2193" s="254"/>
      <c r="D2193" s="234" t="s">
        <v>188</v>
      </c>
      <c r="E2193" s="255" t="s">
        <v>1</v>
      </c>
      <c r="F2193" s="256" t="s">
        <v>753</v>
      </c>
      <c r="G2193" s="254"/>
      <c r="H2193" s="257">
        <v>0.07</v>
      </c>
      <c r="I2193" s="258"/>
      <c r="J2193" s="254"/>
      <c r="K2193" s="254"/>
      <c r="L2193" s="259"/>
      <c r="M2193" s="260"/>
      <c r="N2193" s="261"/>
      <c r="O2193" s="261"/>
      <c r="P2193" s="261"/>
      <c r="Q2193" s="261"/>
      <c r="R2193" s="261"/>
      <c r="S2193" s="261"/>
      <c r="T2193" s="262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  <c r="AE2193" s="14"/>
      <c r="AT2193" s="263" t="s">
        <v>188</v>
      </c>
      <c r="AU2193" s="263" t="s">
        <v>82</v>
      </c>
      <c r="AV2193" s="14" t="s">
        <v>82</v>
      </c>
      <c r="AW2193" s="14" t="s">
        <v>30</v>
      </c>
      <c r="AX2193" s="14" t="s">
        <v>73</v>
      </c>
      <c r="AY2193" s="263" t="s">
        <v>129</v>
      </c>
    </row>
    <row r="2194" spans="1:51" s="14" customFormat="1" ht="12">
      <c r="A2194" s="14"/>
      <c r="B2194" s="253"/>
      <c r="C2194" s="254"/>
      <c r="D2194" s="234" t="s">
        <v>188</v>
      </c>
      <c r="E2194" s="255" t="s">
        <v>1</v>
      </c>
      <c r="F2194" s="256" t="s">
        <v>729</v>
      </c>
      <c r="G2194" s="254"/>
      <c r="H2194" s="257">
        <v>0.08</v>
      </c>
      <c r="I2194" s="258"/>
      <c r="J2194" s="254"/>
      <c r="K2194" s="254"/>
      <c r="L2194" s="259"/>
      <c r="M2194" s="260"/>
      <c r="N2194" s="261"/>
      <c r="O2194" s="261"/>
      <c r="P2194" s="261"/>
      <c r="Q2194" s="261"/>
      <c r="R2194" s="261"/>
      <c r="S2194" s="261"/>
      <c r="T2194" s="262"/>
      <c r="U2194" s="14"/>
      <c r="V2194" s="14"/>
      <c r="W2194" s="14"/>
      <c r="X2194" s="14"/>
      <c r="Y2194" s="14"/>
      <c r="Z2194" s="14"/>
      <c r="AA2194" s="14"/>
      <c r="AB2194" s="14"/>
      <c r="AC2194" s="14"/>
      <c r="AD2194" s="14"/>
      <c r="AE2194" s="14"/>
      <c r="AT2194" s="263" t="s">
        <v>188</v>
      </c>
      <c r="AU2194" s="263" t="s">
        <v>82</v>
      </c>
      <c r="AV2194" s="14" t="s">
        <v>82</v>
      </c>
      <c r="AW2194" s="14" t="s">
        <v>30</v>
      </c>
      <c r="AX2194" s="14" t="s">
        <v>73</v>
      </c>
      <c r="AY2194" s="263" t="s">
        <v>129</v>
      </c>
    </row>
    <row r="2195" spans="1:51" s="13" customFormat="1" ht="12">
      <c r="A2195" s="13"/>
      <c r="B2195" s="243"/>
      <c r="C2195" s="244"/>
      <c r="D2195" s="234" t="s">
        <v>188</v>
      </c>
      <c r="E2195" s="245" t="s">
        <v>1</v>
      </c>
      <c r="F2195" s="246" t="s">
        <v>403</v>
      </c>
      <c r="G2195" s="244"/>
      <c r="H2195" s="245" t="s">
        <v>1</v>
      </c>
      <c r="I2195" s="247"/>
      <c r="J2195" s="244"/>
      <c r="K2195" s="244"/>
      <c r="L2195" s="248"/>
      <c r="M2195" s="249"/>
      <c r="N2195" s="250"/>
      <c r="O2195" s="250"/>
      <c r="P2195" s="250"/>
      <c r="Q2195" s="250"/>
      <c r="R2195" s="250"/>
      <c r="S2195" s="250"/>
      <c r="T2195" s="251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T2195" s="252" t="s">
        <v>188</v>
      </c>
      <c r="AU2195" s="252" t="s">
        <v>82</v>
      </c>
      <c r="AV2195" s="13" t="s">
        <v>80</v>
      </c>
      <c r="AW2195" s="13" t="s">
        <v>30</v>
      </c>
      <c r="AX2195" s="13" t="s">
        <v>73</v>
      </c>
      <c r="AY2195" s="252" t="s">
        <v>129</v>
      </c>
    </row>
    <row r="2196" spans="1:51" s="14" customFormat="1" ht="12">
      <c r="A2196" s="14"/>
      <c r="B2196" s="253"/>
      <c r="C2196" s="254"/>
      <c r="D2196" s="234" t="s">
        <v>188</v>
      </c>
      <c r="E2196" s="255" t="s">
        <v>1</v>
      </c>
      <c r="F2196" s="256" t="s">
        <v>754</v>
      </c>
      <c r="G2196" s="254"/>
      <c r="H2196" s="257">
        <v>2.68</v>
      </c>
      <c r="I2196" s="258"/>
      <c r="J2196" s="254"/>
      <c r="K2196" s="254"/>
      <c r="L2196" s="259"/>
      <c r="M2196" s="260"/>
      <c r="N2196" s="261"/>
      <c r="O2196" s="261"/>
      <c r="P2196" s="261"/>
      <c r="Q2196" s="261"/>
      <c r="R2196" s="261"/>
      <c r="S2196" s="261"/>
      <c r="T2196" s="262"/>
      <c r="U2196" s="14"/>
      <c r="V2196" s="14"/>
      <c r="W2196" s="14"/>
      <c r="X2196" s="14"/>
      <c r="Y2196" s="14"/>
      <c r="Z2196" s="14"/>
      <c r="AA2196" s="14"/>
      <c r="AB2196" s="14"/>
      <c r="AC2196" s="14"/>
      <c r="AD2196" s="14"/>
      <c r="AE2196" s="14"/>
      <c r="AT2196" s="263" t="s">
        <v>188</v>
      </c>
      <c r="AU2196" s="263" t="s">
        <v>82</v>
      </c>
      <c r="AV2196" s="14" t="s">
        <v>82</v>
      </c>
      <c r="AW2196" s="14" t="s">
        <v>30</v>
      </c>
      <c r="AX2196" s="14" t="s">
        <v>73</v>
      </c>
      <c r="AY2196" s="263" t="s">
        <v>129</v>
      </c>
    </row>
    <row r="2197" spans="1:51" s="14" customFormat="1" ht="12">
      <c r="A2197" s="14"/>
      <c r="B2197" s="253"/>
      <c r="C2197" s="254"/>
      <c r="D2197" s="234" t="s">
        <v>188</v>
      </c>
      <c r="E2197" s="255" t="s">
        <v>1</v>
      </c>
      <c r="F2197" s="256" t="s">
        <v>691</v>
      </c>
      <c r="G2197" s="254"/>
      <c r="H2197" s="257">
        <v>0.338</v>
      </c>
      <c r="I2197" s="258"/>
      <c r="J2197" s="254"/>
      <c r="K2197" s="254"/>
      <c r="L2197" s="259"/>
      <c r="M2197" s="260"/>
      <c r="N2197" s="261"/>
      <c r="O2197" s="261"/>
      <c r="P2197" s="261"/>
      <c r="Q2197" s="261"/>
      <c r="R2197" s="261"/>
      <c r="S2197" s="261"/>
      <c r="T2197" s="262"/>
      <c r="U2197" s="14"/>
      <c r="V2197" s="14"/>
      <c r="W2197" s="14"/>
      <c r="X2197" s="14"/>
      <c r="Y2197" s="14"/>
      <c r="Z2197" s="14"/>
      <c r="AA2197" s="14"/>
      <c r="AB2197" s="14"/>
      <c r="AC2197" s="14"/>
      <c r="AD2197" s="14"/>
      <c r="AE2197" s="14"/>
      <c r="AT2197" s="263" t="s">
        <v>188</v>
      </c>
      <c r="AU2197" s="263" t="s">
        <v>82</v>
      </c>
      <c r="AV2197" s="14" t="s">
        <v>82</v>
      </c>
      <c r="AW2197" s="14" t="s">
        <v>30</v>
      </c>
      <c r="AX2197" s="14" t="s">
        <v>73</v>
      </c>
      <c r="AY2197" s="263" t="s">
        <v>129</v>
      </c>
    </row>
    <row r="2198" spans="1:51" s="13" customFormat="1" ht="12">
      <c r="A2198" s="13"/>
      <c r="B2198" s="243"/>
      <c r="C2198" s="244"/>
      <c r="D2198" s="234" t="s">
        <v>188</v>
      </c>
      <c r="E2198" s="245" t="s">
        <v>1</v>
      </c>
      <c r="F2198" s="246" t="s">
        <v>656</v>
      </c>
      <c r="G2198" s="244"/>
      <c r="H2198" s="245" t="s">
        <v>1</v>
      </c>
      <c r="I2198" s="247"/>
      <c r="J2198" s="244"/>
      <c r="K2198" s="244"/>
      <c r="L2198" s="248"/>
      <c r="M2198" s="249"/>
      <c r="N2198" s="250"/>
      <c r="O2198" s="250"/>
      <c r="P2198" s="250"/>
      <c r="Q2198" s="250"/>
      <c r="R2198" s="250"/>
      <c r="S2198" s="250"/>
      <c r="T2198" s="251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T2198" s="252" t="s">
        <v>188</v>
      </c>
      <c r="AU2198" s="252" t="s">
        <v>82</v>
      </c>
      <c r="AV2198" s="13" t="s">
        <v>80</v>
      </c>
      <c r="AW2198" s="13" t="s">
        <v>30</v>
      </c>
      <c r="AX2198" s="13" t="s">
        <v>73</v>
      </c>
      <c r="AY2198" s="252" t="s">
        <v>129</v>
      </c>
    </row>
    <row r="2199" spans="1:51" s="14" customFormat="1" ht="12">
      <c r="A2199" s="14"/>
      <c r="B2199" s="253"/>
      <c r="C2199" s="254"/>
      <c r="D2199" s="234" t="s">
        <v>188</v>
      </c>
      <c r="E2199" s="255" t="s">
        <v>1</v>
      </c>
      <c r="F2199" s="256" t="s">
        <v>755</v>
      </c>
      <c r="G2199" s="254"/>
      <c r="H2199" s="257">
        <v>2.68</v>
      </c>
      <c r="I2199" s="258"/>
      <c r="J2199" s="254"/>
      <c r="K2199" s="254"/>
      <c r="L2199" s="259"/>
      <c r="M2199" s="260"/>
      <c r="N2199" s="261"/>
      <c r="O2199" s="261"/>
      <c r="P2199" s="261"/>
      <c r="Q2199" s="261"/>
      <c r="R2199" s="261"/>
      <c r="S2199" s="261"/>
      <c r="T2199" s="262"/>
      <c r="U2199" s="14"/>
      <c r="V2199" s="14"/>
      <c r="W2199" s="14"/>
      <c r="X2199" s="14"/>
      <c r="Y2199" s="14"/>
      <c r="Z2199" s="14"/>
      <c r="AA2199" s="14"/>
      <c r="AB2199" s="14"/>
      <c r="AC2199" s="14"/>
      <c r="AD2199" s="14"/>
      <c r="AE2199" s="14"/>
      <c r="AT2199" s="263" t="s">
        <v>188</v>
      </c>
      <c r="AU2199" s="263" t="s">
        <v>82</v>
      </c>
      <c r="AV2199" s="14" t="s">
        <v>82</v>
      </c>
      <c r="AW2199" s="14" t="s">
        <v>30</v>
      </c>
      <c r="AX2199" s="14" t="s">
        <v>73</v>
      </c>
      <c r="AY2199" s="263" t="s">
        <v>129</v>
      </c>
    </row>
    <row r="2200" spans="1:51" s="14" customFormat="1" ht="12">
      <c r="A2200" s="14"/>
      <c r="B2200" s="253"/>
      <c r="C2200" s="254"/>
      <c r="D2200" s="234" t="s">
        <v>188</v>
      </c>
      <c r="E2200" s="255" t="s">
        <v>1</v>
      </c>
      <c r="F2200" s="256" t="s">
        <v>729</v>
      </c>
      <c r="G2200" s="254"/>
      <c r="H2200" s="257">
        <v>0.08</v>
      </c>
      <c r="I2200" s="258"/>
      <c r="J2200" s="254"/>
      <c r="K2200" s="254"/>
      <c r="L2200" s="259"/>
      <c r="M2200" s="260"/>
      <c r="N2200" s="261"/>
      <c r="O2200" s="261"/>
      <c r="P2200" s="261"/>
      <c r="Q2200" s="261"/>
      <c r="R2200" s="261"/>
      <c r="S2200" s="261"/>
      <c r="T2200" s="262"/>
      <c r="U2200" s="14"/>
      <c r="V2200" s="14"/>
      <c r="W2200" s="14"/>
      <c r="X2200" s="14"/>
      <c r="Y2200" s="14"/>
      <c r="Z2200" s="14"/>
      <c r="AA2200" s="14"/>
      <c r="AB2200" s="14"/>
      <c r="AC2200" s="14"/>
      <c r="AD2200" s="14"/>
      <c r="AE2200" s="14"/>
      <c r="AT2200" s="263" t="s">
        <v>188</v>
      </c>
      <c r="AU2200" s="263" t="s">
        <v>82</v>
      </c>
      <c r="AV2200" s="14" t="s">
        <v>82</v>
      </c>
      <c r="AW2200" s="14" t="s">
        <v>30</v>
      </c>
      <c r="AX2200" s="14" t="s">
        <v>73</v>
      </c>
      <c r="AY2200" s="263" t="s">
        <v>129</v>
      </c>
    </row>
    <row r="2201" spans="1:51" s="13" customFormat="1" ht="12">
      <c r="A2201" s="13"/>
      <c r="B2201" s="243"/>
      <c r="C2201" s="244"/>
      <c r="D2201" s="234" t="s">
        <v>188</v>
      </c>
      <c r="E2201" s="245" t="s">
        <v>1</v>
      </c>
      <c r="F2201" s="246" t="s">
        <v>659</v>
      </c>
      <c r="G2201" s="244"/>
      <c r="H2201" s="245" t="s">
        <v>1</v>
      </c>
      <c r="I2201" s="247"/>
      <c r="J2201" s="244"/>
      <c r="K2201" s="244"/>
      <c r="L2201" s="248"/>
      <c r="M2201" s="249"/>
      <c r="N2201" s="250"/>
      <c r="O2201" s="250"/>
      <c r="P2201" s="250"/>
      <c r="Q2201" s="250"/>
      <c r="R2201" s="250"/>
      <c r="S2201" s="250"/>
      <c r="T2201" s="251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T2201" s="252" t="s">
        <v>188</v>
      </c>
      <c r="AU2201" s="252" t="s">
        <v>82</v>
      </c>
      <c r="AV2201" s="13" t="s">
        <v>80</v>
      </c>
      <c r="AW2201" s="13" t="s">
        <v>30</v>
      </c>
      <c r="AX2201" s="13" t="s">
        <v>73</v>
      </c>
      <c r="AY2201" s="252" t="s">
        <v>129</v>
      </c>
    </row>
    <row r="2202" spans="1:51" s="14" customFormat="1" ht="12">
      <c r="A2202" s="14"/>
      <c r="B2202" s="253"/>
      <c r="C2202" s="254"/>
      <c r="D2202" s="234" t="s">
        <v>188</v>
      </c>
      <c r="E2202" s="255" t="s">
        <v>1</v>
      </c>
      <c r="F2202" s="256" t="s">
        <v>756</v>
      </c>
      <c r="G2202" s="254"/>
      <c r="H2202" s="257">
        <v>2.01</v>
      </c>
      <c r="I2202" s="258"/>
      <c r="J2202" s="254"/>
      <c r="K2202" s="254"/>
      <c r="L2202" s="259"/>
      <c r="M2202" s="260"/>
      <c r="N2202" s="261"/>
      <c r="O2202" s="261"/>
      <c r="P2202" s="261"/>
      <c r="Q2202" s="261"/>
      <c r="R2202" s="261"/>
      <c r="S2202" s="261"/>
      <c r="T2202" s="262"/>
      <c r="U2202" s="14"/>
      <c r="V2202" s="14"/>
      <c r="W2202" s="14"/>
      <c r="X2202" s="14"/>
      <c r="Y2202" s="14"/>
      <c r="Z2202" s="14"/>
      <c r="AA2202" s="14"/>
      <c r="AB2202" s="14"/>
      <c r="AC2202" s="14"/>
      <c r="AD2202" s="14"/>
      <c r="AE2202" s="14"/>
      <c r="AT2202" s="263" t="s">
        <v>188</v>
      </c>
      <c r="AU2202" s="263" t="s">
        <v>82</v>
      </c>
      <c r="AV2202" s="14" t="s">
        <v>82</v>
      </c>
      <c r="AW2202" s="14" t="s">
        <v>30</v>
      </c>
      <c r="AX2202" s="14" t="s">
        <v>73</v>
      </c>
      <c r="AY2202" s="263" t="s">
        <v>129</v>
      </c>
    </row>
    <row r="2203" spans="1:51" s="14" customFormat="1" ht="12">
      <c r="A2203" s="14"/>
      <c r="B2203" s="253"/>
      <c r="C2203" s="254"/>
      <c r="D2203" s="234" t="s">
        <v>188</v>
      </c>
      <c r="E2203" s="255" t="s">
        <v>1</v>
      </c>
      <c r="F2203" s="256" t="s">
        <v>729</v>
      </c>
      <c r="G2203" s="254"/>
      <c r="H2203" s="257">
        <v>0.08</v>
      </c>
      <c r="I2203" s="258"/>
      <c r="J2203" s="254"/>
      <c r="K2203" s="254"/>
      <c r="L2203" s="259"/>
      <c r="M2203" s="260"/>
      <c r="N2203" s="261"/>
      <c r="O2203" s="261"/>
      <c r="P2203" s="261"/>
      <c r="Q2203" s="261"/>
      <c r="R2203" s="261"/>
      <c r="S2203" s="261"/>
      <c r="T2203" s="262"/>
      <c r="U2203" s="14"/>
      <c r="V2203" s="14"/>
      <c r="W2203" s="14"/>
      <c r="X2203" s="14"/>
      <c r="Y2203" s="14"/>
      <c r="Z2203" s="14"/>
      <c r="AA2203" s="14"/>
      <c r="AB2203" s="14"/>
      <c r="AC2203" s="14"/>
      <c r="AD2203" s="14"/>
      <c r="AE2203" s="14"/>
      <c r="AT2203" s="263" t="s">
        <v>188</v>
      </c>
      <c r="AU2203" s="263" t="s">
        <v>82</v>
      </c>
      <c r="AV2203" s="14" t="s">
        <v>82</v>
      </c>
      <c r="AW2203" s="14" t="s">
        <v>30</v>
      </c>
      <c r="AX2203" s="14" t="s">
        <v>73</v>
      </c>
      <c r="AY2203" s="263" t="s">
        <v>129</v>
      </c>
    </row>
    <row r="2204" spans="1:51" s="14" customFormat="1" ht="12">
      <c r="A2204" s="14"/>
      <c r="B2204" s="253"/>
      <c r="C2204" s="254"/>
      <c r="D2204" s="234" t="s">
        <v>188</v>
      </c>
      <c r="E2204" s="255" t="s">
        <v>1</v>
      </c>
      <c r="F2204" s="256" t="s">
        <v>753</v>
      </c>
      <c r="G2204" s="254"/>
      <c r="H2204" s="257">
        <v>0.07</v>
      </c>
      <c r="I2204" s="258"/>
      <c r="J2204" s="254"/>
      <c r="K2204" s="254"/>
      <c r="L2204" s="259"/>
      <c r="M2204" s="260"/>
      <c r="N2204" s="261"/>
      <c r="O2204" s="261"/>
      <c r="P2204" s="261"/>
      <c r="Q2204" s="261"/>
      <c r="R2204" s="261"/>
      <c r="S2204" s="261"/>
      <c r="T2204" s="262"/>
      <c r="U2204" s="14"/>
      <c r="V2204" s="14"/>
      <c r="W2204" s="14"/>
      <c r="X2204" s="14"/>
      <c r="Y2204" s="14"/>
      <c r="Z2204" s="14"/>
      <c r="AA2204" s="14"/>
      <c r="AB2204" s="14"/>
      <c r="AC2204" s="14"/>
      <c r="AD2204" s="14"/>
      <c r="AE2204" s="14"/>
      <c r="AT2204" s="263" t="s">
        <v>188</v>
      </c>
      <c r="AU2204" s="263" t="s">
        <v>82</v>
      </c>
      <c r="AV2204" s="14" t="s">
        <v>82</v>
      </c>
      <c r="AW2204" s="14" t="s">
        <v>30</v>
      </c>
      <c r="AX2204" s="14" t="s">
        <v>73</v>
      </c>
      <c r="AY2204" s="263" t="s">
        <v>129</v>
      </c>
    </row>
    <row r="2205" spans="1:51" s="13" customFormat="1" ht="12">
      <c r="A2205" s="13"/>
      <c r="B2205" s="243"/>
      <c r="C2205" s="244"/>
      <c r="D2205" s="234" t="s">
        <v>188</v>
      </c>
      <c r="E2205" s="245" t="s">
        <v>1</v>
      </c>
      <c r="F2205" s="246" t="s">
        <v>404</v>
      </c>
      <c r="G2205" s="244"/>
      <c r="H2205" s="245" t="s">
        <v>1</v>
      </c>
      <c r="I2205" s="247"/>
      <c r="J2205" s="244"/>
      <c r="K2205" s="244"/>
      <c r="L2205" s="248"/>
      <c r="M2205" s="249"/>
      <c r="N2205" s="250"/>
      <c r="O2205" s="250"/>
      <c r="P2205" s="250"/>
      <c r="Q2205" s="250"/>
      <c r="R2205" s="250"/>
      <c r="S2205" s="250"/>
      <c r="T2205" s="251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T2205" s="252" t="s">
        <v>188</v>
      </c>
      <c r="AU2205" s="252" t="s">
        <v>82</v>
      </c>
      <c r="AV2205" s="13" t="s">
        <v>80</v>
      </c>
      <c r="AW2205" s="13" t="s">
        <v>30</v>
      </c>
      <c r="AX2205" s="13" t="s">
        <v>73</v>
      </c>
      <c r="AY2205" s="252" t="s">
        <v>129</v>
      </c>
    </row>
    <row r="2206" spans="1:51" s="14" customFormat="1" ht="12">
      <c r="A2206" s="14"/>
      <c r="B2206" s="253"/>
      <c r="C2206" s="254"/>
      <c r="D2206" s="234" t="s">
        <v>188</v>
      </c>
      <c r="E2206" s="255" t="s">
        <v>1</v>
      </c>
      <c r="F2206" s="256" t="s">
        <v>757</v>
      </c>
      <c r="G2206" s="254"/>
      <c r="H2206" s="257">
        <v>1.508</v>
      </c>
      <c r="I2206" s="258"/>
      <c r="J2206" s="254"/>
      <c r="K2206" s="254"/>
      <c r="L2206" s="259"/>
      <c r="M2206" s="260"/>
      <c r="N2206" s="261"/>
      <c r="O2206" s="261"/>
      <c r="P2206" s="261"/>
      <c r="Q2206" s="261"/>
      <c r="R2206" s="261"/>
      <c r="S2206" s="261"/>
      <c r="T2206" s="262"/>
      <c r="U2206" s="14"/>
      <c r="V2206" s="14"/>
      <c r="W2206" s="14"/>
      <c r="X2206" s="14"/>
      <c r="Y2206" s="14"/>
      <c r="Z2206" s="14"/>
      <c r="AA2206" s="14"/>
      <c r="AB2206" s="14"/>
      <c r="AC2206" s="14"/>
      <c r="AD2206" s="14"/>
      <c r="AE2206" s="14"/>
      <c r="AT2206" s="263" t="s">
        <v>188</v>
      </c>
      <c r="AU2206" s="263" t="s">
        <v>82</v>
      </c>
      <c r="AV2206" s="14" t="s">
        <v>82</v>
      </c>
      <c r="AW2206" s="14" t="s">
        <v>30</v>
      </c>
      <c r="AX2206" s="14" t="s">
        <v>73</v>
      </c>
      <c r="AY2206" s="263" t="s">
        <v>129</v>
      </c>
    </row>
    <row r="2207" spans="1:51" s="14" customFormat="1" ht="12">
      <c r="A2207" s="14"/>
      <c r="B2207" s="253"/>
      <c r="C2207" s="254"/>
      <c r="D2207" s="234" t="s">
        <v>188</v>
      </c>
      <c r="E2207" s="255" t="s">
        <v>1</v>
      </c>
      <c r="F2207" s="256" t="s">
        <v>691</v>
      </c>
      <c r="G2207" s="254"/>
      <c r="H2207" s="257">
        <v>0.338</v>
      </c>
      <c r="I2207" s="258"/>
      <c r="J2207" s="254"/>
      <c r="K2207" s="254"/>
      <c r="L2207" s="259"/>
      <c r="M2207" s="260"/>
      <c r="N2207" s="261"/>
      <c r="O2207" s="261"/>
      <c r="P2207" s="261"/>
      <c r="Q2207" s="261"/>
      <c r="R2207" s="261"/>
      <c r="S2207" s="261"/>
      <c r="T2207" s="262"/>
      <c r="U2207" s="14"/>
      <c r="V2207" s="14"/>
      <c r="W2207" s="14"/>
      <c r="X2207" s="14"/>
      <c r="Y2207" s="14"/>
      <c r="Z2207" s="14"/>
      <c r="AA2207" s="14"/>
      <c r="AB2207" s="14"/>
      <c r="AC2207" s="14"/>
      <c r="AD2207" s="14"/>
      <c r="AE2207" s="14"/>
      <c r="AT2207" s="263" t="s">
        <v>188</v>
      </c>
      <c r="AU2207" s="263" t="s">
        <v>82</v>
      </c>
      <c r="AV2207" s="14" t="s">
        <v>82</v>
      </c>
      <c r="AW2207" s="14" t="s">
        <v>30</v>
      </c>
      <c r="AX2207" s="14" t="s">
        <v>73</v>
      </c>
      <c r="AY2207" s="263" t="s">
        <v>129</v>
      </c>
    </row>
    <row r="2208" spans="1:51" s="13" customFormat="1" ht="12">
      <c r="A2208" s="13"/>
      <c r="B2208" s="243"/>
      <c r="C2208" s="244"/>
      <c r="D2208" s="234" t="s">
        <v>188</v>
      </c>
      <c r="E2208" s="245" t="s">
        <v>1</v>
      </c>
      <c r="F2208" s="246" t="s">
        <v>405</v>
      </c>
      <c r="G2208" s="244"/>
      <c r="H2208" s="245" t="s">
        <v>1</v>
      </c>
      <c r="I2208" s="247"/>
      <c r="J2208" s="244"/>
      <c r="K2208" s="244"/>
      <c r="L2208" s="248"/>
      <c r="M2208" s="249"/>
      <c r="N2208" s="250"/>
      <c r="O2208" s="250"/>
      <c r="P2208" s="250"/>
      <c r="Q2208" s="250"/>
      <c r="R2208" s="250"/>
      <c r="S2208" s="250"/>
      <c r="T2208" s="251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T2208" s="252" t="s">
        <v>188</v>
      </c>
      <c r="AU2208" s="252" t="s">
        <v>82</v>
      </c>
      <c r="AV2208" s="13" t="s">
        <v>80</v>
      </c>
      <c r="AW2208" s="13" t="s">
        <v>30</v>
      </c>
      <c r="AX2208" s="13" t="s">
        <v>73</v>
      </c>
      <c r="AY2208" s="252" t="s">
        <v>129</v>
      </c>
    </row>
    <row r="2209" spans="1:51" s="14" customFormat="1" ht="12">
      <c r="A2209" s="14"/>
      <c r="B2209" s="253"/>
      <c r="C2209" s="254"/>
      <c r="D2209" s="234" t="s">
        <v>188</v>
      </c>
      <c r="E2209" s="255" t="s">
        <v>1</v>
      </c>
      <c r="F2209" s="256" t="s">
        <v>448</v>
      </c>
      <c r="G2209" s="254"/>
      <c r="H2209" s="257">
        <v>17.25</v>
      </c>
      <c r="I2209" s="258"/>
      <c r="J2209" s="254"/>
      <c r="K2209" s="254"/>
      <c r="L2209" s="259"/>
      <c r="M2209" s="260"/>
      <c r="N2209" s="261"/>
      <c r="O2209" s="261"/>
      <c r="P2209" s="261"/>
      <c r="Q2209" s="261"/>
      <c r="R2209" s="261"/>
      <c r="S2209" s="261"/>
      <c r="T2209" s="262"/>
      <c r="U2209" s="14"/>
      <c r="V2209" s="14"/>
      <c r="W2209" s="14"/>
      <c r="X2209" s="14"/>
      <c r="Y2209" s="14"/>
      <c r="Z2209" s="14"/>
      <c r="AA2209" s="14"/>
      <c r="AB2209" s="14"/>
      <c r="AC2209" s="14"/>
      <c r="AD2209" s="14"/>
      <c r="AE2209" s="14"/>
      <c r="AT2209" s="263" t="s">
        <v>188</v>
      </c>
      <c r="AU2209" s="263" t="s">
        <v>82</v>
      </c>
      <c r="AV2209" s="14" t="s">
        <v>82</v>
      </c>
      <c r="AW2209" s="14" t="s">
        <v>30</v>
      </c>
      <c r="AX2209" s="14" t="s">
        <v>73</v>
      </c>
      <c r="AY2209" s="263" t="s">
        <v>129</v>
      </c>
    </row>
    <row r="2210" spans="1:51" s="14" customFormat="1" ht="12">
      <c r="A2210" s="14"/>
      <c r="B2210" s="253"/>
      <c r="C2210" s="254"/>
      <c r="D2210" s="234" t="s">
        <v>188</v>
      </c>
      <c r="E2210" s="255" t="s">
        <v>1</v>
      </c>
      <c r="F2210" s="256" t="s">
        <v>710</v>
      </c>
      <c r="G2210" s="254"/>
      <c r="H2210" s="257">
        <v>0.675</v>
      </c>
      <c r="I2210" s="258"/>
      <c r="J2210" s="254"/>
      <c r="K2210" s="254"/>
      <c r="L2210" s="259"/>
      <c r="M2210" s="260"/>
      <c r="N2210" s="261"/>
      <c r="O2210" s="261"/>
      <c r="P2210" s="261"/>
      <c r="Q2210" s="261"/>
      <c r="R2210" s="261"/>
      <c r="S2210" s="261"/>
      <c r="T2210" s="262"/>
      <c r="U2210" s="14"/>
      <c r="V2210" s="14"/>
      <c r="W2210" s="14"/>
      <c r="X2210" s="14"/>
      <c r="Y2210" s="14"/>
      <c r="Z2210" s="14"/>
      <c r="AA2210" s="14"/>
      <c r="AB2210" s="14"/>
      <c r="AC2210" s="14"/>
      <c r="AD2210" s="14"/>
      <c r="AE2210" s="14"/>
      <c r="AT2210" s="263" t="s">
        <v>188</v>
      </c>
      <c r="AU2210" s="263" t="s">
        <v>82</v>
      </c>
      <c r="AV2210" s="14" t="s">
        <v>82</v>
      </c>
      <c r="AW2210" s="14" t="s">
        <v>30</v>
      </c>
      <c r="AX2210" s="14" t="s">
        <v>73</v>
      </c>
      <c r="AY2210" s="263" t="s">
        <v>129</v>
      </c>
    </row>
    <row r="2211" spans="1:51" s="14" customFormat="1" ht="12">
      <c r="A2211" s="14"/>
      <c r="B2211" s="253"/>
      <c r="C2211" s="254"/>
      <c r="D2211" s="234" t="s">
        <v>188</v>
      </c>
      <c r="E2211" s="255" t="s">
        <v>1</v>
      </c>
      <c r="F2211" s="256" t="s">
        <v>703</v>
      </c>
      <c r="G2211" s="254"/>
      <c r="H2211" s="257">
        <v>0.135</v>
      </c>
      <c r="I2211" s="258"/>
      <c r="J2211" s="254"/>
      <c r="K2211" s="254"/>
      <c r="L2211" s="259"/>
      <c r="M2211" s="260"/>
      <c r="N2211" s="261"/>
      <c r="O2211" s="261"/>
      <c r="P2211" s="261"/>
      <c r="Q2211" s="261"/>
      <c r="R2211" s="261"/>
      <c r="S2211" s="261"/>
      <c r="T2211" s="262"/>
      <c r="U2211" s="14"/>
      <c r="V2211" s="14"/>
      <c r="W2211" s="14"/>
      <c r="X2211" s="14"/>
      <c r="Y2211" s="14"/>
      <c r="Z2211" s="14"/>
      <c r="AA2211" s="14"/>
      <c r="AB2211" s="14"/>
      <c r="AC2211" s="14"/>
      <c r="AD2211" s="14"/>
      <c r="AE2211" s="14"/>
      <c r="AT2211" s="263" t="s">
        <v>188</v>
      </c>
      <c r="AU2211" s="263" t="s">
        <v>82</v>
      </c>
      <c r="AV2211" s="14" t="s">
        <v>82</v>
      </c>
      <c r="AW2211" s="14" t="s">
        <v>30</v>
      </c>
      <c r="AX2211" s="14" t="s">
        <v>73</v>
      </c>
      <c r="AY2211" s="263" t="s">
        <v>129</v>
      </c>
    </row>
    <row r="2212" spans="1:51" s="14" customFormat="1" ht="12">
      <c r="A2212" s="14"/>
      <c r="B2212" s="253"/>
      <c r="C2212" s="254"/>
      <c r="D2212" s="234" t="s">
        <v>188</v>
      </c>
      <c r="E2212" s="255" t="s">
        <v>1</v>
      </c>
      <c r="F2212" s="256" t="s">
        <v>739</v>
      </c>
      <c r="G2212" s="254"/>
      <c r="H2212" s="257">
        <v>0.9</v>
      </c>
      <c r="I2212" s="258"/>
      <c r="J2212" s="254"/>
      <c r="K2212" s="254"/>
      <c r="L2212" s="259"/>
      <c r="M2212" s="260"/>
      <c r="N2212" s="261"/>
      <c r="O2212" s="261"/>
      <c r="P2212" s="261"/>
      <c r="Q2212" s="261"/>
      <c r="R2212" s="261"/>
      <c r="S2212" s="261"/>
      <c r="T2212" s="262"/>
      <c r="U2212" s="14"/>
      <c r="V2212" s="14"/>
      <c r="W2212" s="14"/>
      <c r="X2212" s="14"/>
      <c r="Y2212" s="14"/>
      <c r="Z2212" s="14"/>
      <c r="AA2212" s="14"/>
      <c r="AB2212" s="14"/>
      <c r="AC2212" s="14"/>
      <c r="AD2212" s="14"/>
      <c r="AE2212" s="14"/>
      <c r="AT2212" s="263" t="s">
        <v>188</v>
      </c>
      <c r="AU2212" s="263" t="s">
        <v>82</v>
      </c>
      <c r="AV2212" s="14" t="s">
        <v>82</v>
      </c>
      <c r="AW2212" s="14" t="s">
        <v>30</v>
      </c>
      <c r="AX2212" s="14" t="s">
        <v>73</v>
      </c>
      <c r="AY2212" s="263" t="s">
        <v>129</v>
      </c>
    </row>
    <row r="2213" spans="1:51" s="13" customFormat="1" ht="12">
      <c r="A2213" s="13"/>
      <c r="B2213" s="243"/>
      <c r="C2213" s="244"/>
      <c r="D2213" s="234" t="s">
        <v>188</v>
      </c>
      <c r="E2213" s="245" t="s">
        <v>1</v>
      </c>
      <c r="F2213" s="246" t="s">
        <v>406</v>
      </c>
      <c r="G2213" s="244"/>
      <c r="H2213" s="245" t="s">
        <v>1</v>
      </c>
      <c r="I2213" s="247"/>
      <c r="J2213" s="244"/>
      <c r="K2213" s="244"/>
      <c r="L2213" s="248"/>
      <c r="M2213" s="249"/>
      <c r="N2213" s="250"/>
      <c r="O2213" s="250"/>
      <c r="P2213" s="250"/>
      <c r="Q2213" s="250"/>
      <c r="R2213" s="250"/>
      <c r="S2213" s="250"/>
      <c r="T2213" s="251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T2213" s="252" t="s">
        <v>188</v>
      </c>
      <c r="AU2213" s="252" t="s">
        <v>82</v>
      </c>
      <c r="AV2213" s="13" t="s">
        <v>80</v>
      </c>
      <c r="AW2213" s="13" t="s">
        <v>30</v>
      </c>
      <c r="AX2213" s="13" t="s">
        <v>73</v>
      </c>
      <c r="AY2213" s="252" t="s">
        <v>129</v>
      </c>
    </row>
    <row r="2214" spans="1:51" s="14" customFormat="1" ht="12">
      <c r="A2214" s="14"/>
      <c r="B2214" s="253"/>
      <c r="C2214" s="254"/>
      <c r="D2214" s="234" t="s">
        <v>188</v>
      </c>
      <c r="E2214" s="255" t="s">
        <v>1</v>
      </c>
      <c r="F2214" s="256" t="s">
        <v>459</v>
      </c>
      <c r="G2214" s="254"/>
      <c r="H2214" s="257">
        <v>16.875</v>
      </c>
      <c r="I2214" s="258"/>
      <c r="J2214" s="254"/>
      <c r="K2214" s="254"/>
      <c r="L2214" s="259"/>
      <c r="M2214" s="260"/>
      <c r="N2214" s="261"/>
      <c r="O2214" s="261"/>
      <c r="P2214" s="261"/>
      <c r="Q2214" s="261"/>
      <c r="R2214" s="261"/>
      <c r="S2214" s="261"/>
      <c r="T2214" s="262"/>
      <c r="U2214" s="14"/>
      <c r="V2214" s="14"/>
      <c r="W2214" s="14"/>
      <c r="X2214" s="14"/>
      <c r="Y2214" s="14"/>
      <c r="Z2214" s="14"/>
      <c r="AA2214" s="14"/>
      <c r="AB2214" s="14"/>
      <c r="AC2214" s="14"/>
      <c r="AD2214" s="14"/>
      <c r="AE2214" s="14"/>
      <c r="AT2214" s="263" t="s">
        <v>188</v>
      </c>
      <c r="AU2214" s="263" t="s">
        <v>82</v>
      </c>
      <c r="AV2214" s="14" t="s">
        <v>82</v>
      </c>
      <c r="AW2214" s="14" t="s">
        <v>30</v>
      </c>
      <c r="AX2214" s="14" t="s">
        <v>73</v>
      </c>
      <c r="AY2214" s="263" t="s">
        <v>129</v>
      </c>
    </row>
    <row r="2215" spans="1:51" s="14" customFormat="1" ht="12">
      <c r="A2215" s="14"/>
      <c r="B2215" s="253"/>
      <c r="C2215" s="254"/>
      <c r="D2215" s="234" t="s">
        <v>188</v>
      </c>
      <c r="E2215" s="255" t="s">
        <v>1</v>
      </c>
      <c r="F2215" s="256" t="s">
        <v>691</v>
      </c>
      <c r="G2215" s="254"/>
      <c r="H2215" s="257">
        <v>0.338</v>
      </c>
      <c r="I2215" s="258"/>
      <c r="J2215" s="254"/>
      <c r="K2215" s="254"/>
      <c r="L2215" s="259"/>
      <c r="M2215" s="260"/>
      <c r="N2215" s="261"/>
      <c r="O2215" s="261"/>
      <c r="P2215" s="261"/>
      <c r="Q2215" s="261"/>
      <c r="R2215" s="261"/>
      <c r="S2215" s="261"/>
      <c r="T2215" s="262"/>
      <c r="U2215" s="14"/>
      <c r="V2215" s="14"/>
      <c r="W2215" s="14"/>
      <c r="X2215" s="14"/>
      <c r="Y2215" s="14"/>
      <c r="Z2215" s="14"/>
      <c r="AA2215" s="14"/>
      <c r="AB2215" s="14"/>
      <c r="AC2215" s="14"/>
      <c r="AD2215" s="14"/>
      <c r="AE2215" s="14"/>
      <c r="AT2215" s="263" t="s">
        <v>188</v>
      </c>
      <c r="AU2215" s="263" t="s">
        <v>82</v>
      </c>
      <c r="AV2215" s="14" t="s">
        <v>82</v>
      </c>
      <c r="AW2215" s="14" t="s">
        <v>30</v>
      </c>
      <c r="AX2215" s="14" t="s">
        <v>73</v>
      </c>
      <c r="AY2215" s="263" t="s">
        <v>129</v>
      </c>
    </row>
    <row r="2216" spans="1:51" s="14" customFormat="1" ht="12">
      <c r="A2216" s="14"/>
      <c r="B2216" s="253"/>
      <c r="C2216" s="254"/>
      <c r="D2216" s="234" t="s">
        <v>188</v>
      </c>
      <c r="E2216" s="255" t="s">
        <v>1</v>
      </c>
      <c r="F2216" s="256" t="s">
        <v>709</v>
      </c>
      <c r="G2216" s="254"/>
      <c r="H2216" s="257">
        <v>0.81</v>
      </c>
      <c r="I2216" s="258"/>
      <c r="J2216" s="254"/>
      <c r="K2216" s="254"/>
      <c r="L2216" s="259"/>
      <c r="M2216" s="260"/>
      <c r="N2216" s="261"/>
      <c r="O2216" s="261"/>
      <c r="P2216" s="261"/>
      <c r="Q2216" s="261"/>
      <c r="R2216" s="261"/>
      <c r="S2216" s="261"/>
      <c r="T2216" s="262"/>
      <c r="U2216" s="14"/>
      <c r="V2216" s="14"/>
      <c r="W2216" s="14"/>
      <c r="X2216" s="14"/>
      <c r="Y2216" s="14"/>
      <c r="Z2216" s="14"/>
      <c r="AA2216" s="14"/>
      <c r="AB2216" s="14"/>
      <c r="AC2216" s="14"/>
      <c r="AD2216" s="14"/>
      <c r="AE2216" s="14"/>
      <c r="AT2216" s="263" t="s">
        <v>188</v>
      </c>
      <c r="AU2216" s="263" t="s">
        <v>82</v>
      </c>
      <c r="AV2216" s="14" t="s">
        <v>82</v>
      </c>
      <c r="AW2216" s="14" t="s">
        <v>30</v>
      </c>
      <c r="AX2216" s="14" t="s">
        <v>73</v>
      </c>
      <c r="AY2216" s="263" t="s">
        <v>129</v>
      </c>
    </row>
    <row r="2217" spans="1:51" s="13" customFormat="1" ht="12">
      <c r="A2217" s="13"/>
      <c r="B2217" s="243"/>
      <c r="C2217" s="244"/>
      <c r="D2217" s="234" t="s">
        <v>188</v>
      </c>
      <c r="E2217" s="245" t="s">
        <v>1</v>
      </c>
      <c r="F2217" s="246" t="s">
        <v>664</v>
      </c>
      <c r="G2217" s="244"/>
      <c r="H2217" s="245" t="s">
        <v>1</v>
      </c>
      <c r="I2217" s="247"/>
      <c r="J2217" s="244"/>
      <c r="K2217" s="244"/>
      <c r="L2217" s="248"/>
      <c r="M2217" s="249"/>
      <c r="N2217" s="250"/>
      <c r="O2217" s="250"/>
      <c r="P2217" s="250"/>
      <c r="Q2217" s="250"/>
      <c r="R2217" s="250"/>
      <c r="S2217" s="250"/>
      <c r="T2217" s="251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T2217" s="252" t="s">
        <v>188</v>
      </c>
      <c r="AU2217" s="252" t="s">
        <v>82</v>
      </c>
      <c r="AV2217" s="13" t="s">
        <v>80</v>
      </c>
      <c r="AW2217" s="13" t="s">
        <v>30</v>
      </c>
      <c r="AX2217" s="13" t="s">
        <v>73</v>
      </c>
      <c r="AY2217" s="252" t="s">
        <v>129</v>
      </c>
    </row>
    <row r="2218" spans="1:51" s="14" customFormat="1" ht="12">
      <c r="A2218" s="14"/>
      <c r="B2218" s="253"/>
      <c r="C2218" s="254"/>
      <c r="D2218" s="234" t="s">
        <v>188</v>
      </c>
      <c r="E2218" s="255" t="s">
        <v>1</v>
      </c>
      <c r="F2218" s="256" t="s">
        <v>758</v>
      </c>
      <c r="G2218" s="254"/>
      <c r="H2218" s="257">
        <v>2.898</v>
      </c>
      <c r="I2218" s="258"/>
      <c r="J2218" s="254"/>
      <c r="K2218" s="254"/>
      <c r="L2218" s="259"/>
      <c r="M2218" s="260"/>
      <c r="N2218" s="261"/>
      <c r="O2218" s="261"/>
      <c r="P2218" s="261"/>
      <c r="Q2218" s="261"/>
      <c r="R2218" s="261"/>
      <c r="S2218" s="261"/>
      <c r="T2218" s="262"/>
      <c r="U2218" s="14"/>
      <c r="V2218" s="14"/>
      <c r="W2218" s="14"/>
      <c r="X2218" s="14"/>
      <c r="Y2218" s="14"/>
      <c r="Z2218" s="14"/>
      <c r="AA2218" s="14"/>
      <c r="AB2218" s="14"/>
      <c r="AC2218" s="14"/>
      <c r="AD2218" s="14"/>
      <c r="AE2218" s="14"/>
      <c r="AT2218" s="263" t="s">
        <v>188</v>
      </c>
      <c r="AU2218" s="263" t="s">
        <v>82</v>
      </c>
      <c r="AV2218" s="14" t="s">
        <v>82</v>
      </c>
      <c r="AW2218" s="14" t="s">
        <v>30</v>
      </c>
      <c r="AX2218" s="14" t="s">
        <v>73</v>
      </c>
      <c r="AY2218" s="263" t="s">
        <v>129</v>
      </c>
    </row>
    <row r="2219" spans="1:51" s="14" customFormat="1" ht="12">
      <c r="A2219" s="14"/>
      <c r="B2219" s="253"/>
      <c r="C2219" s="254"/>
      <c r="D2219" s="234" t="s">
        <v>188</v>
      </c>
      <c r="E2219" s="255" t="s">
        <v>1</v>
      </c>
      <c r="F2219" s="256" t="s">
        <v>759</v>
      </c>
      <c r="G2219" s="254"/>
      <c r="H2219" s="257">
        <v>0.33</v>
      </c>
      <c r="I2219" s="258"/>
      <c r="J2219" s="254"/>
      <c r="K2219" s="254"/>
      <c r="L2219" s="259"/>
      <c r="M2219" s="260"/>
      <c r="N2219" s="261"/>
      <c r="O2219" s="261"/>
      <c r="P2219" s="261"/>
      <c r="Q2219" s="261"/>
      <c r="R2219" s="261"/>
      <c r="S2219" s="261"/>
      <c r="T2219" s="262"/>
      <c r="U2219" s="14"/>
      <c r="V2219" s="14"/>
      <c r="W2219" s="14"/>
      <c r="X2219" s="14"/>
      <c r="Y2219" s="14"/>
      <c r="Z2219" s="14"/>
      <c r="AA2219" s="14"/>
      <c r="AB2219" s="14"/>
      <c r="AC2219" s="14"/>
      <c r="AD2219" s="14"/>
      <c r="AE2219" s="14"/>
      <c r="AT2219" s="263" t="s">
        <v>188</v>
      </c>
      <c r="AU2219" s="263" t="s">
        <v>82</v>
      </c>
      <c r="AV2219" s="14" t="s">
        <v>82</v>
      </c>
      <c r="AW2219" s="14" t="s">
        <v>30</v>
      </c>
      <c r="AX2219" s="14" t="s">
        <v>73</v>
      </c>
      <c r="AY2219" s="263" t="s">
        <v>129</v>
      </c>
    </row>
    <row r="2220" spans="1:51" s="14" customFormat="1" ht="12">
      <c r="A2220" s="14"/>
      <c r="B2220" s="253"/>
      <c r="C2220" s="254"/>
      <c r="D2220" s="234" t="s">
        <v>188</v>
      </c>
      <c r="E2220" s="255" t="s">
        <v>1</v>
      </c>
      <c r="F2220" s="256" t="s">
        <v>746</v>
      </c>
      <c r="G2220" s="254"/>
      <c r="H2220" s="257">
        <v>0.1</v>
      </c>
      <c r="I2220" s="258"/>
      <c r="J2220" s="254"/>
      <c r="K2220" s="254"/>
      <c r="L2220" s="259"/>
      <c r="M2220" s="260"/>
      <c r="N2220" s="261"/>
      <c r="O2220" s="261"/>
      <c r="P2220" s="261"/>
      <c r="Q2220" s="261"/>
      <c r="R2220" s="261"/>
      <c r="S2220" s="261"/>
      <c r="T2220" s="262"/>
      <c r="U2220" s="14"/>
      <c r="V2220" s="14"/>
      <c r="W2220" s="14"/>
      <c r="X2220" s="14"/>
      <c r="Y2220" s="14"/>
      <c r="Z2220" s="14"/>
      <c r="AA2220" s="14"/>
      <c r="AB2220" s="14"/>
      <c r="AC2220" s="14"/>
      <c r="AD2220" s="14"/>
      <c r="AE2220" s="14"/>
      <c r="AT2220" s="263" t="s">
        <v>188</v>
      </c>
      <c r="AU2220" s="263" t="s">
        <v>82</v>
      </c>
      <c r="AV2220" s="14" t="s">
        <v>82</v>
      </c>
      <c r="AW2220" s="14" t="s">
        <v>30</v>
      </c>
      <c r="AX2220" s="14" t="s">
        <v>73</v>
      </c>
      <c r="AY2220" s="263" t="s">
        <v>129</v>
      </c>
    </row>
    <row r="2221" spans="1:51" s="14" customFormat="1" ht="12">
      <c r="A2221" s="14"/>
      <c r="B2221" s="253"/>
      <c r="C2221" s="254"/>
      <c r="D2221" s="234" t="s">
        <v>188</v>
      </c>
      <c r="E2221" s="255" t="s">
        <v>1</v>
      </c>
      <c r="F2221" s="256" t="s">
        <v>729</v>
      </c>
      <c r="G2221" s="254"/>
      <c r="H2221" s="257">
        <v>0.08</v>
      </c>
      <c r="I2221" s="258"/>
      <c r="J2221" s="254"/>
      <c r="K2221" s="254"/>
      <c r="L2221" s="259"/>
      <c r="M2221" s="260"/>
      <c r="N2221" s="261"/>
      <c r="O2221" s="261"/>
      <c r="P2221" s="261"/>
      <c r="Q2221" s="261"/>
      <c r="R2221" s="261"/>
      <c r="S2221" s="261"/>
      <c r="T2221" s="262"/>
      <c r="U2221" s="14"/>
      <c r="V2221" s="14"/>
      <c r="W2221" s="14"/>
      <c r="X2221" s="14"/>
      <c r="Y2221" s="14"/>
      <c r="Z2221" s="14"/>
      <c r="AA2221" s="14"/>
      <c r="AB2221" s="14"/>
      <c r="AC2221" s="14"/>
      <c r="AD2221" s="14"/>
      <c r="AE2221" s="14"/>
      <c r="AT2221" s="263" t="s">
        <v>188</v>
      </c>
      <c r="AU2221" s="263" t="s">
        <v>82</v>
      </c>
      <c r="AV2221" s="14" t="s">
        <v>82</v>
      </c>
      <c r="AW2221" s="14" t="s">
        <v>30</v>
      </c>
      <c r="AX2221" s="14" t="s">
        <v>73</v>
      </c>
      <c r="AY2221" s="263" t="s">
        <v>129</v>
      </c>
    </row>
    <row r="2222" spans="1:51" s="13" customFormat="1" ht="12">
      <c r="A2222" s="13"/>
      <c r="B2222" s="243"/>
      <c r="C2222" s="244"/>
      <c r="D2222" s="234" t="s">
        <v>188</v>
      </c>
      <c r="E2222" s="245" t="s">
        <v>1</v>
      </c>
      <c r="F2222" s="246" t="s">
        <v>407</v>
      </c>
      <c r="G2222" s="244"/>
      <c r="H2222" s="245" t="s">
        <v>1</v>
      </c>
      <c r="I2222" s="247"/>
      <c r="J2222" s="244"/>
      <c r="K2222" s="244"/>
      <c r="L2222" s="248"/>
      <c r="M2222" s="249"/>
      <c r="N2222" s="250"/>
      <c r="O2222" s="250"/>
      <c r="P2222" s="250"/>
      <c r="Q2222" s="250"/>
      <c r="R2222" s="250"/>
      <c r="S2222" s="250"/>
      <c r="T2222" s="251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T2222" s="252" t="s">
        <v>188</v>
      </c>
      <c r="AU2222" s="252" t="s">
        <v>82</v>
      </c>
      <c r="AV2222" s="13" t="s">
        <v>80</v>
      </c>
      <c r="AW2222" s="13" t="s">
        <v>30</v>
      </c>
      <c r="AX2222" s="13" t="s">
        <v>73</v>
      </c>
      <c r="AY2222" s="252" t="s">
        <v>129</v>
      </c>
    </row>
    <row r="2223" spans="1:51" s="14" customFormat="1" ht="12">
      <c r="A2223" s="14"/>
      <c r="B2223" s="253"/>
      <c r="C2223" s="254"/>
      <c r="D2223" s="234" t="s">
        <v>188</v>
      </c>
      <c r="E2223" s="255" t="s">
        <v>1</v>
      </c>
      <c r="F2223" s="256" t="s">
        <v>747</v>
      </c>
      <c r="G2223" s="254"/>
      <c r="H2223" s="257">
        <v>4.575</v>
      </c>
      <c r="I2223" s="258"/>
      <c r="J2223" s="254"/>
      <c r="K2223" s="254"/>
      <c r="L2223" s="259"/>
      <c r="M2223" s="260"/>
      <c r="N2223" s="261"/>
      <c r="O2223" s="261"/>
      <c r="P2223" s="261"/>
      <c r="Q2223" s="261"/>
      <c r="R2223" s="261"/>
      <c r="S2223" s="261"/>
      <c r="T2223" s="262"/>
      <c r="U2223" s="14"/>
      <c r="V2223" s="14"/>
      <c r="W2223" s="14"/>
      <c r="X2223" s="14"/>
      <c r="Y2223" s="14"/>
      <c r="Z2223" s="14"/>
      <c r="AA2223" s="14"/>
      <c r="AB2223" s="14"/>
      <c r="AC2223" s="14"/>
      <c r="AD2223" s="14"/>
      <c r="AE2223" s="14"/>
      <c r="AT2223" s="263" t="s">
        <v>188</v>
      </c>
      <c r="AU2223" s="263" t="s">
        <v>82</v>
      </c>
      <c r="AV2223" s="14" t="s">
        <v>82</v>
      </c>
      <c r="AW2223" s="14" t="s">
        <v>30</v>
      </c>
      <c r="AX2223" s="14" t="s">
        <v>73</v>
      </c>
      <c r="AY2223" s="263" t="s">
        <v>129</v>
      </c>
    </row>
    <row r="2224" spans="1:51" s="14" customFormat="1" ht="12">
      <c r="A2224" s="14"/>
      <c r="B2224" s="253"/>
      <c r="C2224" s="254"/>
      <c r="D2224" s="234" t="s">
        <v>188</v>
      </c>
      <c r="E2224" s="255" t="s">
        <v>1</v>
      </c>
      <c r="F2224" s="256" t="s">
        <v>760</v>
      </c>
      <c r="G2224" s="254"/>
      <c r="H2224" s="257">
        <v>3.294</v>
      </c>
      <c r="I2224" s="258"/>
      <c r="J2224" s="254"/>
      <c r="K2224" s="254"/>
      <c r="L2224" s="259"/>
      <c r="M2224" s="260"/>
      <c r="N2224" s="261"/>
      <c r="O2224" s="261"/>
      <c r="P2224" s="261"/>
      <c r="Q2224" s="261"/>
      <c r="R2224" s="261"/>
      <c r="S2224" s="261"/>
      <c r="T2224" s="262"/>
      <c r="U2224" s="14"/>
      <c r="V2224" s="14"/>
      <c r="W2224" s="14"/>
      <c r="X2224" s="14"/>
      <c r="Y2224" s="14"/>
      <c r="Z2224" s="14"/>
      <c r="AA2224" s="14"/>
      <c r="AB2224" s="14"/>
      <c r="AC2224" s="14"/>
      <c r="AD2224" s="14"/>
      <c r="AE2224" s="14"/>
      <c r="AT2224" s="263" t="s">
        <v>188</v>
      </c>
      <c r="AU2224" s="263" t="s">
        <v>82</v>
      </c>
      <c r="AV2224" s="14" t="s">
        <v>82</v>
      </c>
      <c r="AW2224" s="14" t="s">
        <v>30</v>
      </c>
      <c r="AX2224" s="14" t="s">
        <v>73</v>
      </c>
      <c r="AY2224" s="263" t="s">
        <v>129</v>
      </c>
    </row>
    <row r="2225" spans="1:51" s="14" customFormat="1" ht="12">
      <c r="A2225" s="14"/>
      <c r="B2225" s="253"/>
      <c r="C2225" s="254"/>
      <c r="D2225" s="234" t="s">
        <v>188</v>
      </c>
      <c r="E2225" s="255" t="s">
        <v>1</v>
      </c>
      <c r="F2225" s="256" t="s">
        <v>691</v>
      </c>
      <c r="G2225" s="254"/>
      <c r="H2225" s="257">
        <v>0.338</v>
      </c>
      <c r="I2225" s="258"/>
      <c r="J2225" s="254"/>
      <c r="K2225" s="254"/>
      <c r="L2225" s="259"/>
      <c r="M2225" s="260"/>
      <c r="N2225" s="261"/>
      <c r="O2225" s="261"/>
      <c r="P2225" s="261"/>
      <c r="Q2225" s="261"/>
      <c r="R2225" s="261"/>
      <c r="S2225" s="261"/>
      <c r="T2225" s="262"/>
      <c r="U2225" s="14"/>
      <c r="V2225" s="14"/>
      <c r="W2225" s="14"/>
      <c r="X2225" s="14"/>
      <c r="Y2225" s="14"/>
      <c r="Z2225" s="14"/>
      <c r="AA2225" s="14"/>
      <c r="AB2225" s="14"/>
      <c r="AC2225" s="14"/>
      <c r="AD2225" s="14"/>
      <c r="AE2225" s="14"/>
      <c r="AT2225" s="263" t="s">
        <v>188</v>
      </c>
      <c r="AU2225" s="263" t="s">
        <v>82</v>
      </c>
      <c r="AV2225" s="14" t="s">
        <v>82</v>
      </c>
      <c r="AW2225" s="14" t="s">
        <v>30</v>
      </c>
      <c r="AX2225" s="14" t="s">
        <v>73</v>
      </c>
      <c r="AY2225" s="263" t="s">
        <v>129</v>
      </c>
    </row>
    <row r="2226" spans="1:51" s="13" customFormat="1" ht="12">
      <c r="A2226" s="13"/>
      <c r="B2226" s="243"/>
      <c r="C2226" s="244"/>
      <c r="D2226" s="234" t="s">
        <v>188</v>
      </c>
      <c r="E2226" s="245" t="s">
        <v>1</v>
      </c>
      <c r="F2226" s="246" t="s">
        <v>671</v>
      </c>
      <c r="G2226" s="244"/>
      <c r="H2226" s="245" t="s">
        <v>1</v>
      </c>
      <c r="I2226" s="247"/>
      <c r="J2226" s="244"/>
      <c r="K2226" s="244"/>
      <c r="L2226" s="248"/>
      <c r="M2226" s="249"/>
      <c r="N2226" s="250"/>
      <c r="O2226" s="250"/>
      <c r="P2226" s="250"/>
      <c r="Q2226" s="250"/>
      <c r="R2226" s="250"/>
      <c r="S2226" s="250"/>
      <c r="T2226" s="251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T2226" s="252" t="s">
        <v>188</v>
      </c>
      <c r="AU2226" s="252" t="s">
        <v>82</v>
      </c>
      <c r="AV2226" s="13" t="s">
        <v>80</v>
      </c>
      <c r="AW2226" s="13" t="s">
        <v>30</v>
      </c>
      <c r="AX2226" s="13" t="s">
        <v>73</v>
      </c>
      <c r="AY2226" s="252" t="s">
        <v>129</v>
      </c>
    </row>
    <row r="2227" spans="1:51" s="14" customFormat="1" ht="12">
      <c r="A2227" s="14"/>
      <c r="B2227" s="253"/>
      <c r="C2227" s="254"/>
      <c r="D2227" s="234" t="s">
        <v>188</v>
      </c>
      <c r="E2227" s="255" t="s">
        <v>1</v>
      </c>
      <c r="F2227" s="256" t="s">
        <v>761</v>
      </c>
      <c r="G2227" s="254"/>
      <c r="H2227" s="257">
        <v>5.517</v>
      </c>
      <c r="I2227" s="258"/>
      <c r="J2227" s="254"/>
      <c r="K2227" s="254"/>
      <c r="L2227" s="259"/>
      <c r="M2227" s="260"/>
      <c r="N2227" s="261"/>
      <c r="O2227" s="261"/>
      <c r="P2227" s="261"/>
      <c r="Q2227" s="261"/>
      <c r="R2227" s="261"/>
      <c r="S2227" s="261"/>
      <c r="T2227" s="262"/>
      <c r="U2227" s="14"/>
      <c r="V2227" s="14"/>
      <c r="W2227" s="14"/>
      <c r="X2227" s="14"/>
      <c r="Y2227" s="14"/>
      <c r="Z2227" s="14"/>
      <c r="AA2227" s="14"/>
      <c r="AB2227" s="14"/>
      <c r="AC2227" s="14"/>
      <c r="AD2227" s="14"/>
      <c r="AE2227" s="14"/>
      <c r="AT2227" s="263" t="s">
        <v>188</v>
      </c>
      <c r="AU2227" s="263" t="s">
        <v>82</v>
      </c>
      <c r="AV2227" s="14" t="s">
        <v>82</v>
      </c>
      <c r="AW2227" s="14" t="s">
        <v>30</v>
      </c>
      <c r="AX2227" s="14" t="s">
        <v>73</v>
      </c>
      <c r="AY2227" s="263" t="s">
        <v>129</v>
      </c>
    </row>
    <row r="2228" spans="1:51" s="14" customFormat="1" ht="12">
      <c r="A2228" s="14"/>
      <c r="B2228" s="253"/>
      <c r="C2228" s="254"/>
      <c r="D2228" s="234" t="s">
        <v>188</v>
      </c>
      <c r="E2228" s="255" t="s">
        <v>1</v>
      </c>
      <c r="F2228" s="256" t="s">
        <v>762</v>
      </c>
      <c r="G2228" s="254"/>
      <c r="H2228" s="257">
        <v>0.48</v>
      </c>
      <c r="I2228" s="258"/>
      <c r="J2228" s="254"/>
      <c r="K2228" s="254"/>
      <c r="L2228" s="259"/>
      <c r="M2228" s="260"/>
      <c r="N2228" s="261"/>
      <c r="O2228" s="261"/>
      <c r="P2228" s="261"/>
      <c r="Q2228" s="261"/>
      <c r="R2228" s="261"/>
      <c r="S2228" s="261"/>
      <c r="T2228" s="262"/>
      <c r="U2228" s="14"/>
      <c r="V2228" s="14"/>
      <c r="W2228" s="14"/>
      <c r="X2228" s="14"/>
      <c r="Y2228" s="14"/>
      <c r="Z2228" s="14"/>
      <c r="AA2228" s="14"/>
      <c r="AB2228" s="14"/>
      <c r="AC2228" s="14"/>
      <c r="AD2228" s="14"/>
      <c r="AE2228" s="14"/>
      <c r="AT2228" s="263" t="s">
        <v>188</v>
      </c>
      <c r="AU2228" s="263" t="s">
        <v>82</v>
      </c>
      <c r="AV2228" s="14" t="s">
        <v>82</v>
      </c>
      <c r="AW2228" s="14" t="s">
        <v>30</v>
      </c>
      <c r="AX2228" s="14" t="s">
        <v>73</v>
      </c>
      <c r="AY2228" s="263" t="s">
        <v>129</v>
      </c>
    </row>
    <row r="2229" spans="1:51" s="16" customFormat="1" ht="12">
      <c r="A2229" s="16"/>
      <c r="B2229" s="286"/>
      <c r="C2229" s="287"/>
      <c r="D2229" s="234" t="s">
        <v>188</v>
      </c>
      <c r="E2229" s="288" t="s">
        <v>1</v>
      </c>
      <c r="F2229" s="289" t="s">
        <v>451</v>
      </c>
      <c r="G2229" s="287"/>
      <c r="H2229" s="290">
        <v>293.48800000000017</v>
      </c>
      <c r="I2229" s="291"/>
      <c r="J2229" s="287"/>
      <c r="K2229" s="287"/>
      <c r="L2229" s="292"/>
      <c r="M2229" s="293"/>
      <c r="N2229" s="294"/>
      <c r="O2229" s="294"/>
      <c r="P2229" s="294"/>
      <c r="Q2229" s="294"/>
      <c r="R2229" s="294"/>
      <c r="S2229" s="294"/>
      <c r="T2229" s="295"/>
      <c r="U2229" s="16"/>
      <c r="V2229" s="16"/>
      <c r="W2229" s="16"/>
      <c r="X2229" s="16"/>
      <c r="Y2229" s="16"/>
      <c r="Z2229" s="16"/>
      <c r="AA2229" s="16"/>
      <c r="AB2229" s="16"/>
      <c r="AC2229" s="16"/>
      <c r="AD2229" s="16"/>
      <c r="AE2229" s="16"/>
      <c r="AT2229" s="296" t="s">
        <v>188</v>
      </c>
      <c r="AU2229" s="296" t="s">
        <v>82</v>
      </c>
      <c r="AV2229" s="16" t="s">
        <v>141</v>
      </c>
      <c r="AW2229" s="16" t="s">
        <v>30</v>
      </c>
      <c r="AX2229" s="16" t="s">
        <v>73</v>
      </c>
      <c r="AY2229" s="296" t="s">
        <v>129</v>
      </c>
    </row>
    <row r="2230" spans="1:51" s="15" customFormat="1" ht="12">
      <c r="A2230" s="15"/>
      <c r="B2230" s="264"/>
      <c r="C2230" s="265"/>
      <c r="D2230" s="234" t="s">
        <v>188</v>
      </c>
      <c r="E2230" s="266" t="s">
        <v>1</v>
      </c>
      <c r="F2230" s="267" t="s">
        <v>197</v>
      </c>
      <c r="G2230" s="265"/>
      <c r="H2230" s="268">
        <v>524.687</v>
      </c>
      <c r="I2230" s="269"/>
      <c r="J2230" s="265"/>
      <c r="K2230" s="265"/>
      <c r="L2230" s="270"/>
      <c r="M2230" s="271"/>
      <c r="N2230" s="272"/>
      <c r="O2230" s="272"/>
      <c r="P2230" s="272"/>
      <c r="Q2230" s="272"/>
      <c r="R2230" s="272"/>
      <c r="S2230" s="272"/>
      <c r="T2230" s="273"/>
      <c r="U2230" s="15"/>
      <c r="V2230" s="15"/>
      <c r="W2230" s="15"/>
      <c r="X2230" s="15"/>
      <c r="Y2230" s="15"/>
      <c r="Z2230" s="15"/>
      <c r="AA2230" s="15"/>
      <c r="AB2230" s="15"/>
      <c r="AC2230" s="15"/>
      <c r="AD2230" s="15"/>
      <c r="AE2230" s="15"/>
      <c r="AT2230" s="274" t="s">
        <v>188</v>
      </c>
      <c r="AU2230" s="274" t="s">
        <v>82</v>
      </c>
      <c r="AV2230" s="15" t="s">
        <v>136</v>
      </c>
      <c r="AW2230" s="15" t="s">
        <v>30</v>
      </c>
      <c r="AX2230" s="15" t="s">
        <v>80</v>
      </c>
      <c r="AY2230" s="274" t="s">
        <v>129</v>
      </c>
    </row>
    <row r="2231" spans="1:65" s="2" customFormat="1" ht="24.15" customHeight="1">
      <c r="A2231" s="39"/>
      <c r="B2231" s="40"/>
      <c r="C2231" s="275" t="s">
        <v>1355</v>
      </c>
      <c r="D2231" s="275" t="s">
        <v>293</v>
      </c>
      <c r="E2231" s="276" t="s">
        <v>1356</v>
      </c>
      <c r="F2231" s="277" t="s">
        <v>1357</v>
      </c>
      <c r="G2231" s="278" t="s">
        <v>187</v>
      </c>
      <c r="H2231" s="279">
        <v>242.759</v>
      </c>
      <c r="I2231" s="280"/>
      <c r="J2231" s="281">
        <f>ROUND(I2231*H2231,2)</f>
        <v>0</v>
      </c>
      <c r="K2231" s="282"/>
      <c r="L2231" s="283"/>
      <c r="M2231" s="284" t="s">
        <v>1</v>
      </c>
      <c r="N2231" s="285" t="s">
        <v>38</v>
      </c>
      <c r="O2231" s="92"/>
      <c r="P2231" s="230">
        <f>O2231*H2231</f>
        <v>0</v>
      </c>
      <c r="Q2231" s="230">
        <v>0</v>
      </c>
      <c r="R2231" s="230">
        <f>Q2231*H2231</f>
        <v>0</v>
      </c>
      <c r="S2231" s="230">
        <v>0</v>
      </c>
      <c r="T2231" s="231">
        <f>S2231*H2231</f>
        <v>0</v>
      </c>
      <c r="U2231" s="39"/>
      <c r="V2231" s="39"/>
      <c r="W2231" s="39"/>
      <c r="X2231" s="39"/>
      <c r="Y2231" s="39"/>
      <c r="Z2231" s="39"/>
      <c r="AA2231" s="39"/>
      <c r="AB2231" s="39"/>
      <c r="AC2231" s="39"/>
      <c r="AD2231" s="39"/>
      <c r="AE2231" s="39"/>
      <c r="AR2231" s="232" t="s">
        <v>291</v>
      </c>
      <c r="AT2231" s="232" t="s">
        <v>293</v>
      </c>
      <c r="AU2231" s="232" t="s">
        <v>82</v>
      </c>
      <c r="AY2231" s="18" t="s">
        <v>129</v>
      </c>
      <c r="BE2231" s="233">
        <f>IF(N2231="základní",J2231,0)</f>
        <v>0</v>
      </c>
      <c r="BF2231" s="233">
        <f>IF(N2231="snížená",J2231,0)</f>
        <v>0</v>
      </c>
      <c r="BG2231" s="233">
        <f>IF(N2231="zákl. přenesená",J2231,0)</f>
        <v>0</v>
      </c>
      <c r="BH2231" s="233">
        <f>IF(N2231="sníž. přenesená",J2231,0)</f>
        <v>0</v>
      </c>
      <c r="BI2231" s="233">
        <f>IF(N2231="nulová",J2231,0)</f>
        <v>0</v>
      </c>
      <c r="BJ2231" s="18" t="s">
        <v>80</v>
      </c>
      <c r="BK2231" s="233">
        <f>ROUND(I2231*H2231,2)</f>
        <v>0</v>
      </c>
      <c r="BL2231" s="18" t="s">
        <v>248</v>
      </c>
      <c r="BM2231" s="232" t="s">
        <v>1358</v>
      </c>
    </row>
    <row r="2232" spans="1:47" s="2" customFormat="1" ht="12">
      <c r="A2232" s="39"/>
      <c r="B2232" s="40"/>
      <c r="C2232" s="41"/>
      <c r="D2232" s="234" t="s">
        <v>137</v>
      </c>
      <c r="E2232" s="41"/>
      <c r="F2232" s="235" t="s">
        <v>1357</v>
      </c>
      <c r="G2232" s="41"/>
      <c r="H2232" s="41"/>
      <c r="I2232" s="236"/>
      <c r="J2232" s="41"/>
      <c r="K2232" s="41"/>
      <c r="L2232" s="45"/>
      <c r="M2232" s="237"/>
      <c r="N2232" s="238"/>
      <c r="O2232" s="92"/>
      <c r="P2232" s="92"/>
      <c r="Q2232" s="92"/>
      <c r="R2232" s="92"/>
      <c r="S2232" s="92"/>
      <c r="T2232" s="93"/>
      <c r="U2232" s="39"/>
      <c r="V2232" s="39"/>
      <c r="W2232" s="39"/>
      <c r="X2232" s="39"/>
      <c r="Y2232" s="39"/>
      <c r="Z2232" s="39"/>
      <c r="AA2232" s="39"/>
      <c r="AB2232" s="39"/>
      <c r="AC2232" s="39"/>
      <c r="AD2232" s="39"/>
      <c r="AE2232" s="39"/>
      <c r="AT2232" s="18" t="s">
        <v>137</v>
      </c>
      <c r="AU2232" s="18" t="s">
        <v>82</v>
      </c>
    </row>
    <row r="2233" spans="1:51" s="14" customFormat="1" ht="12">
      <c r="A2233" s="14"/>
      <c r="B2233" s="253"/>
      <c r="C2233" s="254"/>
      <c r="D2233" s="234" t="s">
        <v>188</v>
      </c>
      <c r="E2233" s="255" t="s">
        <v>1</v>
      </c>
      <c r="F2233" s="256" t="s">
        <v>1359</v>
      </c>
      <c r="G2233" s="254"/>
      <c r="H2233" s="257">
        <v>242.759</v>
      </c>
      <c r="I2233" s="258"/>
      <c r="J2233" s="254"/>
      <c r="K2233" s="254"/>
      <c r="L2233" s="259"/>
      <c r="M2233" s="260"/>
      <c r="N2233" s="261"/>
      <c r="O2233" s="261"/>
      <c r="P2233" s="261"/>
      <c r="Q2233" s="261"/>
      <c r="R2233" s="261"/>
      <c r="S2233" s="261"/>
      <c r="T2233" s="262"/>
      <c r="U2233" s="14"/>
      <c r="V2233" s="14"/>
      <c r="W2233" s="14"/>
      <c r="X2233" s="14"/>
      <c r="Y2233" s="14"/>
      <c r="Z2233" s="14"/>
      <c r="AA2233" s="14"/>
      <c r="AB2233" s="14"/>
      <c r="AC2233" s="14"/>
      <c r="AD2233" s="14"/>
      <c r="AE2233" s="14"/>
      <c r="AT2233" s="263" t="s">
        <v>188</v>
      </c>
      <c r="AU2233" s="263" t="s">
        <v>82</v>
      </c>
      <c r="AV2233" s="14" t="s">
        <v>82</v>
      </c>
      <c r="AW2233" s="14" t="s">
        <v>30</v>
      </c>
      <c r="AX2233" s="14" t="s">
        <v>73</v>
      </c>
      <c r="AY2233" s="263" t="s">
        <v>129</v>
      </c>
    </row>
    <row r="2234" spans="1:51" s="15" customFormat="1" ht="12">
      <c r="A2234" s="15"/>
      <c r="B2234" s="264"/>
      <c r="C2234" s="265"/>
      <c r="D2234" s="234" t="s">
        <v>188</v>
      </c>
      <c r="E2234" s="266" t="s">
        <v>1</v>
      </c>
      <c r="F2234" s="267" t="s">
        <v>197</v>
      </c>
      <c r="G2234" s="265"/>
      <c r="H2234" s="268">
        <v>242.759</v>
      </c>
      <c r="I2234" s="269"/>
      <c r="J2234" s="265"/>
      <c r="K2234" s="265"/>
      <c r="L2234" s="270"/>
      <c r="M2234" s="271"/>
      <c r="N2234" s="272"/>
      <c r="O2234" s="272"/>
      <c r="P2234" s="272"/>
      <c r="Q2234" s="272"/>
      <c r="R2234" s="272"/>
      <c r="S2234" s="272"/>
      <c r="T2234" s="273"/>
      <c r="U2234" s="15"/>
      <c r="V2234" s="15"/>
      <c r="W2234" s="15"/>
      <c r="X2234" s="15"/>
      <c r="Y2234" s="15"/>
      <c r="Z2234" s="15"/>
      <c r="AA2234" s="15"/>
      <c r="AB2234" s="15"/>
      <c r="AC2234" s="15"/>
      <c r="AD2234" s="15"/>
      <c r="AE2234" s="15"/>
      <c r="AT2234" s="274" t="s">
        <v>188</v>
      </c>
      <c r="AU2234" s="274" t="s">
        <v>82</v>
      </c>
      <c r="AV2234" s="15" t="s">
        <v>136</v>
      </c>
      <c r="AW2234" s="15" t="s">
        <v>30</v>
      </c>
      <c r="AX2234" s="15" t="s">
        <v>80</v>
      </c>
      <c r="AY2234" s="274" t="s">
        <v>129</v>
      </c>
    </row>
    <row r="2235" spans="1:65" s="2" customFormat="1" ht="24.15" customHeight="1">
      <c r="A2235" s="39"/>
      <c r="B2235" s="40"/>
      <c r="C2235" s="275" t="s">
        <v>477</v>
      </c>
      <c r="D2235" s="275" t="s">
        <v>293</v>
      </c>
      <c r="E2235" s="276" t="s">
        <v>1360</v>
      </c>
      <c r="F2235" s="277" t="s">
        <v>1361</v>
      </c>
      <c r="G2235" s="278" t="s">
        <v>187</v>
      </c>
      <c r="H2235" s="279">
        <v>308.162</v>
      </c>
      <c r="I2235" s="280"/>
      <c r="J2235" s="281">
        <f>ROUND(I2235*H2235,2)</f>
        <v>0</v>
      </c>
      <c r="K2235" s="282"/>
      <c r="L2235" s="283"/>
      <c r="M2235" s="284" t="s">
        <v>1</v>
      </c>
      <c r="N2235" s="285" t="s">
        <v>38</v>
      </c>
      <c r="O2235" s="92"/>
      <c r="P2235" s="230">
        <f>O2235*H2235</f>
        <v>0</v>
      </c>
      <c r="Q2235" s="230">
        <v>0</v>
      </c>
      <c r="R2235" s="230">
        <f>Q2235*H2235</f>
        <v>0</v>
      </c>
      <c r="S2235" s="230">
        <v>0</v>
      </c>
      <c r="T2235" s="231">
        <f>S2235*H2235</f>
        <v>0</v>
      </c>
      <c r="U2235" s="39"/>
      <c r="V2235" s="39"/>
      <c r="W2235" s="39"/>
      <c r="X2235" s="39"/>
      <c r="Y2235" s="39"/>
      <c r="Z2235" s="39"/>
      <c r="AA2235" s="39"/>
      <c r="AB2235" s="39"/>
      <c r="AC2235" s="39"/>
      <c r="AD2235" s="39"/>
      <c r="AE2235" s="39"/>
      <c r="AR2235" s="232" t="s">
        <v>291</v>
      </c>
      <c r="AT2235" s="232" t="s">
        <v>293</v>
      </c>
      <c r="AU2235" s="232" t="s">
        <v>82</v>
      </c>
      <c r="AY2235" s="18" t="s">
        <v>129</v>
      </c>
      <c r="BE2235" s="233">
        <f>IF(N2235="základní",J2235,0)</f>
        <v>0</v>
      </c>
      <c r="BF2235" s="233">
        <f>IF(N2235="snížená",J2235,0)</f>
        <v>0</v>
      </c>
      <c r="BG2235" s="233">
        <f>IF(N2235="zákl. přenesená",J2235,0)</f>
        <v>0</v>
      </c>
      <c r="BH2235" s="233">
        <f>IF(N2235="sníž. přenesená",J2235,0)</f>
        <v>0</v>
      </c>
      <c r="BI2235" s="233">
        <f>IF(N2235="nulová",J2235,0)</f>
        <v>0</v>
      </c>
      <c r="BJ2235" s="18" t="s">
        <v>80</v>
      </c>
      <c r="BK2235" s="233">
        <f>ROUND(I2235*H2235,2)</f>
        <v>0</v>
      </c>
      <c r="BL2235" s="18" t="s">
        <v>248</v>
      </c>
      <c r="BM2235" s="232" t="s">
        <v>1362</v>
      </c>
    </row>
    <row r="2236" spans="1:47" s="2" customFormat="1" ht="12">
      <c r="A2236" s="39"/>
      <c r="B2236" s="40"/>
      <c r="C2236" s="41"/>
      <c r="D2236" s="234" t="s">
        <v>137</v>
      </c>
      <c r="E2236" s="41"/>
      <c r="F2236" s="235" t="s">
        <v>1361</v>
      </c>
      <c r="G2236" s="41"/>
      <c r="H2236" s="41"/>
      <c r="I2236" s="236"/>
      <c r="J2236" s="41"/>
      <c r="K2236" s="41"/>
      <c r="L2236" s="45"/>
      <c r="M2236" s="237"/>
      <c r="N2236" s="238"/>
      <c r="O2236" s="92"/>
      <c r="P2236" s="92"/>
      <c r="Q2236" s="92"/>
      <c r="R2236" s="92"/>
      <c r="S2236" s="92"/>
      <c r="T2236" s="93"/>
      <c r="U2236" s="39"/>
      <c r="V2236" s="39"/>
      <c r="W2236" s="39"/>
      <c r="X2236" s="39"/>
      <c r="Y2236" s="39"/>
      <c r="Z2236" s="39"/>
      <c r="AA2236" s="39"/>
      <c r="AB2236" s="39"/>
      <c r="AC2236" s="39"/>
      <c r="AD2236" s="39"/>
      <c r="AE2236" s="39"/>
      <c r="AT2236" s="18" t="s">
        <v>137</v>
      </c>
      <c r="AU2236" s="18" t="s">
        <v>82</v>
      </c>
    </row>
    <row r="2237" spans="1:51" s="14" customFormat="1" ht="12">
      <c r="A2237" s="14"/>
      <c r="B2237" s="253"/>
      <c r="C2237" s="254"/>
      <c r="D2237" s="234" t="s">
        <v>188</v>
      </c>
      <c r="E2237" s="255" t="s">
        <v>1</v>
      </c>
      <c r="F2237" s="256" t="s">
        <v>1363</v>
      </c>
      <c r="G2237" s="254"/>
      <c r="H2237" s="257">
        <v>308.162</v>
      </c>
      <c r="I2237" s="258"/>
      <c r="J2237" s="254"/>
      <c r="K2237" s="254"/>
      <c r="L2237" s="259"/>
      <c r="M2237" s="260"/>
      <c r="N2237" s="261"/>
      <c r="O2237" s="261"/>
      <c r="P2237" s="261"/>
      <c r="Q2237" s="261"/>
      <c r="R2237" s="261"/>
      <c r="S2237" s="261"/>
      <c r="T2237" s="262"/>
      <c r="U2237" s="14"/>
      <c r="V2237" s="14"/>
      <c r="W2237" s="14"/>
      <c r="X2237" s="14"/>
      <c r="Y2237" s="14"/>
      <c r="Z2237" s="14"/>
      <c r="AA2237" s="14"/>
      <c r="AB2237" s="14"/>
      <c r="AC2237" s="14"/>
      <c r="AD2237" s="14"/>
      <c r="AE2237" s="14"/>
      <c r="AT2237" s="263" t="s">
        <v>188</v>
      </c>
      <c r="AU2237" s="263" t="s">
        <v>82</v>
      </c>
      <c r="AV2237" s="14" t="s">
        <v>82</v>
      </c>
      <c r="AW2237" s="14" t="s">
        <v>30</v>
      </c>
      <c r="AX2237" s="14" t="s">
        <v>73</v>
      </c>
      <c r="AY2237" s="263" t="s">
        <v>129</v>
      </c>
    </row>
    <row r="2238" spans="1:51" s="15" customFormat="1" ht="12">
      <c r="A2238" s="15"/>
      <c r="B2238" s="264"/>
      <c r="C2238" s="265"/>
      <c r="D2238" s="234" t="s">
        <v>188</v>
      </c>
      <c r="E2238" s="266" t="s">
        <v>1</v>
      </c>
      <c r="F2238" s="267" t="s">
        <v>197</v>
      </c>
      <c r="G2238" s="265"/>
      <c r="H2238" s="268">
        <v>308.162</v>
      </c>
      <c r="I2238" s="269"/>
      <c r="J2238" s="265"/>
      <c r="K2238" s="265"/>
      <c r="L2238" s="270"/>
      <c r="M2238" s="271"/>
      <c r="N2238" s="272"/>
      <c r="O2238" s="272"/>
      <c r="P2238" s="272"/>
      <c r="Q2238" s="272"/>
      <c r="R2238" s="272"/>
      <c r="S2238" s="272"/>
      <c r="T2238" s="273"/>
      <c r="U2238" s="15"/>
      <c r="V2238" s="15"/>
      <c r="W2238" s="15"/>
      <c r="X2238" s="15"/>
      <c r="Y2238" s="15"/>
      <c r="Z2238" s="15"/>
      <c r="AA2238" s="15"/>
      <c r="AB2238" s="15"/>
      <c r="AC2238" s="15"/>
      <c r="AD2238" s="15"/>
      <c r="AE2238" s="15"/>
      <c r="AT2238" s="274" t="s">
        <v>188</v>
      </c>
      <c r="AU2238" s="274" t="s">
        <v>82</v>
      </c>
      <c r="AV2238" s="15" t="s">
        <v>136</v>
      </c>
      <c r="AW2238" s="15" t="s">
        <v>30</v>
      </c>
      <c r="AX2238" s="15" t="s">
        <v>80</v>
      </c>
      <c r="AY2238" s="274" t="s">
        <v>129</v>
      </c>
    </row>
    <row r="2239" spans="1:65" s="2" customFormat="1" ht="44.25" customHeight="1">
      <c r="A2239" s="39"/>
      <c r="B2239" s="40"/>
      <c r="C2239" s="220" t="s">
        <v>1364</v>
      </c>
      <c r="D2239" s="220" t="s">
        <v>132</v>
      </c>
      <c r="E2239" s="221" t="s">
        <v>1365</v>
      </c>
      <c r="F2239" s="222" t="s">
        <v>1366</v>
      </c>
      <c r="G2239" s="223" t="s">
        <v>1347</v>
      </c>
      <c r="H2239" s="297"/>
      <c r="I2239" s="225"/>
      <c r="J2239" s="226">
        <f>ROUND(I2239*H2239,2)</f>
        <v>0</v>
      </c>
      <c r="K2239" s="227"/>
      <c r="L2239" s="45"/>
      <c r="M2239" s="228" t="s">
        <v>1</v>
      </c>
      <c r="N2239" s="229" t="s">
        <v>38</v>
      </c>
      <c r="O2239" s="92"/>
      <c r="P2239" s="230">
        <f>O2239*H2239</f>
        <v>0</v>
      </c>
      <c r="Q2239" s="230">
        <v>0</v>
      </c>
      <c r="R2239" s="230">
        <f>Q2239*H2239</f>
        <v>0</v>
      </c>
      <c r="S2239" s="230">
        <v>0</v>
      </c>
      <c r="T2239" s="231">
        <f>S2239*H2239</f>
        <v>0</v>
      </c>
      <c r="U2239" s="39"/>
      <c r="V2239" s="39"/>
      <c r="W2239" s="39"/>
      <c r="X2239" s="39"/>
      <c r="Y2239" s="39"/>
      <c r="Z2239" s="39"/>
      <c r="AA2239" s="39"/>
      <c r="AB2239" s="39"/>
      <c r="AC2239" s="39"/>
      <c r="AD2239" s="39"/>
      <c r="AE2239" s="39"/>
      <c r="AR2239" s="232" t="s">
        <v>248</v>
      </c>
      <c r="AT2239" s="232" t="s">
        <v>132</v>
      </c>
      <c r="AU2239" s="232" t="s">
        <v>82</v>
      </c>
      <c r="AY2239" s="18" t="s">
        <v>129</v>
      </c>
      <c r="BE2239" s="233">
        <f>IF(N2239="základní",J2239,0)</f>
        <v>0</v>
      </c>
      <c r="BF2239" s="233">
        <f>IF(N2239="snížená",J2239,0)</f>
        <v>0</v>
      </c>
      <c r="BG2239" s="233">
        <f>IF(N2239="zákl. přenesená",J2239,0)</f>
        <v>0</v>
      </c>
      <c r="BH2239" s="233">
        <f>IF(N2239="sníž. přenesená",J2239,0)</f>
        <v>0</v>
      </c>
      <c r="BI2239" s="233">
        <f>IF(N2239="nulová",J2239,0)</f>
        <v>0</v>
      </c>
      <c r="BJ2239" s="18" t="s">
        <v>80</v>
      </c>
      <c r="BK2239" s="233">
        <f>ROUND(I2239*H2239,2)</f>
        <v>0</v>
      </c>
      <c r="BL2239" s="18" t="s">
        <v>248</v>
      </c>
      <c r="BM2239" s="232" t="s">
        <v>1367</v>
      </c>
    </row>
    <row r="2240" spans="1:47" s="2" customFormat="1" ht="12">
      <c r="A2240" s="39"/>
      <c r="B2240" s="40"/>
      <c r="C2240" s="41"/>
      <c r="D2240" s="234" t="s">
        <v>137</v>
      </c>
      <c r="E2240" s="41"/>
      <c r="F2240" s="235" t="s">
        <v>1366</v>
      </c>
      <c r="G2240" s="41"/>
      <c r="H2240" s="41"/>
      <c r="I2240" s="236"/>
      <c r="J2240" s="41"/>
      <c r="K2240" s="41"/>
      <c r="L2240" s="45"/>
      <c r="M2240" s="237"/>
      <c r="N2240" s="238"/>
      <c r="O2240" s="92"/>
      <c r="P2240" s="92"/>
      <c r="Q2240" s="92"/>
      <c r="R2240" s="92"/>
      <c r="S2240" s="92"/>
      <c r="T2240" s="93"/>
      <c r="U2240" s="39"/>
      <c r="V2240" s="39"/>
      <c r="W2240" s="39"/>
      <c r="X2240" s="39"/>
      <c r="Y2240" s="39"/>
      <c r="Z2240" s="39"/>
      <c r="AA2240" s="39"/>
      <c r="AB2240" s="39"/>
      <c r="AC2240" s="39"/>
      <c r="AD2240" s="39"/>
      <c r="AE2240" s="39"/>
      <c r="AT2240" s="18" t="s">
        <v>137</v>
      </c>
      <c r="AU2240" s="18" t="s">
        <v>82</v>
      </c>
    </row>
    <row r="2241" spans="1:63" s="12" customFormat="1" ht="22.8" customHeight="1">
      <c r="A2241" s="12"/>
      <c r="B2241" s="204"/>
      <c r="C2241" s="205"/>
      <c r="D2241" s="206" t="s">
        <v>72</v>
      </c>
      <c r="E2241" s="218" t="s">
        <v>1368</v>
      </c>
      <c r="F2241" s="218" t="s">
        <v>1369</v>
      </c>
      <c r="G2241" s="205"/>
      <c r="H2241" s="205"/>
      <c r="I2241" s="208"/>
      <c r="J2241" s="219">
        <f>BK2241</f>
        <v>0</v>
      </c>
      <c r="K2241" s="205"/>
      <c r="L2241" s="210"/>
      <c r="M2241" s="211"/>
      <c r="N2241" s="212"/>
      <c r="O2241" s="212"/>
      <c r="P2241" s="213">
        <f>SUM(P2242:P2248)</f>
        <v>0</v>
      </c>
      <c r="Q2241" s="212"/>
      <c r="R2241" s="213">
        <f>SUM(R2242:R2248)</f>
        <v>0</v>
      </c>
      <c r="S2241" s="212"/>
      <c r="T2241" s="214">
        <f>SUM(T2242:T2248)</f>
        <v>0</v>
      </c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R2241" s="215" t="s">
        <v>82</v>
      </c>
      <c r="AT2241" s="216" t="s">
        <v>72</v>
      </c>
      <c r="AU2241" s="216" t="s">
        <v>80</v>
      </c>
      <c r="AY2241" s="215" t="s">
        <v>129</v>
      </c>
      <c r="BK2241" s="217">
        <f>SUM(BK2242:BK2248)</f>
        <v>0</v>
      </c>
    </row>
    <row r="2242" spans="1:65" s="2" customFormat="1" ht="24.15" customHeight="1">
      <c r="A2242" s="39"/>
      <c r="B2242" s="40"/>
      <c r="C2242" s="220" t="s">
        <v>1370</v>
      </c>
      <c r="D2242" s="220" t="s">
        <v>132</v>
      </c>
      <c r="E2242" s="221" t="s">
        <v>1371</v>
      </c>
      <c r="F2242" s="222" t="s">
        <v>1372</v>
      </c>
      <c r="G2242" s="223" t="s">
        <v>247</v>
      </c>
      <c r="H2242" s="224">
        <v>1</v>
      </c>
      <c r="I2242" s="225"/>
      <c r="J2242" s="226">
        <f>ROUND(I2242*H2242,2)</f>
        <v>0</v>
      </c>
      <c r="K2242" s="227"/>
      <c r="L2242" s="45"/>
      <c r="M2242" s="228" t="s">
        <v>1</v>
      </c>
      <c r="N2242" s="229" t="s">
        <v>38</v>
      </c>
      <c r="O2242" s="92"/>
      <c r="P2242" s="230">
        <f>O2242*H2242</f>
        <v>0</v>
      </c>
      <c r="Q2242" s="230">
        <v>0</v>
      </c>
      <c r="R2242" s="230">
        <f>Q2242*H2242</f>
        <v>0</v>
      </c>
      <c r="S2242" s="230">
        <v>0</v>
      </c>
      <c r="T2242" s="231">
        <f>S2242*H2242</f>
        <v>0</v>
      </c>
      <c r="U2242" s="39"/>
      <c r="V2242" s="39"/>
      <c r="W2242" s="39"/>
      <c r="X2242" s="39"/>
      <c r="Y2242" s="39"/>
      <c r="Z2242" s="39"/>
      <c r="AA2242" s="39"/>
      <c r="AB2242" s="39"/>
      <c r="AC2242" s="39"/>
      <c r="AD2242" s="39"/>
      <c r="AE2242" s="39"/>
      <c r="AR2242" s="232" t="s">
        <v>248</v>
      </c>
      <c r="AT2242" s="232" t="s">
        <v>132</v>
      </c>
      <c r="AU2242" s="232" t="s">
        <v>82</v>
      </c>
      <c r="AY2242" s="18" t="s">
        <v>129</v>
      </c>
      <c r="BE2242" s="233">
        <f>IF(N2242="základní",J2242,0)</f>
        <v>0</v>
      </c>
      <c r="BF2242" s="233">
        <f>IF(N2242="snížená",J2242,0)</f>
        <v>0</v>
      </c>
      <c r="BG2242" s="233">
        <f>IF(N2242="zákl. přenesená",J2242,0)</f>
        <v>0</v>
      </c>
      <c r="BH2242" s="233">
        <f>IF(N2242="sníž. přenesená",J2242,0)</f>
        <v>0</v>
      </c>
      <c r="BI2242" s="233">
        <f>IF(N2242="nulová",J2242,0)</f>
        <v>0</v>
      </c>
      <c r="BJ2242" s="18" t="s">
        <v>80</v>
      </c>
      <c r="BK2242" s="233">
        <f>ROUND(I2242*H2242,2)</f>
        <v>0</v>
      </c>
      <c r="BL2242" s="18" t="s">
        <v>248</v>
      </c>
      <c r="BM2242" s="232" t="s">
        <v>1373</v>
      </c>
    </row>
    <row r="2243" spans="1:47" s="2" customFormat="1" ht="12">
      <c r="A2243" s="39"/>
      <c r="B2243" s="40"/>
      <c r="C2243" s="41"/>
      <c r="D2243" s="234" t="s">
        <v>137</v>
      </c>
      <c r="E2243" s="41"/>
      <c r="F2243" s="235" t="s">
        <v>1374</v>
      </c>
      <c r="G2243" s="41"/>
      <c r="H2243" s="41"/>
      <c r="I2243" s="236"/>
      <c r="J2243" s="41"/>
      <c r="K2243" s="41"/>
      <c r="L2243" s="45"/>
      <c r="M2243" s="237"/>
      <c r="N2243" s="238"/>
      <c r="O2243" s="92"/>
      <c r="P2243" s="92"/>
      <c r="Q2243" s="92"/>
      <c r="R2243" s="92"/>
      <c r="S2243" s="92"/>
      <c r="T2243" s="93"/>
      <c r="U2243" s="39"/>
      <c r="V2243" s="39"/>
      <c r="W2243" s="39"/>
      <c r="X2243" s="39"/>
      <c r="Y2243" s="39"/>
      <c r="Z2243" s="39"/>
      <c r="AA2243" s="39"/>
      <c r="AB2243" s="39"/>
      <c r="AC2243" s="39"/>
      <c r="AD2243" s="39"/>
      <c r="AE2243" s="39"/>
      <c r="AT2243" s="18" t="s">
        <v>137</v>
      </c>
      <c r="AU2243" s="18" t="s">
        <v>82</v>
      </c>
    </row>
    <row r="2244" spans="1:65" s="2" customFormat="1" ht="24.15" customHeight="1">
      <c r="A2244" s="39"/>
      <c r="B2244" s="40"/>
      <c r="C2244" s="220" t="s">
        <v>492</v>
      </c>
      <c r="D2244" s="220" t="s">
        <v>132</v>
      </c>
      <c r="E2244" s="221" t="s">
        <v>1375</v>
      </c>
      <c r="F2244" s="222" t="s">
        <v>1376</v>
      </c>
      <c r="G2244" s="223" t="s">
        <v>243</v>
      </c>
      <c r="H2244" s="224">
        <v>1</v>
      </c>
      <c r="I2244" s="225"/>
      <c r="J2244" s="226">
        <f>ROUND(I2244*H2244,2)</f>
        <v>0</v>
      </c>
      <c r="K2244" s="227"/>
      <c r="L2244" s="45"/>
      <c r="M2244" s="228" t="s">
        <v>1</v>
      </c>
      <c r="N2244" s="229" t="s">
        <v>38</v>
      </c>
      <c r="O2244" s="92"/>
      <c r="P2244" s="230">
        <f>O2244*H2244</f>
        <v>0</v>
      </c>
      <c r="Q2244" s="230">
        <v>0</v>
      </c>
      <c r="R2244" s="230">
        <f>Q2244*H2244</f>
        <v>0</v>
      </c>
      <c r="S2244" s="230">
        <v>0</v>
      </c>
      <c r="T2244" s="231">
        <f>S2244*H2244</f>
        <v>0</v>
      </c>
      <c r="U2244" s="39"/>
      <c r="V2244" s="39"/>
      <c r="W2244" s="39"/>
      <c r="X2244" s="39"/>
      <c r="Y2244" s="39"/>
      <c r="Z2244" s="39"/>
      <c r="AA2244" s="39"/>
      <c r="AB2244" s="39"/>
      <c r="AC2244" s="39"/>
      <c r="AD2244" s="39"/>
      <c r="AE2244" s="39"/>
      <c r="AR2244" s="232" t="s">
        <v>248</v>
      </c>
      <c r="AT2244" s="232" t="s">
        <v>132</v>
      </c>
      <c r="AU2244" s="232" t="s">
        <v>82</v>
      </c>
      <c r="AY2244" s="18" t="s">
        <v>129</v>
      </c>
      <c r="BE2244" s="233">
        <f>IF(N2244="základní",J2244,0)</f>
        <v>0</v>
      </c>
      <c r="BF2244" s="233">
        <f>IF(N2244="snížená",J2244,0)</f>
        <v>0</v>
      </c>
      <c r="BG2244" s="233">
        <f>IF(N2244="zákl. přenesená",J2244,0)</f>
        <v>0</v>
      </c>
      <c r="BH2244" s="233">
        <f>IF(N2244="sníž. přenesená",J2244,0)</f>
        <v>0</v>
      </c>
      <c r="BI2244" s="233">
        <f>IF(N2244="nulová",J2244,0)</f>
        <v>0</v>
      </c>
      <c r="BJ2244" s="18" t="s">
        <v>80</v>
      </c>
      <c r="BK2244" s="233">
        <f>ROUND(I2244*H2244,2)</f>
        <v>0</v>
      </c>
      <c r="BL2244" s="18" t="s">
        <v>248</v>
      </c>
      <c r="BM2244" s="232" t="s">
        <v>1377</v>
      </c>
    </row>
    <row r="2245" spans="1:47" s="2" customFormat="1" ht="12">
      <c r="A2245" s="39"/>
      <c r="B2245" s="40"/>
      <c r="C2245" s="41"/>
      <c r="D2245" s="234" t="s">
        <v>137</v>
      </c>
      <c r="E2245" s="41"/>
      <c r="F2245" s="235" t="s">
        <v>1376</v>
      </c>
      <c r="G2245" s="41"/>
      <c r="H2245" s="41"/>
      <c r="I2245" s="236"/>
      <c r="J2245" s="41"/>
      <c r="K2245" s="41"/>
      <c r="L2245" s="45"/>
      <c r="M2245" s="237"/>
      <c r="N2245" s="238"/>
      <c r="O2245" s="92"/>
      <c r="P2245" s="92"/>
      <c r="Q2245" s="92"/>
      <c r="R2245" s="92"/>
      <c r="S2245" s="92"/>
      <c r="T2245" s="93"/>
      <c r="U2245" s="39"/>
      <c r="V2245" s="39"/>
      <c r="W2245" s="39"/>
      <c r="X2245" s="39"/>
      <c r="Y2245" s="39"/>
      <c r="Z2245" s="39"/>
      <c r="AA2245" s="39"/>
      <c r="AB2245" s="39"/>
      <c r="AC2245" s="39"/>
      <c r="AD2245" s="39"/>
      <c r="AE2245" s="39"/>
      <c r="AT2245" s="18" t="s">
        <v>137</v>
      </c>
      <c r="AU2245" s="18" t="s">
        <v>82</v>
      </c>
    </row>
    <row r="2246" spans="1:51" s="13" customFormat="1" ht="12">
      <c r="A2246" s="13"/>
      <c r="B2246" s="243"/>
      <c r="C2246" s="244"/>
      <c r="D2246" s="234" t="s">
        <v>188</v>
      </c>
      <c r="E2246" s="245" t="s">
        <v>1</v>
      </c>
      <c r="F2246" s="246" t="s">
        <v>1022</v>
      </c>
      <c r="G2246" s="244"/>
      <c r="H2246" s="245" t="s">
        <v>1</v>
      </c>
      <c r="I2246" s="247"/>
      <c r="J2246" s="244"/>
      <c r="K2246" s="244"/>
      <c r="L2246" s="248"/>
      <c r="M2246" s="249"/>
      <c r="N2246" s="250"/>
      <c r="O2246" s="250"/>
      <c r="P2246" s="250"/>
      <c r="Q2246" s="250"/>
      <c r="R2246" s="250"/>
      <c r="S2246" s="250"/>
      <c r="T2246" s="251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  <c r="AE2246" s="13"/>
      <c r="AT2246" s="252" t="s">
        <v>188</v>
      </c>
      <c r="AU2246" s="252" t="s">
        <v>82</v>
      </c>
      <c r="AV2246" s="13" t="s">
        <v>80</v>
      </c>
      <c r="AW2246" s="13" t="s">
        <v>30</v>
      </c>
      <c r="AX2246" s="13" t="s">
        <v>73</v>
      </c>
      <c r="AY2246" s="252" t="s">
        <v>129</v>
      </c>
    </row>
    <row r="2247" spans="1:51" s="14" customFormat="1" ht="12">
      <c r="A2247" s="14"/>
      <c r="B2247" s="253"/>
      <c r="C2247" s="254"/>
      <c r="D2247" s="234" t="s">
        <v>188</v>
      </c>
      <c r="E2247" s="255" t="s">
        <v>1</v>
      </c>
      <c r="F2247" s="256" t="s">
        <v>80</v>
      </c>
      <c r="G2247" s="254"/>
      <c r="H2247" s="257">
        <v>1</v>
      </c>
      <c r="I2247" s="258"/>
      <c r="J2247" s="254"/>
      <c r="K2247" s="254"/>
      <c r="L2247" s="259"/>
      <c r="M2247" s="260"/>
      <c r="N2247" s="261"/>
      <c r="O2247" s="261"/>
      <c r="P2247" s="261"/>
      <c r="Q2247" s="261"/>
      <c r="R2247" s="261"/>
      <c r="S2247" s="261"/>
      <c r="T2247" s="262"/>
      <c r="U2247" s="14"/>
      <c r="V2247" s="14"/>
      <c r="W2247" s="14"/>
      <c r="X2247" s="14"/>
      <c r="Y2247" s="14"/>
      <c r="Z2247" s="14"/>
      <c r="AA2247" s="14"/>
      <c r="AB2247" s="14"/>
      <c r="AC2247" s="14"/>
      <c r="AD2247" s="14"/>
      <c r="AE2247" s="14"/>
      <c r="AT2247" s="263" t="s">
        <v>188</v>
      </c>
      <c r="AU2247" s="263" t="s">
        <v>82</v>
      </c>
      <c r="AV2247" s="14" t="s">
        <v>82</v>
      </c>
      <c r="AW2247" s="14" t="s">
        <v>30</v>
      </c>
      <c r="AX2247" s="14" t="s">
        <v>73</v>
      </c>
      <c r="AY2247" s="263" t="s">
        <v>129</v>
      </c>
    </row>
    <row r="2248" spans="1:51" s="15" customFormat="1" ht="12">
      <c r="A2248" s="15"/>
      <c r="B2248" s="264"/>
      <c r="C2248" s="265"/>
      <c r="D2248" s="234" t="s">
        <v>188</v>
      </c>
      <c r="E2248" s="266" t="s">
        <v>1</v>
      </c>
      <c r="F2248" s="267" t="s">
        <v>197</v>
      </c>
      <c r="G2248" s="265"/>
      <c r="H2248" s="268">
        <v>1</v>
      </c>
      <c r="I2248" s="269"/>
      <c r="J2248" s="265"/>
      <c r="K2248" s="265"/>
      <c r="L2248" s="270"/>
      <c r="M2248" s="271"/>
      <c r="N2248" s="272"/>
      <c r="O2248" s="272"/>
      <c r="P2248" s="272"/>
      <c r="Q2248" s="272"/>
      <c r="R2248" s="272"/>
      <c r="S2248" s="272"/>
      <c r="T2248" s="273"/>
      <c r="U2248" s="15"/>
      <c r="V2248" s="15"/>
      <c r="W2248" s="15"/>
      <c r="X2248" s="15"/>
      <c r="Y2248" s="15"/>
      <c r="Z2248" s="15"/>
      <c r="AA2248" s="15"/>
      <c r="AB2248" s="15"/>
      <c r="AC2248" s="15"/>
      <c r="AD2248" s="15"/>
      <c r="AE2248" s="15"/>
      <c r="AT2248" s="274" t="s">
        <v>188</v>
      </c>
      <c r="AU2248" s="274" t="s">
        <v>82</v>
      </c>
      <c r="AV2248" s="15" t="s">
        <v>136</v>
      </c>
      <c r="AW2248" s="15" t="s">
        <v>30</v>
      </c>
      <c r="AX2248" s="15" t="s">
        <v>80</v>
      </c>
      <c r="AY2248" s="274" t="s">
        <v>129</v>
      </c>
    </row>
    <row r="2249" spans="1:63" s="12" customFormat="1" ht="22.8" customHeight="1">
      <c r="A2249" s="12"/>
      <c r="B2249" s="204"/>
      <c r="C2249" s="205"/>
      <c r="D2249" s="206" t="s">
        <v>72</v>
      </c>
      <c r="E2249" s="218" t="s">
        <v>1378</v>
      </c>
      <c r="F2249" s="218" t="s">
        <v>1379</v>
      </c>
      <c r="G2249" s="205"/>
      <c r="H2249" s="205"/>
      <c r="I2249" s="208"/>
      <c r="J2249" s="219">
        <f>BK2249</f>
        <v>0</v>
      </c>
      <c r="K2249" s="205"/>
      <c r="L2249" s="210"/>
      <c r="M2249" s="211"/>
      <c r="N2249" s="212"/>
      <c r="O2249" s="212"/>
      <c r="P2249" s="213">
        <f>SUM(P2250:P2396)</f>
        <v>0</v>
      </c>
      <c r="Q2249" s="212"/>
      <c r="R2249" s="213">
        <f>SUM(R2250:R2396)</f>
        <v>0</v>
      </c>
      <c r="S2249" s="212"/>
      <c r="T2249" s="214">
        <f>SUM(T2250:T2396)</f>
        <v>0</v>
      </c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R2249" s="215" t="s">
        <v>82</v>
      </c>
      <c r="AT2249" s="216" t="s">
        <v>72</v>
      </c>
      <c r="AU2249" s="216" t="s">
        <v>80</v>
      </c>
      <c r="AY2249" s="215" t="s">
        <v>129</v>
      </c>
      <c r="BK2249" s="217">
        <f>SUM(BK2250:BK2396)</f>
        <v>0</v>
      </c>
    </row>
    <row r="2250" spans="1:65" s="2" customFormat="1" ht="49.05" customHeight="1">
      <c r="A2250" s="39"/>
      <c r="B2250" s="40"/>
      <c r="C2250" s="220" t="s">
        <v>1380</v>
      </c>
      <c r="D2250" s="220" t="s">
        <v>132</v>
      </c>
      <c r="E2250" s="221" t="s">
        <v>1381</v>
      </c>
      <c r="F2250" s="222" t="s">
        <v>1382</v>
      </c>
      <c r="G2250" s="223" t="s">
        <v>187</v>
      </c>
      <c r="H2250" s="224">
        <v>26.55</v>
      </c>
      <c r="I2250" s="225"/>
      <c r="J2250" s="226">
        <f>ROUND(I2250*H2250,2)</f>
        <v>0</v>
      </c>
      <c r="K2250" s="227"/>
      <c r="L2250" s="45"/>
      <c r="M2250" s="228" t="s">
        <v>1</v>
      </c>
      <c r="N2250" s="229" t="s">
        <v>38</v>
      </c>
      <c r="O2250" s="92"/>
      <c r="P2250" s="230">
        <f>O2250*H2250</f>
        <v>0</v>
      </c>
      <c r="Q2250" s="230">
        <v>0</v>
      </c>
      <c r="R2250" s="230">
        <f>Q2250*H2250</f>
        <v>0</v>
      </c>
      <c r="S2250" s="230">
        <v>0</v>
      </c>
      <c r="T2250" s="231">
        <f>S2250*H2250</f>
        <v>0</v>
      </c>
      <c r="U2250" s="39"/>
      <c r="V2250" s="39"/>
      <c r="W2250" s="39"/>
      <c r="X2250" s="39"/>
      <c r="Y2250" s="39"/>
      <c r="Z2250" s="39"/>
      <c r="AA2250" s="39"/>
      <c r="AB2250" s="39"/>
      <c r="AC2250" s="39"/>
      <c r="AD2250" s="39"/>
      <c r="AE2250" s="39"/>
      <c r="AR2250" s="232" t="s">
        <v>248</v>
      </c>
      <c r="AT2250" s="232" t="s">
        <v>132</v>
      </c>
      <c r="AU2250" s="232" t="s">
        <v>82</v>
      </c>
      <c r="AY2250" s="18" t="s">
        <v>129</v>
      </c>
      <c r="BE2250" s="233">
        <f>IF(N2250="základní",J2250,0)</f>
        <v>0</v>
      </c>
      <c r="BF2250" s="233">
        <f>IF(N2250="snížená",J2250,0)</f>
        <v>0</v>
      </c>
      <c r="BG2250" s="233">
        <f>IF(N2250="zákl. přenesená",J2250,0)</f>
        <v>0</v>
      </c>
      <c r="BH2250" s="233">
        <f>IF(N2250="sníž. přenesená",J2250,0)</f>
        <v>0</v>
      </c>
      <c r="BI2250" s="233">
        <f>IF(N2250="nulová",J2250,0)</f>
        <v>0</v>
      </c>
      <c r="BJ2250" s="18" t="s">
        <v>80</v>
      </c>
      <c r="BK2250" s="233">
        <f>ROUND(I2250*H2250,2)</f>
        <v>0</v>
      </c>
      <c r="BL2250" s="18" t="s">
        <v>248</v>
      </c>
      <c r="BM2250" s="232" t="s">
        <v>1383</v>
      </c>
    </row>
    <row r="2251" spans="1:47" s="2" customFormat="1" ht="12">
      <c r="A2251" s="39"/>
      <c r="B2251" s="40"/>
      <c r="C2251" s="41"/>
      <c r="D2251" s="234" t="s">
        <v>137</v>
      </c>
      <c r="E2251" s="41"/>
      <c r="F2251" s="235" t="s">
        <v>1382</v>
      </c>
      <c r="G2251" s="41"/>
      <c r="H2251" s="41"/>
      <c r="I2251" s="236"/>
      <c r="J2251" s="41"/>
      <c r="K2251" s="41"/>
      <c r="L2251" s="45"/>
      <c r="M2251" s="237"/>
      <c r="N2251" s="238"/>
      <c r="O2251" s="92"/>
      <c r="P2251" s="92"/>
      <c r="Q2251" s="92"/>
      <c r="R2251" s="92"/>
      <c r="S2251" s="92"/>
      <c r="T2251" s="93"/>
      <c r="U2251" s="39"/>
      <c r="V2251" s="39"/>
      <c r="W2251" s="39"/>
      <c r="X2251" s="39"/>
      <c r="Y2251" s="39"/>
      <c r="Z2251" s="39"/>
      <c r="AA2251" s="39"/>
      <c r="AB2251" s="39"/>
      <c r="AC2251" s="39"/>
      <c r="AD2251" s="39"/>
      <c r="AE2251" s="39"/>
      <c r="AT2251" s="18" t="s">
        <v>137</v>
      </c>
      <c r="AU2251" s="18" t="s">
        <v>82</v>
      </c>
    </row>
    <row r="2252" spans="1:51" s="13" customFormat="1" ht="12">
      <c r="A2252" s="13"/>
      <c r="B2252" s="243"/>
      <c r="C2252" s="244"/>
      <c r="D2252" s="234" t="s">
        <v>188</v>
      </c>
      <c r="E2252" s="245" t="s">
        <v>1</v>
      </c>
      <c r="F2252" s="246" t="s">
        <v>1158</v>
      </c>
      <c r="G2252" s="244"/>
      <c r="H2252" s="245" t="s">
        <v>1</v>
      </c>
      <c r="I2252" s="247"/>
      <c r="J2252" s="244"/>
      <c r="K2252" s="244"/>
      <c r="L2252" s="248"/>
      <c r="M2252" s="249"/>
      <c r="N2252" s="250"/>
      <c r="O2252" s="250"/>
      <c r="P2252" s="250"/>
      <c r="Q2252" s="250"/>
      <c r="R2252" s="250"/>
      <c r="S2252" s="250"/>
      <c r="T2252" s="251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T2252" s="252" t="s">
        <v>188</v>
      </c>
      <c r="AU2252" s="252" t="s">
        <v>82</v>
      </c>
      <c r="AV2252" s="13" t="s">
        <v>80</v>
      </c>
      <c r="AW2252" s="13" t="s">
        <v>30</v>
      </c>
      <c r="AX2252" s="13" t="s">
        <v>73</v>
      </c>
      <c r="AY2252" s="252" t="s">
        <v>129</v>
      </c>
    </row>
    <row r="2253" spans="1:51" s="14" customFormat="1" ht="12">
      <c r="A2253" s="14"/>
      <c r="B2253" s="253"/>
      <c r="C2253" s="254"/>
      <c r="D2253" s="234" t="s">
        <v>188</v>
      </c>
      <c r="E2253" s="255" t="s">
        <v>1</v>
      </c>
      <c r="F2253" s="256" t="s">
        <v>696</v>
      </c>
      <c r="G2253" s="254"/>
      <c r="H2253" s="257">
        <v>26.55</v>
      </c>
      <c r="I2253" s="258"/>
      <c r="J2253" s="254"/>
      <c r="K2253" s="254"/>
      <c r="L2253" s="259"/>
      <c r="M2253" s="260"/>
      <c r="N2253" s="261"/>
      <c r="O2253" s="261"/>
      <c r="P2253" s="261"/>
      <c r="Q2253" s="261"/>
      <c r="R2253" s="261"/>
      <c r="S2253" s="261"/>
      <c r="T2253" s="262"/>
      <c r="U2253" s="14"/>
      <c r="V2253" s="14"/>
      <c r="W2253" s="14"/>
      <c r="X2253" s="14"/>
      <c r="Y2253" s="14"/>
      <c r="Z2253" s="14"/>
      <c r="AA2253" s="14"/>
      <c r="AB2253" s="14"/>
      <c r="AC2253" s="14"/>
      <c r="AD2253" s="14"/>
      <c r="AE2253" s="14"/>
      <c r="AT2253" s="263" t="s">
        <v>188</v>
      </c>
      <c r="AU2253" s="263" t="s">
        <v>82</v>
      </c>
      <c r="AV2253" s="14" t="s">
        <v>82</v>
      </c>
      <c r="AW2253" s="14" t="s">
        <v>30</v>
      </c>
      <c r="AX2253" s="14" t="s">
        <v>73</v>
      </c>
      <c r="AY2253" s="263" t="s">
        <v>129</v>
      </c>
    </row>
    <row r="2254" spans="1:51" s="15" customFormat="1" ht="12">
      <c r="A2254" s="15"/>
      <c r="B2254" s="264"/>
      <c r="C2254" s="265"/>
      <c r="D2254" s="234" t="s">
        <v>188</v>
      </c>
      <c r="E2254" s="266" t="s">
        <v>1</v>
      </c>
      <c r="F2254" s="267" t="s">
        <v>197</v>
      </c>
      <c r="G2254" s="265"/>
      <c r="H2254" s="268">
        <v>26.55</v>
      </c>
      <c r="I2254" s="269"/>
      <c r="J2254" s="265"/>
      <c r="K2254" s="265"/>
      <c r="L2254" s="270"/>
      <c r="M2254" s="271"/>
      <c r="N2254" s="272"/>
      <c r="O2254" s="272"/>
      <c r="P2254" s="272"/>
      <c r="Q2254" s="272"/>
      <c r="R2254" s="272"/>
      <c r="S2254" s="272"/>
      <c r="T2254" s="273"/>
      <c r="U2254" s="15"/>
      <c r="V2254" s="15"/>
      <c r="W2254" s="15"/>
      <c r="X2254" s="15"/>
      <c r="Y2254" s="15"/>
      <c r="Z2254" s="15"/>
      <c r="AA2254" s="15"/>
      <c r="AB2254" s="15"/>
      <c r="AC2254" s="15"/>
      <c r="AD2254" s="15"/>
      <c r="AE2254" s="15"/>
      <c r="AT2254" s="274" t="s">
        <v>188</v>
      </c>
      <c r="AU2254" s="274" t="s">
        <v>82</v>
      </c>
      <c r="AV2254" s="15" t="s">
        <v>136</v>
      </c>
      <c r="AW2254" s="15" t="s">
        <v>30</v>
      </c>
      <c r="AX2254" s="15" t="s">
        <v>80</v>
      </c>
      <c r="AY2254" s="274" t="s">
        <v>129</v>
      </c>
    </row>
    <row r="2255" spans="1:65" s="2" customFormat="1" ht="33" customHeight="1">
      <c r="A2255" s="39"/>
      <c r="B2255" s="40"/>
      <c r="C2255" s="220" t="s">
        <v>1384</v>
      </c>
      <c r="D2255" s="220" t="s">
        <v>132</v>
      </c>
      <c r="E2255" s="221" t="s">
        <v>1385</v>
      </c>
      <c r="F2255" s="222" t="s">
        <v>1386</v>
      </c>
      <c r="G2255" s="223" t="s">
        <v>187</v>
      </c>
      <c r="H2255" s="224">
        <v>69.166</v>
      </c>
      <c r="I2255" s="225"/>
      <c r="J2255" s="226">
        <f>ROUND(I2255*H2255,2)</f>
        <v>0</v>
      </c>
      <c r="K2255" s="227"/>
      <c r="L2255" s="45"/>
      <c r="M2255" s="228" t="s">
        <v>1</v>
      </c>
      <c r="N2255" s="229" t="s">
        <v>38</v>
      </c>
      <c r="O2255" s="92"/>
      <c r="P2255" s="230">
        <f>O2255*H2255</f>
        <v>0</v>
      </c>
      <c r="Q2255" s="230">
        <v>0</v>
      </c>
      <c r="R2255" s="230">
        <f>Q2255*H2255</f>
        <v>0</v>
      </c>
      <c r="S2255" s="230">
        <v>0</v>
      </c>
      <c r="T2255" s="231">
        <f>S2255*H2255</f>
        <v>0</v>
      </c>
      <c r="U2255" s="39"/>
      <c r="V2255" s="39"/>
      <c r="W2255" s="39"/>
      <c r="X2255" s="39"/>
      <c r="Y2255" s="39"/>
      <c r="Z2255" s="39"/>
      <c r="AA2255" s="39"/>
      <c r="AB2255" s="39"/>
      <c r="AC2255" s="39"/>
      <c r="AD2255" s="39"/>
      <c r="AE2255" s="39"/>
      <c r="AR2255" s="232" t="s">
        <v>248</v>
      </c>
      <c r="AT2255" s="232" t="s">
        <v>132</v>
      </c>
      <c r="AU2255" s="232" t="s">
        <v>82</v>
      </c>
      <c r="AY2255" s="18" t="s">
        <v>129</v>
      </c>
      <c r="BE2255" s="233">
        <f>IF(N2255="základní",J2255,0)</f>
        <v>0</v>
      </c>
      <c r="BF2255" s="233">
        <f>IF(N2255="snížená",J2255,0)</f>
        <v>0</v>
      </c>
      <c r="BG2255" s="233">
        <f>IF(N2255="zákl. přenesená",J2255,0)</f>
        <v>0</v>
      </c>
      <c r="BH2255" s="233">
        <f>IF(N2255="sníž. přenesená",J2255,0)</f>
        <v>0</v>
      </c>
      <c r="BI2255" s="233">
        <f>IF(N2255="nulová",J2255,0)</f>
        <v>0</v>
      </c>
      <c r="BJ2255" s="18" t="s">
        <v>80</v>
      </c>
      <c r="BK2255" s="233">
        <f>ROUND(I2255*H2255,2)</f>
        <v>0</v>
      </c>
      <c r="BL2255" s="18" t="s">
        <v>248</v>
      </c>
      <c r="BM2255" s="232" t="s">
        <v>1387</v>
      </c>
    </row>
    <row r="2256" spans="1:47" s="2" customFormat="1" ht="12">
      <c r="A2256" s="39"/>
      <c r="B2256" s="40"/>
      <c r="C2256" s="41"/>
      <c r="D2256" s="234" t="s">
        <v>137</v>
      </c>
      <c r="E2256" s="41"/>
      <c r="F2256" s="235" t="s">
        <v>1388</v>
      </c>
      <c r="G2256" s="41"/>
      <c r="H2256" s="41"/>
      <c r="I2256" s="236"/>
      <c r="J2256" s="41"/>
      <c r="K2256" s="41"/>
      <c r="L2256" s="45"/>
      <c r="M2256" s="237"/>
      <c r="N2256" s="238"/>
      <c r="O2256" s="92"/>
      <c r="P2256" s="92"/>
      <c r="Q2256" s="92"/>
      <c r="R2256" s="92"/>
      <c r="S2256" s="92"/>
      <c r="T2256" s="93"/>
      <c r="U2256" s="39"/>
      <c r="V2256" s="39"/>
      <c r="W2256" s="39"/>
      <c r="X2256" s="39"/>
      <c r="Y2256" s="39"/>
      <c r="Z2256" s="39"/>
      <c r="AA2256" s="39"/>
      <c r="AB2256" s="39"/>
      <c r="AC2256" s="39"/>
      <c r="AD2256" s="39"/>
      <c r="AE2256" s="39"/>
      <c r="AT2256" s="18" t="s">
        <v>137</v>
      </c>
      <c r="AU2256" s="18" t="s">
        <v>82</v>
      </c>
    </row>
    <row r="2257" spans="1:51" s="13" customFormat="1" ht="12">
      <c r="A2257" s="13"/>
      <c r="B2257" s="243"/>
      <c r="C2257" s="244"/>
      <c r="D2257" s="234" t="s">
        <v>188</v>
      </c>
      <c r="E2257" s="245" t="s">
        <v>1</v>
      </c>
      <c r="F2257" s="246" t="s">
        <v>1389</v>
      </c>
      <c r="G2257" s="244"/>
      <c r="H2257" s="245" t="s">
        <v>1</v>
      </c>
      <c r="I2257" s="247"/>
      <c r="J2257" s="244"/>
      <c r="K2257" s="244"/>
      <c r="L2257" s="248"/>
      <c r="M2257" s="249"/>
      <c r="N2257" s="250"/>
      <c r="O2257" s="250"/>
      <c r="P2257" s="250"/>
      <c r="Q2257" s="250"/>
      <c r="R2257" s="250"/>
      <c r="S2257" s="250"/>
      <c r="T2257" s="251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T2257" s="252" t="s">
        <v>188</v>
      </c>
      <c r="AU2257" s="252" t="s">
        <v>82</v>
      </c>
      <c r="AV2257" s="13" t="s">
        <v>80</v>
      </c>
      <c r="AW2257" s="13" t="s">
        <v>30</v>
      </c>
      <c r="AX2257" s="13" t="s">
        <v>73</v>
      </c>
      <c r="AY2257" s="252" t="s">
        <v>129</v>
      </c>
    </row>
    <row r="2258" spans="1:51" s="14" customFormat="1" ht="12">
      <c r="A2258" s="14"/>
      <c r="B2258" s="253"/>
      <c r="C2258" s="254"/>
      <c r="D2258" s="234" t="s">
        <v>188</v>
      </c>
      <c r="E2258" s="255" t="s">
        <v>1</v>
      </c>
      <c r="F2258" s="256" t="s">
        <v>1390</v>
      </c>
      <c r="G2258" s="254"/>
      <c r="H2258" s="257">
        <v>27.338</v>
      </c>
      <c r="I2258" s="258"/>
      <c r="J2258" s="254"/>
      <c r="K2258" s="254"/>
      <c r="L2258" s="259"/>
      <c r="M2258" s="260"/>
      <c r="N2258" s="261"/>
      <c r="O2258" s="261"/>
      <c r="P2258" s="261"/>
      <c r="Q2258" s="261"/>
      <c r="R2258" s="261"/>
      <c r="S2258" s="261"/>
      <c r="T2258" s="262"/>
      <c r="U2258" s="14"/>
      <c r="V2258" s="14"/>
      <c r="W2258" s="14"/>
      <c r="X2258" s="14"/>
      <c r="Y2258" s="14"/>
      <c r="Z2258" s="14"/>
      <c r="AA2258" s="14"/>
      <c r="AB2258" s="14"/>
      <c r="AC2258" s="14"/>
      <c r="AD2258" s="14"/>
      <c r="AE2258" s="14"/>
      <c r="AT2258" s="263" t="s">
        <v>188</v>
      </c>
      <c r="AU2258" s="263" t="s">
        <v>82</v>
      </c>
      <c r="AV2258" s="14" t="s">
        <v>82</v>
      </c>
      <c r="AW2258" s="14" t="s">
        <v>30</v>
      </c>
      <c r="AX2258" s="14" t="s">
        <v>73</v>
      </c>
      <c r="AY2258" s="263" t="s">
        <v>129</v>
      </c>
    </row>
    <row r="2259" spans="1:51" s="13" customFormat="1" ht="12">
      <c r="A2259" s="13"/>
      <c r="B2259" s="243"/>
      <c r="C2259" s="244"/>
      <c r="D2259" s="234" t="s">
        <v>188</v>
      </c>
      <c r="E2259" s="245" t="s">
        <v>1</v>
      </c>
      <c r="F2259" s="246" t="s">
        <v>1391</v>
      </c>
      <c r="G2259" s="244"/>
      <c r="H2259" s="245" t="s">
        <v>1</v>
      </c>
      <c r="I2259" s="247"/>
      <c r="J2259" s="244"/>
      <c r="K2259" s="244"/>
      <c r="L2259" s="248"/>
      <c r="M2259" s="249"/>
      <c r="N2259" s="250"/>
      <c r="O2259" s="250"/>
      <c r="P2259" s="250"/>
      <c r="Q2259" s="250"/>
      <c r="R2259" s="250"/>
      <c r="S2259" s="250"/>
      <c r="T2259" s="251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T2259" s="252" t="s">
        <v>188</v>
      </c>
      <c r="AU2259" s="252" t="s">
        <v>82</v>
      </c>
      <c r="AV2259" s="13" t="s">
        <v>80</v>
      </c>
      <c r="AW2259" s="13" t="s">
        <v>30</v>
      </c>
      <c r="AX2259" s="13" t="s">
        <v>73</v>
      </c>
      <c r="AY2259" s="252" t="s">
        <v>129</v>
      </c>
    </row>
    <row r="2260" spans="1:51" s="14" customFormat="1" ht="12">
      <c r="A2260" s="14"/>
      <c r="B2260" s="253"/>
      <c r="C2260" s="254"/>
      <c r="D2260" s="234" t="s">
        <v>188</v>
      </c>
      <c r="E2260" s="255" t="s">
        <v>1</v>
      </c>
      <c r="F2260" s="256" t="s">
        <v>1392</v>
      </c>
      <c r="G2260" s="254"/>
      <c r="H2260" s="257">
        <v>14.49</v>
      </c>
      <c r="I2260" s="258"/>
      <c r="J2260" s="254"/>
      <c r="K2260" s="254"/>
      <c r="L2260" s="259"/>
      <c r="M2260" s="260"/>
      <c r="N2260" s="261"/>
      <c r="O2260" s="261"/>
      <c r="P2260" s="261"/>
      <c r="Q2260" s="261"/>
      <c r="R2260" s="261"/>
      <c r="S2260" s="261"/>
      <c r="T2260" s="262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T2260" s="263" t="s">
        <v>188</v>
      </c>
      <c r="AU2260" s="263" t="s">
        <v>82</v>
      </c>
      <c r="AV2260" s="14" t="s">
        <v>82</v>
      </c>
      <c r="AW2260" s="14" t="s">
        <v>30</v>
      </c>
      <c r="AX2260" s="14" t="s">
        <v>73</v>
      </c>
      <c r="AY2260" s="263" t="s">
        <v>129</v>
      </c>
    </row>
    <row r="2261" spans="1:51" s="13" customFormat="1" ht="12">
      <c r="A2261" s="13"/>
      <c r="B2261" s="243"/>
      <c r="C2261" s="244"/>
      <c r="D2261" s="234" t="s">
        <v>188</v>
      </c>
      <c r="E2261" s="245" t="s">
        <v>1</v>
      </c>
      <c r="F2261" s="246" t="s">
        <v>1393</v>
      </c>
      <c r="G2261" s="244"/>
      <c r="H2261" s="245" t="s">
        <v>1</v>
      </c>
      <c r="I2261" s="247"/>
      <c r="J2261" s="244"/>
      <c r="K2261" s="244"/>
      <c r="L2261" s="248"/>
      <c r="M2261" s="249"/>
      <c r="N2261" s="250"/>
      <c r="O2261" s="250"/>
      <c r="P2261" s="250"/>
      <c r="Q2261" s="250"/>
      <c r="R2261" s="250"/>
      <c r="S2261" s="250"/>
      <c r="T2261" s="251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T2261" s="252" t="s">
        <v>188</v>
      </c>
      <c r="AU2261" s="252" t="s">
        <v>82</v>
      </c>
      <c r="AV2261" s="13" t="s">
        <v>80</v>
      </c>
      <c r="AW2261" s="13" t="s">
        <v>30</v>
      </c>
      <c r="AX2261" s="13" t="s">
        <v>73</v>
      </c>
      <c r="AY2261" s="252" t="s">
        <v>129</v>
      </c>
    </row>
    <row r="2262" spans="1:51" s="14" customFormat="1" ht="12">
      <c r="A2262" s="14"/>
      <c r="B2262" s="253"/>
      <c r="C2262" s="254"/>
      <c r="D2262" s="234" t="s">
        <v>188</v>
      </c>
      <c r="E2262" s="255" t="s">
        <v>1</v>
      </c>
      <c r="F2262" s="256" t="s">
        <v>1390</v>
      </c>
      <c r="G2262" s="254"/>
      <c r="H2262" s="257">
        <v>27.338</v>
      </c>
      <c r="I2262" s="258"/>
      <c r="J2262" s="254"/>
      <c r="K2262" s="254"/>
      <c r="L2262" s="259"/>
      <c r="M2262" s="260"/>
      <c r="N2262" s="261"/>
      <c r="O2262" s="261"/>
      <c r="P2262" s="261"/>
      <c r="Q2262" s="261"/>
      <c r="R2262" s="261"/>
      <c r="S2262" s="261"/>
      <c r="T2262" s="262"/>
      <c r="U2262" s="14"/>
      <c r="V2262" s="14"/>
      <c r="W2262" s="14"/>
      <c r="X2262" s="14"/>
      <c r="Y2262" s="14"/>
      <c r="Z2262" s="14"/>
      <c r="AA2262" s="14"/>
      <c r="AB2262" s="14"/>
      <c r="AC2262" s="14"/>
      <c r="AD2262" s="14"/>
      <c r="AE2262" s="14"/>
      <c r="AT2262" s="263" t="s">
        <v>188</v>
      </c>
      <c r="AU2262" s="263" t="s">
        <v>82</v>
      </c>
      <c r="AV2262" s="14" t="s">
        <v>82</v>
      </c>
      <c r="AW2262" s="14" t="s">
        <v>30</v>
      </c>
      <c r="AX2262" s="14" t="s">
        <v>73</v>
      </c>
      <c r="AY2262" s="263" t="s">
        <v>129</v>
      </c>
    </row>
    <row r="2263" spans="1:51" s="15" customFormat="1" ht="12">
      <c r="A2263" s="15"/>
      <c r="B2263" s="264"/>
      <c r="C2263" s="265"/>
      <c r="D2263" s="234" t="s">
        <v>188</v>
      </c>
      <c r="E2263" s="266" t="s">
        <v>1</v>
      </c>
      <c r="F2263" s="267" t="s">
        <v>197</v>
      </c>
      <c r="G2263" s="265"/>
      <c r="H2263" s="268">
        <v>69.166</v>
      </c>
      <c r="I2263" s="269"/>
      <c r="J2263" s="265"/>
      <c r="K2263" s="265"/>
      <c r="L2263" s="270"/>
      <c r="M2263" s="271"/>
      <c r="N2263" s="272"/>
      <c r="O2263" s="272"/>
      <c r="P2263" s="272"/>
      <c r="Q2263" s="272"/>
      <c r="R2263" s="272"/>
      <c r="S2263" s="272"/>
      <c r="T2263" s="273"/>
      <c r="U2263" s="15"/>
      <c r="V2263" s="15"/>
      <c r="W2263" s="15"/>
      <c r="X2263" s="15"/>
      <c r="Y2263" s="15"/>
      <c r="Z2263" s="15"/>
      <c r="AA2263" s="15"/>
      <c r="AB2263" s="15"/>
      <c r="AC2263" s="15"/>
      <c r="AD2263" s="15"/>
      <c r="AE2263" s="15"/>
      <c r="AT2263" s="274" t="s">
        <v>188</v>
      </c>
      <c r="AU2263" s="274" t="s">
        <v>82</v>
      </c>
      <c r="AV2263" s="15" t="s">
        <v>136</v>
      </c>
      <c r="AW2263" s="15" t="s">
        <v>30</v>
      </c>
      <c r="AX2263" s="15" t="s">
        <v>80</v>
      </c>
      <c r="AY2263" s="274" t="s">
        <v>129</v>
      </c>
    </row>
    <row r="2264" spans="1:65" s="2" customFormat="1" ht="24.15" customHeight="1">
      <c r="A2264" s="39"/>
      <c r="B2264" s="40"/>
      <c r="C2264" s="275" t="s">
        <v>1343</v>
      </c>
      <c r="D2264" s="275" t="s">
        <v>293</v>
      </c>
      <c r="E2264" s="276" t="s">
        <v>1394</v>
      </c>
      <c r="F2264" s="277" t="s">
        <v>1395</v>
      </c>
      <c r="G2264" s="278" t="s">
        <v>187</v>
      </c>
      <c r="H2264" s="279">
        <v>72.624</v>
      </c>
      <c r="I2264" s="280"/>
      <c r="J2264" s="281">
        <f>ROUND(I2264*H2264,2)</f>
        <v>0</v>
      </c>
      <c r="K2264" s="282"/>
      <c r="L2264" s="283"/>
      <c r="M2264" s="284" t="s">
        <v>1</v>
      </c>
      <c r="N2264" s="285" t="s">
        <v>38</v>
      </c>
      <c r="O2264" s="92"/>
      <c r="P2264" s="230">
        <f>O2264*H2264</f>
        <v>0</v>
      </c>
      <c r="Q2264" s="230">
        <v>0</v>
      </c>
      <c r="R2264" s="230">
        <f>Q2264*H2264</f>
        <v>0</v>
      </c>
      <c r="S2264" s="230">
        <v>0</v>
      </c>
      <c r="T2264" s="231">
        <f>S2264*H2264</f>
        <v>0</v>
      </c>
      <c r="U2264" s="39"/>
      <c r="V2264" s="39"/>
      <c r="W2264" s="39"/>
      <c r="X2264" s="39"/>
      <c r="Y2264" s="39"/>
      <c r="Z2264" s="39"/>
      <c r="AA2264" s="39"/>
      <c r="AB2264" s="39"/>
      <c r="AC2264" s="39"/>
      <c r="AD2264" s="39"/>
      <c r="AE2264" s="39"/>
      <c r="AR2264" s="232" t="s">
        <v>291</v>
      </c>
      <c r="AT2264" s="232" t="s">
        <v>293</v>
      </c>
      <c r="AU2264" s="232" t="s">
        <v>82</v>
      </c>
      <c r="AY2264" s="18" t="s">
        <v>129</v>
      </c>
      <c r="BE2264" s="233">
        <f>IF(N2264="základní",J2264,0)</f>
        <v>0</v>
      </c>
      <c r="BF2264" s="233">
        <f>IF(N2264="snížená",J2264,0)</f>
        <v>0</v>
      </c>
      <c r="BG2264" s="233">
        <f>IF(N2264="zákl. přenesená",J2264,0)</f>
        <v>0</v>
      </c>
      <c r="BH2264" s="233">
        <f>IF(N2264="sníž. přenesená",J2264,0)</f>
        <v>0</v>
      </c>
      <c r="BI2264" s="233">
        <f>IF(N2264="nulová",J2264,0)</f>
        <v>0</v>
      </c>
      <c r="BJ2264" s="18" t="s">
        <v>80</v>
      </c>
      <c r="BK2264" s="233">
        <f>ROUND(I2264*H2264,2)</f>
        <v>0</v>
      </c>
      <c r="BL2264" s="18" t="s">
        <v>248</v>
      </c>
      <c r="BM2264" s="232" t="s">
        <v>1396</v>
      </c>
    </row>
    <row r="2265" spans="1:47" s="2" customFormat="1" ht="12">
      <c r="A2265" s="39"/>
      <c r="B2265" s="40"/>
      <c r="C2265" s="41"/>
      <c r="D2265" s="234" t="s">
        <v>137</v>
      </c>
      <c r="E2265" s="41"/>
      <c r="F2265" s="235" t="s">
        <v>1395</v>
      </c>
      <c r="G2265" s="41"/>
      <c r="H2265" s="41"/>
      <c r="I2265" s="236"/>
      <c r="J2265" s="41"/>
      <c r="K2265" s="41"/>
      <c r="L2265" s="45"/>
      <c r="M2265" s="237"/>
      <c r="N2265" s="238"/>
      <c r="O2265" s="92"/>
      <c r="P2265" s="92"/>
      <c r="Q2265" s="92"/>
      <c r="R2265" s="92"/>
      <c r="S2265" s="92"/>
      <c r="T2265" s="93"/>
      <c r="U2265" s="39"/>
      <c r="V2265" s="39"/>
      <c r="W2265" s="39"/>
      <c r="X2265" s="39"/>
      <c r="Y2265" s="39"/>
      <c r="Z2265" s="39"/>
      <c r="AA2265" s="39"/>
      <c r="AB2265" s="39"/>
      <c r="AC2265" s="39"/>
      <c r="AD2265" s="39"/>
      <c r="AE2265" s="39"/>
      <c r="AT2265" s="18" t="s">
        <v>137</v>
      </c>
      <c r="AU2265" s="18" t="s">
        <v>82</v>
      </c>
    </row>
    <row r="2266" spans="1:51" s="14" customFormat="1" ht="12">
      <c r="A2266" s="14"/>
      <c r="B2266" s="253"/>
      <c r="C2266" s="254"/>
      <c r="D2266" s="234" t="s">
        <v>188</v>
      </c>
      <c r="E2266" s="255" t="s">
        <v>1</v>
      </c>
      <c r="F2266" s="256" t="s">
        <v>1397</v>
      </c>
      <c r="G2266" s="254"/>
      <c r="H2266" s="257">
        <v>72.624</v>
      </c>
      <c r="I2266" s="258"/>
      <c r="J2266" s="254"/>
      <c r="K2266" s="254"/>
      <c r="L2266" s="259"/>
      <c r="M2266" s="260"/>
      <c r="N2266" s="261"/>
      <c r="O2266" s="261"/>
      <c r="P2266" s="261"/>
      <c r="Q2266" s="261"/>
      <c r="R2266" s="261"/>
      <c r="S2266" s="261"/>
      <c r="T2266" s="262"/>
      <c r="U2266" s="14"/>
      <c r="V2266" s="14"/>
      <c r="W2266" s="14"/>
      <c r="X2266" s="14"/>
      <c r="Y2266" s="14"/>
      <c r="Z2266" s="14"/>
      <c r="AA2266" s="14"/>
      <c r="AB2266" s="14"/>
      <c r="AC2266" s="14"/>
      <c r="AD2266" s="14"/>
      <c r="AE2266" s="14"/>
      <c r="AT2266" s="263" t="s">
        <v>188</v>
      </c>
      <c r="AU2266" s="263" t="s">
        <v>82</v>
      </c>
      <c r="AV2266" s="14" t="s">
        <v>82</v>
      </c>
      <c r="AW2266" s="14" t="s">
        <v>30</v>
      </c>
      <c r="AX2266" s="14" t="s">
        <v>73</v>
      </c>
      <c r="AY2266" s="263" t="s">
        <v>129</v>
      </c>
    </row>
    <row r="2267" spans="1:51" s="15" customFormat="1" ht="12">
      <c r="A2267" s="15"/>
      <c r="B2267" s="264"/>
      <c r="C2267" s="265"/>
      <c r="D2267" s="234" t="s">
        <v>188</v>
      </c>
      <c r="E2267" s="266" t="s">
        <v>1</v>
      </c>
      <c r="F2267" s="267" t="s">
        <v>197</v>
      </c>
      <c r="G2267" s="265"/>
      <c r="H2267" s="268">
        <v>72.624</v>
      </c>
      <c r="I2267" s="269"/>
      <c r="J2267" s="265"/>
      <c r="K2267" s="265"/>
      <c r="L2267" s="270"/>
      <c r="M2267" s="271"/>
      <c r="N2267" s="272"/>
      <c r="O2267" s="272"/>
      <c r="P2267" s="272"/>
      <c r="Q2267" s="272"/>
      <c r="R2267" s="272"/>
      <c r="S2267" s="272"/>
      <c r="T2267" s="273"/>
      <c r="U2267" s="15"/>
      <c r="V2267" s="15"/>
      <c r="W2267" s="15"/>
      <c r="X2267" s="15"/>
      <c r="Y2267" s="15"/>
      <c r="Z2267" s="15"/>
      <c r="AA2267" s="15"/>
      <c r="AB2267" s="15"/>
      <c r="AC2267" s="15"/>
      <c r="AD2267" s="15"/>
      <c r="AE2267" s="15"/>
      <c r="AT2267" s="274" t="s">
        <v>188</v>
      </c>
      <c r="AU2267" s="274" t="s">
        <v>82</v>
      </c>
      <c r="AV2267" s="15" t="s">
        <v>136</v>
      </c>
      <c r="AW2267" s="15" t="s">
        <v>30</v>
      </c>
      <c r="AX2267" s="15" t="s">
        <v>80</v>
      </c>
      <c r="AY2267" s="274" t="s">
        <v>129</v>
      </c>
    </row>
    <row r="2268" spans="1:65" s="2" customFormat="1" ht="24.15" customHeight="1">
      <c r="A2268" s="39"/>
      <c r="B2268" s="40"/>
      <c r="C2268" s="275" t="s">
        <v>1398</v>
      </c>
      <c r="D2268" s="275" t="s">
        <v>293</v>
      </c>
      <c r="E2268" s="276" t="s">
        <v>1399</v>
      </c>
      <c r="F2268" s="277" t="s">
        <v>1400</v>
      </c>
      <c r="G2268" s="278" t="s">
        <v>230</v>
      </c>
      <c r="H2268" s="279">
        <v>59.552</v>
      </c>
      <c r="I2268" s="280"/>
      <c r="J2268" s="281">
        <f>ROUND(I2268*H2268,2)</f>
        <v>0</v>
      </c>
      <c r="K2268" s="282"/>
      <c r="L2268" s="283"/>
      <c r="M2268" s="284" t="s">
        <v>1</v>
      </c>
      <c r="N2268" s="285" t="s">
        <v>38</v>
      </c>
      <c r="O2268" s="92"/>
      <c r="P2268" s="230">
        <f>O2268*H2268</f>
        <v>0</v>
      </c>
      <c r="Q2268" s="230">
        <v>0</v>
      </c>
      <c r="R2268" s="230">
        <f>Q2268*H2268</f>
        <v>0</v>
      </c>
      <c r="S2268" s="230">
        <v>0</v>
      </c>
      <c r="T2268" s="231">
        <f>S2268*H2268</f>
        <v>0</v>
      </c>
      <c r="U2268" s="39"/>
      <c r="V2268" s="39"/>
      <c r="W2268" s="39"/>
      <c r="X2268" s="39"/>
      <c r="Y2268" s="39"/>
      <c r="Z2268" s="39"/>
      <c r="AA2268" s="39"/>
      <c r="AB2268" s="39"/>
      <c r="AC2268" s="39"/>
      <c r="AD2268" s="39"/>
      <c r="AE2268" s="39"/>
      <c r="AR2268" s="232" t="s">
        <v>291</v>
      </c>
      <c r="AT2268" s="232" t="s">
        <v>293</v>
      </c>
      <c r="AU2268" s="232" t="s">
        <v>82</v>
      </c>
      <c r="AY2268" s="18" t="s">
        <v>129</v>
      </c>
      <c r="BE2268" s="233">
        <f>IF(N2268="základní",J2268,0)</f>
        <v>0</v>
      </c>
      <c r="BF2268" s="233">
        <f>IF(N2268="snížená",J2268,0)</f>
        <v>0</v>
      </c>
      <c r="BG2268" s="233">
        <f>IF(N2268="zákl. přenesená",J2268,0)</f>
        <v>0</v>
      </c>
      <c r="BH2268" s="233">
        <f>IF(N2268="sníž. přenesená",J2268,0)</f>
        <v>0</v>
      </c>
      <c r="BI2268" s="233">
        <f>IF(N2268="nulová",J2268,0)</f>
        <v>0</v>
      </c>
      <c r="BJ2268" s="18" t="s">
        <v>80</v>
      </c>
      <c r="BK2268" s="233">
        <f>ROUND(I2268*H2268,2)</f>
        <v>0</v>
      </c>
      <c r="BL2268" s="18" t="s">
        <v>248</v>
      </c>
      <c r="BM2268" s="232" t="s">
        <v>1401</v>
      </c>
    </row>
    <row r="2269" spans="1:47" s="2" customFormat="1" ht="12">
      <c r="A2269" s="39"/>
      <c r="B2269" s="40"/>
      <c r="C2269" s="41"/>
      <c r="D2269" s="234" t="s">
        <v>137</v>
      </c>
      <c r="E2269" s="41"/>
      <c r="F2269" s="235" t="s">
        <v>1400</v>
      </c>
      <c r="G2269" s="41"/>
      <c r="H2269" s="41"/>
      <c r="I2269" s="236"/>
      <c r="J2269" s="41"/>
      <c r="K2269" s="41"/>
      <c r="L2269" s="45"/>
      <c r="M2269" s="237"/>
      <c r="N2269" s="238"/>
      <c r="O2269" s="92"/>
      <c r="P2269" s="92"/>
      <c r="Q2269" s="92"/>
      <c r="R2269" s="92"/>
      <c r="S2269" s="92"/>
      <c r="T2269" s="93"/>
      <c r="U2269" s="39"/>
      <c r="V2269" s="39"/>
      <c r="W2269" s="39"/>
      <c r="X2269" s="39"/>
      <c r="Y2269" s="39"/>
      <c r="Z2269" s="39"/>
      <c r="AA2269" s="39"/>
      <c r="AB2269" s="39"/>
      <c r="AC2269" s="39"/>
      <c r="AD2269" s="39"/>
      <c r="AE2269" s="39"/>
      <c r="AT2269" s="18" t="s">
        <v>137</v>
      </c>
      <c r="AU2269" s="18" t="s">
        <v>82</v>
      </c>
    </row>
    <row r="2270" spans="1:65" s="2" customFormat="1" ht="24.15" customHeight="1">
      <c r="A2270" s="39"/>
      <c r="B2270" s="40"/>
      <c r="C2270" s="275" t="s">
        <v>1348</v>
      </c>
      <c r="D2270" s="275" t="s">
        <v>293</v>
      </c>
      <c r="E2270" s="276" t="s">
        <v>1402</v>
      </c>
      <c r="F2270" s="277" t="s">
        <v>1403</v>
      </c>
      <c r="G2270" s="278" t="s">
        <v>230</v>
      </c>
      <c r="H2270" s="279">
        <v>181.562</v>
      </c>
      <c r="I2270" s="280"/>
      <c r="J2270" s="281">
        <f>ROUND(I2270*H2270,2)</f>
        <v>0</v>
      </c>
      <c r="K2270" s="282"/>
      <c r="L2270" s="283"/>
      <c r="M2270" s="284" t="s">
        <v>1</v>
      </c>
      <c r="N2270" s="285" t="s">
        <v>38</v>
      </c>
      <c r="O2270" s="92"/>
      <c r="P2270" s="230">
        <f>O2270*H2270</f>
        <v>0</v>
      </c>
      <c r="Q2270" s="230">
        <v>0</v>
      </c>
      <c r="R2270" s="230">
        <f>Q2270*H2270</f>
        <v>0</v>
      </c>
      <c r="S2270" s="230">
        <v>0</v>
      </c>
      <c r="T2270" s="231">
        <f>S2270*H2270</f>
        <v>0</v>
      </c>
      <c r="U2270" s="39"/>
      <c r="V2270" s="39"/>
      <c r="W2270" s="39"/>
      <c r="X2270" s="39"/>
      <c r="Y2270" s="39"/>
      <c r="Z2270" s="39"/>
      <c r="AA2270" s="39"/>
      <c r="AB2270" s="39"/>
      <c r="AC2270" s="39"/>
      <c r="AD2270" s="39"/>
      <c r="AE2270" s="39"/>
      <c r="AR2270" s="232" t="s">
        <v>291</v>
      </c>
      <c r="AT2270" s="232" t="s">
        <v>293</v>
      </c>
      <c r="AU2270" s="232" t="s">
        <v>82</v>
      </c>
      <c r="AY2270" s="18" t="s">
        <v>129</v>
      </c>
      <c r="BE2270" s="233">
        <f>IF(N2270="základní",J2270,0)</f>
        <v>0</v>
      </c>
      <c r="BF2270" s="233">
        <f>IF(N2270="snížená",J2270,0)</f>
        <v>0</v>
      </c>
      <c r="BG2270" s="233">
        <f>IF(N2270="zákl. přenesená",J2270,0)</f>
        <v>0</v>
      </c>
      <c r="BH2270" s="233">
        <f>IF(N2270="sníž. přenesená",J2270,0)</f>
        <v>0</v>
      </c>
      <c r="BI2270" s="233">
        <f>IF(N2270="nulová",J2270,0)</f>
        <v>0</v>
      </c>
      <c r="BJ2270" s="18" t="s">
        <v>80</v>
      </c>
      <c r="BK2270" s="233">
        <f>ROUND(I2270*H2270,2)</f>
        <v>0</v>
      </c>
      <c r="BL2270" s="18" t="s">
        <v>248</v>
      </c>
      <c r="BM2270" s="232" t="s">
        <v>1404</v>
      </c>
    </row>
    <row r="2271" spans="1:47" s="2" customFormat="1" ht="12">
      <c r="A2271" s="39"/>
      <c r="B2271" s="40"/>
      <c r="C2271" s="41"/>
      <c r="D2271" s="234" t="s">
        <v>137</v>
      </c>
      <c r="E2271" s="41"/>
      <c r="F2271" s="235" t="s">
        <v>1403</v>
      </c>
      <c r="G2271" s="41"/>
      <c r="H2271" s="41"/>
      <c r="I2271" s="236"/>
      <c r="J2271" s="41"/>
      <c r="K2271" s="41"/>
      <c r="L2271" s="45"/>
      <c r="M2271" s="237"/>
      <c r="N2271" s="238"/>
      <c r="O2271" s="92"/>
      <c r="P2271" s="92"/>
      <c r="Q2271" s="92"/>
      <c r="R2271" s="92"/>
      <c r="S2271" s="92"/>
      <c r="T2271" s="93"/>
      <c r="U2271" s="39"/>
      <c r="V2271" s="39"/>
      <c r="W2271" s="39"/>
      <c r="X2271" s="39"/>
      <c r="Y2271" s="39"/>
      <c r="Z2271" s="39"/>
      <c r="AA2271" s="39"/>
      <c r="AB2271" s="39"/>
      <c r="AC2271" s="39"/>
      <c r="AD2271" s="39"/>
      <c r="AE2271" s="39"/>
      <c r="AT2271" s="18" t="s">
        <v>137</v>
      </c>
      <c r="AU2271" s="18" t="s">
        <v>82</v>
      </c>
    </row>
    <row r="2272" spans="1:65" s="2" customFormat="1" ht="24.15" customHeight="1">
      <c r="A2272" s="39"/>
      <c r="B2272" s="40"/>
      <c r="C2272" s="275" t="s">
        <v>1405</v>
      </c>
      <c r="D2272" s="275" t="s">
        <v>293</v>
      </c>
      <c r="E2272" s="276" t="s">
        <v>1406</v>
      </c>
      <c r="F2272" s="277" t="s">
        <v>1407</v>
      </c>
      <c r="G2272" s="278" t="s">
        <v>247</v>
      </c>
      <c r="H2272" s="279">
        <v>95.908</v>
      </c>
      <c r="I2272" s="280"/>
      <c r="J2272" s="281">
        <f>ROUND(I2272*H2272,2)</f>
        <v>0</v>
      </c>
      <c r="K2272" s="282"/>
      <c r="L2272" s="283"/>
      <c r="M2272" s="284" t="s">
        <v>1</v>
      </c>
      <c r="N2272" s="285" t="s">
        <v>38</v>
      </c>
      <c r="O2272" s="92"/>
      <c r="P2272" s="230">
        <f>O2272*H2272</f>
        <v>0</v>
      </c>
      <c r="Q2272" s="230">
        <v>0</v>
      </c>
      <c r="R2272" s="230">
        <f>Q2272*H2272</f>
        <v>0</v>
      </c>
      <c r="S2272" s="230">
        <v>0</v>
      </c>
      <c r="T2272" s="231">
        <f>S2272*H2272</f>
        <v>0</v>
      </c>
      <c r="U2272" s="39"/>
      <c r="V2272" s="39"/>
      <c r="W2272" s="39"/>
      <c r="X2272" s="39"/>
      <c r="Y2272" s="39"/>
      <c r="Z2272" s="39"/>
      <c r="AA2272" s="39"/>
      <c r="AB2272" s="39"/>
      <c r="AC2272" s="39"/>
      <c r="AD2272" s="39"/>
      <c r="AE2272" s="39"/>
      <c r="AR2272" s="232" t="s">
        <v>291</v>
      </c>
      <c r="AT2272" s="232" t="s">
        <v>293</v>
      </c>
      <c r="AU2272" s="232" t="s">
        <v>82</v>
      </c>
      <c r="AY2272" s="18" t="s">
        <v>129</v>
      </c>
      <c r="BE2272" s="233">
        <f>IF(N2272="základní",J2272,0)</f>
        <v>0</v>
      </c>
      <c r="BF2272" s="233">
        <f>IF(N2272="snížená",J2272,0)</f>
        <v>0</v>
      </c>
      <c r="BG2272" s="233">
        <f>IF(N2272="zákl. přenesená",J2272,0)</f>
        <v>0</v>
      </c>
      <c r="BH2272" s="233">
        <f>IF(N2272="sníž. přenesená",J2272,0)</f>
        <v>0</v>
      </c>
      <c r="BI2272" s="233">
        <f>IF(N2272="nulová",J2272,0)</f>
        <v>0</v>
      </c>
      <c r="BJ2272" s="18" t="s">
        <v>80</v>
      </c>
      <c r="BK2272" s="233">
        <f>ROUND(I2272*H2272,2)</f>
        <v>0</v>
      </c>
      <c r="BL2272" s="18" t="s">
        <v>248</v>
      </c>
      <c r="BM2272" s="232" t="s">
        <v>1408</v>
      </c>
    </row>
    <row r="2273" spans="1:47" s="2" customFormat="1" ht="12">
      <c r="A2273" s="39"/>
      <c r="B2273" s="40"/>
      <c r="C2273" s="41"/>
      <c r="D2273" s="234" t="s">
        <v>137</v>
      </c>
      <c r="E2273" s="41"/>
      <c r="F2273" s="235" t="s">
        <v>1407</v>
      </c>
      <c r="G2273" s="41"/>
      <c r="H2273" s="41"/>
      <c r="I2273" s="236"/>
      <c r="J2273" s="41"/>
      <c r="K2273" s="41"/>
      <c r="L2273" s="45"/>
      <c r="M2273" s="237"/>
      <c r="N2273" s="238"/>
      <c r="O2273" s="92"/>
      <c r="P2273" s="92"/>
      <c r="Q2273" s="92"/>
      <c r="R2273" s="92"/>
      <c r="S2273" s="92"/>
      <c r="T2273" s="93"/>
      <c r="U2273" s="39"/>
      <c r="V2273" s="39"/>
      <c r="W2273" s="39"/>
      <c r="X2273" s="39"/>
      <c r="Y2273" s="39"/>
      <c r="Z2273" s="39"/>
      <c r="AA2273" s="39"/>
      <c r="AB2273" s="39"/>
      <c r="AC2273" s="39"/>
      <c r="AD2273" s="39"/>
      <c r="AE2273" s="39"/>
      <c r="AT2273" s="18" t="s">
        <v>137</v>
      </c>
      <c r="AU2273" s="18" t="s">
        <v>82</v>
      </c>
    </row>
    <row r="2274" spans="1:65" s="2" customFormat="1" ht="24.15" customHeight="1">
      <c r="A2274" s="39"/>
      <c r="B2274" s="40"/>
      <c r="C2274" s="220" t="s">
        <v>521</v>
      </c>
      <c r="D2274" s="220" t="s">
        <v>132</v>
      </c>
      <c r="E2274" s="221" t="s">
        <v>1409</v>
      </c>
      <c r="F2274" s="222" t="s">
        <v>1410</v>
      </c>
      <c r="G2274" s="223" t="s">
        <v>187</v>
      </c>
      <c r="H2274" s="224">
        <v>26.4</v>
      </c>
      <c r="I2274" s="225"/>
      <c r="J2274" s="226">
        <f>ROUND(I2274*H2274,2)</f>
        <v>0</v>
      </c>
      <c r="K2274" s="227"/>
      <c r="L2274" s="45"/>
      <c r="M2274" s="228" t="s">
        <v>1</v>
      </c>
      <c r="N2274" s="229" t="s">
        <v>38</v>
      </c>
      <c r="O2274" s="92"/>
      <c r="P2274" s="230">
        <f>O2274*H2274</f>
        <v>0</v>
      </c>
      <c r="Q2274" s="230">
        <v>0</v>
      </c>
      <c r="R2274" s="230">
        <f>Q2274*H2274</f>
        <v>0</v>
      </c>
      <c r="S2274" s="230">
        <v>0</v>
      </c>
      <c r="T2274" s="231">
        <f>S2274*H2274</f>
        <v>0</v>
      </c>
      <c r="U2274" s="39"/>
      <c r="V2274" s="39"/>
      <c r="W2274" s="39"/>
      <c r="X2274" s="39"/>
      <c r="Y2274" s="39"/>
      <c r="Z2274" s="39"/>
      <c r="AA2274" s="39"/>
      <c r="AB2274" s="39"/>
      <c r="AC2274" s="39"/>
      <c r="AD2274" s="39"/>
      <c r="AE2274" s="39"/>
      <c r="AR2274" s="232" t="s">
        <v>248</v>
      </c>
      <c r="AT2274" s="232" t="s">
        <v>132</v>
      </c>
      <c r="AU2274" s="232" t="s">
        <v>82</v>
      </c>
      <c r="AY2274" s="18" t="s">
        <v>129</v>
      </c>
      <c r="BE2274" s="233">
        <f>IF(N2274="základní",J2274,0)</f>
        <v>0</v>
      </c>
      <c r="BF2274" s="233">
        <f>IF(N2274="snížená",J2274,0)</f>
        <v>0</v>
      </c>
      <c r="BG2274" s="233">
        <f>IF(N2274="zákl. přenesená",J2274,0)</f>
        <v>0</v>
      </c>
      <c r="BH2274" s="233">
        <f>IF(N2274="sníž. přenesená",J2274,0)</f>
        <v>0</v>
      </c>
      <c r="BI2274" s="233">
        <f>IF(N2274="nulová",J2274,0)</f>
        <v>0</v>
      </c>
      <c r="BJ2274" s="18" t="s">
        <v>80</v>
      </c>
      <c r="BK2274" s="233">
        <f>ROUND(I2274*H2274,2)</f>
        <v>0</v>
      </c>
      <c r="BL2274" s="18" t="s">
        <v>248</v>
      </c>
      <c r="BM2274" s="232" t="s">
        <v>1411</v>
      </c>
    </row>
    <row r="2275" spans="1:47" s="2" customFormat="1" ht="12">
      <c r="A2275" s="39"/>
      <c r="B2275" s="40"/>
      <c r="C2275" s="41"/>
      <c r="D2275" s="234" t="s">
        <v>137</v>
      </c>
      <c r="E2275" s="41"/>
      <c r="F2275" s="235" t="s">
        <v>1410</v>
      </c>
      <c r="G2275" s="41"/>
      <c r="H2275" s="41"/>
      <c r="I2275" s="236"/>
      <c r="J2275" s="41"/>
      <c r="K2275" s="41"/>
      <c r="L2275" s="45"/>
      <c r="M2275" s="237"/>
      <c r="N2275" s="238"/>
      <c r="O2275" s="92"/>
      <c r="P2275" s="92"/>
      <c r="Q2275" s="92"/>
      <c r="R2275" s="92"/>
      <c r="S2275" s="92"/>
      <c r="T2275" s="93"/>
      <c r="U2275" s="39"/>
      <c r="V2275" s="39"/>
      <c r="W2275" s="39"/>
      <c r="X2275" s="39"/>
      <c r="Y2275" s="39"/>
      <c r="Z2275" s="39"/>
      <c r="AA2275" s="39"/>
      <c r="AB2275" s="39"/>
      <c r="AC2275" s="39"/>
      <c r="AD2275" s="39"/>
      <c r="AE2275" s="39"/>
      <c r="AT2275" s="18" t="s">
        <v>137</v>
      </c>
      <c r="AU2275" s="18" t="s">
        <v>82</v>
      </c>
    </row>
    <row r="2276" spans="1:51" s="13" customFormat="1" ht="12">
      <c r="A2276" s="13"/>
      <c r="B2276" s="243"/>
      <c r="C2276" s="244"/>
      <c r="D2276" s="234" t="s">
        <v>188</v>
      </c>
      <c r="E2276" s="245" t="s">
        <v>1</v>
      </c>
      <c r="F2276" s="246" t="s">
        <v>1014</v>
      </c>
      <c r="G2276" s="244"/>
      <c r="H2276" s="245" t="s">
        <v>1</v>
      </c>
      <c r="I2276" s="247"/>
      <c r="J2276" s="244"/>
      <c r="K2276" s="244"/>
      <c r="L2276" s="248"/>
      <c r="M2276" s="249"/>
      <c r="N2276" s="250"/>
      <c r="O2276" s="250"/>
      <c r="P2276" s="250"/>
      <c r="Q2276" s="250"/>
      <c r="R2276" s="250"/>
      <c r="S2276" s="250"/>
      <c r="T2276" s="251"/>
      <c r="U2276" s="13"/>
      <c r="V2276" s="13"/>
      <c r="W2276" s="13"/>
      <c r="X2276" s="13"/>
      <c r="Y2276" s="13"/>
      <c r="Z2276" s="13"/>
      <c r="AA2276" s="13"/>
      <c r="AB2276" s="13"/>
      <c r="AC2276" s="13"/>
      <c r="AD2276" s="13"/>
      <c r="AE2276" s="13"/>
      <c r="AT2276" s="252" t="s">
        <v>188</v>
      </c>
      <c r="AU2276" s="252" t="s">
        <v>82</v>
      </c>
      <c r="AV2276" s="13" t="s">
        <v>80</v>
      </c>
      <c r="AW2276" s="13" t="s">
        <v>30</v>
      </c>
      <c r="AX2276" s="13" t="s">
        <v>73</v>
      </c>
      <c r="AY2276" s="252" t="s">
        <v>129</v>
      </c>
    </row>
    <row r="2277" spans="1:51" s="14" customFormat="1" ht="12">
      <c r="A2277" s="14"/>
      <c r="B2277" s="253"/>
      <c r="C2277" s="254"/>
      <c r="D2277" s="234" t="s">
        <v>188</v>
      </c>
      <c r="E2277" s="255" t="s">
        <v>1</v>
      </c>
      <c r="F2277" s="256" t="s">
        <v>1184</v>
      </c>
      <c r="G2277" s="254"/>
      <c r="H2277" s="257">
        <v>5.775</v>
      </c>
      <c r="I2277" s="258"/>
      <c r="J2277" s="254"/>
      <c r="K2277" s="254"/>
      <c r="L2277" s="259"/>
      <c r="M2277" s="260"/>
      <c r="N2277" s="261"/>
      <c r="O2277" s="261"/>
      <c r="P2277" s="261"/>
      <c r="Q2277" s="261"/>
      <c r="R2277" s="261"/>
      <c r="S2277" s="261"/>
      <c r="T2277" s="262"/>
      <c r="U2277" s="14"/>
      <c r="V2277" s="14"/>
      <c r="W2277" s="14"/>
      <c r="X2277" s="14"/>
      <c r="Y2277" s="14"/>
      <c r="Z2277" s="14"/>
      <c r="AA2277" s="14"/>
      <c r="AB2277" s="14"/>
      <c r="AC2277" s="14"/>
      <c r="AD2277" s="14"/>
      <c r="AE2277" s="14"/>
      <c r="AT2277" s="263" t="s">
        <v>188</v>
      </c>
      <c r="AU2277" s="263" t="s">
        <v>82</v>
      </c>
      <c r="AV2277" s="14" t="s">
        <v>82</v>
      </c>
      <c r="AW2277" s="14" t="s">
        <v>30</v>
      </c>
      <c r="AX2277" s="14" t="s">
        <v>73</v>
      </c>
      <c r="AY2277" s="263" t="s">
        <v>129</v>
      </c>
    </row>
    <row r="2278" spans="1:51" s="13" customFormat="1" ht="12">
      <c r="A2278" s="13"/>
      <c r="B2278" s="243"/>
      <c r="C2278" s="244"/>
      <c r="D2278" s="234" t="s">
        <v>188</v>
      </c>
      <c r="E2278" s="245" t="s">
        <v>1</v>
      </c>
      <c r="F2278" s="246" t="s">
        <v>1016</v>
      </c>
      <c r="G2278" s="244"/>
      <c r="H2278" s="245" t="s">
        <v>1</v>
      </c>
      <c r="I2278" s="247"/>
      <c r="J2278" s="244"/>
      <c r="K2278" s="244"/>
      <c r="L2278" s="248"/>
      <c r="M2278" s="249"/>
      <c r="N2278" s="250"/>
      <c r="O2278" s="250"/>
      <c r="P2278" s="250"/>
      <c r="Q2278" s="250"/>
      <c r="R2278" s="250"/>
      <c r="S2278" s="250"/>
      <c r="T2278" s="251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T2278" s="252" t="s">
        <v>188</v>
      </c>
      <c r="AU2278" s="252" t="s">
        <v>82</v>
      </c>
      <c r="AV2278" s="13" t="s">
        <v>80</v>
      </c>
      <c r="AW2278" s="13" t="s">
        <v>30</v>
      </c>
      <c r="AX2278" s="13" t="s">
        <v>73</v>
      </c>
      <c r="AY2278" s="252" t="s">
        <v>129</v>
      </c>
    </row>
    <row r="2279" spans="1:51" s="14" customFormat="1" ht="12">
      <c r="A2279" s="14"/>
      <c r="B2279" s="253"/>
      <c r="C2279" s="254"/>
      <c r="D2279" s="234" t="s">
        <v>188</v>
      </c>
      <c r="E2279" s="255" t="s">
        <v>1</v>
      </c>
      <c r="F2279" s="256" t="s">
        <v>1412</v>
      </c>
      <c r="G2279" s="254"/>
      <c r="H2279" s="257">
        <v>20.625</v>
      </c>
      <c r="I2279" s="258"/>
      <c r="J2279" s="254"/>
      <c r="K2279" s="254"/>
      <c r="L2279" s="259"/>
      <c r="M2279" s="260"/>
      <c r="N2279" s="261"/>
      <c r="O2279" s="261"/>
      <c r="P2279" s="261"/>
      <c r="Q2279" s="261"/>
      <c r="R2279" s="261"/>
      <c r="S2279" s="261"/>
      <c r="T2279" s="262"/>
      <c r="U2279" s="14"/>
      <c r="V2279" s="14"/>
      <c r="W2279" s="14"/>
      <c r="X2279" s="14"/>
      <c r="Y2279" s="14"/>
      <c r="Z2279" s="14"/>
      <c r="AA2279" s="14"/>
      <c r="AB2279" s="14"/>
      <c r="AC2279" s="14"/>
      <c r="AD2279" s="14"/>
      <c r="AE2279" s="14"/>
      <c r="AT2279" s="263" t="s">
        <v>188</v>
      </c>
      <c r="AU2279" s="263" t="s">
        <v>82</v>
      </c>
      <c r="AV2279" s="14" t="s">
        <v>82</v>
      </c>
      <c r="AW2279" s="14" t="s">
        <v>30</v>
      </c>
      <c r="AX2279" s="14" t="s">
        <v>73</v>
      </c>
      <c r="AY2279" s="263" t="s">
        <v>129</v>
      </c>
    </row>
    <row r="2280" spans="1:51" s="15" customFormat="1" ht="12">
      <c r="A2280" s="15"/>
      <c r="B2280" s="264"/>
      <c r="C2280" s="265"/>
      <c r="D2280" s="234" t="s">
        <v>188</v>
      </c>
      <c r="E2280" s="266" t="s">
        <v>1</v>
      </c>
      <c r="F2280" s="267" t="s">
        <v>197</v>
      </c>
      <c r="G2280" s="265"/>
      <c r="H2280" s="268">
        <v>26.4</v>
      </c>
      <c r="I2280" s="269"/>
      <c r="J2280" s="265"/>
      <c r="K2280" s="265"/>
      <c r="L2280" s="270"/>
      <c r="M2280" s="271"/>
      <c r="N2280" s="272"/>
      <c r="O2280" s="272"/>
      <c r="P2280" s="272"/>
      <c r="Q2280" s="272"/>
      <c r="R2280" s="272"/>
      <c r="S2280" s="272"/>
      <c r="T2280" s="273"/>
      <c r="U2280" s="15"/>
      <c r="V2280" s="15"/>
      <c r="W2280" s="15"/>
      <c r="X2280" s="15"/>
      <c r="Y2280" s="15"/>
      <c r="Z2280" s="15"/>
      <c r="AA2280" s="15"/>
      <c r="AB2280" s="15"/>
      <c r="AC2280" s="15"/>
      <c r="AD2280" s="15"/>
      <c r="AE2280" s="15"/>
      <c r="AT2280" s="274" t="s">
        <v>188</v>
      </c>
      <c r="AU2280" s="274" t="s">
        <v>82</v>
      </c>
      <c r="AV2280" s="15" t="s">
        <v>136</v>
      </c>
      <c r="AW2280" s="15" t="s">
        <v>30</v>
      </c>
      <c r="AX2280" s="15" t="s">
        <v>80</v>
      </c>
      <c r="AY2280" s="274" t="s">
        <v>129</v>
      </c>
    </row>
    <row r="2281" spans="1:65" s="2" customFormat="1" ht="62.7" customHeight="1">
      <c r="A2281" s="39"/>
      <c r="B2281" s="40"/>
      <c r="C2281" s="220" t="s">
        <v>1413</v>
      </c>
      <c r="D2281" s="220" t="s">
        <v>132</v>
      </c>
      <c r="E2281" s="221" t="s">
        <v>1414</v>
      </c>
      <c r="F2281" s="222" t="s">
        <v>1415</v>
      </c>
      <c r="G2281" s="223" t="s">
        <v>187</v>
      </c>
      <c r="H2281" s="224">
        <v>36.577</v>
      </c>
      <c r="I2281" s="225"/>
      <c r="J2281" s="226">
        <f>ROUND(I2281*H2281,2)</f>
        <v>0</v>
      </c>
      <c r="K2281" s="227"/>
      <c r="L2281" s="45"/>
      <c r="M2281" s="228" t="s">
        <v>1</v>
      </c>
      <c r="N2281" s="229" t="s">
        <v>38</v>
      </c>
      <c r="O2281" s="92"/>
      <c r="P2281" s="230">
        <f>O2281*H2281</f>
        <v>0</v>
      </c>
      <c r="Q2281" s="230">
        <v>0</v>
      </c>
      <c r="R2281" s="230">
        <f>Q2281*H2281</f>
        <v>0</v>
      </c>
      <c r="S2281" s="230">
        <v>0</v>
      </c>
      <c r="T2281" s="231">
        <f>S2281*H2281</f>
        <v>0</v>
      </c>
      <c r="U2281" s="39"/>
      <c r="V2281" s="39"/>
      <c r="W2281" s="39"/>
      <c r="X2281" s="39"/>
      <c r="Y2281" s="39"/>
      <c r="Z2281" s="39"/>
      <c r="AA2281" s="39"/>
      <c r="AB2281" s="39"/>
      <c r="AC2281" s="39"/>
      <c r="AD2281" s="39"/>
      <c r="AE2281" s="39"/>
      <c r="AR2281" s="232" t="s">
        <v>248</v>
      </c>
      <c r="AT2281" s="232" t="s">
        <v>132</v>
      </c>
      <c r="AU2281" s="232" t="s">
        <v>82</v>
      </c>
      <c r="AY2281" s="18" t="s">
        <v>129</v>
      </c>
      <c r="BE2281" s="233">
        <f>IF(N2281="základní",J2281,0)</f>
        <v>0</v>
      </c>
      <c r="BF2281" s="233">
        <f>IF(N2281="snížená",J2281,0)</f>
        <v>0</v>
      </c>
      <c r="BG2281" s="233">
        <f>IF(N2281="zákl. přenesená",J2281,0)</f>
        <v>0</v>
      </c>
      <c r="BH2281" s="233">
        <f>IF(N2281="sníž. přenesená",J2281,0)</f>
        <v>0</v>
      </c>
      <c r="BI2281" s="233">
        <f>IF(N2281="nulová",J2281,0)</f>
        <v>0</v>
      </c>
      <c r="BJ2281" s="18" t="s">
        <v>80</v>
      </c>
      <c r="BK2281" s="233">
        <f>ROUND(I2281*H2281,2)</f>
        <v>0</v>
      </c>
      <c r="BL2281" s="18" t="s">
        <v>248</v>
      </c>
      <c r="BM2281" s="232" t="s">
        <v>1416</v>
      </c>
    </row>
    <row r="2282" spans="1:47" s="2" customFormat="1" ht="12">
      <c r="A2282" s="39"/>
      <c r="B2282" s="40"/>
      <c r="C2282" s="41"/>
      <c r="D2282" s="234" t="s">
        <v>137</v>
      </c>
      <c r="E2282" s="41"/>
      <c r="F2282" s="235" t="s">
        <v>1415</v>
      </c>
      <c r="G2282" s="41"/>
      <c r="H2282" s="41"/>
      <c r="I2282" s="236"/>
      <c r="J2282" s="41"/>
      <c r="K2282" s="41"/>
      <c r="L2282" s="45"/>
      <c r="M2282" s="237"/>
      <c r="N2282" s="238"/>
      <c r="O2282" s="92"/>
      <c r="P2282" s="92"/>
      <c r="Q2282" s="92"/>
      <c r="R2282" s="92"/>
      <c r="S2282" s="92"/>
      <c r="T2282" s="93"/>
      <c r="U2282" s="39"/>
      <c r="V2282" s="39"/>
      <c r="W2282" s="39"/>
      <c r="X2282" s="39"/>
      <c r="Y2282" s="39"/>
      <c r="Z2282" s="39"/>
      <c r="AA2282" s="39"/>
      <c r="AB2282" s="39"/>
      <c r="AC2282" s="39"/>
      <c r="AD2282" s="39"/>
      <c r="AE2282" s="39"/>
      <c r="AT2282" s="18" t="s">
        <v>137</v>
      </c>
      <c r="AU2282" s="18" t="s">
        <v>82</v>
      </c>
    </row>
    <row r="2283" spans="1:51" s="13" customFormat="1" ht="12">
      <c r="A2283" s="13"/>
      <c r="B2283" s="243"/>
      <c r="C2283" s="244"/>
      <c r="D2283" s="234" t="s">
        <v>188</v>
      </c>
      <c r="E2283" s="245" t="s">
        <v>1</v>
      </c>
      <c r="F2283" s="246" t="s">
        <v>1417</v>
      </c>
      <c r="G2283" s="244"/>
      <c r="H2283" s="245" t="s">
        <v>1</v>
      </c>
      <c r="I2283" s="247"/>
      <c r="J2283" s="244"/>
      <c r="K2283" s="244"/>
      <c r="L2283" s="248"/>
      <c r="M2283" s="249"/>
      <c r="N2283" s="250"/>
      <c r="O2283" s="250"/>
      <c r="P2283" s="250"/>
      <c r="Q2283" s="250"/>
      <c r="R2283" s="250"/>
      <c r="S2283" s="250"/>
      <c r="T2283" s="251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  <c r="AE2283" s="13"/>
      <c r="AT2283" s="252" t="s">
        <v>188</v>
      </c>
      <c r="AU2283" s="252" t="s">
        <v>82</v>
      </c>
      <c r="AV2283" s="13" t="s">
        <v>80</v>
      </c>
      <c r="AW2283" s="13" t="s">
        <v>30</v>
      </c>
      <c r="AX2283" s="13" t="s">
        <v>73</v>
      </c>
      <c r="AY2283" s="252" t="s">
        <v>129</v>
      </c>
    </row>
    <row r="2284" spans="1:51" s="14" customFormat="1" ht="12">
      <c r="A2284" s="14"/>
      <c r="B2284" s="253"/>
      <c r="C2284" s="254"/>
      <c r="D2284" s="234" t="s">
        <v>188</v>
      </c>
      <c r="E2284" s="255" t="s">
        <v>1</v>
      </c>
      <c r="F2284" s="256" t="s">
        <v>222</v>
      </c>
      <c r="G2284" s="254"/>
      <c r="H2284" s="257">
        <v>15.9</v>
      </c>
      <c r="I2284" s="258"/>
      <c r="J2284" s="254"/>
      <c r="K2284" s="254"/>
      <c r="L2284" s="259"/>
      <c r="M2284" s="260"/>
      <c r="N2284" s="261"/>
      <c r="O2284" s="261"/>
      <c r="P2284" s="261"/>
      <c r="Q2284" s="261"/>
      <c r="R2284" s="261"/>
      <c r="S2284" s="261"/>
      <c r="T2284" s="262"/>
      <c r="U2284" s="14"/>
      <c r="V2284" s="14"/>
      <c r="W2284" s="14"/>
      <c r="X2284" s="14"/>
      <c r="Y2284" s="14"/>
      <c r="Z2284" s="14"/>
      <c r="AA2284" s="14"/>
      <c r="AB2284" s="14"/>
      <c r="AC2284" s="14"/>
      <c r="AD2284" s="14"/>
      <c r="AE2284" s="14"/>
      <c r="AT2284" s="263" t="s">
        <v>188</v>
      </c>
      <c r="AU2284" s="263" t="s">
        <v>82</v>
      </c>
      <c r="AV2284" s="14" t="s">
        <v>82</v>
      </c>
      <c r="AW2284" s="14" t="s">
        <v>30</v>
      </c>
      <c r="AX2284" s="14" t="s">
        <v>73</v>
      </c>
      <c r="AY2284" s="263" t="s">
        <v>129</v>
      </c>
    </row>
    <row r="2285" spans="1:51" s="14" customFormat="1" ht="12">
      <c r="A2285" s="14"/>
      <c r="B2285" s="253"/>
      <c r="C2285" s="254"/>
      <c r="D2285" s="234" t="s">
        <v>188</v>
      </c>
      <c r="E2285" s="255" t="s">
        <v>1</v>
      </c>
      <c r="F2285" s="256" t="s">
        <v>1418</v>
      </c>
      <c r="G2285" s="254"/>
      <c r="H2285" s="257">
        <v>5.226</v>
      </c>
      <c r="I2285" s="258"/>
      <c r="J2285" s="254"/>
      <c r="K2285" s="254"/>
      <c r="L2285" s="259"/>
      <c r="M2285" s="260"/>
      <c r="N2285" s="261"/>
      <c r="O2285" s="261"/>
      <c r="P2285" s="261"/>
      <c r="Q2285" s="261"/>
      <c r="R2285" s="261"/>
      <c r="S2285" s="261"/>
      <c r="T2285" s="262"/>
      <c r="U2285" s="14"/>
      <c r="V2285" s="14"/>
      <c r="W2285" s="14"/>
      <c r="X2285" s="14"/>
      <c r="Y2285" s="14"/>
      <c r="Z2285" s="14"/>
      <c r="AA2285" s="14"/>
      <c r="AB2285" s="14"/>
      <c r="AC2285" s="14"/>
      <c r="AD2285" s="14"/>
      <c r="AE2285" s="14"/>
      <c r="AT2285" s="263" t="s">
        <v>188</v>
      </c>
      <c r="AU2285" s="263" t="s">
        <v>82</v>
      </c>
      <c r="AV2285" s="14" t="s">
        <v>82</v>
      </c>
      <c r="AW2285" s="14" t="s">
        <v>30</v>
      </c>
      <c r="AX2285" s="14" t="s">
        <v>73</v>
      </c>
      <c r="AY2285" s="263" t="s">
        <v>129</v>
      </c>
    </row>
    <row r="2286" spans="1:51" s="14" customFormat="1" ht="12">
      <c r="A2286" s="14"/>
      <c r="B2286" s="253"/>
      <c r="C2286" s="254"/>
      <c r="D2286" s="234" t="s">
        <v>188</v>
      </c>
      <c r="E2286" s="255" t="s">
        <v>1</v>
      </c>
      <c r="F2286" s="256" t="s">
        <v>1419</v>
      </c>
      <c r="G2286" s="254"/>
      <c r="H2286" s="257">
        <v>5.31</v>
      </c>
      <c r="I2286" s="258"/>
      <c r="J2286" s="254"/>
      <c r="K2286" s="254"/>
      <c r="L2286" s="259"/>
      <c r="M2286" s="260"/>
      <c r="N2286" s="261"/>
      <c r="O2286" s="261"/>
      <c r="P2286" s="261"/>
      <c r="Q2286" s="261"/>
      <c r="R2286" s="261"/>
      <c r="S2286" s="261"/>
      <c r="T2286" s="262"/>
      <c r="U2286" s="14"/>
      <c r="V2286" s="14"/>
      <c r="W2286" s="14"/>
      <c r="X2286" s="14"/>
      <c r="Y2286" s="14"/>
      <c r="Z2286" s="14"/>
      <c r="AA2286" s="14"/>
      <c r="AB2286" s="14"/>
      <c r="AC2286" s="14"/>
      <c r="AD2286" s="14"/>
      <c r="AE2286" s="14"/>
      <c r="AT2286" s="263" t="s">
        <v>188</v>
      </c>
      <c r="AU2286" s="263" t="s">
        <v>82</v>
      </c>
      <c r="AV2286" s="14" t="s">
        <v>82</v>
      </c>
      <c r="AW2286" s="14" t="s">
        <v>30</v>
      </c>
      <c r="AX2286" s="14" t="s">
        <v>73</v>
      </c>
      <c r="AY2286" s="263" t="s">
        <v>129</v>
      </c>
    </row>
    <row r="2287" spans="1:51" s="14" customFormat="1" ht="12">
      <c r="A2287" s="14"/>
      <c r="B2287" s="253"/>
      <c r="C2287" s="254"/>
      <c r="D2287" s="234" t="s">
        <v>188</v>
      </c>
      <c r="E2287" s="255" t="s">
        <v>1</v>
      </c>
      <c r="F2287" s="256" t="s">
        <v>1420</v>
      </c>
      <c r="G2287" s="254"/>
      <c r="H2287" s="257">
        <v>5.461</v>
      </c>
      <c r="I2287" s="258"/>
      <c r="J2287" s="254"/>
      <c r="K2287" s="254"/>
      <c r="L2287" s="259"/>
      <c r="M2287" s="260"/>
      <c r="N2287" s="261"/>
      <c r="O2287" s="261"/>
      <c r="P2287" s="261"/>
      <c r="Q2287" s="261"/>
      <c r="R2287" s="261"/>
      <c r="S2287" s="261"/>
      <c r="T2287" s="262"/>
      <c r="U2287" s="14"/>
      <c r="V2287" s="14"/>
      <c r="W2287" s="14"/>
      <c r="X2287" s="14"/>
      <c r="Y2287" s="14"/>
      <c r="Z2287" s="14"/>
      <c r="AA2287" s="14"/>
      <c r="AB2287" s="14"/>
      <c r="AC2287" s="14"/>
      <c r="AD2287" s="14"/>
      <c r="AE2287" s="14"/>
      <c r="AT2287" s="263" t="s">
        <v>188</v>
      </c>
      <c r="AU2287" s="263" t="s">
        <v>82</v>
      </c>
      <c r="AV2287" s="14" t="s">
        <v>82</v>
      </c>
      <c r="AW2287" s="14" t="s">
        <v>30</v>
      </c>
      <c r="AX2287" s="14" t="s">
        <v>73</v>
      </c>
      <c r="AY2287" s="263" t="s">
        <v>129</v>
      </c>
    </row>
    <row r="2288" spans="1:51" s="14" customFormat="1" ht="12">
      <c r="A2288" s="14"/>
      <c r="B2288" s="253"/>
      <c r="C2288" s="254"/>
      <c r="D2288" s="234" t="s">
        <v>188</v>
      </c>
      <c r="E2288" s="255" t="s">
        <v>1</v>
      </c>
      <c r="F2288" s="256" t="s">
        <v>1421</v>
      </c>
      <c r="G2288" s="254"/>
      <c r="H2288" s="257">
        <v>5.327</v>
      </c>
      <c r="I2288" s="258"/>
      <c r="J2288" s="254"/>
      <c r="K2288" s="254"/>
      <c r="L2288" s="259"/>
      <c r="M2288" s="260"/>
      <c r="N2288" s="261"/>
      <c r="O2288" s="261"/>
      <c r="P2288" s="261"/>
      <c r="Q2288" s="261"/>
      <c r="R2288" s="261"/>
      <c r="S2288" s="261"/>
      <c r="T2288" s="262"/>
      <c r="U2288" s="14"/>
      <c r="V2288" s="14"/>
      <c r="W2288" s="14"/>
      <c r="X2288" s="14"/>
      <c r="Y2288" s="14"/>
      <c r="Z2288" s="14"/>
      <c r="AA2288" s="14"/>
      <c r="AB2288" s="14"/>
      <c r="AC2288" s="14"/>
      <c r="AD2288" s="14"/>
      <c r="AE2288" s="14"/>
      <c r="AT2288" s="263" t="s">
        <v>188</v>
      </c>
      <c r="AU2288" s="263" t="s">
        <v>82</v>
      </c>
      <c r="AV2288" s="14" t="s">
        <v>82</v>
      </c>
      <c r="AW2288" s="14" t="s">
        <v>30</v>
      </c>
      <c r="AX2288" s="14" t="s">
        <v>73</v>
      </c>
      <c r="AY2288" s="263" t="s">
        <v>129</v>
      </c>
    </row>
    <row r="2289" spans="1:51" s="14" customFormat="1" ht="12">
      <c r="A2289" s="14"/>
      <c r="B2289" s="253"/>
      <c r="C2289" s="254"/>
      <c r="D2289" s="234" t="s">
        <v>188</v>
      </c>
      <c r="E2289" s="255" t="s">
        <v>1</v>
      </c>
      <c r="F2289" s="256" t="s">
        <v>1422</v>
      </c>
      <c r="G2289" s="254"/>
      <c r="H2289" s="257">
        <v>5.377</v>
      </c>
      <c r="I2289" s="258"/>
      <c r="J2289" s="254"/>
      <c r="K2289" s="254"/>
      <c r="L2289" s="259"/>
      <c r="M2289" s="260"/>
      <c r="N2289" s="261"/>
      <c r="O2289" s="261"/>
      <c r="P2289" s="261"/>
      <c r="Q2289" s="261"/>
      <c r="R2289" s="261"/>
      <c r="S2289" s="261"/>
      <c r="T2289" s="262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  <c r="AE2289" s="14"/>
      <c r="AT2289" s="263" t="s">
        <v>188</v>
      </c>
      <c r="AU2289" s="263" t="s">
        <v>82</v>
      </c>
      <c r="AV2289" s="14" t="s">
        <v>82</v>
      </c>
      <c r="AW2289" s="14" t="s">
        <v>30</v>
      </c>
      <c r="AX2289" s="14" t="s">
        <v>73</v>
      </c>
      <c r="AY2289" s="263" t="s">
        <v>129</v>
      </c>
    </row>
    <row r="2290" spans="1:51" s="14" customFormat="1" ht="12">
      <c r="A2290" s="14"/>
      <c r="B2290" s="253"/>
      <c r="C2290" s="254"/>
      <c r="D2290" s="234" t="s">
        <v>188</v>
      </c>
      <c r="E2290" s="255" t="s">
        <v>1</v>
      </c>
      <c r="F2290" s="256" t="s">
        <v>1423</v>
      </c>
      <c r="G2290" s="254"/>
      <c r="H2290" s="257">
        <v>3.636</v>
      </c>
      <c r="I2290" s="258"/>
      <c r="J2290" s="254"/>
      <c r="K2290" s="254"/>
      <c r="L2290" s="259"/>
      <c r="M2290" s="260"/>
      <c r="N2290" s="261"/>
      <c r="O2290" s="261"/>
      <c r="P2290" s="261"/>
      <c r="Q2290" s="261"/>
      <c r="R2290" s="261"/>
      <c r="S2290" s="261"/>
      <c r="T2290" s="262"/>
      <c r="U2290" s="14"/>
      <c r="V2290" s="14"/>
      <c r="W2290" s="14"/>
      <c r="X2290" s="14"/>
      <c r="Y2290" s="14"/>
      <c r="Z2290" s="14"/>
      <c r="AA2290" s="14"/>
      <c r="AB2290" s="14"/>
      <c r="AC2290" s="14"/>
      <c r="AD2290" s="14"/>
      <c r="AE2290" s="14"/>
      <c r="AT2290" s="263" t="s">
        <v>188</v>
      </c>
      <c r="AU2290" s="263" t="s">
        <v>82</v>
      </c>
      <c r="AV2290" s="14" t="s">
        <v>82</v>
      </c>
      <c r="AW2290" s="14" t="s">
        <v>30</v>
      </c>
      <c r="AX2290" s="14" t="s">
        <v>73</v>
      </c>
      <c r="AY2290" s="263" t="s">
        <v>129</v>
      </c>
    </row>
    <row r="2291" spans="1:51" s="14" customFormat="1" ht="12">
      <c r="A2291" s="14"/>
      <c r="B2291" s="253"/>
      <c r="C2291" s="254"/>
      <c r="D2291" s="234" t="s">
        <v>188</v>
      </c>
      <c r="E2291" s="255" t="s">
        <v>1</v>
      </c>
      <c r="F2291" s="256" t="s">
        <v>1424</v>
      </c>
      <c r="G2291" s="254"/>
      <c r="H2291" s="257">
        <v>-6.72</v>
      </c>
      <c r="I2291" s="258"/>
      <c r="J2291" s="254"/>
      <c r="K2291" s="254"/>
      <c r="L2291" s="259"/>
      <c r="M2291" s="260"/>
      <c r="N2291" s="261"/>
      <c r="O2291" s="261"/>
      <c r="P2291" s="261"/>
      <c r="Q2291" s="261"/>
      <c r="R2291" s="261"/>
      <c r="S2291" s="261"/>
      <c r="T2291" s="262"/>
      <c r="U2291" s="14"/>
      <c r="V2291" s="14"/>
      <c r="W2291" s="14"/>
      <c r="X2291" s="14"/>
      <c r="Y2291" s="14"/>
      <c r="Z2291" s="14"/>
      <c r="AA2291" s="14"/>
      <c r="AB2291" s="14"/>
      <c r="AC2291" s="14"/>
      <c r="AD2291" s="14"/>
      <c r="AE2291" s="14"/>
      <c r="AT2291" s="263" t="s">
        <v>188</v>
      </c>
      <c r="AU2291" s="263" t="s">
        <v>82</v>
      </c>
      <c r="AV2291" s="14" t="s">
        <v>82</v>
      </c>
      <c r="AW2291" s="14" t="s">
        <v>30</v>
      </c>
      <c r="AX2291" s="14" t="s">
        <v>73</v>
      </c>
      <c r="AY2291" s="263" t="s">
        <v>129</v>
      </c>
    </row>
    <row r="2292" spans="1:51" s="14" customFormat="1" ht="12">
      <c r="A2292" s="14"/>
      <c r="B2292" s="253"/>
      <c r="C2292" s="254"/>
      <c r="D2292" s="234" t="s">
        <v>188</v>
      </c>
      <c r="E2292" s="255" t="s">
        <v>1</v>
      </c>
      <c r="F2292" s="256" t="s">
        <v>1425</v>
      </c>
      <c r="G2292" s="254"/>
      <c r="H2292" s="257">
        <v>-2.94</v>
      </c>
      <c r="I2292" s="258"/>
      <c r="J2292" s="254"/>
      <c r="K2292" s="254"/>
      <c r="L2292" s="259"/>
      <c r="M2292" s="260"/>
      <c r="N2292" s="261"/>
      <c r="O2292" s="261"/>
      <c r="P2292" s="261"/>
      <c r="Q2292" s="261"/>
      <c r="R2292" s="261"/>
      <c r="S2292" s="261"/>
      <c r="T2292" s="262"/>
      <c r="U2292" s="14"/>
      <c r="V2292" s="14"/>
      <c r="W2292" s="14"/>
      <c r="X2292" s="14"/>
      <c r="Y2292" s="14"/>
      <c r="Z2292" s="14"/>
      <c r="AA2292" s="14"/>
      <c r="AB2292" s="14"/>
      <c r="AC2292" s="14"/>
      <c r="AD2292" s="14"/>
      <c r="AE2292" s="14"/>
      <c r="AT2292" s="263" t="s">
        <v>188</v>
      </c>
      <c r="AU2292" s="263" t="s">
        <v>82</v>
      </c>
      <c r="AV2292" s="14" t="s">
        <v>82</v>
      </c>
      <c r="AW2292" s="14" t="s">
        <v>30</v>
      </c>
      <c r="AX2292" s="14" t="s">
        <v>73</v>
      </c>
      <c r="AY2292" s="263" t="s">
        <v>129</v>
      </c>
    </row>
    <row r="2293" spans="1:51" s="15" customFormat="1" ht="12">
      <c r="A2293" s="15"/>
      <c r="B2293" s="264"/>
      <c r="C2293" s="265"/>
      <c r="D2293" s="234" t="s">
        <v>188</v>
      </c>
      <c r="E2293" s="266" t="s">
        <v>1</v>
      </c>
      <c r="F2293" s="267" t="s">
        <v>197</v>
      </c>
      <c r="G2293" s="265"/>
      <c r="H2293" s="268">
        <v>36.577000000000005</v>
      </c>
      <c r="I2293" s="269"/>
      <c r="J2293" s="265"/>
      <c r="K2293" s="265"/>
      <c r="L2293" s="270"/>
      <c r="M2293" s="271"/>
      <c r="N2293" s="272"/>
      <c r="O2293" s="272"/>
      <c r="P2293" s="272"/>
      <c r="Q2293" s="272"/>
      <c r="R2293" s="272"/>
      <c r="S2293" s="272"/>
      <c r="T2293" s="273"/>
      <c r="U2293" s="15"/>
      <c r="V2293" s="15"/>
      <c r="W2293" s="15"/>
      <c r="X2293" s="15"/>
      <c r="Y2293" s="15"/>
      <c r="Z2293" s="15"/>
      <c r="AA2293" s="15"/>
      <c r="AB2293" s="15"/>
      <c r="AC2293" s="15"/>
      <c r="AD2293" s="15"/>
      <c r="AE2293" s="15"/>
      <c r="AT2293" s="274" t="s">
        <v>188</v>
      </c>
      <c r="AU2293" s="274" t="s">
        <v>82</v>
      </c>
      <c r="AV2293" s="15" t="s">
        <v>136</v>
      </c>
      <c r="AW2293" s="15" t="s">
        <v>30</v>
      </c>
      <c r="AX2293" s="15" t="s">
        <v>80</v>
      </c>
      <c r="AY2293" s="274" t="s">
        <v>129</v>
      </c>
    </row>
    <row r="2294" spans="1:65" s="2" customFormat="1" ht="66.75" customHeight="1">
      <c r="A2294" s="39"/>
      <c r="B2294" s="40"/>
      <c r="C2294" s="220" t="s">
        <v>524</v>
      </c>
      <c r="D2294" s="220" t="s">
        <v>132</v>
      </c>
      <c r="E2294" s="221" t="s">
        <v>1426</v>
      </c>
      <c r="F2294" s="222" t="s">
        <v>1427</v>
      </c>
      <c r="G2294" s="223" t="s">
        <v>187</v>
      </c>
      <c r="H2294" s="224">
        <v>47.526</v>
      </c>
      <c r="I2294" s="225"/>
      <c r="J2294" s="226">
        <f>ROUND(I2294*H2294,2)</f>
        <v>0</v>
      </c>
      <c r="K2294" s="227"/>
      <c r="L2294" s="45"/>
      <c r="M2294" s="228" t="s">
        <v>1</v>
      </c>
      <c r="N2294" s="229" t="s">
        <v>38</v>
      </c>
      <c r="O2294" s="92"/>
      <c r="P2294" s="230">
        <f>O2294*H2294</f>
        <v>0</v>
      </c>
      <c r="Q2294" s="230">
        <v>0</v>
      </c>
      <c r="R2294" s="230">
        <f>Q2294*H2294</f>
        <v>0</v>
      </c>
      <c r="S2294" s="230">
        <v>0</v>
      </c>
      <c r="T2294" s="231">
        <f>S2294*H2294</f>
        <v>0</v>
      </c>
      <c r="U2294" s="39"/>
      <c r="V2294" s="39"/>
      <c r="W2294" s="39"/>
      <c r="X2294" s="39"/>
      <c r="Y2294" s="39"/>
      <c r="Z2294" s="39"/>
      <c r="AA2294" s="39"/>
      <c r="AB2294" s="39"/>
      <c r="AC2294" s="39"/>
      <c r="AD2294" s="39"/>
      <c r="AE2294" s="39"/>
      <c r="AR2294" s="232" t="s">
        <v>248</v>
      </c>
      <c r="AT2294" s="232" t="s">
        <v>132</v>
      </c>
      <c r="AU2294" s="232" t="s">
        <v>82</v>
      </c>
      <c r="AY2294" s="18" t="s">
        <v>129</v>
      </c>
      <c r="BE2294" s="233">
        <f>IF(N2294="základní",J2294,0)</f>
        <v>0</v>
      </c>
      <c r="BF2294" s="233">
        <f>IF(N2294="snížená",J2294,0)</f>
        <v>0</v>
      </c>
      <c r="BG2294" s="233">
        <f>IF(N2294="zákl. přenesená",J2294,0)</f>
        <v>0</v>
      </c>
      <c r="BH2294" s="233">
        <f>IF(N2294="sníž. přenesená",J2294,0)</f>
        <v>0</v>
      </c>
      <c r="BI2294" s="233">
        <f>IF(N2294="nulová",J2294,0)</f>
        <v>0</v>
      </c>
      <c r="BJ2294" s="18" t="s">
        <v>80</v>
      </c>
      <c r="BK2294" s="233">
        <f>ROUND(I2294*H2294,2)</f>
        <v>0</v>
      </c>
      <c r="BL2294" s="18" t="s">
        <v>248</v>
      </c>
      <c r="BM2294" s="232" t="s">
        <v>1428</v>
      </c>
    </row>
    <row r="2295" spans="1:47" s="2" customFormat="1" ht="12">
      <c r="A2295" s="39"/>
      <c r="B2295" s="40"/>
      <c r="C2295" s="41"/>
      <c r="D2295" s="234" t="s">
        <v>137</v>
      </c>
      <c r="E2295" s="41"/>
      <c r="F2295" s="235" t="s">
        <v>1427</v>
      </c>
      <c r="G2295" s="41"/>
      <c r="H2295" s="41"/>
      <c r="I2295" s="236"/>
      <c r="J2295" s="41"/>
      <c r="K2295" s="41"/>
      <c r="L2295" s="45"/>
      <c r="M2295" s="237"/>
      <c r="N2295" s="238"/>
      <c r="O2295" s="92"/>
      <c r="P2295" s="92"/>
      <c r="Q2295" s="92"/>
      <c r="R2295" s="92"/>
      <c r="S2295" s="92"/>
      <c r="T2295" s="93"/>
      <c r="U2295" s="39"/>
      <c r="V2295" s="39"/>
      <c r="W2295" s="39"/>
      <c r="X2295" s="39"/>
      <c r="Y2295" s="39"/>
      <c r="Z2295" s="39"/>
      <c r="AA2295" s="39"/>
      <c r="AB2295" s="39"/>
      <c r="AC2295" s="39"/>
      <c r="AD2295" s="39"/>
      <c r="AE2295" s="39"/>
      <c r="AT2295" s="18" t="s">
        <v>137</v>
      </c>
      <c r="AU2295" s="18" t="s">
        <v>82</v>
      </c>
    </row>
    <row r="2296" spans="1:51" s="13" customFormat="1" ht="12">
      <c r="A2296" s="13"/>
      <c r="B2296" s="243"/>
      <c r="C2296" s="244"/>
      <c r="D2296" s="234" t="s">
        <v>188</v>
      </c>
      <c r="E2296" s="245" t="s">
        <v>1</v>
      </c>
      <c r="F2296" s="246" t="s">
        <v>1429</v>
      </c>
      <c r="G2296" s="244"/>
      <c r="H2296" s="245" t="s">
        <v>1</v>
      </c>
      <c r="I2296" s="247"/>
      <c r="J2296" s="244"/>
      <c r="K2296" s="244"/>
      <c r="L2296" s="248"/>
      <c r="M2296" s="249"/>
      <c r="N2296" s="250"/>
      <c r="O2296" s="250"/>
      <c r="P2296" s="250"/>
      <c r="Q2296" s="250"/>
      <c r="R2296" s="250"/>
      <c r="S2296" s="250"/>
      <c r="T2296" s="251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  <c r="AE2296" s="13"/>
      <c r="AT2296" s="252" t="s">
        <v>188</v>
      </c>
      <c r="AU2296" s="252" t="s">
        <v>82</v>
      </c>
      <c r="AV2296" s="13" t="s">
        <v>80</v>
      </c>
      <c r="AW2296" s="13" t="s">
        <v>30</v>
      </c>
      <c r="AX2296" s="13" t="s">
        <v>73</v>
      </c>
      <c r="AY2296" s="252" t="s">
        <v>129</v>
      </c>
    </row>
    <row r="2297" spans="1:51" s="13" customFormat="1" ht="12">
      <c r="A2297" s="13"/>
      <c r="B2297" s="243"/>
      <c r="C2297" s="244"/>
      <c r="D2297" s="234" t="s">
        <v>188</v>
      </c>
      <c r="E2297" s="245" t="s">
        <v>1</v>
      </c>
      <c r="F2297" s="246" t="s">
        <v>378</v>
      </c>
      <c r="G2297" s="244"/>
      <c r="H2297" s="245" t="s">
        <v>1</v>
      </c>
      <c r="I2297" s="247"/>
      <c r="J2297" s="244"/>
      <c r="K2297" s="244"/>
      <c r="L2297" s="248"/>
      <c r="M2297" s="249"/>
      <c r="N2297" s="250"/>
      <c r="O2297" s="250"/>
      <c r="P2297" s="250"/>
      <c r="Q2297" s="250"/>
      <c r="R2297" s="250"/>
      <c r="S2297" s="250"/>
      <c r="T2297" s="251"/>
      <c r="U2297" s="13"/>
      <c r="V2297" s="13"/>
      <c r="W2297" s="13"/>
      <c r="X2297" s="13"/>
      <c r="Y2297" s="13"/>
      <c r="Z2297" s="13"/>
      <c r="AA2297" s="13"/>
      <c r="AB2297" s="13"/>
      <c r="AC2297" s="13"/>
      <c r="AD2297" s="13"/>
      <c r="AE2297" s="13"/>
      <c r="AT2297" s="252" t="s">
        <v>188</v>
      </c>
      <c r="AU2297" s="252" t="s">
        <v>82</v>
      </c>
      <c r="AV2297" s="13" t="s">
        <v>80</v>
      </c>
      <c r="AW2297" s="13" t="s">
        <v>30</v>
      </c>
      <c r="AX2297" s="13" t="s">
        <v>73</v>
      </c>
      <c r="AY2297" s="252" t="s">
        <v>129</v>
      </c>
    </row>
    <row r="2298" spans="1:51" s="14" customFormat="1" ht="12">
      <c r="A2298" s="14"/>
      <c r="B2298" s="253"/>
      <c r="C2298" s="254"/>
      <c r="D2298" s="234" t="s">
        <v>188</v>
      </c>
      <c r="E2298" s="255" t="s">
        <v>1</v>
      </c>
      <c r="F2298" s="256" t="s">
        <v>1430</v>
      </c>
      <c r="G2298" s="254"/>
      <c r="H2298" s="257">
        <v>1.397</v>
      </c>
      <c r="I2298" s="258"/>
      <c r="J2298" s="254"/>
      <c r="K2298" s="254"/>
      <c r="L2298" s="259"/>
      <c r="M2298" s="260"/>
      <c r="N2298" s="261"/>
      <c r="O2298" s="261"/>
      <c r="P2298" s="261"/>
      <c r="Q2298" s="261"/>
      <c r="R2298" s="261"/>
      <c r="S2298" s="261"/>
      <c r="T2298" s="262"/>
      <c r="U2298" s="14"/>
      <c r="V2298" s="14"/>
      <c r="W2298" s="14"/>
      <c r="X2298" s="14"/>
      <c r="Y2298" s="14"/>
      <c r="Z2298" s="14"/>
      <c r="AA2298" s="14"/>
      <c r="AB2298" s="14"/>
      <c r="AC2298" s="14"/>
      <c r="AD2298" s="14"/>
      <c r="AE2298" s="14"/>
      <c r="AT2298" s="263" t="s">
        <v>188</v>
      </c>
      <c r="AU2298" s="263" t="s">
        <v>82</v>
      </c>
      <c r="AV2298" s="14" t="s">
        <v>82</v>
      </c>
      <c r="AW2298" s="14" t="s">
        <v>30</v>
      </c>
      <c r="AX2298" s="14" t="s">
        <v>73</v>
      </c>
      <c r="AY2298" s="263" t="s">
        <v>129</v>
      </c>
    </row>
    <row r="2299" spans="1:51" s="13" customFormat="1" ht="12">
      <c r="A2299" s="13"/>
      <c r="B2299" s="243"/>
      <c r="C2299" s="244"/>
      <c r="D2299" s="234" t="s">
        <v>188</v>
      </c>
      <c r="E2299" s="245" t="s">
        <v>1</v>
      </c>
      <c r="F2299" s="246" t="s">
        <v>205</v>
      </c>
      <c r="G2299" s="244"/>
      <c r="H2299" s="245" t="s">
        <v>1</v>
      </c>
      <c r="I2299" s="247"/>
      <c r="J2299" s="244"/>
      <c r="K2299" s="244"/>
      <c r="L2299" s="248"/>
      <c r="M2299" s="249"/>
      <c r="N2299" s="250"/>
      <c r="O2299" s="250"/>
      <c r="P2299" s="250"/>
      <c r="Q2299" s="250"/>
      <c r="R2299" s="250"/>
      <c r="S2299" s="250"/>
      <c r="T2299" s="251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T2299" s="252" t="s">
        <v>188</v>
      </c>
      <c r="AU2299" s="252" t="s">
        <v>82</v>
      </c>
      <c r="AV2299" s="13" t="s">
        <v>80</v>
      </c>
      <c r="AW2299" s="13" t="s">
        <v>30</v>
      </c>
      <c r="AX2299" s="13" t="s">
        <v>73</v>
      </c>
      <c r="AY2299" s="252" t="s">
        <v>129</v>
      </c>
    </row>
    <row r="2300" spans="1:51" s="14" customFormat="1" ht="12">
      <c r="A2300" s="14"/>
      <c r="B2300" s="253"/>
      <c r="C2300" s="254"/>
      <c r="D2300" s="234" t="s">
        <v>188</v>
      </c>
      <c r="E2300" s="255" t="s">
        <v>1</v>
      </c>
      <c r="F2300" s="256" t="s">
        <v>1430</v>
      </c>
      <c r="G2300" s="254"/>
      <c r="H2300" s="257">
        <v>1.397</v>
      </c>
      <c r="I2300" s="258"/>
      <c r="J2300" s="254"/>
      <c r="K2300" s="254"/>
      <c r="L2300" s="259"/>
      <c r="M2300" s="260"/>
      <c r="N2300" s="261"/>
      <c r="O2300" s="261"/>
      <c r="P2300" s="261"/>
      <c r="Q2300" s="261"/>
      <c r="R2300" s="261"/>
      <c r="S2300" s="261"/>
      <c r="T2300" s="262"/>
      <c r="U2300" s="14"/>
      <c r="V2300" s="14"/>
      <c r="W2300" s="14"/>
      <c r="X2300" s="14"/>
      <c r="Y2300" s="14"/>
      <c r="Z2300" s="14"/>
      <c r="AA2300" s="14"/>
      <c r="AB2300" s="14"/>
      <c r="AC2300" s="14"/>
      <c r="AD2300" s="14"/>
      <c r="AE2300" s="14"/>
      <c r="AT2300" s="263" t="s">
        <v>188</v>
      </c>
      <c r="AU2300" s="263" t="s">
        <v>82</v>
      </c>
      <c r="AV2300" s="14" t="s">
        <v>82</v>
      </c>
      <c r="AW2300" s="14" t="s">
        <v>30</v>
      </c>
      <c r="AX2300" s="14" t="s">
        <v>73</v>
      </c>
      <c r="AY2300" s="263" t="s">
        <v>129</v>
      </c>
    </row>
    <row r="2301" spans="1:51" s="13" customFormat="1" ht="12">
      <c r="A2301" s="13"/>
      <c r="B2301" s="243"/>
      <c r="C2301" s="244"/>
      <c r="D2301" s="234" t="s">
        <v>188</v>
      </c>
      <c r="E2301" s="245" t="s">
        <v>1</v>
      </c>
      <c r="F2301" s="246" t="s">
        <v>380</v>
      </c>
      <c r="G2301" s="244"/>
      <c r="H2301" s="245" t="s">
        <v>1</v>
      </c>
      <c r="I2301" s="247"/>
      <c r="J2301" s="244"/>
      <c r="K2301" s="244"/>
      <c r="L2301" s="248"/>
      <c r="M2301" s="249"/>
      <c r="N2301" s="250"/>
      <c r="O2301" s="250"/>
      <c r="P2301" s="250"/>
      <c r="Q2301" s="250"/>
      <c r="R2301" s="250"/>
      <c r="S2301" s="250"/>
      <c r="T2301" s="251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T2301" s="252" t="s">
        <v>188</v>
      </c>
      <c r="AU2301" s="252" t="s">
        <v>82</v>
      </c>
      <c r="AV2301" s="13" t="s">
        <v>80</v>
      </c>
      <c r="AW2301" s="13" t="s">
        <v>30</v>
      </c>
      <c r="AX2301" s="13" t="s">
        <v>73</v>
      </c>
      <c r="AY2301" s="252" t="s">
        <v>129</v>
      </c>
    </row>
    <row r="2302" spans="1:51" s="14" customFormat="1" ht="12">
      <c r="A2302" s="14"/>
      <c r="B2302" s="253"/>
      <c r="C2302" s="254"/>
      <c r="D2302" s="234" t="s">
        <v>188</v>
      </c>
      <c r="E2302" s="255" t="s">
        <v>1</v>
      </c>
      <c r="F2302" s="256" t="s">
        <v>1431</v>
      </c>
      <c r="G2302" s="254"/>
      <c r="H2302" s="257">
        <v>2.795</v>
      </c>
      <c r="I2302" s="258"/>
      <c r="J2302" s="254"/>
      <c r="K2302" s="254"/>
      <c r="L2302" s="259"/>
      <c r="M2302" s="260"/>
      <c r="N2302" s="261"/>
      <c r="O2302" s="261"/>
      <c r="P2302" s="261"/>
      <c r="Q2302" s="261"/>
      <c r="R2302" s="261"/>
      <c r="S2302" s="261"/>
      <c r="T2302" s="262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T2302" s="263" t="s">
        <v>188</v>
      </c>
      <c r="AU2302" s="263" t="s">
        <v>82</v>
      </c>
      <c r="AV2302" s="14" t="s">
        <v>82</v>
      </c>
      <c r="AW2302" s="14" t="s">
        <v>30</v>
      </c>
      <c r="AX2302" s="14" t="s">
        <v>73</v>
      </c>
      <c r="AY2302" s="263" t="s">
        <v>129</v>
      </c>
    </row>
    <row r="2303" spans="1:51" s="13" customFormat="1" ht="12">
      <c r="A2303" s="13"/>
      <c r="B2303" s="243"/>
      <c r="C2303" s="244"/>
      <c r="D2303" s="234" t="s">
        <v>188</v>
      </c>
      <c r="E2303" s="245" t="s">
        <v>1</v>
      </c>
      <c r="F2303" s="246" t="s">
        <v>382</v>
      </c>
      <c r="G2303" s="244"/>
      <c r="H2303" s="245" t="s">
        <v>1</v>
      </c>
      <c r="I2303" s="247"/>
      <c r="J2303" s="244"/>
      <c r="K2303" s="244"/>
      <c r="L2303" s="248"/>
      <c r="M2303" s="249"/>
      <c r="N2303" s="250"/>
      <c r="O2303" s="250"/>
      <c r="P2303" s="250"/>
      <c r="Q2303" s="250"/>
      <c r="R2303" s="250"/>
      <c r="S2303" s="250"/>
      <c r="T2303" s="251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  <c r="AE2303" s="13"/>
      <c r="AT2303" s="252" t="s">
        <v>188</v>
      </c>
      <c r="AU2303" s="252" t="s">
        <v>82</v>
      </c>
      <c r="AV2303" s="13" t="s">
        <v>80</v>
      </c>
      <c r="AW2303" s="13" t="s">
        <v>30</v>
      </c>
      <c r="AX2303" s="13" t="s">
        <v>73</v>
      </c>
      <c r="AY2303" s="252" t="s">
        <v>129</v>
      </c>
    </row>
    <row r="2304" spans="1:51" s="14" customFormat="1" ht="12">
      <c r="A2304" s="14"/>
      <c r="B2304" s="253"/>
      <c r="C2304" s="254"/>
      <c r="D2304" s="234" t="s">
        <v>188</v>
      </c>
      <c r="E2304" s="255" t="s">
        <v>1</v>
      </c>
      <c r="F2304" s="256" t="s">
        <v>1432</v>
      </c>
      <c r="G2304" s="254"/>
      <c r="H2304" s="257">
        <v>5.589</v>
      </c>
      <c r="I2304" s="258"/>
      <c r="J2304" s="254"/>
      <c r="K2304" s="254"/>
      <c r="L2304" s="259"/>
      <c r="M2304" s="260"/>
      <c r="N2304" s="261"/>
      <c r="O2304" s="261"/>
      <c r="P2304" s="261"/>
      <c r="Q2304" s="261"/>
      <c r="R2304" s="261"/>
      <c r="S2304" s="261"/>
      <c r="T2304" s="262"/>
      <c r="U2304" s="14"/>
      <c r="V2304" s="14"/>
      <c r="W2304" s="14"/>
      <c r="X2304" s="14"/>
      <c r="Y2304" s="14"/>
      <c r="Z2304" s="14"/>
      <c r="AA2304" s="14"/>
      <c r="AB2304" s="14"/>
      <c r="AC2304" s="14"/>
      <c r="AD2304" s="14"/>
      <c r="AE2304" s="14"/>
      <c r="AT2304" s="263" t="s">
        <v>188</v>
      </c>
      <c r="AU2304" s="263" t="s">
        <v>82</v>
      </c>
      <c r="AV2304" s="14" t="s">
        <v>82</v>
      </c>
      <c r="AW2304" s="14" t="s">
        <v>30</v>
      </c>
      <c r="AX2304" s="14" t="s">
        <v>73</v>
      </c>
      <c r="AY2304" s="263" t="s">
        <v>129</v>
      </c>
    </row>
    <row r="2305" spans="1:51" s="13" customFormat="1" ht="12">
      <c r="A2305" s="13"/>
      <c r="B2305" s="243"/>
      <c r="C2305" s="244"/>
      <c r="D2305" s="234" t="s">
        <v>188</v>
      </c>
      <c r="E2305" s="245" t="s">
        <v>1</v>
      </c>
      <c r="F2305" s="246" t="s">
        <v>384</v>
      </c>
      <c r="G2305" s="244"/>
      <c r="H2305" s="245" t="s">
        <v>1</v>
      </c>
      <c r="I2305" s="247"/>
      <c r="J2305" s="244"/>
      <c r="K2305" s="244"/>
      <c r="L2305" s="248"/>
      <c r="M2305" s="249"/>
      <c r="N2305" s="250"/>
      <c r="O2305" s="250"/>
      <c r="P2305" s="250"/>
      <c r="Q2305" s="250"/>
      <c r="R2305" s="250"/>
      <c r="S2305" s="250"/>
      <c r="T2305" s="251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T2305" s="252" t="s">
        <v>188</v>
      </c>
      <c r="AU2305" s="252" t="s">
        <v>82</v>
      </c>
      <c r="AV2305" s="13" t="s">
        <v>80</v>
      </c>
      <c r="AW2305" s="13" t="s">
        <v>30</v>
      </c>
      <c r="AX2305" s="13" t="s">
        <v>73</v>
      </c>
      <c r="AY2305" s="252" t="s">
        <v>129</v>
      </c>
    </row>
    <row r="2306" spans="1:51" s="14" customFormat="1" ht="12">
      <c r="A2306" s="14"/>
      <c r="B2306" s="253"/>
      <c r="C2306" s="254"/>
      <c r="D2306" s="234" t="s">
        <v>188</v>
      </c>
      <c r="E2306" s="255" t="s">
        <v>1</v>
      </c>
      <c r="F2306" s="256" t="s">
        <v>1433</v>
      </c>
      <c r="G2306" s="254"/>
      <c r="H2306" s="257">
        <v>4.192</v>
      </c>
      <c r="I2306" s="258"/>
      <c r="J2306" s="254"/>
      <c r="K2306" s="254"/>
      <c r="L2306" s="259"/>
      <c r="M2306" s="260"/>
      <c r="N2306" s="261"/>
      <c r="O2306" s="261"/>
      <c r="P2306" s="261"/>
      <c r="Q2306" s="261"/>
      <c r="R2306" s="261"/>
      <c r="S2306" s="261"/>
      <c r="T2306" s="262"/>
      <c r="U2306" s="14"/>
      <c r="V2306" s="14"/>
      <c r="W2306" s="14"/>
      <c r="X2306" s="14"/>
      <c r="Y2306" s="14"/>
      <c r="Z2306" s="14"/>
      <c r="AA2306" s="14"/>
      <c r="AB2306" s="14"/>
      <c r="AC2306" s="14"/>
      <c r="AD2306" s="14"/>
      <c r="AE2306" s="14"/>
      <c r="AT2306" s="263" t="s">
        <v>188</v>
      </c>
      <c r="AU2306" s="263" t="s">
        <v>82</v>
      </c>
      <c r="AV2306" s="14" t="s">
        <v>82</v>
      </c>
      <c r="AW2306" s="14" t="s">
        <v>30</v>
      </c>
      <c r="AX2306" s="14" t="s">
        <v>73</v>
      </c>
      <c r="AY2306" s="263" t="s">
        <v>129</v>
      </c>
    </row>
    <row r="2307" spans="1:51" s="13" customFormat="1" ht="12">
      <c r="A2307" s="13"/>
      <c r="B2307" s="243"/>
      <c r="C2307" s="244"/>
      <c r="D2307" s="234" t="s">
        <v>188</v>
      </c>
      <c r="E2307" s="245" t="s">
        <v>1</v>
      </c>
      <c r="F2307" s="246" t="s">
        <v>386</v>
      </c>
      <c r="G2307" s="244"/>
      <c r="H2307" s="245" t="s">
        <v>1</v>
      </c>
      <c r="I2307" s="247"/>
      <c r="J2307" s="244"/>
      <c r="K2307" s="244"/>
      <c r="L2307" s="248"/>
      <c r="M2307" s="249"/>
      <c r="N2307" s="250"/>
      <c r="O2307" s="250"/>
      <c r="P2307" s="250"/>
      <c r="Q2307" s="250"/>
      <c r="R2307" s="250"/>
      <c r="S2307" s="250"/>
      <c r="T2307" s="251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  <c r="AE2307" s="13"/>
      <c r="AT2307" s="252" t="s">
        <v>188</v>
      </c>
      <c r="AU2307" s="252" t="s">
        <v>82</v>
      </c>
      <c r="AV2307" s="13" t="s">
        <v>80</v>
      </c>
      <c r="AW2307" s="13" t="s">
        <v>30</v>
      </c>
      <c r="AX2307" s="13" t="s">
        <v>73</v>
      </c>
      <c r="AY2307" s="252" t="s">
        <v>129</v>
      </c>
    </row>
    <row r="2308" spans="1:51" s="14" customFormat="1" ht="12">
      <c r="A2308" s="14"/>
      <c r="B2308" s="253"/>
      <c r="C2308" s="254"/>
      <c r="D2308" s="234" t="s">
        <v>188</v>
      </c>
      <c r="E2308" s="255" t="s">
        <v>1</v>
      </c>
      <c r="F2308" s="256" t="s">
        <v>1431</v>
      </c>
      <c r="G2308" s="254"/>
      <c r="H2308" s="257">
        <v>2.795</v>
      </c>
      <c r="I2308" s="258"/>
      <c r="J2308" s="254"/>
      <c r="K2308" s="254"/>
      <c r="L2308" s="259"/>
      <c r="M2308" s="260"/>
      <c r="N2308" s="261"/>
      <c r="O2308" s="261"/>
      <c r="P2308" s="261"/>
      <c r="Q2308" s="261"/>
      <c r="R2308" s="261"/>
      <c r="S2308" s="261"/>
      <c r="T2308" s="262"/>
      <c r="U2308" s="14"/>
      <c r="V2308" s="14"/>
      <c r="W2308" s="14"/>
      <c r="X2308" s="14"/>
      <c r="Y2308" s="14"/>
      <c r="Z2308" s="14"/>
      <c r="AA2308" s="14"/>
      <c r="AB2308" s="14"/>
      <c r="AC2308" s="14"/>
      <c r="AD2308" s="14"/>
      <c r="AE2308" s="14"/>
      <c r="AT2308" s="263" t="s">
        <v>188</v>
      </c>
      <c r="AU2308" s="263" t="s">
        <v>82</v>
      </c>
      <c r="AV2308" s="14" t="s">
        <v>82</v>
      </c>
      <c r="AW2308" s="14" t="s">
        <v>30</v>
      </c>
      <c r="AX2308" s="14" t="s">
        <v>73</v>
      </c>
      <c r="AY2308" s="263" t="s">
        <v>129</v>
      </c>
    </row>
    <row r="2309" spans="1:51" s="13" customFormat="1" ht="12">
      <c r="A2309" s="13"/>
      <c r="B2309" s="243"/>
      <c r="C2309" s="244"/>
      <c r="D2309" s="234" t="s">
        <v>188</v>
      </c>
      <c r="E2309" s="245" t="s">
        <v>1</v>
      </c>
      <c r="F2309" s="246" t="s">
        <v>387</v>
      </c>
      <c r="G2309" s="244"/>
      <c r="H2309" s="245" t="s">
        <v>1</v>
      </c>
      <c r="I2309" s="247"/>
      <c r="J2309" s="244"/>
      <c r="K2309" s="244"/>
      <c r="L2309" s="248"/>
      <c r="M2309" s="249"/>
      <c r="N2309" s="250"/>
      <c r="O2309" s="250"/>
      <c r="P2309" s="250"/>
      <c r="Q2309" s="250"/>
      <c r="R2309" s="250"/>
      <c r="S2309" s="250"/>
      <c r="T2309" s="251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T2309" s="252" t="s">
        <v>188</v>
      </c>
      <c r="AU2309" s="252" t="s">
        <v>82</v>
      </c>
      <c r="AV2309" s="13" t="s">
        <v>80</v>
      </c>
      <c r="AW2309" s="13" t="s">
        <v>30</v>
      </c>
      <c r="AX2309" s="13" t="s">
        <v>73</v>
      </c>
      <c r="AY2309" s="252" t="s">
        <v>129</v>
      </c>
    </row>
    <row r="2310" spans="1:51" s="14" customFormat="1" ht="12">
      <c r="A2310" s="14"/>
      <c r="B2310" s="253"/>
      <c r="C2310" s="254"/>
      <c r="D2310" s="234" t="s">
        <v>188</v>
      </c>
      <c r="E2310" s="255" t="s">
        <v>1</v>
      </c>
      <c r="F2310" s="256" t="s">
        <v>1431</v>
      </c>
      <c r="G2310" s="254"/>
      <c r="H2310" s="257">
        <v>2.795</v>
      </c>
      <c r="I2310" s="258"/>
      <c r="J2310" s="254"/>
      <c r="K2310" s="254"/>
      <c r="L2310" s="259"/>
      <c r="M2310" s="260"/>
      <c r="N2310" s="261"/>
      <c r="O2310" s="261"/>
      <c r="P2310" s="261"/>
      <c r="Q2310" s="261"/>
      <c r="R2310" s="261"/>
      <c r="S2310" s="261"/>
      <c r="T2310" s="262"/>
      <c r="U2310" s="14"/>
      <c r="V2310" s="14"/>
      <c r="W2310" s="14"/>
      <c r="X2310" s="14"/>
      <c r="Y2310" s="14"/>
      <c r="Z2310" s="14"/>
      <c r="AA2310" s="14"/>
      <c r="AB2310" s="14"/>
      <c r="AC2310" s="14"/>
      <c r="AD2310" s="14"/>
      <c r="AE2310" s="14"/>
      <c r="AT2310" s="263" t="s">
        <v>188</v>
      </c>
      <c r="AU2310" s="263" t="s">
        <v>82</v>
      </c>
      <c r="AV2310" s="14" t="s">
        <v>82</v>
      </c>
      <c r="AW2310" s="14" t="s">
        <v>30</v>
      </c>
      <c r="AX2310" s="14" t="s">
        <v>73</v>
      </c>
      <c r="AY2310" s="263" t="s">
        <v>129</v>
      </c>
    </row>
    <row r="2311" spans="1:51" s="13" customFormat="1" ht="12">
      <c r="A2311" s="13"/>
      <c r="B2311" s="243"/>
      <c r="C2311" s="244"/>
      <c r="D2311" s="234" t="s">
        <v>188</v>
      </c>
      <c r="E2311" s="245" t="s">
        <v>1</v>
      </c>
      <c r="F2311" s="246" t="s">
        <v>392</v>
      </c>
      <c r="G2311" s="244"/>
      <c r="H2311" s="245" t="s">
        <v>1</v>
      </c>
      <c r="I2311" s="247"/>
      <c r="J2311" s="244"/>
      <c r="K2311" s="244"/>
      <c r="L2311" s="248"/>
      <c r="M2311" s="249"/>
      <c r="N2311" s="250"/>
      <c r="O2311" s="250"/>
      <c r="P2311" s="250"/>
      <c r="Q2311" s="250"/>
      <c r="R2311" s="250"/>
      <c r="S2311" s="250"/>
      <c r="T2311" s="251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T2311" s="252" t="s">
        <v>188</v>
      </c>
      <c r="AU2311" s="252" t="s">
        <v>82</v>
      </c>
      <c r="AV2311" s="13" t="s">
        <v>80</v>
      </c>
      <c r="AW2311" s="13" t="s">
        <v>30</v>
      </c>
      <c r="AX2311" s="13" t="s">
        <v>73</v>
      </c>
      <c r="AY2311" s="252" t="s">
        <v>129</v>
      </c>
    </row>
    <row r="2312" spans="1:51" s="14" customFormat="1" ht="12">
      <c r="A2312" s="14"/>
      <c r="B2312" s="253"/>
      <c r="C2312" s="254"/>
      <c r="D2312" s="234" t="s">
        <v>188</v>
      </c>
      <c r="E2312" s="255" t="s">
        <v>1</v>
      </c>
      <c r="F2312" s="256" t="s">
        <v>1434</v>
      </c>
      <c r="G2312" s="254"/>
      <c r="H2312" s="257">
        <v>4.2</v>
      </c>
      <c r="I2312" s="258"/>
      <c r="J2312" s="254"/>
      <c r="K2312" s="254"/>
      <c r="L2312" s="259"/>
      <c r="M2312" s="260"/>
      <c r="N2312" s="261"/>
      <c r="O2312" s="261"/>
      <c r="P2312" s="261"/>
      <c r="Q2312" s="261"/>
      <c r="R2312" s="261"/>
      <c r="S2312" s="261"/>
      <c r="T2312" s="262"/>
      <c r="U2312" s="14"/>
      <c r="V2312" s="14"/>
      <c r="W2312" s="14"/>
      <c r="X2312" s="14"/>
      <c r="Y2312" s="14"/>
      <c r="Z2312" s="14"/>
      <c r="AA2312" s="14"/>
      <c r="AB2312" s="14"/>
      <c r="AC2312" s="14"/>
      <c r="AD2312" s="14"/>
      <c r="AE2312" s="14"/>
      <c r="AT2312" s="263" t="s">
        <v>188</v>
      </c>
      <c r="AU2312" s="263" t="s">
        <v>82</v>
      </c>
      <c r="AV2312" s="14" t="s">
        <v>82</v>
      </c>
      <c r="AW2312" s="14" t="s">
        <v>30</v>
      </c>
      <c r="AX2312" s="14" t="s">
        <v>73</v>
      </c>
      <c r="AY2312" s="263" t="s">
        <v>129</v>
      </c>
    </row>
    <row r="2313" spans="1:51" s="13" customFormat="1" ht="12">
      <c r="A2313" s="13"/>
      <c r="B2313" s="243"/>
      <c r="C2313" s="244"/>
      <c r="D2313" s="234" t="s">
        <v>188</v>
      </c>
      <c r="E2313" s="245" t="s">
        <v>1</v>
      </c>
      <c r="F2313" s="246" t="s">
        <v>394</v>
      </c>
      <c r="G2313" s="244"/>
      <c r="H2313" s="245" t="s">
        <v>1</v>
      </c>
      <c r="I2313" s="247"/>
      <c r="J2313" s="244"/>
      <c r="K2313" s="244"/>
      <c r="L2313" s="248"/>
      <c r="M2313" s="249"/>
      <c r="N2313" s="250"/>
      <c r="O2313" s="250"/>
      <c r="P2313" s="250"/>
      <c r="Q2313" s="250"/>
      <c r="R2313" s="250"/>
      <c r="S2313" s="250"/>
      <c r="T2313" s="251"/>
      <c r="U2313" s="13"/>
      <c r="V2313" s="13"/>
      <c r="W2313" s="13"/>
      <c r="X2313" s="13"/>
      <c r="Y2313" s="13"/>
      <c r="Z2313" s="13"/>
      <c r="AA2313" s="13"/>
      <c r="AB2313" s="13"/>
      <c r="AC2313" s="13"/>
      <c r="AD2313" s="13"/>
      <c r="AE2313" s="13"/>
      <c r="AT2313" s="252" t="s">
        <v>188</v>
      </c>
      <c r="AU2313" s="252" t="s">
        <v>82</v>
      </c>
      <c r="AV2313" s="13" t="s">
        <v>80</v>
      </c>
      <c r="AW2313" s="13" t="s">
        <v>30</v>
      </c>
      <c r="AX2313" s="13" t="s">
        <v>73</v>
      </c>
      <c r="AY2313" s="252" t="s">
        <v>129</v>
      </c>
    </row>
    <row r="2314" spans="1:51" s="14" customFormat="1" ht="12">
      <c r="A2314" s="14"/>
      <c r="B2314" s="253"/>
      <c r="C2314" s="254"/>
      <c r="D2314" s="234" t="s">
        <v>188</v>
      </c>
      <c r="E2314" s="255" t="s">
        <v>1</v>
      </c>
      <c r="F2314" s="256" t="s">
        <v>1435</v>
      </c>
      <c r="G2314" s="254"/>
      <c r="H2314" s="257">
        <v>2.1</v>
      </c>
      <c r="I2314" s="258"/>
      <c r="J2314" s="254"/>
      <c r="K2314" s="254"/>
      <c r="L2314" s="259"/>
      <c r="M2314" s="260"/>
      <c r="N2314" s="261"/>
      <c r="O2314" s="261"/>
      <c r="P2314" s="261"/>
      <c r="Q2314" s="261"/>
      <c r="R2314" s="261"/>
      <c r="S2314" s="261"/>
      <c r="T2314" s="262"/>
      <c r="U2314" s="14"/>
      <c r="V2314" s="14"/>
      <c r="W2314" s="14"/>
      <c r="X2314" s="14"/>
      <c r="Y2314" s="14"/>
      <c r="Z2314" s="14"/>
      <c r="AA2314" s="14"/>
      <c r="AB2314" s="14"/>
      <c r="AC2314" s="14"/>
      <c r="AD2314" s="14"/>
      <c r="AE2314" s="14"/>
      <c r="AT2314" s="263" t="s">
        <v>188</v>
      </c>
      <c r="AU2314" s="263" t="s">
        <v>82</v>
      </c>
      <c r="AV2314" s="14" t="s">
        <v>82</v>
      </c>
      <c r="AW2314" s="14" t="s">
        <v>30</v>
      </c>
      <c r="AX2314" s="14" t="s">
        <v>73</v>
      </c>
      <c r="AY2314" s="263" t="s">
        <v>129</v>
      </c>
    </row>
    <row r="2315" spans="1:51" s="13" customFormat="1" ht="12">
      <c r="A2315" s="13"/>
      <c r="B2315" s="243"/>
      <c r="C2315" s="244"/>
      <c r="D2315" s="234" t="s">
        <v>188</v>
      </c>
      <c r="E2315" s="245" t="s">
        <v>1</v>
      </c>
      <c r="F2315" s="246" t="s">
        <v>396</v>
      </c>
      <c r="G2315" s="244"/>
      <c r="H2315" s="245" t="s">
        <v>1</v>
      </c>
      <c r="I2315" s="247"/>
      <c r="J2315" s="244"/>
      <c r="K2315" s="244"/>
      <c r="L2315" s="248"/>
      <c r="M2315" s="249"/>
      <c r="N2315" s="250"/>
      <c r="O2315" s="250"/>
      <c r="P2315" s="250"/>
      <c r="Q2315" s="250"/>
      <c r="R2315" s="250"/>
      <c r="S2315" s="250"/>
      <c r="T2315" s="251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  <c r="AE2315" s="13"/>
      <c r="AT2315" s="252" t="s">
        <v>188</v>
      </c>
      <c r="AU2315" s="252" t="s">
        <v>82</v>
      </c>
      <c r="AV2315" s="13" t="s">
        <v>80</v>
      </c>
      <c r="AW2315" s="13" t="s">
        <v>30</v>
      </c>
      <c r="AX2315" s="13" t="s">
        <v>73</v>
      </c>
      <c r="AY2315" s="252" t="s">
        <v>129</v>
      </c>
    </row>
    <row r="2316" spans="1:51" s="14" customFormat="1" ht="12">
      <c r="A2316" s="14"/>
      <c r="B2316" s="253"/>
      <c r="C2316" s="254"/>
      <c r="D2316" s="234" t="s">
        <v>188</v>
      </c>
      <c r="E2316" s="255" t="s">
        <v>1</v>
      </c>
      <c r="F2316" s="256" t="s">
        <v>1435</v>
      </c>
      <c r="G2316" s="254"/>
      <c r="H2316" s="257">
        <v>2.1</v>
      </c>
      <c r="I2316" s="258"/>
      <c r="J2316" s="254"/>
      <c r="K2316" s="254"/>
      <c r="L2316" s="259"/>
      <c r="M2316" s="260"/>
      <c r="N2316" s="261"/>
      <c r="O2316" s="261"/>
      <c r="P2316" s="261"/>
      <c r="Q2316" s="261"/>
      <c r="R2316" s="261"/>
      <c r="S2316" s="261"/>
      <c r="T2316" s="262"/>
      <c r="U2316" s="14"/>
      <c r="V2316" s="14"/>
      <c r="W2316" s="14"/>
      <c r="X2316" s="14"/>
      <c r="Y2316" s="14"/>
      <c r="Z2316" s="14"/>
      <c r="AA2316" s="14"/>
      <c r="AB2316" s="14"/>
      <c r="AC2316" s="14"/>
      <c r="AD2316" s="14"/>
      <c r="AE2316" s="14"/>
      <c r="AT2316" s="263" t="s">
        <v>188</v>
      </c>
      <c r="AU2316" s="263" t="s">
        <v>82</v>
      </c>
      <c r="AV2316" s="14" t="s">
        <v>82</v>
      </c>
      <c r="AW2316" s="14" t="s">
        <v>30</v>
      </c>
      <c r="AX2316" s="14" t="s">
        <v>73</v>
      </c>
      <c r="AY2316" s="263" t="s">
        <v>129</v>
      </c>
    </row>
    <row r="2317" spans="1:51" s="13" customFormat="1" ht="12">
      <c r="A2317" s="13"/>
      <c r="B2317" s="243"/>
      <c r="C2317" s="244"/>
      <c r="D2317" s="234" t="s">
        <v>188</v>
      </c>
      <c r="E2317" s="245" t="s">
        <v>1</v>
      </c>
      <c r="F2317" s="246" t="s">
        <v>397</v>
      </c>
      <c r="G2317" s="244"/>
      <c r="H2317" s="245" t="s">
        <v>1</v>
      </c>
      <c r="I2317" s="247"/>
      <c r="J2317" s="244"/>
      <c r="K2317" s="244"/>
      <c r="L2317" s="248"/>
      <c r="M2317" s="249"/>
      <c r="N2317" s="250"/>
      <c r="O2317" s="250"/>
      <c r="P2317" s="250"/>
      <c r="Q2317" s="250"/>
      <c r="R2317" s="250"/>
      <c r="S2317" s="250"/>
      <c r="T2317" s="251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T2317" s="252" t="s">
        <v>188</v>
      </c>
      <c r="AU2317" s="252" t="s">
        <v>82</v>
      </c>
      <c r="AV2317" s="13" t="s">
        <v>80</v>
      </c>
      <c r="AW2317" s="13" t="s">
        <v>30</v>
      </c>
      <c r="AX2317" s="13" t="s">
        <v>73</v>
      </c>
      <c r="AY2317" s="252" t="s">
        <v>129</v>
      </c>
    </row>
    <row r="2318" spans="1:51" s="14" customFormat="1" ht="12">
      <c r="A2318" s="14"/>
      <c r="B2318" s="253"/>
      <c r="C2318" s="254"/>
      <c r="D2318" s="234" t="s">
        <v>188</v>
      </c>
      <c r="E2318" s="255" t="s">
        <v>1</v>
      </c>
      <c r="F2318" s="256" t="s">
        <v>1430</v>
      </c>
      <c r="G2318" s="254"/>
      <c r="H2318" s="257">
        <v>1.397</v>
      </c>
      <c r="I2318" s="258"/>
      <c r="J2318" s="254"/>
      <c r="K2318" s="254"/>
      <c r="L2318" s="259"/>
      <c r="M2318" s="260"/>
      <c r="N2318" s="261"/>
      <c r="O2318" s="261"/>
      <c r="P2318" s="261"/>
      <c r="Q2318" s="261"/>
      <c r="R2318" s="261"/>
      <c r="S2318" s="261"/>
      <c r="T2318" s="262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T2318" s="263" t="s">
        <v>188</v>
      </c>
      <c r="AU2318" s="263" t="s">
        <v>82</v>
      </c>
      <c r="AV2318" s="14" t="s">
        <v>82</v>
      </c>
      <c r="AW2318" s="14" t="s">
        <v>30</v>
      </c>
      <c r="AX2318" s="14" t="s">
        <v>73</v>
      </c>
      <c r="AY2318" s="263" t="s">
        <v>129</v>
      </c>
    </row>
    <row r="2319" spans="1:51" s="13" customFormat="1" ht="12">
      <c r="A2319" s="13"/>
      <c r="B2319" s="243"/>
      <c r="C2319" s="244"/>
      <c r="D2319" s="234" t="s">
        <v>188</v>
      </c>
      <c r="E2319" s="245" t="s">
        <v>1</v>
      </c>
      <c r="F2319" s="246" t="s">
        <v>398</v>
      </c>
      <c r="G2319" s="244"/>
      <c r="H2319" s="245" t="s">
        <v>1</v>
      </c>
      <c r="I2319" s="247"/>
      <c r="J2319" s="244"/>
      <c r="K2319" s="244"/>
      <c r="L2319" s="248"/>
      <c r="M2319" s="249"/>
      <c r="N2319" s="250"/>
      <c r="O2319" s="250"/>
      <c r="P2319" s="250"/>
      <c r="Q2319" s="250"/>
      <c r="R2319" s="250"/>
      <c r="S2319" s="250"/>
      <c r="T2319" s="251"/>
      <c r="U2319" s="13"/>
      <c r="V2319" s="13"/>
      <c r="W2319" s="13"/>
      <c r="X2319" s="13"/>
      <c r="Y2319" s="13"/>
      <c r="Z2319" s="13"/>
      <c r="AA2319" s="13"/>
      <c r="AB2319" s="13"/>
      <c r="AC2319" s="13"/>
      <c r="AD2319" s="13"/>
      <c r="AE2319" s="13"/>
      <c r="AT2319" s="252" t="s">
        <v>188</v>
      </c>
      <c r="AU2319" s="252" t="s">
        <v>82</v>
      </c>
      <c r="AV2319" s="13" t="s">
        <v>80</v>
      </c>
      <c r="AW2319" s="13" t="s">
        <v>30</v>
      </c>
      <c r="AX2319" s="13" t="s">
        <v>73</v>
      </c>
      <c r="AY2319" s="252" t="s">
        <v>129</v>
      </c>
    </row>
    <row r="2320" spans="1:51" s="14" customFormat="1" ht="12">
      <c r="A2320" s="14"/>
      <c r="B2320" s="253"/>
      <c r="C2320" s="254"/>
      <c r="D2320" s="234" t="s">
        <v>188</v>
      </c>
      <c r="E2320" s="255" t="s">
        <v>1</v>
      </c>
      <c r="F2320" s="256" t="s">
        <v>1431</v>
      </c>
      <c r="G2320" s="254"/>
      <c r="H2320" s="257">
        <v>2.795</v>
      </c>
      <c r="I2320" s="258"/>
      <c r="J2320" s="254"/>
      <c r="K2320" s="254"/>
      <c r="L2320" s="259"/>
      <c r="M2320" s="260"/>
      <c r="N2320" s="261"/>
      <c r="O2320" s="261"/>
      <c r="P2320" s="261"/>
      <c r="Q2320" s="261"/>
      <c r="R2320" s="261"/>
      <c r="S2320" s="261"/>
      <c r="T2320" s="262"/>
      <c r="U2320" s="14"/>
      <c r="V2320" s="14"/>
      <c r="W2320" s="14"/>
      <c r="X2320" s="14"/>
      <c r="Y2320" s="14"/>
      <c r="Z2320" s="14"/>
      <c r="AA2320" s="14"/>
      <c r="AB2320" s="14"/>
      <c r="AC2320" s="14"/>
      <c r="AD2320" s="14"/>
      <c r="AE2320" s="14"/>
      <c r="AT2320" s="263" t="s">
        <v>188</v>
      </c>
      <c r="AU2320" s="263" t="s">
        <v>82</v>
      </c>
      <c r="AV2320" s="14" t="s">
        <v>82</v>
      </c>
      <c r="AW2320" s="14" t="s">
        <v>30</v>
      </c>
      <c r="AX2320" s="14" t="s">
        <v>73</v>
      </c>
      <c r="AY2320" s="263" t="s">
        <v>129</v>
      </c>
    </row>
    <row r="2321" spans="1:51" s="13" customFormat="1" ht="12">
      <c r="A2321" s="13"/>
      <c r="B2321" s="243"/>
      <c r="C2321" s="244"/>
      <c r="D2321" s="234" t="s">
        <v>188</v>
      </c>
      <c r="E2321" s="245" t="s">
        <v>1</v>
      </c>
      <c r="F2321" s="246" t="s">
        <v>399</v>
      </c>
      <c r="G2321" s="244"/>
      <c r="H2321" s="245" t="s">
        <v>1</v>
      </c>
      <c r="I2321" s="247"/>
      <c r="J2321" s="244"/>
      <c r="K2321" s="244"/>
      <c r="L2321" s="248"/>
      <c r="M2321" s="249"/>
      <c r="N2321" s="250"/>
      <c r="O2321" s="250"/>
      <c r="P2321" s="250"/>
      <c r="Q2321" s="250"/>
      <c r="R2321" s="250"/>
      <c r="S2321" s="250"/>
      <c r="T2321" s="251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  <c r="AE2321" s="13"/>
      <c r="AT2321" s="252" t="s">
        <v>188</v>
      </c>
      <c r="AU2321" s="252" t="s">
        <v>82</v>
      </c>
      <c r="AV2321" s="13" t="s">
        <v>80</v>
      </c>
      <c r="AW2321" s="13" t="s">
        <v>30</v>
      </c>
      <c r="AX2321" s="13" t="s">
        <v>73</v>
      </c>
      <c r="AY2321" s="252" t="s">
        <v>129</v>
      </c>
    </row>
    <row r="2322" spans="1:51" s="14" customFormat="1" ht="12">
      <c r="A2322" s="14"/>
      <c r="B2322" s="253"/>
      <c r="C2322" s="254"/>
      <c r="D2322" s="234" t="s">
        <v>188</v>
      </c>
      <c r="E2322" s="255" t="s">
        <v>1</v>
      </c>
      <c r="F2322" s="256" t="s">
        <v>1431</v>
      </c>
      <c r="G2322" s="254"/>
      <c r="H2322" s="257">
        <v>2.795</v>
      </c>
      <c r="I2322" s="258"/>
      <c r="J2322" s="254"/>
      <c r="K2322" s="254"/>
      <c r="L2322" s="259"/>
      <c r="M2322" s="260"/>
      <c r="N2322" s="261"/>
      <c r="O2322" s="261"/>
      <c r="P2322" s="261"/>
      <c r="Q2322" s="261"/>
      <c r="R2322" s="261"/>
      <c r="S2322" s="261"/>
      <c r="T2322" s="262"/>
      <c r="U2322" s="14"/>
      <c r="V2322" s="14"/>
      <c r="W2322" s="14"/>
      <c r="X2322" s="14"/>
      <c r="Y2322" s="14"/>
      <c r="Z2322" s="14"/>
      <c r="AA2322" s="14"/>
      <c r="AB2322" s="14"/>
      <c r="AC2322" s="14"/>
      <c r="AD2322" s="14"/>
      <c r="AE2322" s="14"/>
      <c r="AT2322" s="263" t="s">
        <v>188</v>
      </c>
      <c r="AU2322" s="263" t="s">
        <v>82</v>
      </c>
      <c r="AV2322" s="14" t="s">
        <v>82</v>
      </c>
      <c r="AW2322" s="14" t="s">
        <v>30</v>
      </c>
      <c r="AX2322" s="14" t="s">
        <v>73</v>
      </c>
      <c r="AY2322" s="263" t="s">
        <v>129</v>
      </c>
    </row>
    <row r="2323" spans="1:51" s="13" customFormat="1" ht="12">
      <c r="A2323" s="13"/>
      <c r="B2323" s="243"/>
      <c r="C2323" s="244"/>
      <c r="D2323" s="234" t="s">
        <v>188</v>
      </c>
      <c r="E2323" s="245" t="s">
        <v>1</v>
      </c>
      <c r="F2323" s="246" t="s">
        <v>400</v>
      </c>
      <c r="G2323" s="244"/>
      <c r="H2323" s="245" t="s">
        <v>1</v>
      </c>
      <c r="I2323" s="247"/>
      <c r="J2323" s="244"/>
      <c r="K2323" s="244"/>
      <c r="L2323" s="248"/>
      <c r="M2323" s="249"/>
      <c r="N2323" s="250"/>
      <c r="O2323" s="250"/>
      <c r="P2323" s="250"/>
      <c r="Q2323" s="250"/>
      <c r="R2323" s="250"/>
      <c r="S2323" s="250"/>
      <c r="T2323" s="251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  <c r="AE2323" s="13"/>
      <c r="AT2323" s="252" t="s">
        <v>188</v>
      </c>
      <c r="AU2323" s="252" t="s">
        <v>82</v>
      </c>
      <c r="AV2323" s="13" t="s">
        <v>80</v>
      </c>
      <c r="AW2323" s="13" t="s">
        <v>30</v>
      </c>
      <c r="AX2323" s="13" t="s">
        <v>73</v>
      </c>
      <c r="AY2323" s="252" t="s">
        <v>129</v>
      </c>
    </row>
    <row r="2324" spans="1:51" s="14" customFormat="1" ht="12">
      <c r="A2324" s="14"/>
      <c r="B2324" s="253"/>
      <c r="C2324" s="254"/>
      <c r="D2324" s="234" t="s">
        <v>188</v>
      </c>
      <c r="E2324" s="255" t="s">
        <v>1</v>
      </c>
      <c r="F2324" s="256" t="s">
        <v>1430</v>
      </c>
      <c r="G2324" s="254"/>
      <c r="H2324" s="257">
        <v>1.397</v>
      </c>
      <c r="I2324" s="258"/>
      <c r="J2324" s="254"/>
      <c r="K2324" s="254"/>
      <c r="L2324" s="259"/>
      <c r="M2324" s="260"/>
      <c r="N2324" s="261"/>
      <c r="O2324" s="261"/>
      <c r="P2324" s="261"/>
      <c r="Q2324" s="261"/>
      <c r="R2324" s="261"/>
      <c r="S2324" s="261"/>
      <c r="T2324" s="262"/>
      <c r="U2324" s="14"/>
      <c r="V2324" s="14"/>
      <c r="W2324" s="14"/>
      <c r="X2324" s="14"/>
      <c r="Y2324" s="14"/>
      <c r="Z2324" s="14"/>
      <c r="AA2324" s="14"/>
      <c r="AB2324" s="14"/>
      <c r="AC2324" s="14"/>
      <c r="AD2324" s="14"/>
      <c r="AE2324" s="14"/>
      <c r="AT2324" s="263" t="s">
        <v>188</v>
      </c>
      <c r="AU2324" s="263" t="s">
        <v>82</v>
      </c>
      <c r="AV2324" s="14" t="s">
        <v>82</v>
      </c>
      <c r="AW2324" s="14" t="s">
        <v>30</v>
      </c>
      <c r="AX2324" s="14" t="s">
        <v>73</v>
      </c>
      <c r="AY2324" s="263" t="s">
        <v>129</v>
      </c>
    </row>
    <row r="2325" spans="1:51" s="13" customFormat="1" ht="12">
      <c r="A2325" s="13"/>
      <c r="B2325" s="243"/>
      <c r="C2325" s="244"/>
      <c r="D2325" s="234" t="s">
        <v>188</v>
      </c>
      <c r="E2325" s="245" t="s">
        <v>1</v>
      </c>
      <c r="F2325" s="246" t="s">
        <v>401</v>
      </c>
      <c r="G2325" s="244"/>
      <c r="H2325" s="245" t="s">
        <v>1</v>
      </c>
      <c r="I2325" s="247"/>
      <c r="J2325" s="244"/>
      <c r="K2325" s="244"/>
      <c r="L2325" s="248"/>
      <c r="M2325" s="249"/>
      <c r="N2325" s="250"/>
      <c r="O2325" s="250"/>
      <c r="P2325" s="250"/>
      <c r="Q2325" s="250"/>
      <c r="R2325" s="250"/>
      <c r="S2325" s="250"/>
      <c r="T2325" s="251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  <c r="AE2325" s="13"/>
      <c r="AT2325" s="252" t="s">
        <v>188</v>
      </c>
      <c r="AU2325" s="252" t="s">
        <v>82</v>
      </c>
      <c r="AV2325" s="13" t="s">
        <v>80</v>
      </c>
      <c r="AW2325" s="13" t="s">
        <v>30</v>
      </c>
      <c r="AX2325" s="13" t="s">
        <v>73</v>
      </c>
      <c r="AY2325" s="252" t="s">
        <v>129</v>
      </c>
    </row>
    <row r="2326" spans="1:51" s="14" customFormat="1" ht="12">
      <c r="A2326" s="14"/>
      <c r="B2326" s="253"/>
      <c r="C2326" s="254"/>
      <c r="D2326" s="234" t="s">
        <v>188</v>
      </c>
      <c r="E2326" s="255" t="s">
        <v>1</v>
      </c>
      <c r="F2326" s="256" t="s">
        <v>1431</v>
      </c>
      <c r="G2326" s="254"/>
      <c r="H2326" s="257">
        <v>2.795</v>
      </c>
      <c r="I2326" s="258"/>
      <c r="J2326" s="254"/>
      <c r="K2326" s="254"/>
      <c r="L2326" s="259"/>
      <c r="M2326" s="260"/>
      <c r="N2326" s="261"/>
      <c r="O2326" s="261"/>
      <c r="P2326" s="261"/>
      <c r="Q2326" s="261"/>
      <c r="R2326" s="261"/>
      <c r="S2326" s="261"/>
      <c r="T2326" s="262"/>
      <c r="U2326" s="14"/>
      <c r="V2326" s="14"/>
      <c r="W2326" s="14"/>
      <c r="X2326" s="14"/>
      <c r="Y2326" s="14"/>
      <c r="Z2326" s="14"/>
      <c r="AA2326" s="14"/>
      <c r="AB2326" s="14"/>
      <c r="AC2326" s="14"/>
      <c r="AD2326" s="14"/>
      <c r="AE2326" s="14"/>
      <c r="AT2326" s="263" t="s">
        <v>188</v>
      </c>
      <c r="AU2326" s="263" t="s">
        <v>82</v>
      </c>
      <c r="AV2326" s="14" t="s">
        <v>82</v>
      </c>
      <c r="AW2326" s="14" t="s">
        <v>30</v>
      </c>
      <c r="AX2326" s="14" t="s">
        <v>73</v>
      </c>
      <c r="AY2326" s="263" t="s">
        <v>129</v>
      </c>
    </row>
    <row r="2327" spans="1:51" s="13" customFormat="1" ht="12">
      <c r="A2327" s="13"/>
      <c r="B2327" s="243"/>
      <c r="C2327" s="244"/>
      <c r="D2327" s="234" t="s">
        <v>188</v>
      </c>
      <c r="E2327" s="245" t="s">
        <v>1</v>
      </c>
      <c r="F2327" s="246" t="s">
        <v>402</v>
      </c>
      <c r="G2327" s="244"/>
      <c r="H2327" s="245" t="s">
        <v>1</v>
      </c>
      <c r="I2327" s="247"/>
      <c r="J2327" s="244"/>
      <c r="K2327" s="244"/>
      <c r="L2327" s="248"/>
      <c r="M2327" s="249"/>
      <c r="N2327" s="250"/>
      <c r="O2327" s="250"/>
      <c r="P2327" s="250"/>
      <c r="Q2327" s="250"/>
      <c r="R2327" s="250"/>
      <c r="S2327" s="250"/>
      <c r="T2327" s="251"/>
      <c r="U2327" s="13"/>
      <c r="V2327" s="13"/>
      <c r="W2327" s="13"/>
      <c r="X2327" s="13"/>
      <c r="Y2327" s="13"/>
      <c r="Z2327" s="13"/>
      <c r="AA2327" s="13"/>
      <c r="AB2327" s="13"/>
      <c r="AC2327" s="13"/>
      <c r="AD2327" s="13"/>
      <c r="AE2327" s="13"/>
      <c r="AT2327" s="252" t="s">
        <v>188</v>
      </c>
      <c r="AU2327" s="252" t="s">
        <v>82</v>
      </c>
      <c r="AV2327" s="13" t="s">
        <v>80</v>
      </c>
      <c r="AW2327" s="13" t="s">
        <v>30</v>
      </c>
      <c r="AX2327" s="13" t="s">
        <v>73</v>
      </c>
      <c r="AY2327" s="252" t="s">
        <v>129</v>
      </c>
    </row>
    <row r="2328" spans="1:51" s="14" customFormat="1" ht="12">
      <c r="A2328" s="14"/>
      <c r="B2328" s="253"/>
      <c r="C2328" s="254"/>
      <c r="D2328" s="234" t="s">
        <v>188</v>
      </c>
      <c r="E2328" s="255" t="s">
        <v>1</v>
      </c>
      <c r="F2328" s="256" t="s">
        <v>1431</v>
      </c>
      <c r="G2328" s="254"/>
      <c r="H2328" s="257">
        <v>2.795</v>
      </c>
      <c r="I2328" s="258"/>
      <c r="J2328" s="254"/>
      <c r="K2328" s="254"/>
      <c r="L2328" s="259"/>
      <c r="M2328" s="260"/>
      <c r="N2328" s="261"/>
      <c r="O2328" s="261"/>
      <c r="P2328" s="261"/>
      <c r="Q2328" s="261"/>
      <c r="R2328" s="261"/>
      <c r="S2328" s="261"/>
      <c r="T2328" s="262"/>
      <c r="U2328" s="14"/>
      <c r="V2328" s="14"/>
      <c r="W2328" s="14"/>
      <c r="X2328" s="14"/>
      <c r="Y2328" s="14"/>
      <c r="Z2328" s="14"/>
      <c r="AA2328" s="14"/>
      <c r="AB2328" s="14"/>
      <c r="AC2328" s="14"/>
      <c r="AD2328" s="14"/>
      <c r="AE2328" s="14"/>
      <c r="AT2328" s="263" t="s">
        <v>188</v>
      </c>
      <c r="AU2328" s="263" t="s">
        <v>82</v>
      </c>
      <c r="AV2328" s="14" t="s">
        <v>82</v>
      </c>
      <c r="AW2328" s="14" t="s">
        <v>30</v>
      </c>
      <c r="AX2328" s="14" t="s">
        <v>73</v>
      </c>
      <c r="AY2328" s="263" t="s">
        <v>129</v>
      </c>
    </row>
    <row r="2329" spans="1:51" s="13" customFormat="1" ht="12">
      <c r="A2329" s="13"/>
      <c r="B2329" s="243"/>
      <c r="C2329" s="244"/>
      <c r="D2329" s="234" t="s">
        <v>188</v>
      </c>
      <c r="E2329" s="245" t="s">
        <v>1</v>
      </c>
      <c r="F2329" s="246" t="s">
        <v>405</v>
      </c>
      <c r="G2329" s="244"/>
      <c r="H2329" s="245" t="s">
        <v>1</v>
      </c>
      <c r="I2329" s="247"/>
      <c r="J2329" s="244"/>
      <c r="K2329" s="244"/>
      <c r="L2329" s="248"/>
      <c r="M2329" s="249"/>
      <c r="N2329" s="250"/>
      <c r="O2329" s="250"/>
      <c r="P2329" s="250"/>
      <c r="Q2329" s="250"/>
      <c r="R2329" s="250"/>
      <c r="S2329" s="250"/>
      <c r="T2329" s="251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  <c r="AE2329" s="13"/>
      <c r="AT2329" s="252" t="s">
        <v>188</v>
      </c>
      <c r="AU2329" s="252" t="s">
        <v>82</v>
      </c>
      <c r="AV2329" s="13" t="s">
        <v>80</v>
      </c>
      <c r="AW2329" s="13" t="s">
        <v>30</v>
      </c>
      <c r="AX2329" s="13" t="s">
        <v>73</v>
      </c>
      <c r="AY2329" s="252" t="s">
        <v>129</v>
      </c>
    </row>
    <row r="2330" spans="1:51" s="14" customFormat="1" ht="12">
      <c r="A2330" s="14"/>
      <c r="B2330" s="253"/>
      <c r="C2330" s="254"/>
      <c r="D2330" s="234" t="s">
        <v>188</v>
      </c>
      <c r="E2330" s="255" t="s">
        <v>1</v>
      </c>
      <c r="F2330" s="256" t="s">
        <v>1431</v>
      </c>
      <c r="G2330" s="254"/>
      <c r="H2330" s="257">
        <v>2.795</v>
      </c>
      <c r="I2330" s="258"/>
      <c r="J2330" s="254"/>
      <c r="K2330" s="254"/>
      <c r="L2330" s="259"/>
      <c r="M2330" s="260"/>
      <c r="N2330" s="261"/>
      <c r="O2330" s="261"/>
      <c r="P2330" s="261"/>
      <c r="Q2330" s="261"/>
      <c r="R2330" s="261"/>
      <c r="S2330" s="261"/>
      <c r="T2330" s="262"/>
      <c r="U2330" s="14"/>
      <c r="V2330" s="14"/>
      <c r="W2330" s="14"/>
      <c r="X2330" s="14"/>
      <c r="Y2330" s="14"/>
      <c r="Z2330" s="14"/>
      <c r="AA2330" s="14"/>
      <c r="AB2330" s="14"/>
      <c r="AC2330" s="14"/>
      <c r="AD2330" s="14"/>
      <c r="AE2330" s="14"/>
      <c r="AT2330" s="263" t="s">
        <v>188</v>
      </c>
      <c r="AU2330" s="263" t="s">
        <v>82</v>
      </c>
      <c r="AV2330" s="14" t="s">
        <v>82</v>
      </c>
      <c r="AW2330" s="14" t="s">
        <v>30</v>
      </c>
      <c r="AX2330" s="14" t="s">
        <v>73</v>
      </c>
      <c r="AY2330" s="263" t="s">
        <v>129</v>
      </c>
    </row>
    <row r="2331" spans="1:51" s="13" customFormat="1" ht="12">
      <c r="A2331" s="13"/>
      <c r="B2331" s="243"/>
      <c r="C2331" s="244"/>
      <c r="D2331" s="234" t="s">
        <v>188</v>
      </c>
      <c r="E2331" s="245" t="s">
        <v>1</v>
      </c>
      <c r="F2331" s="246" t="s">
        <v>406</v>
      </c>
      <c r="G2331" s="244"/>
      <c r="H2331" s="245" t="s">
        <v>1</v>
      </c>
      <c r="I2331" s="247"/>
      <c r="J2331" s="244"/>
      <c r="K2331" s="244"/>
      <c r="L2331" s="248"/>
      <c r="M2331" s="249"/>
      <c r="N2331" s="250"/>
      <c r="O2331" s="250"/>
      <c r="P2331" s="250"/>
      <c r="Q2331" s="250"/>
      <c r="R2331" s="250"/>
      <c r="S2331" s="250"/>
      <c r="T2331" s="251"/>
      <c r="U2331" s="13"/>
      <c r="V2331" s="13"/>
      <c r="W2331" s="13"/>
      <c r="X2331" s="13"/>
      <c r="Y2331" s="13"/>
      <c r="Z2331" s="13"/>
      <c r="AA2331" s="13"/>
      <c r="AB2331" s="13"/>
      <c r="AC2331" s="13"/>
      <c r="AD2331" s="13"/>
      <c r="AE2331" s="13"/>
      <c r="AT2331" s="252" t="s">
        <v>188</v>
      </c>
      <c r="AU2331" s="252" t="s">
        <v>82</v>
      </c>
      <c r="AV2331" s="13" t="s">
        <v>80</v>
      </c>
      <c r="AW2331" s="13" t="s">
        <v>30</v>
      </c>
      <c r="AX2331" s="13" t="s">
        <v>73</v>
      </c>
      <c r="AY2331" s="252" t="s">
        <v>129</v>
      </c>
    </row>
    <row r="2332" spans="1:51" s="14" customFormat="1" ht="12">
      <c r="A2332" s="14"/>
      <c r="B2332" s="253"/>
      <c r="C2332" s="254"/>
      <c r="D2332" s="234" t="s">
        <v>188</v>
      </c>
      <c r="E2332" s="255" t="s">
        <v>1</v>
      </c>
      <c r="F2332" s="256" t="s">
        <v>1430</v>
      </c>
      <c r="G2332" s="254"/>
      <c r="H2332" s="257">
        <v>1.397</v>
      </c>
      <c r="I2332" s="258"/>
      <c r="J2332" s="254"/>
      <c r="K2332" s="254"/>
      <c r="L2332" s="259"/>
      <c r="M2332" s="260"/>
      <c r="N2332" s="261"/>
      <c r="O2332" s="261"/>
      <c r="P2332" s="261"/>
      <c r="Q2332" s="261"/>
      <c r="R2332" s="261"/>
      <c r="S2332" s="261"/>
      <c r="T2332" s="262"/>
      <c r="U2332" s="14"/>
      <c r="V2332" s="14"/>
      <c r="W2332" s="14"/>
      <c r="X2332" s="14"/>
      <c r="Y2332" s="14"/>
      <c r="Z2332" s="14"/>
      <c r="AA2332" s="14"/>
      <c r="AB2332" s="14"/>
      <c r="AC2332" s="14"/>
      <c r="AD2332" s="14"/>
      <c r="AE2332" s="14"/>
      <c r="AT2332" s="263" t="s">
        <v>188</v>
      </c>
      <c r="AU2332" s="263" t="s">
        <v>82</v>
      </c>
      <c r="AV2332" s="14" t="s">
        <v>82</v>
      </c>
      <c r="AW2332" s="14" t="s">
        <v>30</v>
      </c>
      <c r="AX2332" s="14" t="s">
        <v>73</v>
      </c>
      <c r="AY2332" s="263" t="s">
        <v>129</v>
      </c>
    </row>
    <row r="2333" spans="1:51" s="15" customFormat="1" ht="12">
      <c r="A2333" s="15"/>
      <c r="B2333" s="264"/>
      <c r="C2333" s="265"/>
      <c r="D2333" s="234" t="s">
        <v>188</v>
      </c>
      <c r="E2333" s="266" t="s">
        <v>1</v>
      </c>
      <c r="F2333" s="267" t="s">
        <v>197</v>
      </c>
      <c r="G2333" s="265"/>
      <c r="H2333" s="268">
        <v>47.526</v>
      </c>
      <c r="I2333" s="269"/>
      <c r="J2333" s="265"/>
      <c r="K2333" s="265"/>
      <c r="L2333" s="270"/>
      <c r="M2333" s="271"/>
      <c r="N2333" s="272"/>
      <c r="O2333" s="272"/>
      <c r="P2333" s="272"/>
      <c r="Q2333" s="272"/>
      <c r="R2333" s="272"/>
      <c r="S2333" s="272"/>
      <c r="T2333" s="273"/>
      <c r="U2333" s="15"/>
      <c r="V2333" s="15"/>
      <c r="W2333" s="15"/>
      <c r="X2333" s="15"/>
      <c r="Y2333" s="15"/>
      <c r="Z2333" s="15"/>
      <c r="AA2333" s="15"/>
      <c r="AB2333" s="15"/>
      <c r="AC2333" s="15"/>
      <c r="AD2333" s="15"/>
      <c r="AE2333" s="15"/>
      <c r="AT2333" s="274" t="s">
        <v>188</v>
      </c>
      <c r="AU2333" s="274" t="s">
        <v>82</v>
      </c>
      <c r="AV2333" s="15" t="s">
        <v>136</v>
      </c>
      <c r="AW2333" s="15" t="s">
        <v>30</v>
      </c>
      <c r="AX2333" s="15" t="s">
        <v>80</v>
      </c>
      <c r="AY2333" s="274" t="s">
        <v>129</v>
      </c>
    </row>
    <row r="2334" spans="1:65" s="2" customFormat="1" ht="66.75" customHeight="1">
      <c r="A2334" s="39"/>
      <c r="B2334" s="40"/>
      <c r="C2334" s="220" t="s">
        <v>1436</v>
      </c>
      <c r="D2334" s="220" t="s">
        <v>132</v>
      </c>
      <c r="E2334" s="221" t="s">
        <v>1437</v>
      </c>
      <c r="F2334" s="222" t="s">
        <v>1438</v>
      </c>
      <c r="G2334" s="223" t="s">
        <v>187</v>
      </c>
      <c r="H2334" s="224">
        <v>5.588</v>
      </c>
      <c r="I2334" s="225"/>
      <c r="J2334" s="226">
        <f>ROUND(I2334*H2334,2)</f>
        <v>0</v>
      </c>
      <c r="K2334" s="227"/>
      <c r="L2334" s="45"/>
      <c r="M2334" s="228" t="s">
        <v>1</v>
      </c>
      <c r="N2334" s="229" t="s">
        <v>38</v>
      </c>
      <c r="O2334" s="92"/>
      <c r="P2334" s="230">
        <f>O2334*H2334</f>
        <v>0</v>
      </c>
      <c r="Q2334" s="230">
        <v>0</v>
      </c>
      <c r="R2334" s="230">
        <f>Q2334*H2334</f>
        <v>0</v>
      </c>
      <c r="S2334" s="230">
        <v>0</v>
      </c>
      <c r="T2334" s="231">
        <f>S2334*H2334</f>
        <v>0</v>
      </c>
      <c r="U2334" s="39"/>
      <c r="V2334" s="39"/>
      <c r="W2334" s="39"/>
      <c r="X2334" s="39"/>
      <c r="Y2334" s="39"/>
      <c r="Z2334" s="39"/>
      <c r="AA2334" s="39"/>
      <c r="AB2334" s="39"/>
      <c r="AC2334" s="39"/>
      <c r="AD2334" s="39"/>
      <c r="AE2334" s="39"/>
      <c r="AR2334" s="232" t="s">
        <v>248</v>
      </c>
      <c r="AT2334" s="232" t="s">
        <v>132</v>
      </c>
      <c r="AU2334" s="232" t="s">
        <v>82</v>
      </c>
      <c r="AY2334" s="18" t="s">
        <v>129</v>
      </c>
      <c r="BE2334" s="233">
        <f>IF(N2334="základní",J2334,0)</f>
        <v>0</v>
      </c>
      <c r="BF2334" s="233">
        <f>IF(N2334="snížená",J2334,0)</f>
        <v>0</v>
      </c>
      <c r="BG2334" s="233">
        <f>IF(N2334="zákl. přenesená",J2334,0)</f>
        <v>0</v>
      </c>
      <c r="BH2334" s="233">
        <f>IF(N2334="sníž. přenesená",J2334,0)</f>
        <v>0</v>
      </c>
      <c r="BI2334" s="233">
        <f>IF(N2334="nulová",J2334,0)</f>
        <v>0</v>
      </c>
      <c r="BJ2334" s="18" t="s">
        <v>80</v>
      </c>
      <c r="BK2334" s="233">
        <f>ROUND(I2334*H2334,2)</f>
        <v>0</v>
      </c>
      <c r="BL2334" s="18" t="s">
        <v>248</v>
      </c>
      <c r="BM2334" s="232" t="s">
        <v>1439</v>
      </c>
    </row>
    <row r="2335" spans="1:47" s="2" customFormat="1" ht="12">
      <c r="A2335" s="39"/>
      <c r="B2335" s="40"/>
      <c r="C2335" s="41"/>
      <c r="D2335" s="234" t="s">
        <v>137</v>
      </c>
      <c r="E2335" s="41"/>
      <c r="F2335" s="235" t="s">
        <v>1438</v>
      </c>
      <c r="G2335" s="41"/>
      <c r="H2335" s="41"/>
      <c r="I2335" s="236"/>
      <c r="J2335" s="41"/>
      <c r="K2335" s="41"/>
      <c r="L2335" s="45"/>
      <c r="M2335" s="237"/>
      <c r="N2335" s="238"/>
      <c r="O2335" s="92"/>
      <c r="P2335" s="92"/>
      <c r="Q2335" s="92"/>
      <c r="R2335" s="92"/>
      <c r="S2335" s="92"/>
      <c r="T2335" s="93"/>
      <c r="U2335" s="39"/>
      <c r="V2335" s="39"/>
      <c r="W2335" s="39"/>
      <c r="X2335" s="39"/>
      <c r="Y2335" s="39"/>
      <c r="Z2335" s="39"/>
      <c r="AA2335" s="39"/>
      <c r="AB2335" s="39"/>
      <c r="AC2335" s="39"/>
      <c r="AD2335" s="39"/>
      <c r="AE2335" s="39"/>
      <c r="AT2335" s="18" t="s">
        <v>137</v>
      </c>
      <c r="AU2335" s="18" t="s">
        <v>82</v>
      </c>
    </row>
    <row r="2336" spans="1:51" s="13" customFormat="1" ht="12">
      <c r="A2336" s="13"/>
      <c r="B2336" s="243"/>
      <c r="C2336" s="244"/>
      <c r="D2336" s="234" t="s">
        <v>188</v>
      </c>
      <c r="E2336" s="245" t="s">
        <v>1</v>
      </c>
      <c r="F2336" s="246" t="s">
        <v>1429</v>
      </c>
      <c r="G2336" s="244"/>
      <c r="H2336" s="245" t="s">
        <v>1</v>
      </c>
      <c r="I2336" s="247"/>
      <c r="J2336" s="244"/>
      <c r="K2336" s="244"/>
      <c r="L2336" s="248"/>
      <c r="M2336" s="249"/>
      <c r="N2336" s="250"/>
      <c r="O2336" s="250"/>
      <c r="P2336" s="250"/>
      <c r="Q2336" s="250"/>
      <c r="R2336" s="250"/>
      <c r="S2336" s="250"/>
      <c r="T2336" s="251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  <c r="AE2336" s="13"/>
      <c r="AT2336" s="252" t="s">
        <v>188</v>
      </c>
      <c r="AU2336" s="252" t="s">
        <v>82</v>
      </c>
      <c r="AV2336" s="13" t="s">
        <v>80</v>
      </c>
      <c r="AW2336" s="13" t="s">
        <v>30</v>
      </c>
      <c r="AX2336" s="13" t="s">
        <v>73</v>
      </c>
      <c r="AY2336" s="252" t="s">
        <v>129</v>
      </c>
    </row>
    <row r="2337" spans="1:51" s="13" customFormat="1" ht="12">
      <c r="A2337" s="13"/>
      <c r="B2337" s="243"/>
      <c r="C2337" s="244"/>
      <c r="D2337" s="234" t="s">
        <v>188</v>
      </c>
      <c r="E2337" s="245" t="s">
        <v>1</v>
      </c>
      <c r="F2337" s="246" t="s">
        <v>388</v>
      </c>
      <c r="G2337" s="244"/>
      <c r="H2337" s="245" t="s">
        <v>1</v>
      </c>
      <c r="I2337" s="247"/>
      <c r="J2337" s="244"/>
      <c r="K2337" s="244"/>
      <c r="L2337" s="248"/>
      <c r="M2337" s="249"/>
      <c r="N2337" s="250"/>
      <c r="O2337" s="250"/>
      <c r="P2337" s="250"/>
      <c r="Q2337" s="250"/>
      <c r="R2337" s="250"/>
      <c r="S2337" s="250"/>
      <c r="T2337" s="251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  <c r="AE2337" s="13"/>
      <c r="AT2337" s="252" t="s">
        <v>188</v>
      </c>
      <c r="AU2337" s="252" t="s">
        <v>82</v>
      </c>
      <c r="AV2337" s="13" t="s">
        <v>80</v>
      </c>
      <c r="AW2337" s="13" t="s">
        <v>30</v>
      </c>
      <c r="AX2337" s="13" t="s">
        <v>73</v>
      </c>
      <c r="AY2337" s="252" t="s">
        <v>129</v>
      </c>
    </row>
    <row r="2338" spans="1:51" s="14" customFormat="1" ht="12">
      <c r="A2338" s="14"/>
      <c r="B2338" s="253"/>
      <c r="C2338" s="254"/>
      <c r="D2338" s="234" t="s">
        <v>188</v>
      </c>
      <c r="E2338" s="255" t="s">
        <v>1</v>
      </c>
      <c r="F2338" s="256" t="s">
        <v>1430</v>
      </c>
      <c r="G2338" s="254"/>
      <c r="H2338" s="257">
        <v>1.397</v>
      </c>
      <c r="I2338" s="258"/>
      <c r="J2338" s="254"/>
      <c r="K2338" s="254"/>
      <c r="L2338" s="259"/>
      <c r="M2338" s="260"/>
      <c r="N2338" s="261"/>
      <c r="O2338" s="261"/>
      <c r="P2338" s="261"/>
      <c r="Q2338" s="261"/>
      <c r="R2338" s="261"/>
      <c r="S2338" s="261"/>
      <c r="T2338" s="262"/>
      <c r="U2338" s="14"/>
      <c r="V2338" s="14"/>
      <c r="W2338" s="14"/>
      <c r="X2338" s="14"/>
      <c r="Y2338" s="14"/>
      <c r="Z2338" s="14"/>
      <c r="AA2338" s="14"/>
      <c r="AB2338" s="14"/>
      <c r="AC2338" s="14"/>
      <c r="AD2338" s="14"/>
      <c r="AE2338" s="14"/>
      <c r="AT2338" s="263" t="s">
        <v>188</v>
      </c>
      <c r="AU2338" s="263" t="s">
        <v>82</v>
      </c>
      <c r="AV2338" s="14" t="s">
        <v>82</v>
      </c>
      <c r="AW2338" s="14" t="s">
        <v>30</v>
      </c>
      <c r="AX2338" s="14" t="s">
        <v>73</v>
      </c>
      <c r="AY2338" s="263" t="s">
        <v>129</v>
      </c>
    </row>
    <row r="2339" spans="1:51" s="13" customFormat="1" ht="12">
      <c r="A2339" s="13"/>
      <c r="B2339" s="243"/>
      <c r="C2339" s="244"/>
      <c r="D2339" s="234" t="s">
        <v>188</v>
      </c>
      <c r="E2339" s="245" t="s">
        <v>1</v>
      </c>
      <c r="F2339" s="246" t="s">
        <v>403</v>
      </c>
      <c r="G2339" s="244"/>
      <c r="H2339" s="245" t="s">
        <v>1</v>
      </c>
      <c r="I2339" s="247"/>
      <c r="J2339" s="244"/>
      <c r="K2339" s="244"/>
      <c r="L2339" s="248"/>
      <c r="M2339" s="249"/>
      <c r="N2339" s="250"/>
      <c r="O2339" s="250"/>
      <c r="P2339" s="250"/>
      <c r="Q2339" s="250"/>
      <c r="R2339" s="250"/>
      <c r="S2339" s="250"/>
      <c r="T2339" s="251"/>
      <c r="U2339" s="13"/>
      <c r="V2339" s="13"/>
      <c r="W2339" s="13"/>
      <c r="X2339" s="13"/>
      <c r="Y2339" s="13"/>
      <c r="Z2339" s="13"/>
      <c r="AA2339" s="13"/>
      <c r="AB2339" s="13"/>
      <c r="AC2339" s="13"/>
      <c r="AD2339" s="13"/>
      <c r="AE2339" s="13"/>
      <c r="AT2339" s="252" t="s">
        <v>188</v>
      </c>
      <c r="AU2339" s="252" t="s">
        <v>82</v>
      </c>
      <c r="AV2339" s="13" t="s">
        <v>80</v>
      </c>
      <c r="AW2339" s="13" t="s">
        <v>30</v>
      </c>
      <c r="AX2339" s="13" t="s">
        <v>73</v>
      </c>
      <c r="AY2339" s="252" t="s">
        <v>129</v>
      </c>
    </row>
    <row r="2340" spans="1:51" s="14" customFormat="1" ht="12">
      <c r="A2340" s="14"/>
      <c r="B2340" s="253"/>
      <c r="C2340" s="254"/>
      <c r="D2340" s="234" t="s">
        <v>188</v>
      </c>
      <c r="E2340" s="255" t="s">
        <v>1</v>
      </c>
      <c r="F2340" s="256" t="s">
        <v>1430</v>
      </c>
      <c r="G2340" s="254"/>
      <c r="H2340" s="257">
        <v>1.397</v>
      </c>
      <c r="I2340" s="258"/>
      <c r="J2340" s="254"/>
      <c r="K2340" s="254"/>
      <c r="L2340" s="259"/>
      <c r="M2340" s="260"/>
      <c r="N2340" s="261"/>
      <c r="O2340" s="261"/>
      <c r="P2340" s="261"/>
      <c r="Q2340" s="261"/>
      <c r="R2340" s="261"/>
      <c r="S2340" s="261"/>
      <c r="T2340" s="262"/>
      <c r="U2340" s="14"/>
      <c r="V2340" s="14"/>
      <c r="W2340" s="14"/>
      <c r="X2340" s="14"/>
      <c r="Y2340" s="14"/>
      <c r="Z2340" s="14"/>
      <c r="AA2340" s="14"/>
      <c r="AB2340" s="14"/>
      <c r="AC2340" s="14"/>
      <c r="AD2340" s="14"/>
      <c r="AE2340" s="14"/>
      <c r="AT2340" s="263" t="s">
        <v>188</v>
      </c>
      <c r="AU2340" s="263" t="s">
        <v>82</v>
      </c>
      <c r="AV2340" s="14" t="s">
        <v>82</v>
      </c>
      <c r="AW2340" s="14" t="s">
        <v>30</v>
      </c>
      <c r="AX2340" s="14" t="s">
        <v>73</v>
      </c>
      <c r="AY2340" s="263" t="s">
        <v>129</v>
      </c>
    </row>
    <row r="2341" spans="1:51" s="13" customFormat="1" ht="12">
      <c r="A2341" s="13"/>
      <c r="B2341" s="243"/>
      <c r="C2341" s="244"/>
      <c r="D2341" s="234" t="s">
        <v>188</v>
      </c>
      <c r="E2341" s="245" t="s">
        <v>1</v>
      </c>
      <c r="F2341" s="246" t="s">
        <v>404</v>
      </c>
      <c r="G2341" s="244"/>
      <c r="H2341" s="245" t="s">
        <v>1</v>
      </c>
      <c r="I2341" s="247"/>
      <c r="J2341" s="244"/>
      <c r="K2341" s="244"/>
      <c r="L2341" s="248"/>
      <c r="M2341" s="249"/>
      <c r="N2341" s="250"/>
      <c r="O2341" s="250"/>
      <c r="P2341" s="250"/>
      <c r="Q2341" s="250"/>
      <c r="R2341" s="250"/>
      <c r="S2341" s="250"/>
      <c r="T2341" s="251"/>
      <c r="U2341" s="13"/>
      <c r="V2341" s="13"/>
      <c r="W2341" s="13"/>
      <c r="X2341" s="13"/>
      <c r="Y2341" s="13"/>
      <c r="Z2341" s="13"/>
      <c r="AA2341" s="13"/>
      <c r="AB2341" s="13"/>
      <c r="AC2341" s="13"/>
      <c r="AD2341" s="13"/>
      <c r="AE2341" s="13"/>
      <c r="AT2341" s="252" t="s">
        <v>188</v>
      </c>
      <c r="AU2341" s="252" t="s">
        <v>82</v>
      </c>
      <c r="AV2341" s="13" t="s">
        <v>80</v>
      </c>
      <c r="AW2341" s="13" t="s">
        <v>30</v>
      </c>
      <c r="AX2341" s="13" t="s">
        <v>73</v>
      </c>
      <c r="AY2341" s="252" t="s">
        <v>129</v>
      </c>
    </row>
    <row r="2342" spans="1:51" s="14" customFormat="1" ht="12">
      <c r="A2342" s="14"/>
      <c r="B2342" s="253"/>
      <c r="C2342" s="254"/>
      <c r="D2342" s="234" t="s">
        <v>188</v>
      </c>
      <c r="E2342" s="255" t="s">
        <v>1</v>
      </c>
      <c r="F2342" s="256" t="s">
        <v>1430</v>
      </c>
      <c r="G2342" s="254"/>
      <c r="H2342" s="257">
        <v>1.397</v>
      </c>
      <c r="I2342" s="258"/>
      <c r="J2342" s="254"/>
      <c r="K2342" s="254"/>
      <c r="L2342" s="259"/>
      <c r="M2342" s="260"/>
      <c r="N2342" s="261"/>
      <c r="O2342" s="261"/>
      <c r="P2342" s="261"/>
      <c r="Q2342" s="261"/>
      <c r="R2342" s="261"/>
      <c r="S2342" s="261"/>
      <c r="T2342" s="262"/>
      <c r="U2342" s="14"/>
      <c r="V2342" s="14"/>
      <c r="W2342" s="14"/>
      <c r="X2342" s="14"/>
      <c r="Y2342" s="14"/>
      <c r="Z2342" s="14"/>
      <c r="AA2342" s="14"/>
      <c r="AB2342" s="14"/>
      <c r="AC2342" s="14"/>
      <c r="AD2342" s="14"/>
      <c r="AE2342" s="14"/>
      <c r="AT2342" s="263" t="s">
        <v>188</v>
      </c>
      <c r="AU2342" s="263" t="s">
        <v>82</v>
      </c>
      <c r="AV2342" s="14" t="s">
        <v>82</v>
      </c>
      <c r="AW2342" s="14" t="s">
        <v>30</v>
      </c>
      <c r="AX2342" s="14" t="s">
        <v>73</v>
      </c>
      <c r="AY2342" s="263" t="s">
        <v>129</v>
      </c>
    </row>
    <row r="2343" spans="1:51" s="13" customFormat="1" ht="12">
      <c r="A2343" s="13"/>
      <c r="B2343" s="243"/>
      <c r="C2343" s="244"/>
      <c r="D2343" s="234" t="s">
        <v>188</v>
      </c>
      <c r="E2343" s="245" t="s">
        <v>1</v>
      </c>
      <c r="F2343" s="246" t="s">
        <v>407</v>
      </c>
      <c r="G2343" s="244"/>
      <c r="H2343" s="245" t="s">
        <v>1</v>
      </c>
      <c r="I2343" s="247"/>
      <c r="J2343" s="244"/>
      <c r="K2343" s="244"/>
      <c r="L2343" s="248"/>
      <c r="M2343" s="249"/>
      <c r="N2343" s="250"/>
      <c r="O2343" s="250"/>
      <c r="P2343" s="250"/>
      <c r="Q2343" s="250"/>
      <c r="R2343" s="250"/>
      <c r="S2343" s="250"/>
      <c r="T2343" s="251"/>
      <c r="U2343" s="13"/>
      <c r="V2343" s="13"/>
      <c r="W2343" s="13"/>
      <c r="X2343" s="13"/>
      <c r="Y2343" s="13"/>
      <c r="Z2343" s="13"/>
      <c r="AA2343" s="13"/>
      <c r="AB2343" s="13"/>
      <c r="AC2343" s="13"/>
      <c r="AD2343" s="13"/>
      <c r="AE2343" s="13"/>
      <c r="AT2343" s="252" t="s">
        <v>188</v>
      </c>
      <c r="AU2343" s="252" t="s">
        <v>82</v>
      </c>
      <c r="AV2343" s="13" t="s">
        <v>80</v>
      </c>
      <c r="AW2343" s="13" t="s">
        <v>30</v>
      </c>
      <c r="AX2343" s="13" t="s">
        <v>73</v>
      </c>
      <c r="AY2343" s="252" t="s">
        <v>129</v>
      </c>
    </row>
    <row r="2344" spans="1:51" s="14" customFormat="1" ht="12">
      <c r="A2344" s="14"/>
      <c r="B2344" s="253"/>
      <c r="C2344" s="254"/>
      <c r="D2344" s="234" t="s">
        <v>188</v>
      </c>
      <c r="E2344" s="255" t="s">
        <v>1</v>
      </c>
      <c r="F2344" s="256" t="s">
        <v>1430</v>
      </c>
      <c r="G2344" s="254"/>
      <c r="H2344" s="257">
        <v>1.397</v>
      </c>
      <c r="I2344" s="258"/>
      <c r="J2344" s="254"/>
      <c r="K2344" s="254"/>
      <c r="L2344" s="259"/>
      <c r="M2344" s="260"/>
      <c r="N2344" s="261"/>
      <c r="O2344" s="261"/>
      <c r="P2344" s="261"/>
      <c r="Q2344" s="261"/>
      <c r="R2344" s="261"/>
      <c r="S2344" s="261"/>
      <c r="T2344" s="262"/>
      <c r="U2344" s="14"/>
      <c r="V2344" s="14"/>
      <c r="W2344" s="14"/>
      <c r="X2344" s="14"/>
      <c r="Y2344" s="14"/>
      <c r="Z2344" s="14"/>
      <c r="AA2344" s="14"/>
      <c r="AB2344" s="14"/>
      <c r="AC2344" s="14"/>
      <c r="AD2344" s="14"/>
      <c r="AE2344" s="14"/>
      <c r="AT2344" s="263" t="s">
        <v>188</v>
      </c>
      <c r="AU2344" s="263" t="s">
        <v>82</v>
      </c>
      <c r="AV2344" s="14" t="s">
        <v>82</v>
      </c>
      <c r="AW2344" s="14" t="s">
        <v>30</v>
      </c>
      <c r="AX2344" s="14" t="s">
        <v>73</v>
      </c>
      <c r="AY2344" s="263" t="s">
        <v>129</v>
      </c>
    </row>
    <row r="2345" spans="1:51" s="15" customFormat="1" ht="12">
      <c r="A2345" s="15"/>
      <c r="B2345" s="264"/>
      <c r="C2345" s="265"/>
      <c r="D2345" s="234" t="s">
        <v>188</v>
      </c>
      <c r="E2345" s="266" t="s">
        <v>1</v>
      </c>
      <c r="F2345" s="267" t="s">
        <v>197</v>
      </c>
      <c r="G2345" s="265"/>
      <c r="H2345" s="268">
        <v>5.588</v>
      </c>
      <c r="I2345" s="269"/>
      <c r="J2345" s="265"/>
      <c r="K2345" s="265"/>
      <c r="L2345" s="270"/>
      <c r="M2345" s="271"/>
      <c r="N2345" s="272"/>
      <c r="O2345" s="272"/>
      <c r="P2345" s="272"/>
      <c r="Q2345" s="272"/>
      <c r="R2345" s="272"/>
      <c r="S2345" s="272"/>
      <c r="T2345" s="273"/>
      <c r="U2345" s="15"/>
      <c r="V2345" s="15"/>
      <c r="W2345" s="15"/>
      <c r="X2345" s="15"/>
      <c r="Y2345" s="15"/>
      <c r="Z2345" s="15"/>
      <c r="AA2345" s="15"/>
      <c r="AB2345" s="15"/>
      <c r="AC2345" s="15"/>
      <c r="AD2345" s="15"/>
      <c r="AE2345" s="15"/>
      <c r="AT2345" s="274" t="s">
        <v>188</v>
      </c>
      <c r="AU2345" s="274" t="s">
        <v>82</v>
      </c>
      <c r="AV2345" s="15" t="s">
        <v>136</v>
      </c>
      <c r="AW2345" s="15" t="s">
        <v>30</v>
      </c>
      <c r="AX2345" s="15" t="s">
        <v>80</v>
      </c>
      <c r="AY2345" s="274" t="s">
        <v>129</v>
      </c>
    </row>
    <row r="2346" spans="1:65" s="2" customFormat="1" ht="62.7" customHeight="1">
      <c r="A2346" s="39"/>
      <c r="B2346" s="40"/>
      <c r="C2346" s="220" t="s">
        <v>528</v>
      </c>
      <c r="D2346" s="220" t="s">
        <v>132</v>
      </c>
      <c r="E2346" s="221" t="s">
        <v>1440</v>
      </c>
      <c r="F2346" s="222" t="s">
        <v>1441</v>
      </c>
      <c r="G2346" s="223" t="s">
        <v>187</v>
      </c>
      <c r="H2346" s="224">
        <v>9.642</v>
      </c>
      <c r="I2346" s="225"/>
      <c r="J2346" s="226">
        <f>ROUND(I2346*H2346,2)</f>
        <v>0</v>
      </c>
      <c r="K2346" s="227"/>
      <c r="L2346" s="45"/>
      <c r="M2346" s="228" t="s">
        <v>1</v>
      </c>
      <c r="N2346" s="229" t="s">
        <v>38</v>
      </c>
      <c r="O2346" s="92"/>
      <c r="P2346" s="230">
        <f>O2346*H2346</f>
        <v>0</v>
      </c>
      <c r="Q2346" s="230">
        <v>0</v>
      </c>
      <c r="R2346" s="230">
        <f>Q2346*H2346</f>
        <v>0</v>
      </c>
      <c r="S2346" s="230">
        <v>0</v>
      </c>
      <c r="T2346" s="231">
        <f>S2346*H2346</f>
        <v>0</v>
      </c>
      <c r="U2346" s="39"/>
      <c r="V2346" s="39"/>
      <c r="W2346" s="39"/>
      <c r="X2346" s="39"/>
      <c r="Y2346" s="39"/>
      <c r="Z2346" s="39"/>
      <c r="AA2346" s="39"/>
      <c r="AB2346" s="39"/>
      <c r="AC2346" s="39"/>
      <c r="AD2346" s="39"/>
      <c r="AE2346" s="39"/>
      <c r="AR2346" s="232" t="s">
        <v>248</v>
      </c>
      <c r="AT2346" s="232" t="s">
        <v>132</v>
      </c>
      <c r="AU2346" s="232" t="s">
        <v>82</v>
      </c>
      <c r="AY2346" s="18" t="s">
        <v>129</v>
      </c>
      <c r="BE2346" s="233">
        <f>IF(N2346="základní",J2346,0)</f>
        <v>0</v>
      </c>
      <c r="BF2346" s="233">
        <f>IF(N2346="snížená",J2346,0)</f>
        <v>0</v>
      </c>
      <c r="BG2346" s="233">
        <f>IF(N2346="zákl. přenesená",J2346,0)</f>
        <v>0</v>
      </c>
      <c r="BH2346" s="233">
        <f>IF(N2346="sníž. přenesená",J2346,0)</f>
        <v>0</v>
      </c>
      <c r="BI2346" s="233">
        <f>IF(N2346="nulová",J2346,0)</f>
        <v>0</v>
      </c>
      <c r="BJ2346" s="18" t="s">
        <v>80</v>
      </c>
      <c r="BK2346" s="233">
        <f>ROUND(I2346*H2346,2)</f>
        <v>0</v>
      </c>
      <c r="BL2346" s="18" t="s">
        <v>248</v>
      </c>
      <c r="BM2346" s="232" t="s">
        <v>1442</v>
      </c>
    </row>
    <row r="2347" spans="1:47" s="2" customFormat="1" ht="12">
      <c r="A2347" s="39"/>
      <c r="B2347" s="40"/>
      <c r="C2347" s="41"/>
      <c r="D2347" s="234" t="s">
        <v>137</v>
      </c>
      <c r="E2347" s="41"/>
      <c r="F2347" s="235" t="s">
        <v>1441</v>
      </c>
      <c r="G2347" s="41"/>
      <c r="H2347" s="41"/>
      <c r="I2347" s="236"/>
      <c r="J2347" s="41"/>
      <c r="K2347" s="41"/>
      <c r="L2347" s="45"/>
      <c r="M2347" s="237"/>
      <c r="N2347" s="238"/>
      <c r="O2347" s="92"/>
      <c r="P2347" s="92"/>
      <c r="Q2347" s="92"/>
      <c r="R2347" s="92"/>
      <c r="S2347" s="92"/>
      <c r="T2347" s="93"/>
      <c r="U2347" s="39"/>
      <c r="V2347" s="39"/>
      <c r="W2347" s="39"/>
      <c r="X2347" s="39"/>
      <c r="Y2347" s="39"/>
      <c r="Z2347" s="39"/>
      <c r="AA2347" s="39"/>
      <c r="AB2347" s="39"/>
      <c r="AC2347" s="39"/>
      <c r="AD2347" s="39"/>
      <c r="AE2347" s="39"/>
      <c r="AT2347" s="18" t="s">
        <v>137</v>
      </c>
      <c r="AU2347" s="18" t="s">
        <v>82</v>
      </c>
    </row>
    <row r="2348" spans="1:51" s="13" customFormat="1" ht="12">
      <c r="A2348" s="13"/>
      <c r="B2348" s="243"/>
      <c r="C2348" s="244"/>
      <c r="D2348" s="234" t="s">
        <v>188</v>
      </c>
      <c r="E2348" s="245" t="s">
        <v>1</v>
      </c>
      <c r="F2348" s="246" t="s">
        <v>550</v>
      </c>
      <c r="G2348" s="244"/>
      <c r="H2348" s="245" t="s">
        <v>1</v>
      </c>
      <c r="I2348" s="247"/>
      <c r="J2348" s="244"/>
      <c r="K2348" s="244"/>
      <c r="L2348" s="248"/>
      <c r="M2348" s="249"/>
      <c r="N2348" s="250"/>
      <c r="O2348" s="250"/>
      <c r="P2348" s="250"/>
      <c r="Q2348" s="250"/>
      <c r="R2348" s="250"/>
      <c r="S2348" s="250"/>
      <c r="T2348" s="251"/>
      <c r="U2348" s="13"/>
      <c r="V2348" s="13"/>
      <c r="W2348" s="13"/>
      <c r="X2348" s="13"/>
      <c r="Y2348" s="13"/>
      <c r="Z2348" s="13"/>
      <c r="AA2348" s="13"/>
      <c r="AB2348" s="13"/>
      <c r="AC2348" s="13"/>
      <c r="AD2348" s="13"/>
      <c r="AE2348" s="13"/>
      <c r="AT2348" s="252" t="s">
        <v>188</v>
      </c>
      <c r="AU2348" s="252" t="s">
        <v>82</v>
      </c>
      <c r="AV2348" s="13" t="s">
        <v>80</v>
      </c>
      <c r="AW2348" s="13" t="s">
        <v>30</v>
      </c>
      <c r="AX2348" s="13" t="s">
        <v>73</v>
      </c>
      <c r="AY2348" s="252" t="s">
        <v>129</v>
      </c>
    </row>
    <row r="2349" spans="1:51" s="14" customFormat="1" ht="12">
      <c r="A2349" s="14"/>
      <c r="B2349" s="253"/>
      <c r="C2349" s="254"/>
      <c r="D2349" s="234" t="s">
        <v>188</v>
      </c>
      <c r="E2349" s="255" t="s">
        <v>1</v>
      </c>
      <c r="F2349" s="256" t="s">
        <v>1443</v>
      </c>
      <c r="G2349" s="254"/>
      <c r="H2349" s="257">
        <v>1.038</v>
      </c>
      <c r="I2349" s="258"/>
      <c r="J2349" s="254"/>
      <c r="K2349" s="254"/>
      <c r="L2349" s="259"/>
      <c r="M2349" s="260"/>
      <c r="N2349" s="261"/>
      <c r="O2349" s="261"/>
      <c r="P2349" s="261"/>
      <c r="Q2349" s="261"/>
      <c r="R2349" s="261"/>
      <c r="S2349" s="261"/>
      <c r="T2349" s="262"/>
      <c r="U2349" s="14"/>
      <c r="V2349" s="14"/>
      <c r="W2349" s="14"/>
      <c r="X2349" s="14"/>
      <c r="Y2349" s="14"/>
      <c r="Z2349" s="14"/>
      <c r="AA2349" s="14"/>
      <c r="AB2349" s="14"/>
      <c r="AC2349" s="14"/>
      <c r="AD2349" s="14"/>
      <c r="AE2349" s="14"/>
      <c r="AT2349" s="263" t="s">
        <v>188</v>
      </c>
      <c r="AU2349" s="263" t="s">
        <v>82</v>
      </c>
      <c r="AV2349" s="14" t="s">
        <v>82</v>
      </c>
      <c r="AW2349" s="14" t="s">
        <v>30</v>
      </c>
      <c r="AX2349" s="14" t="s">
        <v>73</v>
      </c>
      <c r="AY2349" s="263" t="s">
        <v>129</v>
      </c>
    </row>
    <row r="2350" spans="1:51" s="13" customFormat="1" ht="12">
      <c r="A2350" s="13"/>
      <c r="B2350" s="243"/>
      <c r="C2350" s="244"/>
      <c r="D2350" s="234" t="s">
        <v>188</v>
      </c>
      <c r="E2350" s="245" t="s">
        <v>1</v>
      </c>
      <c r="F2350" s="246" t="s">
        <v>388</v>
      </c>
      <c r="G2350" s="244"/>
      <c r="H2350" s="245" t="s">
        <v>1</v>
      </c>
      <c r="I2350" s="247"/>
      <c r="J2350" s="244"/>
      <c r="K2350" s="244"/>
      <c r="L2350" s="248"/>
      <c r="M2350" s="249"/>
      <c r="N2350" s="250"/>
      <c r="O2350" s="250"/>
      <c r="P2350" s="250"/>
      <c r="Q2350" s="250"/>
      <c r="R2350" s="250"/>
      <c r="S2350" s="250"/>
      <c r="T2350" s="251"/>
      <c r="U2350" s="13"/>
      <c r="V2350" s="13"/>
      <c r="W2350" s="13"/>
      <c r="X2350" s="13"/>
      <c r="Y2350" s="13"/>
      <c r="Z2350" s="13"/>
      <c r="AA2350" s="13"/>
      <c r="AB2350" s="13"/>
      <c r="AC2350" s="13"/>
      <c r="AD2350" s="13"/>
      <c r="AE2350" s="13"/>
      <c r="AT2350" s="252" t="s">
        <v>188</v>
      </c>
      <c r="AU2350" s="252" t="s">
        <v>82</v>
      </c>
      <c r="AV2350" s="13" t="s">
        <v>80</v>
      </c>
      <c r="AW2350" s="13" t="s">
        <v>30</v>
      </c>
      <c r="AX2350" s="13" t="s">
        <v>73</v>
      </c>
      <c r="AY2350" s="252" t="s">
        <v>129</v>
      </c>
    </row>
    <row r="2351" spans="1:51" s="14" customFormat="1" ht="12">
      <c r="A2351" s="14"/>
      <c r="B2351" s="253"/>
      <c r="C2351" s="254"/>
      <c r="D2351" s="234" t="s">
        <v>188</v>
      </c>
      <c r="E2351" s="255" t="s">
        <v>1</v>
      </c>
      <c r="F2351" s="256" t="s">
        <v>1444</v>
      </c>
      <c r="G2351" s="254"/>
      <c r="H2351" s="257">
        <v>2.202</v>
      </c>
      <c r="I2351" s="258"/>
      <c r="J2351" s="254"/>
      <c r="K2351" s="254"/>
      <c r="L2351" s="259"/>
      <c r="M2351" s="260"/>
      <c r="N2351" s="261"/>
      <c r="O2351" s="261"/>
      <c r="P2351" s="261"/>
      <c r="Q2351" s="261"/>
      <c r="R2351" s="261"/>
      <c r="S2351" s="261"/>
      <c r="T2351" s="262"/>
      <c r="U2351" s="14"/>
      <c r="V2351" s="14"/>
      <c r="W2351" s="14"/>
      <c r="X2351" s="14"/>
      <c r="Y2351" s="14"/>
      <c r="Z2351" s="14"/>
      <c r="AA2351" s="14"/>
      <c r="AB2351" s="14"/>
      <c r="AC2351" s="14"/>
      <c r="AD2351" s="14"/>
      <c r="AE2351" s="14"/>
      <c r="AT2351" s="263" t="s">
        <v>188</v>
      </c>
      <c r="AU2351" s="263" t="s">
        <v>82</v>
      </c>
      <c r="AV2351" s="14" t="s">
        <v>82</v>
      </c>
      <c r="AW2351" s="14" t="s">
        <v>30</v>
      </c>
      <c r="AX2351" s="14" t="s">
        <v>73</v>
      </c>
      <c r="AY2351" s="263" t="s">
        <v>129</v>
      </c>
    </row>
    <row r="2352" spans="1:51" s="13" customFormat="1" ht="12">
      <c r="A2352" s="13"/>
      <c r="B2352" s="243"/>
      <c r="C2352" s="244"/>
      <c r="D2352" s="234" t="s">
        <v>188</v>
      </c>
      <c r="E2352" s="245" t="s">
        <v>1</v>
      </c>
      <c r="F2352" s="246" t="s">
        <v>646</v>
      </c>
      <c r="G2352" s="244"/>
      <c r="H2352" s="245" t="s">
        <v>1</v>
      </c>
      <c r="I2352" s="247"/>
      <c r="J2352" s="244"/>
      <c r="K2352" s="244"/>
      <c r="L2352" s="248"/>
      <c r="M2352" s="249"/>
      <c r="N2352" s="250"/>
      <c r="O2352" s="250"/>
      <c r="P2352" s="250"/>
      <c r="Q2352" s="250"/>
      <c r="R2352" s="250"/>
      <c r="S2352" s="250"/>
      <c r="T2352" s="251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  <c r="AE2352" s="13"/>
      <c r="AT2352" s="252" t="s">
        <v>188</v>
      </c>
      <c r="AU2352" s="252" t="s">
        <v>82</v>
      </c>
      <c r="AV2352" s="13" t="s">
        <v>80</v>
      </c>
      <c r="AW2352" s="13" t="s">
        <v>30</v>
      </c>
      <c r="AX2352" s="13" t="s">
        <v>73</v>
      </c>
      <c r="AY2352" s="252" t="s">
        <v>129</v>
      </c>
    </row>
    <row r="2353" spans="1:51" s="14" customFormat="1" ht="12">
      <c r="A2353" s="14"/>
      <c r="B2353" s="253"/>
      <c r="C2353" s="254"/>
      <c r="D2353" s="234" t="s">
        <v>188</v>
      </c>
      <c r="E2353" s="255" t="s">
        <v>1</v>
      </c>
      <c r="F2353" s="256" t="s">
        <v>1445</v>
      </c>
      <c r="G2353" s="254"/>
      <c r="H2353" s="257">
        <v>1.2</v>
      </c>
      <c r="I2353" s="258"/>
      <c r="J2353" s="254"/>
      <c r="K2353" s="254"/>
      <c r="L2353" s="259"/>
      <c r="M2353" s="260"/>
      <c r="N2353" s="261"/>
      <c r="O2353" s="261"/>
      <c r="P2353" s="261"/>
      <c r="Q2353" s="261"/>
      <c r="R2353" s="261"/>
      <c r="S2353" s="261"/>
      <c r="T2353" s="262"/>
      <c r="U2353" s="14"/>
      <c r="V2353" s="14"/>
      <c r="W2353" s="14"/>
      <c r="X2353" s="14"/>
      <c r="Y2353" s="14"/>
      <c r="Z2353" s="14"/>
      <c r="AA2353" s="14"/>
      <c r="AB2353" s="14"/>
      <c r="AC2353" s="14"/>
      <c r="AD2353" s="14"/>
      <c r="AE2353" s="14"/>
      <c r="AT2353" s="263" t="s">
        <v>188</v>
      </c>
      <c r="AU2353" s="263" t="s">
        <v>82</v>
      </c>
      <c r="AV2353" s="14" t="s">
        <v>82</v>
      </c>
      <c r="AW2353" s="14" t="s">
        <v>30</v>
      </c>
      <c r="AX2353" s="14" t="s">
        <v>73</v>
      </c>
      <c r="AY2353" s="263" t="s">
        <v>129</v>
      </c>
    </row>
    <row r="2354" spans="1:51" s="13" customFormat="1" ht="12">
      <c r="A2354" s="13"/>
      <c r="B2354" s="243"/>
      <c r="C2354" s="244"/>
      <c r="D2354" s="234" t="s">
        <v>188</v>
      </c>
      <c r="E2354" s="245" t="s">
        <v>1</v>
      </c>
      <c r="F2354" s="246" t="s">
        <v>403</v>
      </c>
      <c r="G2354" s="244"/>
      <c r="H2354" s="245" t="s">
        <v>1</v>
      </c>
      <c r="I2354" s="247"/>
      <c r="J2354" s="244"/>
      <c r="K2354" s="244"/>
      <c r="L2354" s="248"/>
      <c r="M2354" s="249"/>
      <c r="N2354" s="250"/>
      <c r="O2354" s="250"/>
      <c r="P2354" s="250"/>
      <c r="Q2354" s="250"/>
      <c r="R2354" s="250"/>
      <c r="S2354" s="250"/>
      <c r="T2354" s="251"/>
      <c r="U2354" s="13"/>
      <c r="V2354" s="13"/>
      <c r="W2354" s="13"/>
      <c r="X2354" s="13"/>
      <c r="Y2354" s="13"/>
      <c r="Z2354" s="13"/>
      <c r="AA2354" s="13"/>
      <c r="AB2354" s="13"/>
      <c r="AC2354" s="13"/>
      <c r="AD2354" s="13"/>
      <c r="AE2354" s="13"/>
      <c r="AT2354" s="252" t="s">
        <v>188</v>
      </c>
      <c r="AU2354" s="252" t="s">
        <v>82</v>
      </c>
      <c r="AV2354" s="13" t="s">
        <v>80</v>
      </c>
      <c r="AW2354" s="13" t="s">
        <v>30</v>
      </c>
      <c r="AX2354" s="13" t="s">
        <v>73</v>
      </c>
      <c r="AY2354" s="252" t="s">
        <v>129</v>
      </c>
    </row>
    <row r="2355" spans="1:51" s="14" customFormat="1" ht="12">
      <c r="A2355" s="14"/>
      <c r="B2355" s="253"/>
      <c r="C2355" s="254"/>
      <c r="D2355" s="234" t="s">
        <v>188</v>
      </c>
      <c r="E2355" s="255" t="s">
        <v>1</v>
      </c>
      <c r="F2355" s="256" t="s">
        <v>1446</v>
      </c>
      <c r="G2355" s="254"/>
      <c r="H2355" s="257">
        <v>1.92</v>
      </c>
      <c r="I2355" s="258"/>
      <c r="J2355" s="254"/>
      <c r="K2355" s="254"/>
      <c r="L2355" s="259"/>
      <c r="M2355" s="260"/>
      <c r="N2355" s="261"/>
      <c r="O2355" s="261"/>
      <c r="P2355" s="261"/>
      <c r="Q2355" s="261"/>
      <c r="R2355" s="261"/>
      <c r="S2355" s="261"/>
      <c r="T2355" s="262"/>
      <c r="U2355" s="14"/>
      <c r="V2355" s="14"/>
      <c r="W2355" s="14"/>
      <c r="X2355" s="14"/>
      <c r="Y2355" s="14"/>
      <c r="Z2355" s="14"/>
      <c r="AA2355" s="14"/>
      <c r="AB2355" s="14"/>
      <c r="AC2355" s="14"/>
      <c r="AD2355" s="14"/>
      <c r="AE2355" s="14"/>
      <c r="AT2355" s="263" t="s">
        <v>188</v>
      </c>
      <c r="AU2355" s="263" t="s">
        <v>82</v>
      </c>
      <c r="AV2355" s="14" t="s">
        <v>82</v>
      </c>
      <c r="AW2355" s="14" t="s">
        <v>30</v>
      </c>
      <c r="AX2355" s="14" t="s">
        <v>73</v>
      </c>
      <c r="AY2355" s="263" t="s">
        <v>129</v>
      </c>
    </row>
    <row r="2356" spans="1:51" s="13" customFormat="1" ht="12">
      <c r="A2356" s="13"/>
      <c r="B2356" s="243"/>
      <c r="C2356" s="244"/>
      <c r="D2356" s="234" t="s">
        <v>188</v>
      </c>
      <c r="E2356" s="245" t="s">
        <v>1</v>
      </c>
      <c r="F2356" s="246" t="s">
        <v>404</v>
      </c>
      <c r="G2356" s="244"/>
      <c r="H2356" s="245" t="s">
        <v>1</v>
      </c>
      <c r="I2356" s="247"/>
      <c r="J2356" s="244"/>
      <c r="K2356" s="244"/>
      <c r="L2356" s="248"/>
      <c r="M2356" s="249"/>
      <c r="N2356" s="250"/>
      <c r="O2356" s="250"/>
      <c r="P2356" s="250"/>
      <c r="Q2356" s="250"/>
      <c r="R2356" s="250"/>
      <c r="S2356" s="250"/>
      <c r="T2356" s="251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  <c r="AE2356" s="13"/>
      <c r="AT2356" s="252" t="s">
        <v>188</v>
      </c>
      <c r="AU2356" s="252" t="s">
        <v>82</v>
      </c>
      <c r="AV2356" s="13" t="s">
        <v>80</v>
      </c>
      <c r="AW2356" s="13" t="s">
        <v>30</v>
      </c>
      <c r="AX2356" s="13" t="s">
        <v>73</v>
      </c>
      <c r="AY2356" s="252" t="s">
        <v>129</v>
      </c>
    </row>
    <row r="2357" spans="1:51" s="14" customFormat="1" ht="12">
      <c r="A2357" s="14"/>
      <c r="B2357" s="253"/>
      <c r="C2357" s="254"/>
      <c r="D2357" s="234" t="s">
        <v>188</v>
      </c>
      <c r="E2357" s="255" t="s">
        <v>1</v>
      </c>
      <c r="F2357" s="256" t="s">
        <v>1447</v>
      </c>
      <c r="G2357" s="254"/>
      <c r="H2357" s="257">
        <v>1.08</v>
      </c>
      <c r="I2357" s="258"/>
      <c r="J2357" s="254"/>
      <c r="K2357" s="254"/>
      <c r="L2357" s="259"/>
      <c r="M2357" s="260"/>
      <c r="N2357" s="261"/>
      <c r="O2357" s="261"/>
      <c r="P2357" s="261"/>
      <c r="Q2357" s="261"/>
      <c r="R2357" s="261"/>
      <c r="S2357" s="261"/>
      <c r="T2357" s="262"/>
      <c r="U2357" s="14"/>
      <c r="V2357" s="14"/>
      <c r="W2357" s="14"/>
      <c r="X2357" s="14"/>
      <c r="Y2357" s="14"/>
      <c r="Z2357" s="14"/>
      <c r="AA2357" s="14"/>
      <c r="AB2357" s="14"/>
      <c r="AC2357" s="14"/>
      <c r="AD2357" s="14"/>
      <c r="AE2357" s="14"/>
      <c r="AT2357" s="263" t="s">
        <v>188</v>
      </c>
      <c r="AU2357" s="263" t="s">
        <v>82</v>
      </c>
      <c r="AV2357" s="14" t="s">
        <v>82</v>
      </c>
      <c r="AW2357" s="14" t="s">
        <v>30</v>
      </c>
      <c r="AX2357" s="14" t="s">
        <v>73</v>
      </c>
      <c r="AY2357" s="263" t="s">
        <v>129</v>
      </c>
    </row>
    <row r="2358" spans="1:51" s="13" customFormat="1" ht="12">
      <c r="A2358" s="13"/>
      <c r="B2358" s="243"/>
      <c r="C2358" s="244"/>
      <c r="D2358" s="234" t="s">
        <v>188</v>
      </c>
      <c r="E2358" s="245" t="s">
        <v>1</v>
      </c>
      <c r="F2358" s="246" t="s">
        <v>407</v>
      </c>
      <c r="G2358" s="244"/>
      <c r="H2358" s="245" t="s">
        <v>1</v>
      </c>
      <c r="I2358" s="247"/>
      <c r="J2358" s="244"/>
      <c r="K2358" s="244"/>
      <c r="L2358" s="248"/>
      <c r="M2358" s="249"/>
      <c r="N2358" s="250"/>
      <c r="O2358" s="250"/>
      <c r="P2358" s="250"/>
      <c r="Q2358" s="250"/>
      <c r="R2358" s="250"/>
      <c r="S2358" s="250"/>
      <c r="T2358" s="251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  <c r="AE2358" s="13"/>
      <c r="AT2358" s="252" t="s">
        <v>188</v>
      </c>
      <c r="AU2358" s="252" t="s">
        <v>82</v>
      </c>
      <c r="AV2358" s="13" t="s">
        <v>80</v>
      </c>
      <c r="AW2358" s="13" t="s">
        <v>30</v>
      </c>
      <c r="AX2358" s="13" t="s">
        <v>73</v>
      </c>
      <c r="AY2358" s="252" t="s">
        <v>129</v>
      </c>
    </row>
    <row r="2359" spans="1:51" s="14" customFormat="1" ht="12">
      <c r="A2359" s="14"/>
      <c r="B2359" s="253"/>
      <c r="C2359" s="254"/>
      <c r="D2359" s="234" t="s">
        <v>188</v>
      </c>
      <c r="E2359" s="255" t="s">
        <v>1</v>
      </c>
      <c r="F2359" s="256" t="s">
        <v>1444</v>
      </c>
      <c r="G2359" s="254"/>
      <c r="H2359" s="257">
        <v>2.202</v>
      </c>
      <c r="I2359" s="258"/>
      <c r="J2359" s="254"/>
      <c r="K2359" s="254"/>
      <c r="L2359" s="259"/>
      <c r="M2359" s="260"/>
      <c r="N2359" s="261"/>
      <c r="O2359" s="261"/>
      <c r="P2359" s="261"/>
      <c r="Q2359" s="261"/>
      <c r="R2359" s="261"/>
      <c r="S2359" s="261"/>
      <c r="T2359" s="262"/>
      <c r="U2359" s="14"/>
      <c r="V2359" s="14"/>
      <c r="W2359" s="14"/>
      <c r="X2359" s="14"/>
      <c r="Y2359" s="14"/>
      <c r="Z2359" s="14"/>
      <c r="AA2359" s="14"/>
      <c r="AB2359" s="14"/>
      <c r="AC2359" s="14"/>
      <c r="AD2359" s="14"/>
      <c r="AE2359" s="14"/>
      <c r="AT2359" s="263" t="s">
        <v>188</v>
      </c>
      <c r="AU2359" s="263" t="s">
        <v>82</v>
      </c>
      <c r="AV2359" s="14" t="s">
        <v>82</v>
      </c>
      <c r="AW2359" s="14" t="s">
        <v>30</v>
      </c>
      <c r="AX2359" s="14" t="s">
        <v>73</v>
      </c>
      <c r="AY2359" s="263" t="s">
        <v>129</v>
      </c>
    </row>
    <row r="2360" spans="1:51" s="15" customFormat="1" ht="12">
      <c r="A2360" s="15"/>
      <c r="B2360" s="264"/>
      <c r="C2360" s="265"/>
      <c r="D2360" s="234" t="s">
        <v>188</v>
      </c>
      <c r="E2360" s="266" t="s">
        <v>1</v>
      </c>
      <c r="F2360" s="267" t="s">
        <v>197</v>
      </c>
      <c r="G2360" s="265"/>
      <c r="H2360" s="268">
        <v>9.642</v>
      </c>
      <c r="I2360" s="269"/>
      <c r="J2360" s="265"/>
      <c r="K2360" s="265"/>
      <c r="L2360" s="270"/>
      <c r="M2360" s="271"/>
      <c r="N2360" s="272"/>
      <c r="O2360" s="272"/>
      <c r="P2360" s="272"/>
      <c r="Q2360" s="272"/>
      <c r="R2360" s="272"/>
      <c r="S2360" s="272"/>
      <c r="T2360" s="273"/>
      <c r="U2360" s="15"/>
      <c r="V2360" s="15"/>
      <c r="W2360" s="15"/>
      <c r="X2360" s="15"/>
      <c r="Y2360" s="15"/>
      <c r="Z2360" s="15"/>
      <c r="AA2360" s="15"/>
      <c r="AB2360" s="15"/>
      <c r="AC2360" s="15"/>
      <c r="AD2360" s="15"/>
      <c r="AE2360" s="15"/>
      <c r="AT2360" s="274" t="s">
        <v>188</v>
      </c>
      <c r="AU2360" s="274" t="s">
        <v>82</v>
      </c>
      <c r="AV2360" s="15" t="s">
        <v>136</v>
      </c>
      <c r="AW2360" s="15" t="s">
        <v>30</v>
      </c>
      <c r="AX2360" s="15" t="s">
        <v>80</v>
      </c>
      <c r="AY2360" s="274" t="s">
        <v>129</v>
      </c>
    </row>
    <row r="2361" spans="1:65" s="2" customFormat="1" ht="49.05" customHeight="1">
      <c r="A2361" s="39"/>
      <c r="B2361" s="40"/>
      <c r="C2361" s="220" t="s">
        <v>1448</v>
      </c>
      <c r="D2361" s="220" t="s">
        <v>132</v>
      </c>
      <c r="E2361" s="221" t="s">
        <v>1449</v>
      </c>
      <c r="F2361" s="222" t="s">
        <v>1450</v>
      </c>
      <c r="G2361" s="223" t="s">
        <v>187</v>
      </c>
      <c r="H2361" s="224">
        <v>49.671</v>
      </c>
      <c r="I2361" s="225"/>
      <c r="J2361" s="226">
        <f>ROUND(I2361*H2361,2)</f>
        <v>0</v>
      </c>
      <c r="K2361" s="227"/>
      <c r="L2361" s="45"/>
      <c r="M2361" s="228" t="s">
        <v>1</v>
      </c>
      <c r="N2361" s="229" t="s">
        <v>38</v>
      </c>
      <c r="O2361" s="92"/>
      <c r="P2361" s="230">
        <f>O2361*H2361</f>
        <v>0</v>
      </c>
      <c r="Q2361" s="230">
        <v>0</v>
      </c>
      <c r="R2361" s="230">
        <f>Q2361*H2361</f>
        <v>0</v>
      </c>
      <c r="S2361" s="230">
        <v>0</v>
      </c>
      <c r="T2361" s="231">
        <f>S2361*H2361</f>
        <v>0</v>
      </c>
      <c r="U2361" s="39"/>
      <c r="V2361" s="39"/>
      <c r="W2361" s="39"/>
      <c r="X2361" s="39"/>
      <c r="Y2361" s="39"/>
      <c r="Z2361" s="39"/>
      <c r="AA2361" s="39"/>
      <c r="AB2361" s="39"/>
      <c r="AC2361" s="39"/>
      <c r="AD2361" s="39"/>
      <c r="AE2361" s="39"/>
      <c r="AR2361" s="232" t="s">
        <v>248</v>
      </c>
      <c r="AT2361" s="232" t="s">
        <v>132</v>
      </c>
      <c r="AU2361" s="232" t="s">
        <v>82</v>
      </c>
      <c r="AY2361" s="18" t="s">
        <v>129</v>
      </c>
      <c r="BE2361" s="233">
        <f>IF(N2361="základní",J2361,0)</f>
        <v>0</v>
      </c>
      <c r="BF2361" s="233">
        <f>IF(N2361="snížená",J2361,0)</f>
        <v>0</v>
      </c>
      <c r="BG2361" s="233">
        <f>IF(N2361="zákl. přenesená",J2361,0)</f>
        <v>0</v>
      </c>
      <c r="BH2361" s="233">
        <f>IF(N2361="sníž. přenesená",J2361,0)</f>
        <v>0</v>
      </c>
      <c r="BI2361" s="233">
        <f>IF(N2361="nulová",J2361,0)</f>
        <v>0</v>
      </c>
      <c r="BJ2361" s="18" t="s">
        <v>80</v>
      </c>
      <c r="BK2361" s="233">
        <f>ROUND(I2361*H2361,2)</f>
        <v>0</v>
      </c>
      <c r="BL2361" s="18" t="s">
        <v>248</v>
      </c>
      <c r="BM2361" s="232" t="s">
        <v>1451</v>
      </c>
    </row>
    <row r="2362" spans="1:47" s="2" customFormat="1" ht="12">
      <c r="A2362" s="39"/>
      <c r="B2362" s="40"/>
      <c r="C2362" s="41"/>
      <c r="D2362" s="234" t="s">
        <v>137</v>
      </c>
      <c r="E2362" s="41"/>
      <c r="F2362" s="235" t="s">
        <v>1450</v>
      </c>
      <c r="G2362" s="41"/>
      <c r="H2362" s="41"/>
      <c r="I2362" s="236"/>
      <c r="J2362" s="41"/>
      <c r="K2362" s="41"/>
      <c r="L2362" s="45"/>
      <c r="M2362" s="237"/>
      <c r="N2362" s="238"/>
      <c r="O2362" s="92"/>
      <c r="P2362" s="92"/>
      <c r="Q2362" s="92"/>
      <c r="R2362" s="92"/>
      <c r="S2362" s="92"/>
      <c r="T2362" s="93"/>
      <c r="U2362" s="39"/>
      <c r="V2362" s="39"/>
      <c r="W2362" s="39"/>
      <c r="X2362" s="39"/>
      <c r="Y2362" s="39"/>
      <c r="Z2362" s="39"/>
      <c r="AA2362" s="39"/>
      <c r="AB2362" s="39"/>
      <c r="AC2362" s="39"/>
      <c r="AD2362" s="39"/>
      <c r="AE2362" s="39"/>
      <c r="AT2362" s="18" t="s">
        <v>137</v>
      </c>
      <c r="AU2362" s="18" t="s">
        <v>82</v>
      </c>
    </row>
    <row r="2363" spans="1:51" s="13" customFormat="1" ht="12">
      <c r="A2363" s="13"/>
      <c r="B2363" s="243"/>
      <c r="C2363" s="244"/>
      <c r="D2363" s="234" t="s">
        <v>188</v>
      </c>
      <c r="E2363" s="245" t="s">
        <v>1</v>
      </c>
      <c r="F2363" s="246" t="s">
        <v>374</v>
      </c>
      <c r="G2363" s="244"/>
      <c r="H2363" s="245" t="s">
        <v>1</v>
      </c>
      <c r="I2363" s="247"/>
      <c r="J2363" s="244"/>
      <c r="K2363" s="244"/>
      <c r="L2363" s="248"/>
      <c r="M2363" s="249"/>
      <c r="N2363" s="250"/>
      <c r="O2363" s="250"/>
      <c r="P2363" s="250"/>
      <c r="Q2363" s="250"/>
      <c r="R2363" s="250"/>
      <c r="S2363" s="250"/>
      <c r="T2363" s="251"/>
      <c r="U2363" s="13"/>
      <c r="V2363" s="13"/>
      <c r="W2363" s="13"/>
      <c r="X2363" s="13"/>
      <c r="Y2363" s="13"/>
      <c r="Z2363" s="13"/>
      <c r="AA2363" s="13"/>
      <c r="AB2363" s="13"/>
      <c r="AC2363" s="13"/>
      <c r="AD2363" s="13"/>
      <c r="AE2363" s="13"/>
      <c r="AT2363" s="252" t="s">
        <v>188</v>
      </c>
      <c r="AU2363" s="252" t="s">
        <v>82</v>
      </c>
      <c r="AV2363" s="13" t="s">
        <v>80</v>
      </c>
      <c r="AW2363" s="13" t="s">
        <v>30</v>
      </c>
      <c r="AX2363" s="13" t="s">
        <v>73</v>
      </c>
      <c r="AY2363" s="252" t="s">
        <v>129</v>
      </c>
    </row>
    <row r="2364" spans="1:51" s="13" customFormat="1" ht="12">
      <c r="A2364" s="13"/>
      <c r="B2364" s="243"/>
      <c r="C2364" s="244"/>
      <c r="D2364" s="234" t="s">
        <v>188</v>
      </c>
      <c r="E2364" s="245" t="s">
        <v>1</v>
      </c>
      <c r="F2364" s="246" t="s">
        <v>550</v>
      </c>
      <c r="G2364" s="244"/>
      <c r="H2364" s="245" t="s">
        <v>1</v>
      </c>
      <c r="I2364" s="247"/>
      <c r="J2364" s="244"/>
      <c r="K2364" s="244"/>
      <c r="L2364" s="248"/>
      <c r="M2364" s="249"/>
      <c r="N2364" s="250"/>
      <c r="O2364" s="250"/>
      <c r="P2364" s="250"/>
      <c r="Q2364" s="250"/>
      <c r="R2364" s="250"/>
      <c r="S2364" s="250"/>
      <c r="T2364" s="251"/>
      <c r="U2364" s="13"/>
      <c r="V2364" s="13"/>
      <c r="W2364" s="13"/>
      <c r="X2364" s="13"/>
      <c r="Y2364" s="13"/>
      <c r="Z2364" s="13"/>
      <c r="AA2364" s="13"/>
      <c r="AB2364" s="13"/>
      <c r="AC2364" s="13"/>
      <c r="AD2364" s="13"/>
      <c r="AE2364" s="13"/>
      <c r="AT2364" s="252" t="s">
        <v>188</v>
      </c>
      <c r="AU2364" s="252" t="s">
        <v>82</v>
      </c>
      <c r="AV2364" s="13" t="s">
        <v>80</v>
      </c>
      <c r="AW2364" s="13" t="s">
        <v>30</v>
      </c>
      <c r="AX2364" s="13" t="s">
        <v>73</v>
      </c>
      <c r="AY2364" s="252" t="s">
        <v>129</v>
      </c>
    </row>
    <row r="2365" spans="1:51" s="14" customFormat="1" ht="12">
      <c r="A2365" s="14"/>
      <c r="B2365" s="253"/>
      <c r="C2365" s="254"/>
      <c r="D2365" s="234" t="s">
        <v>188</v>
      </c>
      <c r="E2365" s="255" t="s">
        <v>1</v>
      </c>
      <c r="F2365" s="256" t="s">
        <v>743</v>
      </c>
      <c r="G2365" s="254"/>
      <c r="H2365" s="257">
        <v>3.23</v>
      </c>
      <c r="I2365" s="258"/>
      <c r="J2365" s="254"/>
      <c r="K2365" s="254"/>
      <c r="L2365" s="259"/>
      <c r="M2365" s="260"/>
      <c r="N2365" s="261"/>
      <c r="O2365" s="261"/>
      <c r="P2365" s="261"/>
      <c r="Q2365" s="261"/>
      <c r="R2365" s="261"/>
      <c r="S2365" s="261"/>
      <c r="T2365" s="262"/>
      <c r="U2365" s="14"/>
      <c r="V2365" s="14"/>
      <c r="W2365" s="14"/>
      <c r="X2365" s="14"/>
      <c r="Y2365" s="14"/>
      <c r="Z2365" s="14"/>
      <c r="AA2365" s="14"/>
      <c r="AB2365" s="14"/>
      <c r="AC2365" s="14"/>
      <c r="AD2365" s="14"/>
      <c r="AE2365" s="14"/>
      <c r="AT2365" s="263" t="s">
        <v>188</v>
      </c>
      <c r="AU2365" s="263" t="s">
        <v>82</v>
      </c>
      <c r="AV2365" s="14" t="s">
        <v>82</v>
      </c>
      <c r="AW2365" s="14" t="s">
        <v>30</v>
      </c>
      <c r="AX2365" s="14" t="s">
        <v>73</v>
      </c>
      <c r="AY2365" s="263" t="s">
        <v>129</v>
      </c>
    </row>
    <row r="2366" spans="1:51" s="14" customFormat="1" ht="12">
      <c r="A2366" s="14"/>
      <c r="B2366" s="253"/>
      <c r="C2366" s="254"/>
      <c r="D2366" s="234" t="s">
        <v>188</v>
      </c>
      <c r="E2366" s="255" t="s">
        <v>1</v>
      </c>
      <c r="F2366" s="256" t="s">
        <v>744</v>
      </c>
      <c r="G2366" s="254"/>
      <c r="H2366" s="257">
        <v>0.26</v>
      </c>
      <c r="I2366" s="258"/>
      <c r="J2366" s="254"/>
      <c r="K2366" s="254"/>
      <c r="L2366" s="259"/>
      <c r="M2366" s="260"/>
      <c r="N2366" s="261"/>
      <c r="O2366" s="261"/>
      <c r="P2366" s="261"/>
      <c r="Q2366" s="261"/>
      <c r="R2366" s="261"/>
      <c r="S2366" s="261"/>
      <c r="T2366" s="262"/>
      <c r="U2366" s="14"/>
      <c r="V2366" s="14"/>
      <c r="W2366" s="14"/>
      <c r="X2366" s="14"/>
      <c r="Y2366" s="14"/>
      <c r="Z2366" s="14"/>
      <c r="AA2366" s="14"/>
      <c r="AB2366" s="14"/>
      <c r="AC2366" s="14"/>
      <c r="AD2366" s="14"/>
      <c r="AE2366" s="14"/>
      <c r="AT2366" s="263" t="s">
        <v>188</v>
      </c>
      <c r="AU2366" s="263" t="s">
        <v>82</v>
      </c>
      <c r="AV2366" s="14" t="s">
        <v>82</v>
      </c>
      <c r="AW2366" s="14" t="s">
        <v>30</v>
      </c>
      <c r="AX2366" s="14" t="s">
        <v>73</v>
      </c>
      <c r="AY2366" s="263" t="s">
        <v>129</v>
      </c>
    </row>
    <row r="2367" spans="1:51" s="13" customFormat="1" ht="12">
      <c r="A2367" s="13"/>
      <c r="B2367" s="243"/>
      <c r="C2367" s="244"/>
      <c r="D2367" s="234" t="s">
        <v>188</v>
      </c>
      <c r="E2367" s="245" t="s">
        <v>1</v>
      </c>
      <c r="F2367" s="246" t="s">
        <v>602</v>
      </c>
      <c r="G2367" s="244"/>
      <c r="H2367" s="245" t="s">
        <v>1</v>
      </c>
      <c r="I2367" s="247"/>
      <c r="J2367" s="244"/>
      <c r="K2367" s="244"/>
      <c r="L2367" s="248"/>
      <c r="M2367" s="249"/>
      <c r="N2367" s="250"/>
      <c r="O2367" s="250"/>
      <c r="P2367" s="250"/>
      <c r="Q2367" s="250"/>
      <c r="R2367" s="250"/>
      <c r="S2367" s="250"/>
      <c r="T2367" s="251"/>
      <c r="U2367" s="13"/>
      <c r="V2367" s="13"/>
      <c r="W2367" s="13"/>
      <c r="X2367" s="13"/>
      <c r="Y2367" s="13"/>
      <c r="Z2367" s="13"/>
      <c r="AA2367" s="13"/>
      <c r="AB2367" s="13"/>
      <c r="AC2367" s="13"/>
      <c r="AD2367" s="13"/>
      <c r="AE2367" s="13"/>
      <c r="AT2367" s="252" t="s">
        <v>188</v>
      </c>
      <c r="AU2367" s="252" t="s">
        <v>82</v>
      </c>
      <c r="AV2367" s="13" t="s">
        <v>80</v>
      </c>
      <c r="AW2367" s="13" t="s">
        <v>30</v>
      </c>
      <c r="AX2367" s="13" t="s">
        <v>73</v>
      </c>
      <c r="AY2367" s="252" t="s">
        <v>129</v>
      </c>
    </row>
    <row r="2368" spans="1:51" s="14" customFormat="1" ht="12">
      <c r="A2368" s="14"/>
      <c r="B2368" s="253"/>
      <c r="C2368" s="254"/>
      <c r="D2368" s="234" t="s">
        <v>188</v>
      </c>
      <c r="E2368" s="255" t="s">
        <v>1</v>
      </c>
      <c r="F2368" s="256" t="s">
        <v>745</v>
      </c>
      <c r="G2368" s="254"/>
      <c r="H2368" s="257">
        <v>3.355</v>
      </c>
      <c r="I2368" s="258"/>
      <c r="J2368" s="254"/>
      <c r="K2368" s="254"/>
      <c r="L2368" s="259"/>
      <c r="M2368" s="260"/>
      <c r="N2368" s="261"/>
      <c r="O2368" s="261"/>
      <c r="P2368" s="261"/>
      <c r="Q2368" s="261"/>
      <c r="R2368" s="261"/>
      <c r="S2368" s="261"/>
      <c r="T2368" s="262"/>
      <c r="U2368" s="14"/>
      <c r="V2368" s="14"/>
      <c r="W2368" s="14"/>
      <c r="X2368" s="14"/>
      <c r="Y2368" s="14"/>
      <c r="Z2368" s="14"/>
      <c r="AA2368" s="14"/>
      <c r="AB2368" s="14"/>
      <c r="AC2368" s="14"/>
      <c r="AD2368" s="14"/>
      <c r="AE2368" s="14"/>
      <c r="AT2368" s="263" t="s">
        <v>188</v>
      </c>
      <c r="AU2368" s="263" t="s">
        <v>82</v>
      </c>
      <c r="AV2368" s="14" t="s">
        <v>82</v>
      </c>
      <c r="AW2368" s="14" t="s">
        <v>30</v>
      </c>
      <c r="AX2368" s="14" t="s">
        <v>73</v>
      </c>
      <c r="AY2368" s="263" t="s">
        <v>129</v>
      </c>
    </row>
    <row r="2369" spans="1:51" s="13" customFormat="1" ht="12">
      <c r="A2369" s="13"/>
      <c r="B2369" s="243"/>
      <c r="C2369" s="244"/>
      <c r="D2369" s="234" t="s">
        <v>188</v>
      </c>
      <c r="E2369" s="245" t="s">
        <v>1</v>
      </c>
      <c r="F2369" s="246" t="s">
        <v>388</v>
      </c>
      <c r="G2369" s="244"/>
      <c r="H2369" s="245" t="s">
        <v>1</v>
      </c>
      <c r="I2369" s="247"/>
      <c r="J2369" s="244"/>
      <c r="K2369" s="244"/>
      <c r="L2369" s="248"/>
      <c r="M2369" s="249"/>
      <c r="N2369" s="250"/>
      <c r="O2369" s="250"/>
      <c r="P2369" s="250"/>
      <c r="Q2369" s="250"/>
      <c r="R2369" s="250"/>
      <c r="S2369" s="250"/>
      <c r="T2369" s="251"/>
      <c r="U2369" s="13"/>
      <c r="V2369" s="13"/>
      <c r="W2369" s="13"/>
      <c r="X2369" s="13"/>
      <c r="Y2369" s="13"/>
      <c r="Z2369" s="13"/>
      <c r="AA2369" s="13"/>
      <c r="AB2369" s="13"/>
      <c r="AC2369" s="13"/>
      <c r="AD2369" s="13"/>
      <c r="AE2369" s="13"/>
      <c r="AT2369" s="252" t="s">
        <v>188</v>
      </c>
      <c r="AU2369" s="252" t="s">
        <v>82</v>
      </c>
      <c r="AV2369" s="13" t="s">
        <v>80</v>
      </c>
      <c r="AW2369" s="13" t="s">
        <v>30</v>
      </c>
      <c r="AX2369" s="13" t="s">
        <v>73</v>
      </c>
      <c r="AY2369" s="252" t="s">
        <v>129</v>
      </c>
    </row>
    <row r="2370" spans="1:51" s="14" customFormat="1" ht="12">
      <c r="A2370" s="14"/>
      <c r="B2370" s="253"/>
      <c r="C2370" s="254"/>
      <c r="D2370" s="234" t="s">
        <v>188</v>
      </c>
      <c r="E2370" s="255" t="s">
        <v>1</v>
      </c>
      <c r="F2370" s="256" t="s">
        <v>747</v>
      </c>
      <c r="G2370" s="254"/>
      <c r="H2370" s="257">
        <v>4.575</v>
      </c>
      <c r="I2370" s="258"/>
      <c r="J2370" s="254"/>
      <c r="K2370" s="254"/>
      <c r="L2370" s="259"/>
      <c r="M2370" s="260"/>
      <c r="N2370" s="261"/>
      <c r="O2370" s="261"/>
      <c r="P2370" s="261"/>
      <c r="Q2370" s="261"/>
      <c r="R2370" s="261"/>
      <c r="S2370" s="261"/>
      <c r="T2370" s="262"/>
      <c r="U2370" s="14"/>
      <c r="V2370" s="14"/>
      <c r="W2370" s="14"/>
      <c r="X2370" s="14"/>
      <c r="Y2370" s="14"/>
      <c r="Z2370" s="14"/>
      <c r="AA2370" s="14"/>
      <c r="AB2370" s="14"/>
      <c r="AC2370" s="14"/>
      <c r="AD2370" s="14"/>
      <c r="AE2370" s="14"/>
      <c r="AT2370" s="263" t="s">
        <v>188</v>
      </c>
      <c r="AU2370" s="263" t="s">
        <v>82</v>
      </c>
      <c r="AV2370" s="14" t="s">
        <v>82</v>
      </c>
      <c r="AW2370" s="14" t="s">
        <v>30</v>
      </c>
      <c r="AX2370" s="14" t="s">
        <v>73</v>
      </c>
      <c r="AY2370" s="263" t="s">
        <v>129</v>
      </c>
    </row>
    <row r="2371" spans="1:51" s="14" customFormat="1" ht="12">
      <c r="A2371" s="14"/>
      <c r="B2371" s="253"/>
      <c r="C2371" s="254"/>
      <c r="D2371" s="234" t="s">
        <v>188</v>
      </c>
      <c r="E2371" s="255" t="s">
        <v>1</v>
      </c>
      <c r="F2371" s="256" t="s">
        <v>1452</v>
      </c>
      <c r="G2371" s="254"/>
      <c r="H2371" s="257">
        <v>3.532</v>
      </c>
      <c r="I2371" s="258"/>
      <c r="J2371" s="254"/>
      <c r="K2371" s="254"/>
      <c r="L2371" s="259"/>
      <c r="M2371" s="260"/>
      <c r="N2371" s="261"/>
      <c r="O2371" s="261"/>
      <c r="P2371" s="261"/>
      <c r="Q2371" s="261"/>
      <c r="R2371" s="261"/>
      <c r="S2371" s="261"/>
      <c r="T2371" s="262"/>
      <c r="U2371" s="14"/>
      <c r="V2371" s="14"/>
      <c r="W2371" s="14"/>
      <c r="X2371" s="14"/>
      <c r="Y2371" s="14"/>
      <c r="Z2371" s="14"/>
      <c r="AA2371" s="14"/>
      <c r="AB2371" s="14"/>
      <c r="AC2371" s="14"/>
      <c r="AD2371" s="14"/>
      <c r="AE2371" s="14"/>
      <c r="AT2371" s="263" t="s">
        <v>188</v>
      </c>
      <c r="AU2371" s="263" t="s">
        <v>82</v>
      </c>
      <c r="AV2371" s="14" t="s">
        <v>82</v>
      </c>
      <c r="AW2371" s="14" t="s">
        <v>30</v>
      </c>
      <c r="AX2371" s="14" t="s">
        <v>73</v>
      </c>
      <c r="AY2371" s="263" t="s">
        <v>129</v>
      </c>
    </row>
    <row r="2372" spans="1:51" s="13" customFormat="1" ht="12">
      <c r="A2372" s="13"/>
      <c r="B2372" s="243"/>
      <c r="C2372" s="244"/>
      <c r="D2372" s="234" t="s">
        <v>188</v>
      </c>
      <c r="E2372" s="245" t="s">
        <v>1</v>
      </c>
      <c r="F2372" s="246" t="s">
        <v>605</v>
      </c>
      <c r="G2372" s="244"/>
      <c r="H2372" s="245" t="s">
        <v>1</v>
      </c>
      <c r="I2372" s="247"/>
      <c r="J2372" s="244"/>
      <c r="K2372" s="244"/>
      <c r="L2372" s="248"/>
      <c r="M2372" s="249"/>
      <c r="N2372" s="250"/>
      <c r="O2372" s="250"/>
      <c r="P2372" s="250"/>
      <c r="Q2372" s="250"/>
      <c r="R2372" s="250"/>
      <c r="S2372" s="250"/>
      <c r="T2372" s="251"/>
      <c r="U2372" s="13"/>
      <c r="V2372" s="13"/>
      <c r="W2372" s="13"/>
      <c r="X2372" s="13"/>
      <c r="Y2372" s="13"/>
      <c r="Z2372" s="13"/>
      <c r="AA2372" s="13"/>
      <c r="AB2372" s="13"/>
      <c r="AC2372" s="13"/>
      <c r="AD2372" s="13"/>
      <c r="AE2372" s="13"/>
      <c r="AT2372" s="252" t="s">
        <v>188</v>
      </c>
      <c r="AU2372" s="252" t="s">
        <v>82</v>
      </c>
      <c r="AV2372" s="13" t="s">
        <v>80</v>
      </c>
      <c r="AW2372" s="13" t="s">
        <v>30</v>
      </c>
      <c r="AX2372" s="13" t="s">
        <v>73</v>
      </c>
      <c r="AY2372" s="252" t="s">
        <v>129</v>
      </c>
    </row>
    <row r="2373" spans="1:51" s="14" customFormat="1" ht="12">
      <c r="A2373" s="14"/>
      <c r="B2373" s="253"/>
      <c r="C2373" s="254"/>
      <c r="D2373" s="234" t="s">
        <v>188</v>
      </c>
      <c r="E2373" s="255" t="s">
        <v>1</v>
      </c>
      <c r="F2373" s="256" t="s">
        <v>749</v>
      </c>
      <c r="G2373" s="254"/>
      <c r="H2373" s="257">
        <v>5.517</v>
      </c>
      <c r="I2373" s="258"/>
      <c r="J2373" s="254"/>
      <c r="K2373" s="254"/>
      <c r="L2373" s="259"/>
      <c r="M2373" s="260"/>
      <c r="N2373" s="261"/>
      <c r="O2373" s="261"/>
      <c r="P2373" s="261"/>
      <c r="Q2373" s="261"/>
      <c r="R2373" s="261"/>
      <c r="S2373" s="261"/>
      <c r="T2373" s="262"/>
      <c r="U2373" s="14"/>
      <c r="V2373" s="14"/>
      <c r="W2373" s="14"/>
      <c r="X2373" s="14"/>
      <c r="Y2373" s="14"/>
      <c r="Z2373" s="14"/>
      <c r="AA2373" s="14"/>
      <c r="AB2373" s="14"/>
      <c r="AC2373" s="14"/>
      <c r="AD2373" s="14"/>
      <c r="AE2373" s="14"/>
      <c r="AT2373" s="263" t="s">
        <v>188</v>
      </c>
      <c r="AU2373" s="263" t="s">
        <v>82</v>
      </c>
      <c r="AV2373" s="14" t="s">
        <v>82</v>
      </c>
      <c r="AW2373" s="14" t="s">
        <v>30</v>
      </c>
      <c r="AX2373" s="14" t="s">
        <v>73</v>
      </c>
      <c r="AY2373" s="263" t="s">
        <v>129</v>
      </c>
    </row>
    <row r="2374" spans="1:51" s="13" customFormat="1" ht="12">
      <c r="A2374" s="13"/>
      <c r="B2374" s="243"/>
      <c r="C2374" s="244"/>
      <c r="D2374" s="234" t="s">
        <v>188</v>
      </c>
      <c r="E2374" s="245" t="s">
        <v>1</v>
      </c>
      <c r="F2374" s="246" t="s">
        <v>389</v>
      </c>
      <c r="G2374" s="244"/>
      <c r="H2374" s="245" t="s">
        <v>1</v>
      </c>
      <c r="I2374" s="247"/>
      <c r="J2374" s="244"/>
      <c r="K2374" s="244"/>
      <c r="L2374" s="248"/>
      <c r="M2374" s="249"/>
      <c r="N2374" s="250"/>
      <c r="O2374" s="250"/>
      <c r="P2374" s="250"/>
      <c r="Q2374" s="250"/>
      <c r="R2374" s="250"/>
      <c r="S2374" s="250"/>
      <c r="T2374" s="251"/>
      <c r="U2374" s="13"/>
      <c r="V2374" s="13"/>
      <c r="W2374" s="13"/>
      <c r="X2374" s="13"/>
      <c r="Y2374" s="13"/>
      <c r="Z2374" s="13"/>
      <c r="AA2374" s="13"/>
      <c r="AB2374" s="13"/>
      <c r="AC2374" s="13"/>
      <c r="AD2374" s="13"/>
      <c r="AE2374" s="13"/>
      <c r="AT2374" s="252" t="s">
        <v>188</v>
      </c>
      <c r="AU2374" s="252" t="s">
        <v>82</v>
      </c>
      <c r="AV2374" s="13" t="s">
        <v>80</v>
      </c>
      <c r="AW2374" s="13" t="s">
        <v>30</v>
      </c>
      <c r="AX2374" s="13" t="s">
        <v>73</v>
      </c>
      <c r="AY2374" s="252" t="s">
        <v>129</v>
      </c>
    </row>
    <row r="2375" spans="1:51" s="13" customFormat="1" ht="12">
      <c r="A2375" s="13"/>
      <c r="B2375" s="243"/>
      <c r="C2375" s="244"/>
      <c r="D2375" s="234" t="s">
        <v>188</v>
      </c>
      <c r="E2375" s="245" t="s">
        <v>1</v>
      </c>
      <c r="F2375" s="246" t="s">
        <v>646</v>
      </c>
      <c r="G2375" s="244"/>
      <c r="H2375" s="245" t="s">
        <v>1</v>
      </c>
      <c r="I2375" s="247"/>
      <c r="J2375" s="244"/>
      <c r="K2375" s="244"/>
      <c r="L2375" s="248"/>
      <c r="M2375" s="249"/>
      <c r="N2375" s="250"/>
      <c r="O2375" s="250"/>
      <c r="P2375" s="250"/>
      <c r="Q2375" s="250"/>
      <c r="R2375" s="250"/>
      <c r="S2375" s="250"/>
      <c r="T2375" s="251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  <c r="AE2375" s="13"/>
      <c r="AT2375" s="252" t="s">
        <v>188</v>
      </c>
      <c r="AU2375" s="252" t="s">
        <v>82</v>
      </c>
      <c r="AV2375" s="13" t="s">
        <v>80</v>
      </c>
      <c r="AW2375" s="13" t="s">
        <v>30</v>
      </c>
      <c r="AX2375" s="13" t="s">
        <v>73</v>
      </c>
      <c r="AY2375" s="252" t="s">
        <v>129</v>
      </c>
    </row>
    <row r="2376" spans="1:51" s="14" customFormat="1" ht="12">
      <c r="A2376" s="14"/>
      <c r="B2376" s="253"/>
      <c r="C2376" s="254"/>
      <c r="D2376" s="234" t="s">
        <v>188</v>
      </c>
      <c r="E2376" s="255" t="s">
        <v>1</v>
      </c>
      <c r="F2376" s="256" t="s">
        <v>751</v>
      </c>
      <c r="G2376" s="254"/>
      <c r="H2376" s="257">
        <v>1.675</v>
      </c>
      <c r="I2376" s="258"/>
      <c r="J2376" s="254"/>
      <c r="K2376" s="254"/>
      <c r="L2376" s="259"/>
      <c r="M2376" s="260"/>
      <c r="N2376" s="261"/>
      <c r="O2376" s="261"/>
      <c r="P2376" s="261"/>
      <c r="Q2376" s="261"/>
      <c r="R2376" s="261"/>
      <c r="S2376" s="261"/>
      <c r="T2376" s="262"/>
      <c r="U2376" s="14"/>
      <c r="V2376" s="14"/>
      <c r="W2376" s="14"/>
      <c r="X2376" s="14"/>
      <c r="Y2376" s="14"/>
      <c r="Z2376" s="14"/>
      <c r="AA2376" s="14"/>
      <c r="AB2376" s="14"/>
      <c r="AC2376" s="14"/>
      <c r="AD2376" s="14"/>
      <c r="AE2376" s="14"/>
      <c r="AT2376" s="263" t="s">
        <v>188</v>
      </c>
      <c r="AU2376" s="263" t="s">
        <v>82</v>
      </c>
      <c r="AV2376" s="14" t="s">
        <v>82</v>
      </c>
      <c r="AW2376" s="14" t="s">
        <v>30</v>
      </c>
      <c r="AX2376" s="14" t="s">
        <v>73</v>
      </c>
      <c r="AY2376" s="263" t="s">
        <v>129</v>
      </c>
    </row>
    <row r="2377" spans="1:51" s="13" customFormat="1" ht="12">
      <c r="A2377" s="13"/>
      <c r="B2377" s="243"/>
      <c r="C2377" s="244"/>
      <c r="D2377" s="234" t="s">
        <v>188</v>
      </c>
      <c r="E2377" s="245" t="s">
        <v>1</v>
      </c>
      <c r="F2377" s="246" t="s">
        <v>649</v>
      </c>
      <c r="G2377" s="244"/>
      <c r="H2377" s="245" t="s">
        <v>1</v>
      </c>
      <c r="I2377" s="247"/>
      <c r="J2377" s="244"/>
      <c r="K2377" s="244"/>
      <c r="L2377" s="248"/>
      <c r="M2377" s="249"/>
      <c r="N2377" s="250"/>
      <c r="O2377" s="250"/>
      <c r="P2377" s="250"/>
      <c r="Q2377" s="250"/>
      <c r="R2377" s="250"/>
      <c r="S2377" s="250"/>
      <c r="T2377" s="251"/>
      <c r="U2377" s="13"/>
      <c r="V2377" s="13"/>
      <c r="W2377" s="13"/>
      <c r="X2377" s="13"/>
      <c r="Y2377" s="13"/>
      <c r="Z2377" s="13"/>
      <c r="AA2377" s="13"/>
      <c r="AB2377" s="13"/>
      <c r="AC2377" s="13"/>
      <c r="AD2377" s="13"/>
      <c r="AE2377" s="13"/>
      <c r="AT2377" s="252" t="s">
        <v>188</v>
      </c>
      <c r="AU2377" s="252" t="s">
        <v>82</v>
      </c>
      <c r="AV2377" s="13" t="s">
        <v>80</v>
      </c>
      <c r="AW2377" s="13" t="s">
        <v>30</v>
      </c>
      <c r="AX2377" s="13" t="s">
        <v>73</v>
      </c>
      <c r="AY2377" s="252" t="s">
        <v>129</v>
      </c>
    </row>
    <row r="2378" spans="1:51" s="14" customFormat="1" ht="12">
      <c r="A2378" s="14"/>
      <c r="B2378" s="253"/>
      <c r="C2378" s="254"/>
      <c r="D2378" s="234" t="s">
        <v>188</v>
      </c>
      <c r="E2378" s="255" t="s">
        <v>1</v>
      </c>
      <c r="F2378" s="256" t="s">
        <v>752</v>
      </c>
      <c r="G2378" s="254"/>
      <c r="H2378" s="257">
        <v>2.127</v>
      </c>
      <c r="I2378" s="258"/>
      <c r="J2378" s="254"/>
      <c r="K2378" s="254"/>
      <c r="L2378" s="259"/>
      <c r="M2378" s="260"/>
      <c r="N2378" s="261"/>
      <c r="O2378" s="261"/>
      <c r="P2378" s="261"/>
      <c r="Q2378" s="261"/>
      <c r="R2378" s="261"/>
      <c r="S2378" s="261"/>
      <c r="T2378" s="262"/>
      <c r="U2378" s="14"/>
      <c r="V2378" s="14"/>
      <c r="W2378" s="14"/>
      <c r="X2378" s="14"/>
      <c r="Y2378" s="14"/>
      <c r="Z2378" s="14"/>
      <c r="AA2378" s="14"/>
      <c r="AB2378" s="14"/>
      <c r="AC2378" s="14"/>
      <c r="AD2378" s="14"/>
      <c r="AE2378" s="14"/>
      <c r="AT2378" s="263" t="s">
        <v>188</v>
      </c>
      <c r="AU2378" s="263" t="s">
        <v>82</v>
      </c>
      <c r="AV2378" s="14" t="s">
        <v>82</v>
      </c>
      <c r="AW2378" s="14" t="s">
        <v>30</v>
      </c>
      <c r="AX2378" s="14" t="s">
        <v>73</v>
      </c>
      <c r="AY2378" s="263" t="s">
        <v>129</v>
      </c>
    </row>
    <row r="2379" spans="1:51" s="13" customFormat="1" ht="12">
      <c r="A2379" s="13"/>
      <c r="B2379" s="243"/>
      <c r="C2379" s="244"/>
      <c r="D2379" s="234" t="s">
        <v>188</v>
      </c>
      <c r="E2379" s="245" t="s">
        <v>1</v>
      </c>
      <c r="F2379" s="246" t="s">
        <v>403</v>
      </c>
      <c r="G2379" s="244"/>
      <c r="H2379" s="245" t="s">
        <v>1</v>
      </c>
      <c r="I2379" s="247"/>
      <c r="J2379" s="244"/>
      <c r="K2379" s="244"/>
      <c r="L2379" s="248"/>
      <c r="M2379" s="249"/>
      <c r="N2379" s="250"/>
      <c r="O2379" s="250"/>
      <c r="P2379" s="250"/>
      <c r="Q2379" s="250"/>
      <c r="R2379" s="250"/>
      <c r="S2379" s="250"/>
      <c r="T2379" s="251"/>
      <c r="U2379" s="13"/>
      <c r="V2379" s="13"/>
      <c r="W2379" s="13"/>
      <c r="X2379" s="13"/>
      <c r="Y2379" s="13"/>
      <c r="Z2379" s="13"/>
      <c r="AA2379" s="13"/>
      <c r="AB2379" s="13"/>
      <c r="AC2379" s="13"/>
      <c r="AD2379" s="13"/>
      <c r="AE2379" s="13"/>
      <c r="AT2379" s="252" t="s">
        <v>188</v>
      </c>
      <c r="AU2379" s="252" t="s">
        <v>82</v>
      </c>
      <c r="AV2379" s="13" t="s">
        <v>80</v>
      </c>
      <c r="AW2379" s="13" t="s">
        <v>30</v>
      </c>
      <c r="AX2379" s="13" t="s">
        <v>73</v>
      </c>
      <c r="AY2379" s="252" t="s">
        <v>129</v>
      </c>
    </row>
    <row r="2380" spans="1:51" s="14" customFormat="1" ht="12">
      <c r="A2380" s="14"/>
      <c r="B2380" s="253"/>
      <c r="C2380" s="254"/>
      <c r="D2380" s="234" t="s">
        <v>188</v>
      </c>
      <c r="E2380" s="255" t="s">
        <v>1</v>
      </c>
      <c r="F2380" s="256" t="s">
        <v>754</v>
      </c>
      <c r="G2380" s="254"/>
      <c r="H2380" s="257">
        <v>2.68</v>
      </c>
      <c r="I2380" s="258"/>
      <c r="J2380" s="254"/>
      <c r="K2380" s="254"/>
      <c r="L2380" s="259"/>
      <c r="M2380" s="260"/>
      <c r="N2380" s="261"/>
      <c r="O2380" s="261"/>
      <c r="P2380" s="261"/>
      <c r="Q2380" s="261"/>
      <c r="R2380" s="261"/>
      <c r="S2380" s="261"/>
      <c r="T2380" s="262"/>
      <c r="U2380" s="14"/>
      <c r="V2380" s="14"/>
      <c r="W2380" s="14"/>
      <c r="X2380" s="14"/>
      <c r="Y2380" s="14"/>
      <c r="Z2380" s="14"/>
      <c r="AA2380" s="14"/>
      <c r="AB2380" s="14"/>
      <c r="AC2380" s="14"/>
      <c r="AD2380" s="14"/>
      <c r="AE2380" s="14"/>
      <c r="AT2380" s="263" t="s">
        <v>188</v>
      </c>
      <c r="AU2380" s="263" t="s">
        <v>82</v>
      </c>
      <c r="AV2380" s="14" t="s">
        <v>82</v>
      </c>
      <c r="AW2380" s="14" t="s">
        <v>30</v>
      </c>
      <c r="AX2380" s="14" t="s">
        <v>73</v>
      </c>
      <c r="AY2380" s="263" t="s">
        <v>129</v>
      </c>
    </row>
    <row r="2381" spans="1:51" s="13" customFormat="1" ht="12">
      <c r="A2381" s="13"/>
      <c r="B2381" s="243"/>
      <c r="C2381" s="244"/>
      <c r="D2381" s="234" t="s">
        <v>188</v>
      </c>
      <c r="E2381" s="245" t="s">
        <v>1</v>
      </c>
      <c r="F2381" s="246" t="s">
        <v>656</v>
      </c>
      <c r="G2381" s="244"/>
      <c r="H2381" s="245" t="s">
        <v>1</v>
      </c>
      <c r="I2381" s="247"/>
      <c r="J2381" s="244"/>
      <c r="K2381" s="244"/>
      <c r="L2381" s="248"/>
      <c r="M2381" s="249"/>
      <c r="N2381" s="250"/>
      <c r="O2381" s="250"/>
      <c r="P2381" s="250"/>
      <c r="Q2381" s="250"/>
      <c r="R2381" s="250"/>
      <c r="S2381" s="250"/>
      <c r="T2381" s="251"/>
      <c r="U2381" s="13"/>
      <c r="V2381" s="13"/>
      <c r="W2381" s="13"/>
      <c r="X2381" s="13"/>
      <c r="Y2381" s="13"/>
      <c r="Z2381" s="13"/>
      <c r="AA2381" s="13"/>
      <c r="AB2381" s="13"/>
      <c r="AC2381" s="13"/>
      <c r="AD2381" s="13"/>
      <c r="AE2381" s="13"/>
      <c r="AT2381" s="252" t="s">
        <v>188</v>
      </c>
      <c r="AU2381" s="252" t="s">
        <v>82</v>
      </c>
      <c r="AV2381" s="13" t="s">
        <v>80</v>
      </c>
      <c r="AW2381" s="13" t="s">
        <v>30</v>
      </c>
      <c r="AX2381" s="13" t="s">
        <v>73</v>
      </c>
      <c r="AY2381" s="252" t="s">
        <v>129</v>
      </c>
    </row>
    <row r="2382" spans="1:51" s="14" customFormat="1" ht="12">
      <c r="A2382" s="14"/>
      <c r="B2382" s="253"/>
      <c r="C2382" s="254"/>
      <c r="D2382" s="234" t="s">
        <v>188</v>
      </c>
      <c r="E2382" s="255" t="s">
        <v>1</v>
      </c>
      <c r="F2382" s="256" t="s">
        <v>754</v>
      </c>
      <c r="G2382" s="254"/>
      <c r="H2382" s="257">
        <v>2.68</v>
      </c>
      <c r="I2382" s="258"/>
      <c r="J2382" s="254"/>
      <c r="K2382" s="254"/>
      <c r="L2382" s="259"/>
      <c r="M2382" s="260"/>
      <c r="N2382" s="261"/>
      <c r="O2382" s="261"/>
      <c r="P2382" s="261"/>
      <c r="Q2382" s="261"/>
      <c r="R2382" s="261"/>
      <c r="S2382" s="261"/>
      <c r="T2382" s="262"/>
      <c r="U2382" s="14"/>
      <c r="V2382" s="14"/>
      <c r="W2382" s="14"/>
      <c r="X2382" s="14"/>
      <c r="Y2382" s="14"/>
      <c r="Z2382" s="14"/>
      <c r="AA2382" s="14"/>
      <c r="AB2382" s="14"/>
      <c r="AC2382" s="14"/>
      <c r="AD2382" s="14"/>
      <c r="AE2382" s="14"/>
      <c r="AT2382" s="263" t="s">
        <v>188</v>
      </c>
      <c r="AU2382" s="263" t="s">
        <v>82</v>
      </c>
      <c r="AV2382" s="14" t="s">
        <v>82</v>
      </c>
      <c r="AW2382" s="14" t="s">
        <v>30</v>
      </c>
      <c r="AX2382" s="14" t="s">
        <v>73</v>
      </c>
      <c r="AY2382" s="263" t="s">
        <v>129</v>
      </c>
    </row>
    <row r="2383" spans="1:51" s="13" customFormat="1" ht="12">
      <c r="A2383" s="13"/>
      <c r="B2383" s="243"/>
      <c r="C2383" s="244"/>
      <c r="D2383" s="234" t="s">
        <v>188</v>
      </c>
      <c r="E2383" s="245" t="s">
        <v>1</v>
      </c>
      <c r="F2383" s="246" t="s">
        <v>659</v>
      </c>
      <c r="G2383" s="244"/>
      <c r="H2383" s="245" t="s">
        <v>1</v>
      </c>
      <c r="I2383" s="247"/>
      <c r="J2383" s="244"/>
      <c r="K2383" s="244"/>
      <c r="L2383" s="248"/>
      <c r="M2383" s="249"/>
      <c r="N2383" s="250"/>
      <c r="O2383" s="250"/>
      <c r="P2383" s="250"/>
      <c r="Q2383" s="250"/>
      <c r="R2383" s="250"/>
      <c r="S2383" s="250"/>
      <c r="T2383" s="251"/>
      <c r="U2383" s="13"/>
      <c r="V2383" s="13"/>
      <c r="W2383" s="13"/>
      <c r="X2383" s="13"/>
      <c r="Y2383" s="13"/>
      <c r="Z2383" s="13"/>
      <c r="AA2383" s="13"/>
      <c r="AB2383" s="13"/>
      <c r="AC2383" s="13"/>
      <c r="AD2383" s="13"/>
      <c r="AE2383" s="13"/>
      <c r="AT2383" s="252" t="s">
        <v>188</v>
      </c>
      <c r="AU2383" s="252" t="s">
        <v>82</v>
      </c>
      <c r="AV2383" s="13" t="s">
        <v>80</v>
      </c>
      <c r="AW2383" s="13" t="s">
        <v>30</v>
      </c>
      <c r="AX2383" s="13" t="s">
        <v>73</v>
      </c>
      <c r="AY2383" s="252" t="s">
        <v>129</v>
      </c>
    </row>
    <row r="2384" spans="1:51" s="14" customFormat="1" ht="12">
      <c r="A2384" s="14"/>
      <c r="B2384" s="253"/>
      <c r="C2384" s="254"/>
      <c r="D2384" s="234" t="s">
        <v>188</v>
      </c>
      <c r="E2384" s="255" t="s">
        <v>1</v>
      </c>
      <c r="F2384" s="256" t="s">
        <v>756</v>
      </c>
      <c r="G2384" s="254"/>
      <c r="H2384" s="257">
        <v>2.01</v>
      </c>
      <c r="I2384" s="258"/>
      <c r="J2384" s="254"/>
      <c r="K2384" s="254"/>
      <c r="L2384" s="259"/>
      <c r="M2384" s="260"/>
      <c r="N2384" s="261"/>
      <c r="O2384" s="261"/>
      <c r="P2384" s="261"/>
      <c r="Q2384" s="261"/>
      <c r="R2384" s="261"/>
      <c r="S2384" s="261"/>
      <c r="T2384" s="262"/>
      <c r="U2384" s="14"/>
      <c r="V2384" s="14"/>
      <c r="W2384" s="14"/>
      <c r="X2384" s="14"/>
      <c r="Y2384" s="14"/>
      <c r="Z2384" s="14"/>
      <c r="AA2384" s="14"/>
      <c r="AB2384" s="14"/>
      <c r="AC2384" s="14"/>
      <c r="AD2384" s="14"/>
      <c r="AE2384" s="14"/>
      <c r="AT2384" s="263" t="s">
        <v>188</v>
      </c>
      <c r="AU2384" s="263" t="s">
        <v>82</v>
      </c>
      <c r="AV2384" s="14" t="s">
        <v>82</v>
      </c>
      <c r="AW2384" s="14" t="s">
        <v>30</v>
      </c>
      <c r="AX2384" s="14" t="s">
        <v>73</v>
      </c>
      <c r="AY2384" s="263" t="s">
        <v>129</v>
      </c>
    </row>
    <row r="2385" spans="1:51" s="13" customFormat="1" ht="12">
      <c r="A2385" s="13"/>
      <c r="B2385" s="243"/>
      <c r="C2385" s="244"/>
      <c r="D2385" s="234" t="s">
        <v>188</v>
      </c>
      <c r="E2385" s="245" t="s">
        <v>1</v>
      </c>
      <c r="F2385" s="246" t="s">
        <v>404</v>
      </c>
      <c r="G2385" s="244"/>
      <c r="H2385" s="245" t="s">
        <v>1</v>
      </c>
      <c r="I2385" s="247"/>
      <c r="J2385" s="244"/>
      <c r="K2385" s="244"/>
      <c r="L2385" s="248"/>
      <c r="M2385" s="249"/>
      <c r="N2385" s="250"/>
      <c r="O2385" s="250"/>
      <c r="P2385" s="250"/>
      <c r="Q2385" s="250"/>
      <c r="R2385" s="250"/>
      <c r="S2385" s="250"/>
      <c r="T2385" s="251"/>
      <c r="U2385" s="13"/>
      <c r="V2385" s="13"/>
      <c r="W2385" s="13"/>
      <c r="X2385" s="13"/>
      <c r="Y2385" s="13"/>
      <c r="Z2385" s="13"/>
      <c r="AA2385" s="13"/>
      <c r="AB2385" s="13"/>
      <c r="AC2385" s="13"/>
      <c r="AD2385" s="13"/>
      <c r="AE2385" s="13"/>
      <c r="AT2385" s="252" t="s">
        <v>188</v>
      </c>
      <c r="AU2385" s="252" t="s">
        <v>82</v>
      </c>
      <c r="AV2385" s="13" t="s">
        <v>80</v>
      </c>
      <c r="AW2385" s="13" t="s">
        <v>30</v>
      </c>
      <c r="AX2385" s="13" t="s">
        <v>73</v>
      </c>
      <c r="AY2385" s="252" t="s">
        <v>129</v>
      </c>
    </row>
    <row r="2386" spans="1:51" s="14" customFormat="1" ht="12">
      <c r="A2386" s="14"/>
      <c r="B2386" s="253"/>
      <c r="C2386" s="254"/>
      <c r="D2386" s="234" t="s">
        <v>188</v>
      </c>
      <c r="E2386" s="255" t="s">
        <v>1</v>
      </c>
      <c r="F2386" s="256" t="s">
        <v>757</v>
      </c>
      <c r="G2386" s="254"/>
      <c r="H2386" s="257">
        <v>1.508</v>
      </c>
      <c r="I2386" s="258"/>
      <c r="J2386" s="254"/>
      <c r="K2386" s="254"/>
      <c r="L2386" s="259"/>
      <c r="M2386" s="260"/>
      <c r="N2386" s="261"/>
      <c r="O2386" s="261"/>
      <c r="P2386" s="261"/>
      <c r="Q2386" s="261"/>
      <c r="R2386" s="261"/>
      <c r="S2386" s="261"/>
      <c r="T2386" s="262"/>
      <c r="U2386" s="14"/>
      <c r="V2386" s="14"/>
      <c r="W2386" s="14"/>
      <c r="X2386" s="14"/>
      <c r="Y2386" s="14"/>
      <c r="Z2386" s="14"/>
      <c r="AA2386" s="14"/>
      <c r="AB2386" s="14"/>
      <c r="AC2386" s="14"/>
      <c r="AD2386" s="14"/>
      <c r="AE2386" s="14"/>
      <c r="AT2386" s="263" t="s">
        <v>188</v>
      </c>
      <c r="AU2386" s="263" t="s">
        <v>82</v>
      </c>
      <c r="AV2386" s="14" t="s">
        <v>82</v>
      </c>
      <c r="AW2386" s="14" t="s">
        <v>30</v>
      </c>
      <c r="AX2386" s="14" t="s">
        <v>73</v>
      </c>
      <c r="AY2386" s="263" t="s">
        <v>129</v>
      </c>
    </row>
    <row r="2387" spans="1:51" s="13" customFormat="1" ht="12">
      <c r="A2387" s="13"/>
      <c r="B2387" s="243"/>
      <c r="C2387" s="244"/>
      <c r="D2387" s="234" t="s">
        <v>188</v>
      </c>
      <c r="E2387" s="245" t="s">
        <v>1</v>
      </c>
      <c r="F2387" s="246" t="s">
        <v>664</v>
      </c>
      <c r="G2387" s="244"/>
      <c r="H2387" s="245" t="s">
        <v>1</v>
      </c>
      <c r="I2387" s="247"/>
      <c r="J2387" s="244"/>
      <c r="K2387" s="244"/>
      <c r="L2387" s="248"/>
      <c r="M2387" s="249"/>
      <c r="N2387" s="250"/>
      <c r="O2387" s="250"/>
      <c r="P2387" s="250"/>
      <c r="Q2387" s="250"/>
      <c r="R2387" s="250"/>
      <c r="S2387" s="250"/>
      <c r="T2387" s="251"/>
      <c r="U2387" s="13"/>
      <c r="V2387" s="13"/>
      <c r="W2387" s="13"/>
      <c r="X2387" s="13"/>
      <c r="Y2387" s="13"/>
      <c r="Z2387" s="13"/>
      <c r="AA2387" s="13"/>
      <c r="AB2387" s="13"/>
      <c r="AC2387" s="13"/>
      <c r="AD2387" s="13"/>
      <c r="AE2387" s="13"/>
      <c r="AT2387" s="252" t="s">
        <v>188</v>
      </c>
      <c r="AU2387" s="252" t="s">
        <v>82</v>
      </c>
      <c r="AV2387" s="13" t="s">
        <v>80</v>
      </c>
      <c r="AW2387" s="13" t="s">
        <v>30</v>
      </c>
      <c r="AX2387" s="13" t="s">
        <v>73</v>
      </c>
      <c r="AY2387" s="252" t="s">
        <v>129</v>
      </c>
    </row>
    <row r="2388" spans="1:51" s="14" customFormat="1" ht="12">
      <c r="A2388" s="14"/>
      <c r="B2388" s="253"/>
      <c r="C2388" s="254"/>
      <c r="D2388" s="234" t="s">
        <v>188</v>
      </c>
      <c r="E2388" s="255" t="s">
        <v>1</v>
      </c>
      <c r="F2388" s="256" t="s">
        <v>758</v>
      </c>
      <c r="G2388" s="254"/>
      <c r="H2388" s="257">
        <v>2.898</v>
      </c>
      <c r="I2388" s="258"/>
      <c r="J2388" s="254"/>
      <c r="K2388" s="254"/>
      <c r="L2388" s="259"/>
      <c r="M2388" s="260"/>
      <c r="N2388" s="261"/>
      <c r="O2388" s="261"/>
      <c r="P2388" s="261"/>
      <c r="Q2388" s="261"/>
      <c r="R2388" s="261"/>
      <c r="S2388" s="261"/>
      <c r="T2388" s="262"/>
      <c r="U2388" s="14"/>
      <c r="V2388" s="14"/>
      <c r="W2388" s="14"/>
      <c r="X2388" s="14"/>
      <c r="Y2388" s="14"/>
      <c r="Z2388" s="14"/>
      <c r="AA2388" s="14"/>
      <c r="AB2388" s="14"/>
      <c r="AC2388" s="14"/>
      <c r="AD2388" s="14"/>
      <c r="AE2388" s="14"/>
      <c r="AT2388" s="263" t="s">
        <v>188</v>
      </c>
      <c r="AU2388" s="263" t="s">
        <v>82</v>
      </c>
      <c r="AV2388" s="14" t="s">
        <v>82</v>
      </c>
      <c r="AW2388" s="14" t="s">
        <v>30</v>
      </c>
      <c r="AX2388" s="14" t="s">
        <v>73</v>
      </c>
      <c r="AY2388" s="263" t="s">
        <v>129</v>
      </c>
    </row>
    <row r="2389" spans="1:51" s="13" customFormat="1" ht="12">
      <c r="A2389" s="13"/>
      <c r="B2389" s="243"/>
      <c r="C2389" s="244"/>
      <c r="D2389" s="234" t="s">
        <v>188</v>
      </c>
      <c r="E2389" s="245" t="s">
        <v>1</v>
      </c>
      <c r="F2389" s="246" t="s">
        <v>407</v>
      </c>
      <c r="G2389" s="244"/>
      <c r="H2389" s="245" t="s">
        <v>1</v>
      </c>
      <c r="I2389" s="247"/>
      <c r="J2389" s="244"/>
      <c r="K2389" s="244"/>
      <c r="L2389" s="248"/>
      <c r="M2389" s="249"/>
      <c r="N2389" s="250"/>
      <c r="O2389" s="250"/>
      <c r="P2389" s="250"/>
      <c r="Q2389" s="250"/>
      <c r="R2389" s="250"/>
      <c r="S2389" s="250"/>
      <c r="T2389" s="251"/>
      <c r="U2389" s="13"/>
      <c r="V2389" s="13"/>
      <c r="W2389" s="13"/>
      <c r="X2389" s="13"/>
      <c r="Y2389" s="13"/>
      <c r="Z2389" s="13"/>
      <c r="AA2389" s="13"/>
      <c r="AB2389" s="13"/>
      <c r="AC2389" s="13"/>
      <c r="AD2389" s="13"/>
      <c r="AE2389" s="13"/>
      <c r="AT2389" s="252" t="s">
        <v>188</v>
      </c>
      <c r="AU2389" s="252" t="s">
        <v>82</v>
      </c>
      <c r="AV2389" s="13" t="s">
        <v>80</v>
      </c>
      <c r="AW2389" s="13" t="s">
        <v>30</v>
      </c>
      <c r="AX2389" s="13" t="s">
        <v>73</v>
      </c>
      <c r="AY2389" s="252" t="s">
        <v>129</v>
      </c>
    </row>
    <row r="2390" spans="1:51" s="14" customFormat="1" ht="12">
      <c r="A2390" s="14"/>
      <c r="B2390" s="253"/>
      <c r="C2390" s="254"/>
      <c r="D2390" s="234" t="s">
        <v>188</v>
      </c>
      <c r="E2390" s="255" t="s">
        <v>1</v>
      </c>
      <c r="F2390" s="256" t="s">
        <v>747</v>
      </c>
      <c r="G2390" s="254"/>
      <c r="H2390" s="257">
        <v>4.575</v>
      </c>
      <c r="I2390" s="258"/>
      <c r="J2390" s="254"/>
      <c r="K2390" s="254"/>
      <c r="L2390" s="259"/>
      <c r="M2390" s="260"/>
      <c r="N2390" s="261"/>
      <c r="O2390" s="261"/>
      <c r="P2390" s="261"/>
      <c r="Q2390" s="261"/>
      <c r="R2390" s="261"/>
      <c r="S2390" s="261"/>
      <c r="T2390" s="262"/>
      <c r="U2390" s="14"/>
      <c r="V2390" s="14"/>
      <c r="W2390" s="14"/>
      <c r="X2390" s="14"/>
      <c r="Y2390" s="14"/>
      <c r="Z2390" s="14"/>
      <c r="AA2390" s="14"/>
      <c r="AB2390" s="14"/>
      <c r="AC2390" s="14"/>
      <c r="AD2390" s="14"/>
      <c r="AE2390" s="14"/>
      <c r="AT2390" s="263" t="s">
        <v>188</v>
      </c>
      <c r="AU2390" s="263" t="s">
        <v>82</v>
      </c>
      <c r="AV2390" s="14" t="s">
        <v>82</v>
      </c>
      <c r="AW2390" s="14" t="s">
        <v>30</v>
      </c>
      <c r="AX2390" s="14" t="s">
        <v>73</v>
      </c>
      <c r="AY2390" s="263" t="s">
        <v>129</v>
      </c>
    </row>
    <row r="2391" spans="1:51" s="14" customFormat="1" ht="12">
      <c r="A2391" s="14"/>
      <c r="B2391" s="253"/>
      <c r="C2391" s="254"/>
      <c r="D2391" s="234" t="s">
        <v>188</v>
      </c>
      <c r="E2391" s="255" t="s">
        <v>1</v>
      </c>
      <c r="F2391" s="256" t="s">
        <v>1452</v>
      </c>
      <c r="G2391" s="254"/>
      <c r="H2391" s="257">
        <v>3.532</v>
      </c>
      <c r="I2391" s="258"/>
      <c r="J2391" s="254"/>
      <c r="K2391" s="254"/>
      <c r="L2391" s="259"/>
      <c r="M2391" s="260"/>
      <c r="N2391" s="261"/>
      <c r="O2391" s="261"/>
      <c r="P2391" s="261"/>
      <c r="Q2391" s="261"/>
      <c r="R2391" s="261"/>
      <c r="S2391" s="261"/>
      <c r="T2391" s="262"/>
      <c r="U2391" s="14"/>
      <c r="V2391" s="14"/>
      <c r="W2391" s="14"/>
      <c r="X2391" s="14"/>
      <c r="Y2391" s="14"/>
      <c r="Z2391" s="14"/>
      <c r="AA2391" s="14"/>
      <c r="AB2391" s="14"/>
      <c r="AC2391" s="14"/>
      <c r="AD2391" s="14"/>
      <c r="AE2391" s="14"/>
      <c r="AT2391" s="263" t="s">
        <v>188</v>
      </c>
      <c r="AU2391" s="263" t="s">
        <v>82</v>
      </c>
      <c r="AV2391" s="14" t="s">
        <v>82</v>
      </c>
      <c r="AW2391" s="14" t="s">
        <v>30</v>
      </c>
      <c r="AX2391" s="14" t="s">
        <v>73</v>
      </c>
      <c r="AY2391" s="263" t="s">
        <v>129</v>
      </c>
    </row>
    <row r="2392" spans="1:51" s="13" customFormat="1" ht="12">
      <c r="A2392" s="13"/>
      <c r="B2392" s="243"/>
      <c r="C2392" s="244"/>
      <c r="D2392" s="234" t="s">
        <v>188</v>
      </c>
      <c r="E2392" s="245" t="s">
        <v>1</v>
      </c>
      <c r="F2392" s="246" t="s">
        <v>671</v>
      </c>
      <c r="G2392" s="244"/>
      <c r="H2392" s="245" t="s">
        <v>1</v>
      </c>
      <c r="I2392" s="247"/>
      <c r="J2392" s="244"/>
      <c r="K2392" s="244"/>
      <c r="L2392" s="248"/>
      <c r="M2392" s="249"/>
      <c r="N2392" s="250"/>
      <c r="O2392" s="250"/>
      <c r="P2392" s="250"/>
      <c r="Q2392" s="250"/>
      <c r="R2392" s="250"/>
      <c r="S2392" s="250"/>
      <c r="T2392" s="251"/>
      <c r="U2392" s="13"/>
      <c r="V2392" s="13"/>
      <c r="W2392" s="13"/>
      <c r="X2392" s="13"/>
      <c r="Y2392" s="13"/>
      <c r="Z2392" s="13"/>
      <c r="AA2392" s="13"/>
      <c r="AB2392" s="13"/>
      <c r="AC2392" s="13"/>
      <c r="AD2392" s="13"/>
      <c r="AE2392" s="13"/>
      <c r="AT2392" s="252" t="s">
        <v>188</v>
      </c>
      <c r="AU2392" s="252" t="s">
        <v>82</v>
      </c>
      <c r="AV2392" s="13" t="s">
        <v>80</v>
      </c>
      <c r="AW2392" s="13" t="s">
        <v>30</v>
      </c>
      <c r="AX2392" s="13" t="s">
        <v>73</v>
      </c>
      <c r="AY2392" s="252" t="s">
        <v>129</v>
      </c>
    </row>
    <row r="2393" spans="1:51" s="14" customFormat="1" ht="12">
      <c r="A2393" s="14"/>
      <c r="B2393" s="253"/>
      <c r="C2393" s="254"/>
      <c r="D2393" s="234" t="s">
        <v>188</v>
      </c>
      <c r="E2393" s="255" t="s">
        <v>1</v>
      </c>
      <c r="F2393" s="256" t="s">
        <v>749</v>
      </c>
      <c r="G2393" s="254"/>
      <c r="H2393" s="257">
        <v>5.517</v>
      </c>
      <c r="I2393" s="258"/>
      <c r="J2393" s="254"/>
      <c r="K2393" s="254"/>
      <c r="L2393" s="259"/>
      <c r="M2393" s="260"/>
      <c r="N2393" s="261"/>
      <c r="O2393" s="261"/>
      <c r="P2393" s="261"/>
      <c r="Q2393" s="261"/>
      <c r="R2393" s="261"/>
      <c r="S2393" s="261"/>
      <c r="T2393" s="262"/>
      <c r="U2393" s="14"/>
      <c r="V2393" s="14"/>
      <c r="W2393" s="14"/>
      <c r="X2393" s="14"/>
      <c r="Y2393" s="14"/>
      <c r="Z2393" s="14"/>
      <c r="AA2393" s="14"/>
      <c r="AB2393" s="14"/>
      <c r="AC2393" s="14"/>
      <c r="AD2393" s="14"/>
      <c r="AE2393" s="14"/>
      <c r="AT2393" s="263" t="s">
        <v>188</v>
      </c>
      <c r="AU2393" s="263" t="s">
        <v>82</v>
      </c>
      <c r="AV2393" s="14" t="s">
        <v>82</v>
      </c>
      <c r="AW2393" s="14" t="s">
        <v>30</v>
      </c>
      <c r="AX2393" s="14" t="s">
        <v>73</v>
      </c>
      <c r="AY2393" s="263" t="s">
        <v>129</v>
      </c>
    </row>
    <row r="2394" spans="1:51" s="15" customFormat="1" ht="12">
      <c r="A2394" s="15"/>
      <c r="B2394" s="264"/>
      <c r="C2394" s="265"/>
      <c r="D2394" s="234" t="s">
        <v>188</v>
      </c>
      <c r="E2394" s="266" t="s">
        <v>1</v>
      </c>
      <c r="F2394" s="267" t="s">
        <v>197</v>
      </c>
      <c r="G2394" s="265"/>
      <c r="H2394" s="268">
        <v>49.671000000000014</v>
      </c>
      <c r="I2394" s="269"/>
      <c r="J2394" s="265"/>
      <c r="K2394" s="265"/>
      <c r="L2394" s="270"/>
      <c r="M2394" s="271"/>
      <c r="N2394" s="272"/>
      <c r="O2394" s="272"/>
      <c r="P2394" s="272"/>
      <c r="Q2394" s="272"/>
      <c r="R2394" s="272"/>
      <c r="S2394" s="272"/>
      <c r="T2394" s="273"/>
      <c r="U2394" s="15"/>
      <c r="V2394" s="15"/>
      <c r="W2394" s="15"/>
      <c r="X2394" s="15"/>
      <c r="Y2394" s="15"/>
      <c r="Z2394" s="15"/>
      <c r="AA2394" s="15"/>
      <c r="AB2394" s="15"/>
      <c r="AC2394" s="15"/>
      <c r="AD2394" s="15"/>
      <c r="AE2394" s="15"/>
      <c r="AT2394" s="274" t="s">
        <v>188</v>
      </c>
      <c r="AU2394" s="274" t="s">
        <v>82</v>
      </c>
      <c r="AV2394" s="15" t="s">
        <v>136</v>
      </c>
      <c r="AW2394" s="15" t="s">
        <v>30</v>
      </c>
      <c r="AX2394" s="15" t="s">
        <v>80</v>
      </c>
      <c r="AY2394" s="274" t="s">
        <v>129</v>
      </c>
    </row>
    <row r="2395" spans="1:65" s="2" customFormat="1" ht="49.05" customHeight="1">
      <c r="A2395" s="39"/>
      <c r="B2395" s="40"/>
      <c r="C2395" s="220" t="s">
        <v>549</v>
      </c>
      <c r="D2395" s="220" t="s">
        <v>132</v>
      </c>
      <c r="E2395" s="221" t="s">
        <v>1453</v>
      </c>
      <c r="F2395" s="222" t="s">
        <v>1454</v>
      </c>
      <c r="G2395" s="223" t="s">
        <v>1347</v>
      </c>
      <c r="H2395" s="297"/>
      <c r="I2395" s="225"/>
      <c r="J2395" s="226">
        <f>ROUND(I2395*H2395,2)</f>
        <v>0</v>
      </c>
      <c r="K2395" s="227"/>
      <c r="L2395" s="45"/>
      <c r="M2395" s="228" t="s">
        <v>1</v>
      </c>
      <c r="N2395" s="229" t="s">
        <v>38</v>
      </c>
      <c r="O2395" s="92"/>
      <c r="P2395" s="230">
        <f>O2395*H2395</f>
        <v>0</v>
      </c>
      <c r="Q2395" s="230">
        <v>0</v>
      </c>
      <c r="R2395" s="230">
        <f>Q2395*H2395</f>
        <v>0</v>
      </c>
      <c r="S2395" s="230">
        <v>0</v>
      </c>
      <c r="T2395" s="231">
        <f>S2395*H2395</f>
        <v>0</v>
      </c>
      <c r="U2395" s="39"/>
      <c r="V2395" s="39"/>
      <c r="W2395" s="39"/>
      <c r="X2395" s="39"/>
      <c r="Y2395" s="39"/>
      <c r="Z2395" s="39"/>
      <c r="AA2395" s="39"/>
      <c r="AB2395" s="39"/>
      <c r="AC2395" s="39"/>
      <c r="AD2395" s="39"/>
      <c r="AE2395" s="39"/>
      <c r="AR2395" s="232" t="s">
        <v>248</v>
      </c>
      <c r="AT2395" s="232" t="s">
        <v>132</v>
      </c>
      <c r="AU2395" s="232" t="s">
        <v>82</v>
      </c>
      <c r="AY2395" s="18" t="s">
        <v>129</v>
      </c>
      <c r="BE2395" s="233">
        <f>IF(N2395="základní",J2395,0)</f>
        <v>0</v>
      </c>
      <c r="BF2395" s="233">
        <f>IF(N2395="snížená",J2395,0)</f>
        <v>0</v>
      </c>
      <c r="BG2395" s="233">
        <f>IF(N2395="zákl. přenesená",J2395,0)</f>
        <v>0</v>
      </c>
      <c r="BH2395" s="233">
        <f>IF(N2395="sníž. přenesená",J2395,0)</f>
        <v>0</v>
      </c>
      <c r="BI2395" s="233">
        <f>IF(N2395="nulová",J2395,0)</f>
        <v>0</v>
      </c>
      <c r="BJ2395" s="18" t="s">
        <v>80</v>
      </c>
      <c r="BK2395" s="233">
        <f>ROUND(I2395*H2395,2)</f>
        <v>0</v>
      </c>
      <c r="BL2395" s="18" t="s">
        <v>248</v>
      </c>
      <c r="BM2395" s="232" t="s">
        <v>1455</v>
      </c>
    </row>
    <row r="2396" spans="1:47" s="2" customFormat="1" ht="12">
      <c r="A2396" s="39"/>
      <c r="B2396" s="40"/>
      <c r="C2396" s="41"/>
      <c r="D2396" s="234" t="s">
        <v>137</v>
      </c>
      <c r="E2396" s="41"/>
      <c r="F2396" s="235" t="s">
        <v>1454</v>
      </c>
      <c r="G2396" s="41"/>
      <c r="H2396" s="41"/>
      <c r="I2396" s="236"/>
      <c r="J2396" s="41"/>
      <c r="K2396" s="41"/>
      <c r="L2396" s="45"/>
      <c r="M2396" s="237"/>
      <c r="N2396" s="238"/>
      <c r="O2396" s="92"/>
      <c r="P2396" s="92"/>
      <c r="Q2396" s="92"/>
      <c r="R2396" s="92"/>
      <c r="S2396" s="92"/>
      <c r="T2396" s="93"/>
      <c r="U2396" s="39"/>
      <c r="V2396" s="39"/>
      <c r="W2396" s="39"/>
      <c r="X2396" s="39"/>
      <c r="Y2396" s="39"/>
      <c r="Z2396" s="39"/>
      <c r="AA2396" s="39"/>
      <c r="AB2396" s="39"/>
      <c r="AC2396" s="39"/>
      <c r="AD2396" s="39"/>
      <c r="AE2396" s="39"/>
      <c r="AT2396" s="18" t="s">
        <v>137</v>
      </c>
      <c r="AU2396" s="18" t="s">
        <v>82</v>
      </c>
    </row>
    <row r="2397" spans="1:63" s="12" customFormat="1" ht="22.8" customHeight="1">
      <c r="A2397" s="12"/>
      <c r="B2397" s="204"/>
      <c r="C2397" s="205"/>
      <c r="D2397" s="206" t="s">
        <v>72</v>
      </c>
      <c r="E2397" s="218" t="s">
        <v>1456</v>
      </c>
      <c r="F2397" s="218" t="s">
        <v>1457</v>
      </c>
      <c r="G2397" s="205"/>
      <c r="H2397" s="205"/>
      <c r="I2397" s="208"/>
      <c r="J2397" s="219">
        <f>BK2397</f>
        <v>0</v>
      </c>
      <c r="K2397" s="205"/>
      <c r="L2397" s="210"/>
      <c r="M2397" s="211"/>
      <c r="N2397" s="212"/>
      <c r="O2397" s="212"/>
      <c r="P2397" s="213">
        <f>SUM(P2398:P2515)</f>
        <v>0</v>
      </c>
      <c r="Q2397" s="212"/>
      <c r="R2397" s="213">
        <f>SUM(R2398:R2515)</f>
        <v>0</v>
      </c>
      <c r="S2397" s="212"/>
      <c r="T2397" s="214">
        <f>SUM(T2398:T2515)</f>
        <v>0</v>
      </c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R2397" s="215" t="s">
        <v>82</v>
      </c>
      <c r="AT2397" s="216" t="s">
        <v>72</v>
      </c>
      <c r="AU2397" s="216" t="s">
        <v>80</v>
      </c>
      <c r="AY2397" s="215" t="s">
        <v>129</v>
      </c>
      <c r="BK2397" s="217">
        <f>SUM(BK2398:BK2515)</f>
        <v>0</v>
      </c>
    </row>
    <row r="2398" spans="1:65" s="2" customFormat="1" ht="49.05" customHeight="1">
      <c r="A2398" s="39"/>
      <c r="B2398" s="40"/>
      <c r="C2398" s="220" t="s">
        <v>1458</v>
      </c>
      <c r="D2398" s="220" t="s">
        <v>132</v>
      </c>
      <c r="E2398" s="221" t="s">
        <v>1459</v>
      </c>
      <c r="F2398" s="222" t="s">
        <v>1460</v>
      </c>
      <c r="G2398" s="223" t="s">
        <v>247</v>
      </c>
      <c r="H2398" s="224">
        <v>42</v>
      </c>
      <c r="I2398" s="225"/>
      <c r="J2398" s="226">
        <f>ROUND(I2398*H2398,2)</f>
        <v>0</v>
      </c>
      <c r="K2398" s="227"/>
      <c r="L2398" s="45"/>
      <c r="M2398" s="228" t="s">
        <v>1</v>
      </c>
      <c r="N2398" s="229" t="s">
        <v>38</v>
      </c>
      <c r="O2398" s="92"/>
      <c r="P2398" s="230">
        <f>O2398*H2398</f>
        <v>0</v>
      </c>
      <c r="Q2398" s="230">
        <v>0</v>
      </c>
      <c r="R2398" s="230">
        <f>Q2398*H2398</f>
        <v>0</v>
      </c>
      <c r="S2398" s="230">
        <v>0</v>
      </c>
      <c r="T2398" s="231">
        <f>S2398*H2398</f>
        <v>0</v>
      </c>
      <c r="U2398" s="39"/>
      <c r="V2398" s="39"/>
      <c r="W2398" s="39"/>
      <c r="X2398" s="39"/>
      <c r="Y2398" s="39"/>
      <c r="Z2398" s="39"/>
      <c r="AA2398" s="39"/>
      <c r="AB2398" s="39"/>
      <c r="AC2398" s="39"/>
      <c r="AD2398" s="39"/>
      <c r="AE2398" s="39"/>
      <c r="AR2398" s="232" t="s">
        <v>248</v>
      </c>
      <c r="AT2398" s="232" t="s">
        <v>132</v>
      </c>
      <c r="AU2398" s="232" t="s">
        <v>82</v>
      </c>
      <c r="AY2398" s="18" t="s">
        <v>129</v>
      </c>
      <c r="BE2398" s="233">
        <f>IF(N2398="základní",J2398,0)</f>
        <v>0</v>
      </c>
      <c r="BF2398" s="233">
        <f>IF(N2398="snížená",J2398,0)</f>
        <v>0</v>
      </c>
      <c r="BG2398" s="233">
        <f>IF(N2398="zákl. přenesená",J2398,0)</f>
        <v>0</v>
      </c>
      <c r="BH2398" s="233">
        <f>IF(N2398="sníž. přenesená",J2398,0)</f>
        <v>0</v>
      </c>
      <c r="BI2398" s="233">
        <f>IF(N2398="nulová",J2398,0)</f>
        <v>0</v>
      </c>
      <c r="BJ2398" s="18" t="s">
        <v>80</v>
      </c>
      <c r="BK2398" s="233">
        <f>ROUND(I2398*H2398,2)</f>
        <v>0</v>
      </c>
      <c r="BL2398" s="18" t="s">
        <v>248</v>
      </c>
      <c r="BM2398" s="232" t="s">
        <v>1461</v>
      </c>
    </row>
    <row r="2399" spans="1:47" s="2" customFormat="1" ht="12">
      <c r="A2399" s="39"/>
      <c r="B2399" s="40"/>
      <c r="C2399" s="41"/>
      <c r="D2399" s="234" t="s">
        <v>137</v>
      </c>
      <c r="E2399" s="41"/>
      <c r="F2399" s="235" t="s">
        <v>1460</v>
      </c>
      <c r="G2399" s="41"/>
      <c r="H2399" s="41"/>
      <c r="I2399" s="236"/>
      <c r="J2399" s="41"/>
      <c r="K2399" s="41"/>
      <c r="L2399" s="45"/>
      <c r="M2399" s="237"/>
      <c r="N2399" s="238"/>
      <c r="O2399" s="92"/>
      <c r="P2399" s="92"/>
      <c r="Q2399" s="92"/>
      <c r="R2399" s="92"/>
      <c r="S2399" s="92"/>
      <c r="T2399" s="93"/>
      <c r="U2399" s="39"/>
      <c r="V2399" s="39"/>
      <c r="W2399" s="39"/>
      <c r="X2399" s="39"/>
      <c r="Y2399" s="39"/>
      <c r="Z2399" s="39"/>
      <c r="AA2399" s="39"/>
      <c r="AB2399" s="39"/>
      <c r="AC2399" s="39"/>
      <c r="AD2399" s="39"/>
      <c r="AE2399" s="39"/>
      <c r="AT2399" s="18" t="s">
        <v>137</v>
      </c>
      <c r="AU2399" s="18" t="s">
        <v>82</v>
      </c>
    </row>
    <row r="2400" spans="1:51" s="13" customFormat="1" ht="12">
      <c r="A2400" s="13"/>
      <c r="B2400" s="243"/>
      <c r="C2400" s="244"/>
      <c r="D2400" s="234" t="s">
        <v>188</v>
      </c>
      <c r="E2400" s="245" t="s">
        <v>1</v>
      </c>
      <c r="F2400" s="246" t="s">
        <v>374</v>
      </c>
      <c r="G2400" s="244"/>
      <c r="H2400" s="245" t="s">
        <v>1</v>
      </c>
      <c r="I2400" s="247"/>
      <c r="J2400" s="244"/>
      <c r="K2400" s="244"/>
      <c r="L2400" s="248"/>
      <c r="M2400" s="249"/>
      <c r="N2400" s="250"/>
      <c r="O2400" s="250"/>
      <c r="P2400" s="250"/>
      <c r="Q2400" s="250"/>
      <c r="R2400" s="250"/>
      <c r="S2400" s="250"/>
      <c r="T2400" s="251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  <c r="AE2400" s="13"/>
      <c r="AT2400" s="252" t="s">
        <v>188</v>
      </c>
      <c r="AU2400" s="252" t="s">
        <v>82</v>
      </c>
      <c r="AV2400" s="13" t="s">
        <v>80</v>
      </c>
      <c r="AW2400" s="13" t="s">
        <v>30</v>
      </c>
      <c r="AX2400" s="13" t="s">
        <v>73</v>
      </c>
      <c r="AY2400" s="252" t="s">
        <v>129</v>
      </c>
    </row>
    <row r="2401" spans="1:51" s="14" customFormat="1" ht="12">
      <c r="A2401" s="14"/>
      <c r="B2401" s="253"/>
      <c r="C2401" s="254"/>
      <c r="D2401" s="234" t="s">
        <v>188</v>
      </c>
      <c r="E2401" s="255" t="s">
        <v>1</v>
      </c>
      <c r="F2401" s="256" t="s">
        <v>1462</v>
      </c>
      <c r="G2401" s="254"/>
      <c r="H2401" s="257">
        <v>2</v>
      </c>
      <c r="I2401" s="258"/>
      <c r="J2401" s="254"/>
      <c r="K2401" s="254"/>
      <c r="L2401" s="259"/>
      <c r="M2401" s="260"/>
      <c r="N2401" s="261"/>
      <c r="O2401" s="261"/>
      <c r="P2401" s="261"/>
      <c r="Q2401" s="261"/>
      <c r="R2401" s="261"/>
      <c r="S2401" s="261"/>
      <c r="T2401" s="262"/>
      <c r="U2401" s="14"/>
      <c r="V2401" s="14"/>
      <c r="W2401" s="14"/>
      <c r="X2401" s="14"/>
      <c r="Y2401" s="14"/>
      <c r="Z2401" s="14"/>
      <c r="AA2401" s="14"/>
      <c r="AB2401" s="14"/>
      <c r="AC2401" s="14"/>
      <c r="AD2401" s="14"/>
      <c r="AE2401" s="14"/>
      <c r="AT2401" s="263" t="s">
        <v>188</v>
      </c>
      <c r="AU2401" s="263" t="s">
        <v>82</v>
      </c>
      <c r="AV2401" s="14" t="s">
        <v>82</v>
      </c>
      <c r="AW2401" s="14" t="s">
        <v>30</v>
      </c>
      <c r="AX2401" s="14" t="s">
        <v>73</v>
      </c>
      <c r="AY2401" s="263" t="s">
        <v>129</v>
      </c>
    </row>
    <row r="2402" spans="1:51" s="14" customFormat="1" ht="12">
      <c r="A2402" s="14"/>
      <c r="B2402" s="253"/>
      <c r="C2402" s="254"/>
      <c r="D2402" s="234" t="s">
        <v>188</v>
      </c>
      <c r="E2402" s="255" t="s">
        <v>1</v>
      </c>
      <c r="F2402" s="256" t="s">
        <v>1463</v>
      </c>
      <c r="G2402" s="254"/>
      <c r="H2402" s="257">
        <v>1</v>
      </c>
      <c r="I2402" s="258"/>
      <c r="J2402" s="254"/>
      <c r="K2402" s="254"/>
      <c r="L2402" s="259"/>
      <c r="M2402" s="260"/>
      <c r="N2402" s="261"/>
      <c r="O2402" s="261"/>
      <c r="P2402" s="261"/>
      <c r="Q2402" s="261"/>
      <c r="R2402" s="261"/>
      <c r="S2402" s="261"/>
      <c r="T2402" s="262"/>
      <c r="U2402" s="14"/>
      <c r="V2402" s="14"/>
      <c r="W2402" s="14"/>
      <c r="X2402" s="14"/>
      <c r="Y2402" s="14"/>
      <c r="Z2402" s="14"/>
      <c r="AA2402" s="14"/>
      <c r="AB2402" s="14"/>
      <c r="AC2402" s="14"/>
      <c r="AD2402" s="14"/>
      <c r="AE2402" s="14"/>
      <c r="AT2402" s="263" t="s">
        <v>188</v>
      </c>
      <c r="AU2402" s="263" t="s">
        <v>82</v>
      </c>
      <c r="AV2402" s="14" t="s">
        <v>82</v>
      </c>
      <c r="AW2402" s="14" t="s">
        <v>30</v>
      </c>
      <c r="AX2402" s="14" t="s">
        <v>73</v>
      </c>
      <c r="AY2402" s="263" t="s">
        <v>129</v>
      </c>
    </row>
    <row r="2403" spans="1:51" s="14" customFormat="1" ht="12">
      <c r="A2403" s="14"/>
      <c r="B2403" s="253"/>
      <c r="C2403" s="254"/>
      <c r="D2403" s="234" t="s">
        <v>188</v>
      </c>
      <c r="E2403" s="255" t="s">
        <v>1</v>
      </c>
      <c r="F2403" s="256" t="s">
        <v>1464</v>
      </c>
      <c r="G2403" s="254"/>
      <c r="H2403" s="257">
        <v>1</v>
      </c>
      <c r="I2403" s="258"/>
      <c r="J2403" s="254"/>
      <c r="K2403" s="254"/>
      <c r="L2403" s="259"/>
      <c r="M2403" s="260"/>
      <c r="N2403" s="261"/>
      <c r="O2403" s="261"/>
      <c r="P2403" s="261"/>
      <c r="Q2403" s="261"/>
      <c r="R2403" s="261"/>
      <c r="S2403" s="261"/>
      <c r="T2403" s="262"/>
      <c r="U2403" s="14"/>
      <c r="V2403" s="14"/>
      <c r="W2403" s="14"/>
      <c r="X2403" s="14"/>
      <c r="Y2403" s="14"/>
      <c r="Z2403" s="14"/>
      <c r="AA2403" s="14"/>
      <c r="AB2403" s="14"/>
      <c r="AC2403" s="14"/>
      <c r="AD2403" s="14"/>
      <c r="AE2403" s="14"/>
      <c r="AT2403" s="263" t="s">
        <v>188</v>
      </c>
      <c r="AU2403" s="263" t="s">
        <v>82</v>
      </c>
      <c r="AV2403" s="14" t="s">
        <v>82</v>
      </c>
      <c r="AW2403" s="14" t="s">
        <v>30</v>
      </c>
      <c r="AX2403" s="14" t="s">
        <v>73</v>
      </c>
      <c r="AY2403" s="263" t="s">
        <v>129</v>
      </c>
    </row>
    <row r="2404" spans="1:51" s="14" customFormat="1" ht="12">
      <c r="A2404" s="14"/>
      <c r="B2404" s="253"/>
      <c r="C2404" s="254"/>
      <c r="D2404" s="234" t="s">
        <v>188</v>
      </c>
      <c r="E2404" s="255" t="s">
        <v>1</v>
      </c>
      <c r="F2404" s="256" t="s">
        <v>1465</v>
      </c>
      <c r="G2404" s="254"/>
      <c r="H2404" s="257">
        <v>1</v>
      </c>
      <c r="I2404" s="258"/>
      <c r="J2404" s="254"/>
      <c r="K2404" s="254"/>
      <c r="L2404" s="259"/>
      <c r="M2404" s="260"/>
      <c r="N2404" s="261"/>
      <c r="O2404" s="261"/>
      <c r="P2404" s="261"/>
      <c r="Q2404" s="261"/>
      <c r="R2404" s="261"/>
      <c r="S2404" s="261"/>
      <c r="T2404" s="262"/>
      <c r="U2404" s="14"/>
      <c r="V2404" s="14"/>
      <c r="W2404" s="14"/>
      <c r="X2404" s="14"/>
      <c r="Y2404" s="14"/>
      <c r="Z2404" s="14"/>
      <c r="AA2404" s="14"/>
      <c r="AB2404" s="14"/>
      <c r="AC2404" s="14"/>
      <c r="AD2404" s="14"/>
      <c r="AE2404" s="14"/>
      <c r="AT2404" s="263" t="s">
        <v>188</v>
      </c>
      <c r="AU2404" s="263" t="s">
        <v>82</v>
      </c>
      <c r="AV2404" s="14" t="s">
        <v>82</v>
      </c>
      <c r="AW2404" s="14" t="s">
        <v>30</v>
      </c>
      <c r="AX2404" s="14" t="s">
        <v>73</v>
      </c>
      <c r="AY2404" s="263" t="s">
        <v>129</v>
      </c>
    </row>
    <row r="2405" spans="1:51" s="14" customFormat="1" ht="12">
      <c r="A2405" s="14"/>
      <c r="B2405" s="253"/>
      <c r="C2405" s="254"/>
      <c r="D2405" s="234" t="s">
        <v>188</v>
      </c>
      <c r="E2405" s="255" t="s">
        <v>1</v>
      </c>
      <c r="F2405" s="256" t="s">
        <v>1466</v>
      </c>
      <c r="G2405" s="254"/>
      <c r="H2405" s="257">
        <v>1</v>
      </c>
      <c r="I2405" s="258"/>
      <c r="J2405" s="254"/>
      <c r="K2405" s="254"/>
      <c r="L2405" s="259"/>
      <c r="M2405" s="260"/>
      <c r="N2405" s="261"/>
      <c r="O2405" s="261"/>
      <c r="P2405" s="261"/>
      <c r="Q2405" s="261"/>
      <c r="R2405" s="261"/>
      <c r="S2405" s="261"/>
      <c r="T2405" s="262"/>
      <c r="U2405" s="14"/>
      <c r="V2405" s="14"/>
      <c r="W2405" s="14"/>
      <c r="X2405" s="14"/>
      <c r="Y2405" s="14"/>
      <c r="Z2405" s="14"/>
      <c r="AA2405" s="14"/>
      <c r="AB2405" s="14"/>
      <c r="AC2405" s="14"/>
      <c r="AD2405" s="14"/>
      <c r="AE2405" s="14"/>
      <c r="AT2405" s="263" t="s">
        <v>188</v>
      </c>
      <c r="AU2405" s="263" t="s">
        <v>82</v>
      </c>
      <c r="AV2405" s="14" t="s">
        <v>82</v>
      </c>
      <c r="AW2405" s="14" t="s">
        <v>30</v>
      </c>
      <c r="AX2405" s="14" t="s">
        <v>73</v>
      </c>
      <c r="AY2405" s="263" t="s">
        <v>129</v>
      </c>
    </row>
    <row r="2406" spans="1:51" s="14" customFormat="1" ht="12">
      <c r="A2406" s="14"/>
      <c r="B2406" s="253"/>
      <c r="C2406" s="254"/>
      <c r="D2406" s="234" t="s">
        <v>188</v>
      </c>
      <c r="E2406" s="255" t="s">
        <v>1</v>
      </c>
      <c r="F2406" s="256" t="s">
        <v>1467</v>
      </c>
      <c r="G2406" s="254"/>
      <c r="H2406" s="257">
        <v>1</v>
      </c>
      <c r="I2406" s="258"/>
      <c r="J2406" s="254"/>
      <c r="K2406" s="254"/>
      <c r="L2406" s="259"/>
      <c r="M2406" s="260"/>
      <c r="N2406" s="261"/>
      <c r="O2406" s="261"/>
      <c r="P2406" s="261"/>
      <c r="Q2406" s="261"/>
      <c r="R2406" s="261"/>
      <c r="S2406" s="261"/>
      <c r="T2406" s="262"/>
      <c r="U2406" s="14"/>
      <c r="V2406" s="14"/>
      <c r="W2406" s="14"/>
      <c r="X2406" s="14"/>
      <c r="Y2406" s="14"/>
      <c r="Z2406" s="14"/>
      <c r="AA2406" s="14"/>
      <c r="AB2406" s="14"/>
      <c r="AC2406" s="14"/>
      <c r="AD2406" s="14"/>
      <c r="AE2406" s="14"/>
      <c r="AT2406" s="263" t="s">
        <v>188</v>
      </c>
      <c r="AU2406" s="263" t="s">
        <v>82</v>
      </c>
      <c r="AV2406" s="14" t="s">
        <v>82</v>
      </c>
      <c r="AW2406" s="14" t="s">
        <v>30</v>
      </c>
      <c r="AX2406" s="14" t="s">
        <v>73</v>
      </c>
      <c r="AY2406" s="263" t="s">
        <v>129</v>
      </c>
    </row>
    <row r="2407" spans="1:51" s="14" customFormat="1" ht="12">
      <c r="A2407" s="14"/>
      <c r="B2407" s="253"/>
      <c r="C2407" s="254"/>
      <c r="D2407" s="234" t="s">
        <v>188</v>
      </c>
      <c r="E2407" s="255" t="s">
        <v>1</v>
      </c>
      <c r="F2407" s="256" t="s">
        <v>1468</v>
      </c>
      <c r="G2407" s="254"/>
      <c r="H2407" s="257">
        <v>1</v>
      </c>
      <c r="I2407" s="258"/>
      <c r="J2407" s="254"/>
      <c r="K2407" s="254"/>
      <c r="L2407" s="259"/>
      <c r="M2407" s="260"/>
      <c r="N2407" s="261"/>
      <c r="O2407" s="261"/>
      <c r="P2407" s="261"/>
      <c r="Q2407" s="261"/>
      <c r="R2407" s="261"/>
      <c r="S2407" s="261"/>
      <c r="T2407" s="262"/>
      <c r="U2407" s="14"/>
      <c r="V2407" s="14"/>
      <c r="W2407" s="14"/>
      <c r="X2407" s="14"/>
      <c r="Y2407" s="14"/>
      <c r="Z2407" s="14"/>
      <c r="AA2407" s="14"/>
      <c r="AB2407" s="14"/>
      <c r="AC2407" s="14"/>
      <c r="AD2407" s="14"/>
      <c r="AE2407" s="14"/>
      <c r="AT2407" s="263" t="s">
        <v>188</v>
      </c>
      <c r="AU2407" s="263" t="s">
        <v>82</v>
      </c>
      <c r="AV2407" s="14" t="s">
        <v>82</v>
      </c>
      <c r="AW2407" s="14" t="s">
        <v>30</v>
      </c>
      <c r="AX2407" s="14" t="s">
        <v>73</v>
      </c>
      <c r="AY2407" s="263" t="s">
        <v>129</v>
      </c>
    </row>
    <row r="2408" spans="1:51" s="14" customFormat="1" ht="12">
      <c r="A2408" s="14"/>
      <c r="B2408" s="253"/>
      <c r="C2408" s="254"/>
      <c r="D2408" s="234" t="s">
        <v>188</v>
      </c>
      <c r="E2408" s="255" t="s">
        <v>1</v>
      </c>
      <c r="F2408" s="256" t="s">
        <v>1469</v>
      </c>
      <c r="G2408" s="254"/>
      <c r="H2408" s="257">
        <v>1</v>
      </c>
      <c r="I2408" s="258"/>
      <c r="J2408" s="254"/>
      <c r="K2408" s="254"/>
      <c r="L2408" s="259"/>
      <c r="M2408" s="260"/>
      <c r="N2408" s="261"/>
      <c r="O2408" s="261"/>
      <c r="P2408" s="261"/>
      <c r="Q2408" s="261"/>
      <c r="R2408" s="261"/>
      <c r="S2408" s="261"/>
      <c r="T2408" s="262"/>
      <c r="U2408" s="14"/>
      <c r="V2408" s="14"/>
      <c r="W2408" s="14"/>
      <c r="X2408" s="14"/>
      <c r="Y2408" s="14"/>
      <c r="Z2408" s="14"/>
      <c r="AA2408" s="14"/>
      <c r="AB2408" s="14"/>
      <c r="AC2408" s="14"/>
      <c r="AD2408" s="14"/>
      <c r="AE2408" s="14"/>
      <c r="AT2408" s="263" t="s">
        <v>188</v>
      </c>
      <c r="AU2408" s="263" t="s">
        <v>82</v>
      </c>
      <c r="AV2408" s="14" t="s">
        <v>82</v>
      </c>
      <c r="AW2408" s="14" t="s">
        <v>30</v>
      </c>
      <c r="AX2408" s="14" t="s">
        <v>73</v>
      </c>
      <c r="AY2408" s="263" t="s">
        <v>129</v>
      </c>
    </row>
    <row r="2409" spans="1:51" s="14" customFormat="1" ht="12">
      <c r="A2409" s="14"/>
      <c r="B2409" s="253"/>
      <c r="C2409" s="254"/>
      <c r="D2409" s="234" t="s">
        <v>188</v>
      </c>
      <c r="E2409" s="255" t="s">
        <v>1</v>
      </c>
      <c r="F2409" s="256" t="s">
        <v>1470</v>
      </c>
      <c r="G2409" s="254"/>
      <c r="H2409" s="257">
        <v>1</v>
      </c>
      <c r="I2409" s="258"/>
      <c r="J2409" s="254"/>
      <c r="K2409" s="254"/>
      <c r="L2409" s="259"/>
      <c r="M2409" s="260"/>
      <c r="N2409" s="261"/>
      <c r="O2409" s="261"/>
      <c r="P2409" s="261"/>
      <c r="Q2409" s="261"/>
      <c r="R2409" s="261"/>
      <c r="S2409" s="261"/>
      <c r="T2409" s="262"/>
      <c r="U2409" s="14"/>
      <c r="V2409" s="14"/>
      <c r="W2409" s="14"/>
      <c r="X2409" s="14"/>
      <c r="Y2409" s="14"/>
      <c r="Z2409" s="14"/>
      <c r="AA2409" s="14"/>
      <c r="AB2409" s="14"/>
      <c r="AC2409" s="14"/>
      <c r="AD2409" s="14"/>
      <c r="AE2409" s="14"/>
      <c r="AT2409" s="263" t="s">
        <v>188</v>
      </c>
      <c r="AU2409" s="263" t="s">
        <v>82</v>
      </c>
      <c r="AV2409" s="14" t="s">
        <v>82</v>
      </c>
      <c r="AW2409" s="14" t="s">
        <v>30</v>
      </c>
      <c r="AX2409" s="14" t="s">
        <v>73</v>
      </c>
      <c r="AY2409" s="263" t="s">
        <v>129</v>
      </c>
    </row>
    <row r="2410" spans="1:51" s="14" customFormat="1" ht="12">
      <c r="A2410" s="14"/>
      <c r="B2410" s="253"/>
      <c r="C2410" s="254"/>
      <c r="D2410" s="234" t="s">
        <v>188</v>
      </c>
      <c r="E2410" s="255" t="s">
        <v>1</v>
      </c>
      <c r="F2410" s="256" t="s">
        <v>1471</v>
      </c>
      <c r="G2410" s="254"/>
      <c r="H2410" s="257">
        <v>1</v>
      </c>
      <c r="I2410" s="258"/>
      <c r="J2410" s="254"/>
      <c r="K2410" s="254"/>
      <c r="L2410" s="259"/>
      <c r="M2410" s="260"/>
      <c r="N2410" s="261"/>
      <c r="O2410" s="261"/>
      <c r="P2410" s="261"/>
      <c r="Q2410" s="261"/>
      <c r="R2410" s="261"/>
      <c r="S2410" s="261"/>
      <c r="T2410" s="262"/>
      <c r="U2410" s="14"/>
      <c r="V2410" s="14"/>
      <c r="W2410" s="14"/>
      <c r="X2410" s="14"/>
      <c r="Y2410" s="14"/>
      <c r="Z2410" s="14"/>
      <c r="AA2410" s="14"/>
      <c r="AB2410" s="14"/>
      <c r="AC2410" s="14"/>
      <c r="AD2410" s="14"/>
      <c r="AE2410" s="14"/>
      <c r="AT2410" s="263" t="s">
        <v>188</v>
      </c>
      <c r="AU2410" s="263" t="s">
        <v>82</v>
      </c>
      <c r="AV2410" s="14" t="s">
        <v>82</v>
      </c>
      <c r="AW2410" s="14" t="s">
        <v>30</v>
      </c>
      <c r="AX2410" s="14" t="s">
        <v>73</v>
      </c>
      <c r="AY2410" s="263" t="s">
        <v>129</v>
      </c>
    </row>
    <row r="2411" spans="1:51" s="14" customFormat="1" ht="12">
      <c r="A2411" s="14"/>
      <c r="B2411" s="253"/>
      <c r="C2411" s="254"/>
      <c r="D2411" s="234" t="s">
        <v>188</v>
      </c>
      <c r="E2411" s="255" t="s">
        <v>1</v>
      </c>
      <c r="F2411" s="256" t="s">
        <v>1472</v>
      </c>
      <c r="G2411" s="254"/>
      <c r="H2411" s="257">
        <v>1</v>
      </c>
      <c r="I2411" s="258"/>
      <c r="J2411" s="254"/>
      <c r="K2411" s="254"/>
      <c r="L2411" s="259"/>
      <c r="M2411" s="260"/>
      <c r="N2411" s="261"/>
      <c r="O2411" s="261"/>
      <c r="P2411" s="261"/>
      <c r="Q2411" s="261"/>
      <c r="R2411" s="261"/>
      <c r="S2411" s="261"/>
      <c r="T2411" s="262"/>
      <c r="U2411" s="14"/>
      <c r="V2411" s="14"/>
      <c r="W2411" s="14"/>
      <c r="X2411" s="14"/>
      <c r="Y2411" s="14"/>
      <c r="Z2411" s="14"/>
      <c r="AA2411" s="14"/>
      <c r="AB2411" s="14"/>
      <c r="AC2411" s="14"/>
      <c r="AD2411" s="14"/>
      <c r="AE2411" s="14"/>
      <c r="AT2411" s="263" t="s">
        <v>188</v>
      </c>
      <c r="AU2411" s="263" t="s">
        <v>82</v>
      </c>
      <c r="AV2411" s="14" t="s">
        <v>82</v>
      </c>
      <c r="AW2411" s="14" t="s">
        <v>30</v>
      </c>
      <c r="AX2411" s="14" t="s">
        <v>73</v>
      </c>
      <c r="AY2411" s="263" t="s">
        <v>129</v>
      </c>
    </row>
    <row r="2412" spans="1:51" s="14" customFormat="1" ht="12">
      <c r="A2412" s="14"/>
      <c r="B2412" s="253"/>
      <c r="C2412" s="254"/>
      <c r="D2412" s="234" t="s">
        <v>188</v>
      </c>
      <c r="E2412" s="255" t="s">
        <v>1</v>
      </c>
      <c r="F2412" s="256" t="s">
        <v>1473</v>
      </c>
      <c r="G2412" s="254"/>
      <c r="H2412" s="257">
        <v>1</v>
      </c>
      <c r="I2412" s="258"/>
      <c r="J2412" s="254"/>
      <c r="K2412" s="254"/>
      <c r="L2412" s="259"/>
      <c r="M2412" s="260"/>
      <c r="N2412" s="261"/>
      <c r="O2412" s="261"/>
      <c r="P2412" s="261"/>
      <c r="Q2412" s="261"/>
      <c r="R2412" s="261"/>
      <c r="S2412" s="261"/>
      <c r="T2412" s="262"/>
      <c r="U2412" s="14"/>
      <c r="V2412" s="14"/>
      <c r="W2412" s="14"/>
      <c r="X2412" s="14"/>
      <c r="Y2412" s="14"/>
      <c r="Z2412" s="14"/>
      <c r="AA2412" s="14"/>
      <c r="AB2412" s="14"/>
      <c r="AC2412" s="14"/>
      <c r="AD2412" s="14"/>
      <c r="AE2412" s="14"/>
      <c r="AT2412" s="263" t="s">
        <v>188</v>
      </c>
      <c r="AU2412" s="263" t="s">
        <v>82</v>
      </c>
      <c r="AV2412" s="14" t="s">
        <v>82</v>
      </c>
      <c r="AW2412" s="14" t="s">
        <v>30</v>
      </c>
      <c r="AX2412" s="14" t="s">
        <v>73</v>
      </c>
      <c r="AY2412" s="263" t="s">
        <v>129</v>
      </c>
    </row>
    <row r="2413" spans="1:51" s="14" customFormat="1" ht="12">
      <c r="A2413" s="14"/>
      <c r="B2413" s="253"/>
      <c r="C2413" s="254"/>
      <c r="D2413" s="234" t="s">
        <v>188</v>
      </c>
      <c r="E2413" s="255" t="s">
        <v>1</v>
      </c>
      <c r="F2413" s="256" t="s">
        <v>1474</v>
      </c>
      <c r="G2413" s="254"/>
      <c r="H2413" s="257">
        <v>2</v>
      </c>
      <c r="I2413" s="258"/>
      <c r="J2413" s="254"/>
      <c r="K2413" s="254"/>
      <c r="L2413" s="259"/>
      <c r="M2413" s="260"/>
      <c r="N2413" s="261"/>
      <c r="O2413" s="261"/>
      <c r="P2413" s="261"/>
      <c r="Q2413" s="261"/>
      <c r="R2413" s="261"/>
      <c r="S2413" s="261"/>
      <c r="T2413" s="262"/>
      <c r="U2413" s="14"/>
      <c r="V2413" s="14"/>
      <c r="W2413" s="14"/>
      <c r="X2413" s="14"/>
      <c r="Y2413" s="14"/>
      <c r="Z2413" s="14"/>
      <c r="AA2413" s="14"/>
      <c r="AB2413" s="14"/>
      <c r="AC2413" s="14"/>
      <c r="AD2413" s="14"/>
      <c r="AE2413" s="14"/>
      <c r="AT2413" s="263" t="s">
        <v>188</v>
      </c>
      <c r="AU2413" s="263" t="s">
        <v>82</v>
      </c>
      <c r="AV2413" s="14" t="s">
        <v>82</v>
      </c>
      <c r="AW2413" s="14" t="s">
        <v>30</v>
      </c>
      <c r="AX2413" s="14" t="s">
        <v>73</v>
      </c>
      <c r="AY2413" s="263" t="s">
        <v>129</v>
      </c>
    </row>
    <row r="2414" spans="1:51" s="16" customFormat="1" ht="12">
      <c r="A2414" s="16"/>
      <c r="B2414" s="286"/>
      <c r="C2414" s="287"/>
      <c r="D2414" s="234" t="s">
        <v>188</v>
      </c>
      <c r="E2414" s="288" t="s">
        <v>1</v>
      </c>
      <c r="F2414" s="289" t="s">
        <v>451</v>
      </c>
      <c r="G2414" s="287"/>
      <c r="H2414" s="290">
        <v>15</v>
      </c>
      <c r="I2414" s="291"/>
      <c r="J2414" s="287"/>
      <c r="K2414" s="287"/>
      <c r="L2414" s="292"/>
      <c r="M2414" s="293"/>
      <c r="N2414" s="294"/>
      <c r="O2414" s="294"/>
      <c r="P2414" s="294"/>
      <c r="Q2414" s="294"/>
      <c r="R2414" s="294"/>
      <c r="S2414" s="294"/>
      <c r="T2414" s="295"/>
      <c r="U2414" s="16"/>
      <c r="V2414" s="16"/>
      <c r="W2414" s="16"/>
      <c r="X2414" s="16"/>
      <c r="Y2414" s="16"/>
      <c r="Z2414" s="16"/>
      <c r="AA2414" s="16"/>
      <c r="AB2414" s="16"/>
      <c r="AC2414" s="16"/>
      <c r="AD2414" s="16"/>
      <c r="AE2414" s="16"/>
      <c r="AT2414" s="296" t="s">
        <v>188</v>
      </c>
      <c r="AU2414" s="296" t="s">
        <v>82</v>
      </c>
      <c r="AV2414" s="16" t="s">
        <v>141</v>
      </c>
      <c r="AW2414" s="16" t="s">
        <v>30</v>
      </c>
      <c r="AX2414" s="16" t="s">
        <v>73</v>
      </c>
      <c r="AY2414" s="296" t="s">
        <v>129</v>
      </c>
    </row>
    <row r="2415" spans="1:51" s="13" customFormat="1" ht="12">
      <c r="A2415" s="13"/>
      <c r="B2415" s="243"/>
      <c r="C2415" s="244"/>
      <c r="D2415" s="234" t="s">
        <v>188</v>
      </c>
      <c r="E2415" s="245" t="s">
        <v>1</v>
      </c>
      <c r="F2415" s="246" t="s">
        <v>389</v>
      </c>
      <c r="G2415" s="244"/>
      <c r="H2415" s="245" t="s">
        <v>1</v>
      </c>
      <c r="I2415" s="247"/>
      <c r="J2415" s="244"/>
      <c r="K2415" s="244"/>
      <c r="L2415" s="248"/>
      <c r="M2415" s="249"/>
      <c r="N2415" s="250"/>
      <c r="O2415" s="250"/>
      <c r="P2415" s="250"/>
      <c r="Q2415" s="250"/>
      <c r="R2415" s="250"/>
      <c r="S2415" s="250"/>
      <c r="T2415" s="251"/>
      <c r="U2415" s="13"/>
      <c r="V2415" s="13"/>
      <c r="W2415" s="13"/>
      <c r="X2415" s="13"/>
      <c r="Y2415" s="13"/>
      <c r="Z2415" s="13"/>
      <c r="AA2415" s="13"/>
      <c r="AB2415" s="13"/>
      <c r="AC2415" s="13"/>
      <c r="AD2415" s="13"/>
      <c r="AE2415" s="13"/>
      <c r="AT2415" s="252" t="s">
        <v>188</v>
      </c>
      <c r="AU2415" s="252" t="s">
        <v>82</v>
      </c>
      <c r="AV2415" s="13" t="s">
        <v>80</v>
      </c>
      <c r="AW2415" s="13" t="s">
        <v>30</v>
      </c>
      <c r="AX2415" s="13" t="s">
        <v>73</v>
      </c>
      <c r="AY2415" s="252" t="s">
        <v>129</v>
      </c>
    </row>
    <row r="2416" spans="1:51" s="14" customFormat="1" ht="12">
      <c r="A2416" s="14"/>
      <c r="B2416" s="253"/>
      <c r="C2416" s="254"/>
      <c r="D2416" s="234" t="s">
        <v>188</v>
      </c>
      <c r="E2416" s="255" t="s">
        <v>1</v>
      </c>
      <c r="F2416" s="256" t="s">
        <v>1475</v>
      </c>
      <c r="G2416" s="254"/>
      <c r="H2416" s="257">
        <v>1</v>
      </c>
      <c r="I2416" s="258"/>
      <c r="J2416" s="254"/>
      <c r="K2416" s="254"/>
      <c r="L2416" s="259"/>
      <c r="M2416" s="260"/>
      <c r="N2416" s="261"/>
      <c r="O2416" s="261"/>
      <c r="P2416" s="261"/>
      <c r="Q2416" s="261"/>
      <c r="R2416" s="261"/>
      <c r="S2416" s="261"/>
      <c r="T2416" s="262"/>
      <c r="U2416" s="14"/>
      <c r="V2416" s="14"/>
      <c r="W2416" s="14"/>
      <c r="X2416" s="14"/>
      <c r="Y2416" s="14"/>
      <c r="Z2416" s="14"/>
      <c r="AA2416" s="14"/>
      <c r="AB2416" s="14"/>
      <c r="AC2416" s="14"/>
      <c r="AD2416" s="14"/>
      <c r="AE2416" s="14"/>
      <c r="AT2416" s="263" t="s">
        <v>188</v>
      </c>
      <c r="AU2416" s="263" t="s">
        <v>82</v>
      </c>
      <c r="AV2416" s="14" t="s">
        <v>82</v>
      </c>
      <c r="AW2416" s="14" t="s">
        <v>30</v>
      </c>
      <c r="AX2416" s="14" t="s">
        <v>73</v>
      </c>
      <c r="AY2416" s="263" t="s">
        <v>129</v>
      </c>
    </row>
    <row r="2417" spans="1:51" s="14" customFormat="1" ht="12">
      <c r="A2417" s="14"/>
      <c r="B2417" s="253"/>
      <c r="C2417" s="254"/>
      <c r="D2417" s="234" t="s">
        <v>188</v>
      </c>
      <c r="E2417" s="255" t="s">
        <v>1</v>
      </c>
      <c r="F2417" s="256" t="s">
        <v>1476</v>
      </c>
      <c r="G2417" s="254"/>
      <c r="H2417" s="257">
        <v>1</v>
      </c>
      <c r="I2417" s="258"/>
      <c r="J2417" s="254"/>
      <c r="K2417" s="254"/>
      <c r="L2417" s="259"/>
      <c r="M2417" s="260"/>
      <c r="N2417" s="261"/>
      <c r="O2417" s="261"/>
      <c r="P2417" s="261"/>
      <c r="Q2417" s="261"/>
      <c r="R2417" s="261"/>
      <c r="S2417" s="261"/>
      <c r="T2417" s="262"/>
      <c r="U2417" s="14"/>
      <c r="V2417" s="14"/>
      <c r="W2417" s="14"/>
      <c r="X2417" s="14"/>
      <c r="Y2417" s="14"/>
      <c r="Z2417" s="14"/>
      <c r="AA2417" s="14"/>
      <c r="AB2417" s="14"/>
      <c r="AC2417" s="14"/>
      <c r="AD2417" s="14"/>
      <c r="AE2417" s="14"/>
      <c r="AT2417" s="263" t="s">
        <v>188</v>
      </c>
      <c r="AU2417" s="263" t="s">
        <v>82</v>
      </c>
      <c r="AV2417" s="14" t="s">
        <v>82</v>
      </c>
      <c r="AW2417" s="14" t="s">
        <v>30</v>
      </c>
      <c r="AX2417" s="14" t="s">
        <v>73</v>
      </c>
      <c r="AY2417" s="263" t="s">
        <v>129</v>
      </c>
    </row>
    <row r="2418" spans="1:51" s="14" customFormat="1" ht="12">
      <c r="A2418" s="14"/>
      <c r="B2418" s="253"/>
      <c r="C2418" s="254"/>
      <c r="D2418" s="234" t="s">
        <v>188</v>
      </c>
      <c r="E2418" s="255" t="s">
        <v>1</v>
      </c>
      <c r="F2418" s="256" t="s">
        <v>1477</v>
      </c>
      <c r="G2418" s="254"/>
      <c r="H2418" s="257">
        <v>1</v>
      </c>
      <c r="I2418" s="258"/>
      <c r="J2418" s="254"/>
      <c r="K2418" s="254"/>
      <c r="L2418" s="259"/>
      <c r="M2418" s="260"/>
      <c r="N2418" s="261"/>
      <c r="O2418" s="261"/>
      <c r="P2418" s="261"/>
      <c r="Q2418" s="261"/>
      <c r="R2418" s="261"/>
      <c r="S2418" s="261"/>
      <c r="T2418" s="262"/>
      <c r="U2418" s="14"/>
      <c r="V2418" s="14"/>
      <c r="W2418" s="14"/>
      <c r="X2418" s="14"/>
      <c r="Y2418" s="14"/>
      <c r="Z2418" s="14"/>
      <c r="AA2418" s="14"/>
      <c r="AB2418" s="14"/>
      <c r="AC2418" s="14"/>
      <c r="AD2418" s="14"/>
      <c r="AE2418" s="14"/>
      <c r="AT2418" s="263" t="s">
        <v>188</v>
      </c>
      <c r="AU2418" s="263" t="s">
        <v>82</v>
      </c>
      <c r="AV2418" s="14" t="s">
        <v>82</v>
      </c>
      <c r="AW2418" s="14" t="s">
        <v>30</v>
      </c>
      <c r="AX2418" s="14" t="s">
        <v>73</v>
      </c>
      <c r="AY2418" s="263" t="s">
        <v>129</v>
      </c>
    </row>
    <row r="2419" spans="1:51" s="14" customFormat="1" ht="12">
      <c r="A2419" s="14"/>
      <c r="B2419" s="253"/>
      <c r="C2419" s="254"/>
      <c r="D2419" s="234" t="s">
        <v>188</v>
      </c>
      <c r="E2419" s="255" t="s">
        <v>1</v>
      </c>
      <c r="F2419" s="256" t="s">
        <v>1478</v>
      </c>
      <c r="G2419" s="254"/>
      <c r="H2419" s="257">
        <v>1</v>
      </c>
      <c r="I2419" s="258"/>
      <c r="J2419" s="254"/>
      <c r="K2419" s="254"/>
      <c r="L2419" s="259"/>
      <c r="M2419" s="260"/>
      <c r="N2419" s="261"/>
      <c r="O2419" s="261"/>
      <c r="P2419" s="261"/>
      <c r="Q2419" s="261"/>
      <c r="R2419" s="261"/>
      <c r="S2419" s="261"/>
      <c r="T2419" s="262"/>
      <c r="U2419" s="14"/>
      <c r="V2419" s="14"/>
      <c r="W2419" s="14"/>
      <c r="X2419" s="14"/>
      <c r="Y2419" s="14"/>
      <c r="Z2419" s="14"/>
      <c r="AA2419" s="14"/>
      <c r="AB2419" s="14"/>
      <c r="AC2419" s="14"/>
      <c r="AD2419" s="14"/>
      <c r="AE2419" s="14"/>
      <c r="AT2419" s="263" t="s">
        <v>188</v>
      </c>
      <c r="AU2419" s="263" t="s">
        <v>82</v>
      </c>
      <c r="AV2419" s="14" t="s">
        <v>82</v>
      </c>
      <c r="AW2419" s="14" t="s">
        <v>30</v>
      </c>
      <c r="AX2419" s="14" t="s">
        <v>73</v>
      </c>
      <c r="AY2419" s="263" t="s">
        <v>129</v>
      </c>
    </row>
    <row r="2420" spans="1:51" s="14" customFormat="1" ht="12">
      <c r="A2420" s="14"/>
      <c r="B2420" s="253"/>
      <c r="C2420" s="254"/>
      <c r="D2420" s="234" t="s">
        <v>188</v>
      </c>
      <c r="E2420" s="255" t="s">
        <v>1</v>
      </c>
      <c r="F2420" s="256" t="s">
        <v>1479</v>
      </c>
      <c r="G2420" s="254"/>
      <c r="H2420" s="257">
        <v>1</v>
      </c>
      <c r="I2420" s="258"/>
      <c r="J2420" s="254"/>
      <c r="K2420" s="254"/>
      <c r="L2420" s="259"/>
      <c r="M2420" s="260"/>
      <c r="N2420" s="261"/>
      <c r="O2420" s="261"/>
      <c r="P2420" s="261"/>
      <c r="Q2420" s="261"/>
      <c r="R2420" s="261"/>
      <c r="S2420" s="261"/>
      <c r="T2420" s="262"/>
      <c r="U2420" s="14"/>
      <c r="V2420" s="14"/>
      <c r="W2420" s="14"/>
      <c r="X2420" s="14"/>
      <c r="Y2420" s="14"/>
      <c r="Z2420" s="14"/>
      <c r="AA2420" s="14"/>
      <c r="AB2420" s="14"/>
      <c r="AC2420" s="14"/>
      <c r="AD2420" s="14"/>
      <c r="AE2420" s="14"/>
      <c r="AT2420" s="263" t="s">
        <v>188</v>
      </c>
      <c r="AU2420" s="263" t="s">
        <v>82</v>
      </c>
      <c r="AV2420" s="14" t="s">
        <v>82</v>
      </c>
      <c r="AW2420" s="14" t="s">
        <v>30</v>
      </c>
      <c r="AX2420" s="14" t="s">
        <v>73</v>
      </c>
      <c r="AY2420" s="263" t="s">
        <v>129</v>
      </c>
    </row>
    <row r="2421" spans="1:51" s="14" customFormat="1" ht="12">
      <c r="A2421" s="14"/>
      <c r="B2421" s="253"/>
      <c r="C2421" s="254"/>
      <c r="D2421" s="234" t="s">
        <v>188</v>
      </c>
      <c r="E2421" s="255" t="s">
        <v>1</v>
      </c>
      <c r="F2421" s="256" t="s">
        <v>1480</v>
      </c>
      <c r="G2421" s="254"/>
      <c r="H2421" s="257">
        <v>1</v>
      </c>
      <c r="I2421" s="258"/>
      <c r="J2421" s="254"/>
      <c r="K2421" s="254"/>
      <c r="L2421" s="259"/>
      <c r="M2421" s="260"/>
      <c r="N2421" s="261"/>
      <c r="O2421" s="261"/>
      <c r="P2421" s="261"/>
      <c r="Q2421" s="261"/>
      <c r="R2421" s="261"/>
      <c r="S2421" s="261"/>
      <c r="T2421" s="262"/>
      <c r="U2421" s="14"/>
      <c r="V2421" s="14"/>
      <c r="W2421" s="14"/>
      <c r="X2421" s="14"/>
      <c r="Y2421" s="14"/>
      <c r="Z2421" s="14"/>
      <c r="AA2421" s="14"/>
      <c r="AB2421" s="14"/>
      <c r="AC2421" s="14"/>
      <c r="AD2421" s="14"/>
      <c r="AE2421" s="14"/>
      <c r="AT2421" s="263" t="s">
        <v>188</v>
      </c>
      <c r="AU2421" s="263" t="s">
        <v>82</v>
      </c>
      <c r="AV2421" s="14" t="s">
        <v>82</v>
      </c>
      <c r="AW2421" s="14" t="s">
        <v>30</v>
      </c>
      <c r="AX2421" s="14" t="s">
        <v>73</v>
      </c>
      <c r="AY2421" s="263" t="s">
        <v>129</v>
      </c>
    </row>
    <row r="2422" spans="1:51" s="14" customFormat="1" ht="12">
      <c r="A2422" s="14"/>
      <c r="B2422" s="253"/>
      <c r="C2422" s="254"/>
      <c r="D2422" s="234" t="s">
        <v>188</v>
      </c>
      <c r="E2422" s="255" t="s">
        <v>1</v>
      </c>
      <c r="F2422" s="256" t="s">
        <v>1481</v>
      </c>
      <c r="G2422" s="254"/>
      <c r="H2422" s="257">
        <v>1</v>
      </c>
      <c r="I2422" s="258"/>
      <c r="J2422" s="254"/>
      <c r="K2422" s="254"/>
      <c r="L2422" s="259"/>
      <c r="M2422" s="260"/>
      <c r="N2422" s="261"/>
      <c r="O2422" s="261"/>
      <c r="P2422" s="261"/>
      <c r="Q2422" s="261"/>
      <c r="R2422" s="261"/>
      <c r="S2422" s="261"/>
      <c r="T2422" s="262"/>
      <c r="U2422" s="14"/>
      <c r="V2422" s="14"/>
      <c r="W2422" s="14"/>
      <c r="X2422" s="14"/>
      <c r="Y2422" s="14"/>
      <c r="Z2422" s="14"/>
      <c r="AA2422" s="14"/>
      <c r="AB2422" s="14"/>
      <c r="AC2422" s="14"/>
      <c r="AD2422" s="14"/>
      <c r="AE2422" s="14"/>
      <c r="AT2422" s="263" t="s">
        <v>188</v>
      </c>
      <c r="AU2422" s="263" t="s">
        <v>82</v>
      </c>
      <c r="AV2422" s="14" t="s">
        <v>82</v>
      </c>
      <c r="AW2422" s="14" t="s">
        <v>30</v>
      </c>
      <c r="AX2422" s="14" t="s">
        <v>73</v>
      </c>
      <c r="AY2422" s="263" t="s">
        <v>129</v>
      </c>
    </row>
    <row r="2423" spans="1:51" s="14" customFormat="1" ht="12">
      <c r="A2423" s="14"/>
      <c r="B2423" s="253"/>
      <c r="C2423" s="254"/>
      <c r="D2423" s="234" t="s">
        <v>188</v>
      </c>
      <c r="E2423" s="255" t="s">
        <v>1</v>
      </c>
      <c r="F2423" s="256" t="s">
        <v>1482</v>
      </c>
      <c r="G2423" s="254"/>
      <c r="H2423" s="257">
        <v>1</v>
      </c>
      <c r="I2423" s="258"/>
      <c r="J2423" s="254"/>
      <c r="K2423" s="254"/>
      <c r="L2423" s="259"/>
      <c r="M2423" s="260"/>
      <c r="N2423" s="261"/>
      <c r="O2423" s="261"/>
      <c r="P2423" s="261"/>
      <c r="Q2423" s="261"/>
      <c r="R2423" s="261"/>
      <c r="S2423" s="261"/>
      <c r="T2423" s="262"/>
      <c r="U2423" s="14"/>
      <c r="V2423" s="14"/>
      <c r="W2423" s="14"/>
      <c r="X2423" s="14"/>
      <c r="Y2423" s="14"/>
      <c r="Z2423" s="14"/>
      <c r="AA2423" s="14"/>
      <c r="AB2423" s="14"/>
      <c r="AC2423" s="14"/>
      <c r="AD2423" s="14"/>
      <c r="AE2423" s="14"/>
      <c r="AT2423" s="263" t="s">
        <v>188</v>
      </c>
      <c r="AU2423" s="263" t="s">
        <v>82</v>
      </c>
      <c r="AV2423" s="14" t="s">
        <v>82</v>
      </c>
      <c r="AW2423" s="14" t="s">
        <v>30</v>
      </c>
      <c r="AX2423" s="14" t="s">
        <v>73</v>
      </c>
      <c r="AY2423" s="263" t="s">
        <v>129</v>
      </c>
    </row>
    <row r="2424" spans="1:51" s="14" customFormat="1" ht="12">
      <c r="A2424" s="14"/>
      <c r="B2424" s="253"/>
      <c r="C2424" s="254"/>
      <c r="D2424" s="234" t="s">
        <v>188</v>
      </c>
      <c r="E2424" s="255" t="s">
        <v>1</v>
      </c>
      <c r="F2424" s="256" t="s">
        <v>1483</v>
      </c>
      <c r="G2424" s="254"/>
      <c r="H2424" s="257">
        <v>1</v>
      </c>
      <c r="I2424" s="258"/>
      <c r="J2424" s="254"/>
      <c r="K2424" s="254"/>
      <c r="L2424" s="259"/>
      <c r="M2424" s="260"/>
      <c r="N2424" s="261"/>
      <c r="O2424" s="261"/>
      <c r="P2424" s="261"/>
      <c r="Q2424" s="261"/>
      <c r="R2424" s="261"/>
      <c r="S2424" s="261"/>
      <c r="T2424" s="262"/>
      <c r="U2424" s="14"/>
      <c r="V2424" s="14"/>
      <c r="W2424" s="14"/>
      <c r="X2424" s="14"/>
      <c r="Y2424" s="14"/>
      <c r="Z2424" s="14"/>
      <c r="AA2424" s="14"/>
      <c r="AB2424" s="14"/>
      <c r="AC2424" s="14"/>
      <c r="AD2424" s="14"/>
      <c r="AE2424" s="14"/>
      <c r="AT2424" s="263" t="s">
        <v>188</v>
      </c>
      <c r="AU2424" s="263" t="s">
        <v>82</v>
      </c>
      <c r="AV2424" s="14" t="s">
        <v>82</v>
      </c>
      <c r="AW2424" s="14" t="s">
        <v>30</v>
      </c>
      <c r="AX2424" s="14" t="s">
        <v>73</v>
      </c>
      <c r="AY2424" s="263" t="s">
        <v>129</v>
      </c>
    </row>
    <row r="2425" spans="1:51" s="14" customFormat="1" ht="12">
      <c r="A2425" s="14"/>
      <c r="B2425" s="253"/>
      <c r="C2425" s="254"/>
      <c r="D2425" s="234" t="s">
        <v>188</v>
      </c>
      <c r="E2425" s="255" t="s">
        <v>1</v>
      </c>
      <c r="F2425" s="256" t="s">
        <v>1484</v>
      </c>
      <c r="G2425" s="254"/>
      <c r="H2425" s="257">
        <v>1</v>
      </c>
      <c r="I2425" s="258"/>
      <c r="J2425" s="254"/>
      <c r="K2425" s="254"/>
      <c r="L2425" s="259"/>
      <c r="M2425" s="260"/>
      <c r="N2425" s="261"/>
      <c r="O2425" s="261"/>
      <c r="P2425" s="261"/>
      <c r="Q2425" s="261"/>
      <c r="R2425" s="261"/>
      <c r="S2425" s="261"/>
      <c r="T2425" s="262"/>
      <c r="U2425" s="14"/>
      <c r="V2425" s="14"/>
      <c r="W2425" s="14"/>
      <c r="X2425" s="14"/>
      <c r="Y2425" s="14"/>
      <c r="Z2425" s="14"/>
      <c r="AA2425" s="14"/>
      <c r="AB2425" s="14"/>
      <c r="AC2425" s="14"/>
      <c r="AD2425" s="14"/>
      <c r="AE2425" s="14"/>
      <c r="AT2425" s="263" t="s">
        <v>188</v>
      </c>
      <c r="AU2425" s="263" t="s">
        <v>82</v>
      </c>
      <c r="AV2425" s="14" t="s">
        <v>82</v>
      </c>
      <c r="AW2425" s="14" t="s">
        <v>30</v>
      </c>
      <c r="AX2425" s="14" t="s">
        <v>73</v>
      </c>
      <c r="AY2425" s="263" t="s">
        <v>129</v>
      </c>
    </row>
    <row r="2426" spans="1:51" s="14" customFormat="1" ht="12">
      <c r="A2426" s="14"/>
      <c r="B2426" s="253"/>
      <c r="C2426" s="254"/>
      <c r="D2426" s="234" t="s">
        <v>188</v>
      </c>
      <c r="E2426" s="255" t="s">
        <v>1</v>
      </c>
      <c r="F2426" s="256" t="s">
        <v>1485</v>
      </c>
      <c r="G2426" s="254"/>
      <c r="H2426" s="257">
        <v>1</v>
      </c>
      <c r="I2426" s="258"/>
      <c r="J2426" s="254"/>
      <c r="K2426" s="254"/>
      <c r="L2426" s="259"/>
      <c r="M2426" s="260"/>
      <c r="N2426" s="261"/>
      <c r="O2426" s="261"/>
      <c r="P2426" s="261"/>
      <c r="Q2426" s="261"/>
      <c r="R2426" s="261"/>
      <c r="S2426" s="261"/>
      <c r="T2426" s="262"/>
      <c r="U2426" s="14"/>
      <c r="V2426" s="14"/>
      <c r="W2426" s="14"/>
      <c r="X2426" s="14"/>
      <c r="Y2426" s="14"/>
      <c r="Z2426" s="14"/>
      <c r="AA2426" s="14"/>
      <c r="AB2426" s="14"/>
      <c r="AC2426" s="14"/>
      <c r="AD2426" s="14"/>
      <c r="AE2426" s="14"/>
      <c r="AT2426" s="263" t="s">
        <v>188</v>
      </c>
      <c r="AU2426" s="263" t="s">
        <v>82</v>
      </c>
      <c r="AV2426" s="14" t="s">
        <v>82</v>
      </c>
      <c r="AW2426" s="14" t="s">
        <v>30</v>
      </c>
      <c r="AX2426" s="14" t="s">
        <v>73</v>
      </c>
      <c r="AY2426" s="263" t="s">
        <v>129</v>
      </c>
    </row>
    <row r="2427" spans="1:51" s="14" customFormat="1" ht="12">
      <c r="A2427" s="14"/>
      <c r="B2427" s="253"/>
      <c r="C2427" s="254"/>
      <c r="D2427" s="234" t="s">
        <v>188</v>
      </c>
      <c r="E2427" s="255" t="s">
        <v>1</v>
      </c>
      <c r="F2427" s="256" t="s">
        <v>1486</v>
      </c>
      <c r="G2427" s="254"/>
      <c r="H2427" s="257">
        <v>1</v>
      </c>
      <c r="I2427" s="258"/>
      <c r="J2427" s="254"/>
      <c r="K2427" s="254"/>
      <c r="L2427" s="259"/>
      <c r="M2427" s="260"/>
      <c r="N2427" s="261"/>
      <c r="O2427" s="261"/>
      <c r="P2427" s="261"/>
      <c r="Q2427" s="261"/>
      <c r="R2427" s="261"/>
      <c r="S2427" s="261"/>
      <c r="T2427" s="262"/>
      <c r="U2427" s="14"/>
      <c r="V2427" s="14"/>
      <c r="W2427" s="14"/>
      <c r="X2427" s="14"/>
      <c r="Y2427" s="14"/>
      <c r="Z2427" s="14"/>
      <c r="AA2427" s="14"/>
      <c r="AB2427" s="14"/>
      <c r="AC2427" s="14"/>
      <c r="AD2427" s="14"/>
      <c r="AE2427" s="14"/>
      <c r="AT2427" s="263" t="s">
        <v>188</v>
      </c>
      <c r="AU2427" s="263" t="s">
        <v>82</v>
      </c>
      <c r="AV2427" s="14" t="s">
        <v>82</v>
      </c>
      <c r="AW2427" s="14" t="s">
        <v>30</v>
      </c>
      <c r="AX2427" s="14" t="s">
        <v>73</v>
      </c>
      <c r="AY2427" s="263" t="s">
        <v>129</v>
      </c>
    </row>
    <row r="2428" spans="1:51" s="14" customFormat="1" ht="12">
      <c r="A2428" s="14"/>
      <c r="B2428" s="253"/>
      <c r="C2428" s="254"/>
      <c r="D2428" s="234" t="s">
        <v>188</v>
      </c>
      <c r="E2428" s="255" t="s">
        <v>1</v>
      </c>
      <c r="F2428" s="256" t="s">
        <v>1487</v>
      </c>
      <c r="G2428" s="254"/>
      <c r="H2428" s="257">
        <v>1</v>
      </c>
      <c r="I2428" s="258"/>
      <c r="J2428" s="254"/>
      <c r="K2428" s="254"/>
      <c r="L2428" s="259"/>
      <c r="M2428" s="260"/>
      <c r="N2428" s="261"/>
      <c r="O2428" s="261"/>
      <c r="P2428" s="261"/>
      <c r="Q2428" s="261"/>
      <c r="R2428" s="261"/>
      <c r="S2428" s="261"/>
      <c r="T2428" s="262"/>
      <c r="U2428" s="14"/>
      <c r="V2428" s="14"/>
      <c r="W2428" s="14"/>
      <c r="X2428" s="14"/>
      <c r="Y2428" s="14"/>
      <c r="Z2428" s="14"/>
      <c r="AA2428" s="14"/>
      <c r="AB2428" s="14"/>
      <c r="AC2428" s="14"/>
      <c r="AD2428" s="14"/>
      <c r="AE2428" s="14"/>
      <c r="AT2428" s="263" t="s">
        <v>188</v>
      </c>
      <c r="AU2428" s="263" t="s">
        <v>82</v>
      </c>
      <c r="AV2428" s="14" t="s">
        <v>82</v>
      </c>
      <c r="AW2428" s="14" t="s">
        <v>30</v>
      </c>
      <c r="AX2428" s="14" t="s">
        <v>73</v>
      </c>
      <c r="AY2428" s="263" t="s">
        <v>129</v>
      </c>
    </row>
    <row r="2429" spans="1:51" s="14" customFormat="1" ht="12">
      <c r="A2429" s="14"/>
      <c r="B2429" s="253"/>
      <c r="C2429" s="254"/>
      <c r="D2429" s="234" t="s">
        <v>188</v>
      </c>
      <c r="E2429" s="255" t="s">
        <v>1</v>
      </c>
      <c r="F2429" s="256" t="s">
        <v>1488</v>
      </c>
      <c r="G2429" s="254"/>
      <c r="H2429" s="257">
        <v>1</v>
      </c>
      <c r="I2429" s="258"/>
      <c r="J2429" s="254"/>
      <c r="K2429" s="254"/>
      <c r="L2429" s="259"/>
      <c r="M2429" s="260"/>
      <c r="N2429" s="261"/>
      <c r="O2429" s="261"/>
      <c r="P2429" s="261"/>
      <c r="Q2429" s="261"/>
      <c r="R2429" s="261"/>
      <c r="S2429" s="261"/>
      <c r="T2429" s="262"/>
      <c r="U2429" s="14"/>
      <c r="V2429" s="14"/>
      <c r="W2429" s="14"/>
      <c r="X2429" s="14"/>
      <c r="Y2429" s="14"/>
      <c r="Z2429" s="14"/>
      <c r="AA2429" s="14"/>
      <c r="AB2429" s="14"/>
      <c r="AC2429" s="14"/>
      <c r="AD2429" s="14"/>
      <c r="AE2429" s="14"/>
      <c r="AT2429" s="263" t="s">
        <v>188</v>
      </c>
      <c r="AU2429" s="263" t="s">
        <v>82</v>
      </c>
      <c r="AV2429" s="14" t="s">
        <v>82</v>
      </c>
      <c r="AW2429" s="14" t="s">
        <v>30</v>
      </c>
      <c r="AX2429" s="14" t="s">
        <v>73</v>
      </c>
      <c r="AY2429" s="263" t="s">
        <v>129</v>
      </c>
    </row>
    <row r="2430" spans="1:51" s="14" customFormat="1" ht="12">
      <c r="A2430" s="14"/>
      <c r="B2430" s="253"/>
      <c r="C2430" s="254"/>
      <c r="D2430" s="234" t="s">
        <v>188</v>
      </c>
      <c r="E2430" s="255" t="s">
        <v>1</v>
      </c>
      <c r="F2430" s="256" t="s">
        <v>1489</v>
      </c>
      <c r="G2430" s="254"/>
      <c r="H2430" s="257">
        <v>1</v>
      </c>
      <c r="I2430" s="258"/>
      <c r="J2430" s="254"/>
      <c r="K2430" s="254"/>
      <c r="L2430" s="259"/>
      <c r="M2430" s="260"/>
      <c r="N2430" s="261"/>
      <c r="O2430" s="261"/>
      <c r="P2430" s="261"/>
      <c r="Q2430" s="261"/>
      <c r="R2430" s="261"/>
      <c r="S2430" s="261"/>
      <c r="T2430" s="262"/>
      <c r="U2430" s="14"/>
      <c r="V2430" s="14"/>
      <c r="W2430" s="14"/>
      <c r="X2430" s="14"/>
      <c r="Y2430" s="14"/>
      <c r="Z2430" s="14"/>
      <c r="AA2430" s="14"/>
      <c r="AB2430" s="14"/>
      <c r="AC2430" s="14"/>
      <c r="AD2430" s="14"/>
      <c r="AE2430" s="14"/>
      <c r="AT2430" s="263" t="s">
        <v>188</v>
      </c>
      <c r="AU2430" s="263" t="s">
        <v>82</v>
      </c>
      <c r="AV2430" s="14" t="s">
        <v>82</v>
      </c>
      <c r="AW2430" s="14" t="s">
        <v>30</v>
      </c>
      <c r="AX2430" s="14" t="s">
        <v>73</v>
      </c>
      <c r="AY2430" s="263" t="s">
        <v>129</v>
      </c>
    </row>
    <row r="2431" spans="1:51" s="14" customFormat="1" ht="12">
      <c r="A2431" s="14"/>
      <c r="B2431" s="253"/>
      <c r="C2431" s="254"/>
      <c r="D2431" s="234" t="s">
        <v>188</v>
      </c>
      <c r="E2431" s="255" t="s">
        <v>1</v>
      </c>
      <c r="F2431" s="256" t="s">
        <v>1490</v>
      </c>
      <c r="G2431" s="254"/>
      <c r="H2431" s="257">
        <v>1</v>
      </c>
      <c r="I2431" s="258"/>
      <c r="J2431" s="254"/>
      <c r="K2431" s="254"/>
      <c r="L2431" s="259"/>
      <c r="M2431" s="260"/>
      <c r="N2431" s="261"/>
      <c r="O2431" s="261"/>
      <c r="P2431" s="261"/>
      <c r="Q2431" s="261"/>
      <c r="R2431" s="261"/>
      <c r="S2431" s="261"/>
      <c r="T2431" s="262"/>
      <c r="U2431" s="14"/>
      <c r="V2431" s="14"/>
      <c r="W2431" s="14"/>
      <c r="X2431" s="14"/>
      <c r="Y2431" s="14"/>
      <c r="Z2431" s="14"/>
      <c r="AA2431" s="14"/>
      <c r="AB2431" s="14"/>
      <c r="AC2431" s="14"/>
      <c r="AD2431" s="14"/>
      <c r="AE2431" s="14"/>
      <c r="AT2431" s="263" t="s">
        <v>188</v>
      </c>
      <c r="AU2431" s="263" t="s">
        <v>82</v>
      </c>
      <c r="AV2431" s="14" t="s">
        <v>82</v>
      </c>
      <c r="AW2431" s="14" t="s">
        <v>30</v>
      </c>
      <c r="AX2431" s="14" t="s">
        <v>73</v>
      </c>
      <c r="AY2431" s="263" t="s">
        <v>129</v>
      </c>
    </row>
    <row r="2432" spans="1:51" s="14" customFormat="1" ht="12">
      <c r="A2432" s="14"/>
      <c r="B2432" s="253"/>
      <c r="C2432" s="254"/>
      <c r="D2432" s="234" t="s">
        <v>188</v>
      </c>
      <c r="E2432" s="255" t="s">
        <v>1</v>
      </c>
      <c r="F2432" s="256" t="s">
        <v>1491</v>
      </c>
      <c r="G2432" s="254"/>
      <c r="H2432" s="257">
        <v>1</v>
      </c>
      <c r="I2432" s="258"/>
      <c r="J2432" s="254"/>
      <c r="K2432" s="254"/>
      <c r="L2432" s="259"/>
      <c r="M2432" s="260"/>
      <c r="N2432" s="261"/>
      <c r="O2432" s="261"/>
      <c r="P2432" s="261"/>
      <c r="Q2432" s="261"/>
      <c r="R2432" s="261"/>
      <c r="S2432" s="261"/>
      <c r="T2432" s="262"/>
      <c r="U2432" s="14"/>
      <c r="V2432" s="14"/>
      <c r="W2432" s="14"/>
      <c r="X2432" s="14"/>
      <c r="Y2432" s="14"/>
      <c r="Z2432" s="14"/>
      <c r="AA2432" s="14"/>
      <c r="AB2432" s="14"/>
      <c r="AC2432" s="14"/>
      <c r="AD2432" s="14"/>
      <c r="AE2432" s="14"/>
      <c r="AT2432" s="263" t="s">
        <v>188</v>
      </c>
      <c r="AU2432" s="263" t="s">
        <v>82</v>
      </c>
      <c r="AV2432" s="14" t="s">
        <v>82</v>
      </c>
      <c r="AW2432" s="14" t="s">
        <v>30</v>
      </c>
      <c r="AX2432" s="14" t="s">
        <v>73</v>
      </c>
      <c r="AY2432" s="263" t="s">
        <v>129</v>
      </c>
    </row>
    <row r="2433" spans="1:51" s="14" customFormat="1" ht="12">
      <c r="A2433" s="14"/>
      <c r="B2433" s="253"/>
      <c r="C2433" s="254"/>
      <c r="D2433" s="234" t="s">
        <v>188</v>
      </c>
      <c r="E2433" s="255" t="s">
        <v>1</v>
      </c>
      <c r="F2433" s="256" t="s">
        <v>1492</v>
      </c>
      <c r="G2433" s="254"/>
      <c r="H2433" s="257">
        <v>4</v>
      </c>
      <c r="I2433" s="258"/>
      <c r="J2433" s="254"/>
      <c r="K2433" s="254"/>
      <c r="L2433" s="259"/>
      <c r="M2433" s="260"/>
      <c r="N2433" s="261"/>
      <c r="O2433" s="261"/>
      <c r="P2433" s="261"/>
      <c r="Q2433" s="261"/>
      <c r="R2433" s="261"/>
      <c r="S2433" s="261"/>
      <c r="T2433" s="262"/>
      <c r="U2433" s="14"/>
      <c r="V2433" s="14"/>
      <c r="W2433" s="14"/>
      <c r="X2433" s="14"/>
      <c r="Y2433" s="14"/>
      <c r="Z2433" s="14"/>
      <c r="AA2433" s="14"/>
      <c r="AB2433" s="14"/>
      <c r="AC2433" s="14"/>
      <c r="AD2433" s="14"/>
      <c r="AE2433" s="14"/>
      <c r="AT2433" s="263" t="s">
        <v>188</v>
      </c>
      <c r="AU2433" s="263" t="s">
        <v>82</v>
      </c>
      <c r="AV2433" s="14" t="s">
        <v>82</v>
      </c>
      <c r="AW2433" s="14" t="s">
        <v>30</v>
      </c>
      <c r="AX2433" s="14" t="s">
        <v>73</v>
      </c>
      <c r="AY2433" s="263" t="s">
        <v>129</v>
      </c>
    </row>
    <row r="2434" spans="1:51" s="14" customFormat="1" ht="12">
      <c r="A2434" s="14"/>
      <c r="B2434" s="253"/>
      <c r="C2434" s="254"/>
      <c r="D2434" s="234" t="s">
        <v>188</v>
      </c>
      <c r="E2434" s="255" t="s">
        <v>1</v>
      </c>
      <c r="F2434" s="256" t="s">
        <v>1493</v>
      </c>
      <c r="G2434" s="254"/>
      <c r="H2434" s="257">
        <v>4</v>
      </c>
      <c r="I2434" s="258"/>
      <c r="J2434" s="254"/>
      <c r="K2434" s="254"/>
      <c r="L2434" s="259"/>
      <c r="M2434" s="260"/>
      <c r="N2434" s="261"/>
      <c r="O2434" s="261"/>
      <c r="P2434" s="261"/>
      <c r="Q2434" s="261"/>
      <c r="R2434" s="261"/>
      <c r="S2434" s="261"/>
      <c r="T2434" s="262"/>
      <c r="U2434" s="14"/>
      <c r="V2434" s="14"/>
      <c r="W2434" s="14"/>
      <c r="X2434" s="14"/>
      <c r="Y2434" s="14"/>
      <c r="Z2434" s="14"/>
      <c r="AA2434" s="14"/>
      <c r="AB2434" s="14"/>
      <c r="AC2434" s="14"/>
      <c r="AD2434" s="14"/>
      <c r="AE2434" s="14"/>
      <c r="AT2434" s="263" t="s">
        <v>188</v>
      </c>
      <c r="AU2434" s="263" t="s">
        <v>82</v>
      </c>
      <c r="AV2434" s="14" t="s">
        <v>82</v>
      </c>
      <c r="AW2434" s="14" t="s">
        <v>30</v>
      </c>
      <c r="AX2434" s="14" t="s">
        <v>73</v>
      </c>
      <c r="AY2434" s="263" t="s">
        <v>129</v>
      </c>
    </row>
    <row r="2435" spans="1:51" s="14" customFormat="1" ht="12">
      <c r="A2435" s="14"/>
      <c r="B2435" s="253"/>
      <c r="C2435" s="254"/>
      <c r="D2435" s="234" t="s">
        <v>188</v>
      </c>
      <c r="E2435" s="255" t="s">
        <v>1</v>
      </c>
      <c r="F2435" s="256" t="s">
        <v>1494</v>
      </c>
      <c r="G2435" s="254"/>
      <c r="H2435" s="257">
        <v>1</v>
      </c>
      <c r="I2435" s="258"/>
      <c r="J2435" s="254"/>
      <c r="K2435" s="254"/>
      <c r="L2435" s="259"/>
      <c r="M2435" s="260"/>
      <c r="N2435" s="261"/>
      <c r="O2435" s="261"/>
      <c r="P2435" s="261"/>
      <c r="Q2435" s="261"/>
      <c r="R2435" s="261"/>
      <c r="S2435" s="261"/>
      <c r="T2435" s="262"/>
      <c r="U2435" s="14"/>
      <c r="V2435" s="14"/>
      <c r="W2435" s="14"/>
      <c r="X2435" s="14"/>
      <c r="Y2435" s="14"/>
      <c r="Z2435" s="14"/>
      <c r="AA2435" s="14"/>
      <c r="AB2435" s="14"/>
      <c r="AC2435" s="14"/>
      <c r="AD2435" s="14"/>
      <c r="AE2435" s="14"/>
      <c r="AT2435" s="263" t="s">
        <v>188</v>
      </c>
      <c r="AU2435" s="263" t="s">
        <v>82</v>
      </c>
      <c r="AV2435" s="14" t="s">
        <v>82</v>
      </c>
      <c r="AW2435" s="14" t="s">
        <v>30</v>
      </c>
      <c r="AX2435" s="14" t="s">
        <v>73</v>
      </c>
      <c r="AY2435" s="263" t="s">
        <v>129</v>
      </c>
    </row>
    <row r="2436" spans="1:51" s="14" customFormat="1" ht="12">
      <c r="A2436" s="14"/>
      <c r="B2436" s="253"/>
      <c r="C2436" s="254"/>
      <c r="D2436" s="234" t="s">
        <v>188</v>
      </c>
      <c r="E2436" s="255" t="s">
        <v>1</v>
      </c>
      <c r="F2436" s="256" t="s">
        <v>1495</v>
      </c>
      <c r="G2436" s="254"/>
      <c r="H2436" s="257">
        <v>1</v>
      </c>
      <c r="I2436" s="258"/>
      <c r="J2436" s="254"/>
      <c r="K2436" s="254"/>
      <c r="L2436" s="259"/>
      <c r="M2436" s="260"/>
      <c r="N2436" s="261"/>
      <c r="O2436" s="261"/>
      <c r="P2436" s="261"/>
      <c r="Q2436" s="261"/>
      <c r="R2436" s="261"/>
      <c r="S2436" s="261"/>
      <c r="T2436" s="262"/>
      <c r="U2436" s="14"/>
      <c r="V2436" s="14"/>
      <c r="W2436" s="14"/>
      <c r="X2436" s="14"/>
      <c r="Y2436" s="14"/>
      <c r="Z2436" s="14"/>
      <c r="AA2436" s="14"/>
      <c r="AB2436" s="14"/>
      <c r="AC2436" s="14"/>
      <c r="AD2436" s="14"/>
      <c r="AE2436" s="14"/>
      <c r="AT2436" s="263" t="s">
        <v>188</v>
      </c>
      <c r="AU2436" s="263" t="s">
        <v>82</v>
      </c>
      <c r="AV2436" s="14" t="s">
        <v>82</v>
      </c>
      <c r="AW2436" s="14" t="s">
        <v>30</v>
      </c>
      <c r="AX2436" s="14" t="s">
        <v>73</v>
      </c>
      <c r="AY2436" s="263" t="s">
        <v>129</v>
      </c>
    </row>
    <row r="2437" spans="1:51" s="16" customFormat="1" ht="12">
      <c r="A2437" s="16"/>
      <c r="B2437" s="286"/>
      <c r="C2437" s="287"/>
      <c r="D2437" s="234" t="s">
        <v>188</v>
      </c>
      <c r="E2437" s="288" t="s">
        <v>1</v>
      </c>
      <c r="F2437" s="289" t="s">
        <v>451</v>
      </c>
      <c r="G2437" s="287"/>
      <c r="H2437" s="290">
        <v>27</v>
      </c>
      <c r="I2437" s="291"/>
      <c r="J2437" s="287"/>
      <c r="K2437" s="287"/>
      <c r="L2437" s="292"/>
      <c r="M2437" s="293"/>
      <c r="N2437" s="294"/>
      <c r="O2437" s="294"/>
      <c r="P2437" s="294"/>
      <c r="Q2437" s="294"/>
      <c r="R2437" s="294"/>
      <c r="S2437" s="294"/>
      <c r="T2437" s="295"/>
      <c r="U2437" s="16"/>
      <c r="V2437" s="16"/>
      <c r="W2437" s="16"/>
      <c r="X2437" s="16"/>
      <c r="Y2437" s="16"/>
      <c r="Z2437" s="16"/>
      <c r="AA2437" s="16"/>
      <c r="AB2437" s="16"/>
      <c r="AC2437" s="16"/>
      <c r="AD2437" s="16"/>
      <c r="AE2437" s="16"/>
      <c r="AT2437" s="296" t="s">
        <v>188</v>
      </c>
      <c r="AU2437" s="296" t="s">
        <v>82</v>
      </c>
      <c r="AV2437" s="16" t="s">
        <v>141</v>
      </c>
      <c r="AW2437" s="16" t="s">
        <v>30</v>
      </c>
      <c r="AX2437" s="16" t="s">
        <v>73</v>
      </c>
      <c r="AY2437" s="296" t="s">
        <v>129</v>
      </c>
    </row>
    <row r="2438" spans="1:51" s="15" customFormat="1" ht="12">
      <c r="A2438" s="15"/>
      <c r="B2438" s="264"/>
      <c r="C2438" s="265"/>
      <c r="D2438" s="234" t="s">
        <v>188</v>
      </c>
      <c r="E2438" s="266" t="s">
        <v>1</v>
      </c>
      <c r="F2438" s="267" t="s">
        <v>197</v>
      </c>
      <c r="G2438" s="265"/>
      <c r="H2438" s="268">
        <v>42</v>
      </c>
      <c r="I2438" s="269"/>
      <c r="J2438" s="265"/>
      <c r="K2438" s="265"/>
      <c r="L2438" s="270"/>
      <c r="M2438" s="271"/>
      <c r="N2438" s="272"/>
      <c r="O2438" s="272"/>
      <c r="P2438" s="272"/>
      <c r="Q2438" s="272"/>
      <c r="R2438" s="272"/>
      <c r="S2438" s="272"/>
      <c r="T2438" s="273"/>
      <c r="U2438" s="15"/>
      <c r="V2438" s="15"/>
      <c r="W2438" s="15"/>
      <c r="X2438" s="15"/>
      <c r="Y2438" s="15"/>
      <c r="Z2438" s="15"/>
      <c r="AA2438" s="15"/>
      <c r="AB2438" s="15"/>
      <c r="AC2438" s="15"/>
      <c r="AD2438" s="15"/>
      <c r="AE2438" s="15"/>
      <c r="AT2438" s="274" t="s">
        <v>188</v>
      </c>
      <c r="AU2438" s="274" t="s">
        <v>82</v>
      </c>
      <c r="AV2438" s="15" t="s">
        <v>136</v>
      </c>
      <c r="AW2438" s="15" t="s">
        <v>30</v>
      </c>
      <c r="AX2438" s="15" t="s">
        <v>80</v>
      </c>
      <c r="AY2438" s="274" t="s">
        <v>129</v>
      </c>
    </row>
    <row r="2439" spans="1:65" s="2" customFormat="1" ht="37.8" customHeight="1">
      <c r="A2439" s="39"/>
      <c r="B2439" s="40"/>
      <c r="C2439" s="220" t="s">
        <v>556</v>
      </c>
      <c r="D2439" s="220" t="s">
        <v>132</v>
      </c>
      <c r="E2439" s="221" t="s">
        <v>1496</v>
      </c>
      <c r="F2439" s="222" t="s">
        <v>1497</v>
      </c>
      <c r="G2439" s="223" t="s">
        <v>247</v>
      </c>
      <c r="H2439" s="224">
        <v>2</v>
      </c>
      <c r="I2439" s="225"/>
      <c r="J2439" s="226">
        <f>ROUND(I2439*H2439,2)</f>
        <v>0</v>
      </c>
      <c r="K2439" s="227"/>
      <c r="L2439" s="45"/>
      <c r="M2439" s="228" t="s">
        <v>1</v>
      </c>
      <c r="N2439" s="229" t="s">
        <v>38</v>
      </c>
      <c r="O2439" s="92"/>
      <c r="P2439" s="230">
        <f>O2439*H2439</f>
        <v>0</v>
      </c>
      <c r="Q2439" s="230">
        <v>0</v>
      </c>
      <c r="R2439" s="230">
        <f>Q2439*H2439</f>
        <v>0</v>
      </c>
      <c r="S2439" s="230">
        <v>0</v>
      </c>
      <c r="T2439" s="231">
        <f>S2439*H2439</f>
        <v>0</v>
      </c>
      <c r="U2439" s="39"/>
      <c r="V2439" s="39"/>
      <c r="W2439" s="39"/>
      <c r="X2439" s="39"/>
      <c r="Y2439" s="39"/>
      <c r="Z2439" s="39"/>
      <c r="AA2439" s="39"/>
      <c r="AB2439" s="39"/>
      <c r="AC2439" s="39"/>
      <c r="AD2439" s="39"/>
      <c r="AE2439" s="39"/>
      <c r="AR2439" s="232" t="s">
        <v>248</v>
      </c>
      <c r="AT2439" s="232" t="s">
        <v>132</v>
      </c>
      <c r="AU2439" s="232" t="s">
        <v>82</v>
      </c>
      <c r="AY2439" s="18" t="s">
        <v>129</v>
      </c>
      <c r="BE2439" s="233">
        <f>IF(N2439="základní",J2439,0)</f>
        <v>0</v>
      </c>
      <c r="BF2439" s="233">
        <f>IF(N2439="snížená",J2439,0)</f>
        <v>0</v>
      </c>
      <c r="BG2439" s="233">
        <f>IF(N2439="zákl. přenesená",J2439,0)</f>
        <v>0</v>
      </c>
      <c r="BH2439" s="233">
        <f>IF(N2439="sníž. přenesená",J2439,0)</f>
        <v>0</v>
      </c>
      <c r="BI2439" s="233">
        <f>IF(N2439="nulová",J2439,0)</f>
        <v>0</v>
      </c>
      <c r="BJ2439" s="18" t="s">
        <v>80</v>
      </c>
      <c r="BK2439" s="233">
        <f>ROUND(I2439*H2439,2)</f>
        <v>0</v>
      </c>
      <c r="BL2439" s="18" t="s">
        <v>248</v>
      </c>
      <c r="BM2439" s="232" t="s">
        <v>1498</v>
      </c>
    </row>
    <row r="2440" spans="1:47" s="2" customFormat="1" ht="12">
      <c r="A2440" s="39"/>
      <c r="B2440" s="40"/>
      <c r="C2440" s="41"/>
      <c r="D2440" s="234" t="s">
        <v>137</v>
      </c>
      <c r="E2440" s="41"/>
      <c r="F2440" s="235" t="s">
        <v>1497</v>
      </c>
      <c r="G2440" s="41"/>
      <c r="H2440" s="41"/>
      <c r="I2440" s="236"/>
      <c r="J2440" s="41"/>
      <c r="K2440" s="41"/>
      <c r="L2440" s="45"/>
      <c r="M2440" s="237"/>
      <c r="N2440" s="238"/>
      <c r="O2440" s="92"/>
      <c r="P2440" s="92"/>
      <c r="Q2440" s="92"/>
      <c r="R2440" s="92"/>
      <c r="S2440" s="92"/>
      <c r="T2440" s="93"/>
      <c r="U2440" s="39"/>
      <c r="V2440" s="39"/>
      <c r="W2440" s="39"/>
      <c r="X2440" s="39"/>
      <c r="Y2440" s="39"/>
      <c r="Z2440" s="39"/>
      <c r="AA2440" s="39"/>
      <c r="AB2440" s="39"/>
      <c r="AC2440" s="39"/>
      <c r="AD2440" s="39"/>
      <c r="AE2440" s="39"/>
      <c r="AT2440" s="18" t="s">
        <v>137</v>
      </c>
      <c r="AU2440" s="18" t="s">
        <v>82</v>
      </c>
    </row>
    <row r="2441" spans="1:51" s="14" customFormat="1" ht="12">
      <c r="A2441" s="14"/>
      <c r="B2441" s="253"/>
      <c r="C2441" s="254"/>
      <c r="D2441" s="234" t="s">
        <v>188</v>
      </c>
      <c r="E2441" s="255" t="s">
        <v>1</v>
      </c>
      <c r="F2441" s="256" t="s">
        <v>1499</v>
      </c>
      <c r="G2441" s="254"/>
      <c r="H2441" s="257">
        <v>2</v>
      </c>
      <c r="I2441" s="258"/>
      <c r="J2441" s="254"/>
      <c r="K2441" s="254"/>
      <c r="L2441" s="259"/>
      <c r="M2441" s="260"/>
      <c r="N2441" s="261"/>
      <c r="O2441" s="261"/>
      <c r="P2441" s="261"/>
      <c r="Q2441" s="261"/>
      <c r="R2441" s="261"/>
      <c r="S2441" s="261"/>
      <c r="T2441" s="262"/>
      <c r="U2441" s="14"/>
      <c r="V2441" s="14"/>
      <c r="W2441" s="14"/>
      <c r="X2441" s="14"/>
      <c r="Y2441" s="14"/>
      <c r="Z2441" s="14"/>
      <c r="AA2441" s="14"/>
      <c r="AB2441" s="14"/>
      <c r="AC2441" s="14"/>
      <c r="AD2441" s="14"/>
      <c r="AE2441" s="14"/>
      <c r="AT2441" s="263" t="s">
        <v>188</v>
      </c>
      <c r="AU2441" s="263" t="s">
        <v>82</v>
      </c>
      <c r="AV2441" s="14" t="s">
        <v>82</v>
      </c>
      <c r="AW2441" s="14" t="s">
        <v>30</v>
      </c>
      <c r="AX2441" s="14" t="s">
        <v>73</v>
      </c>
      <c r="AY2441" s="263" t="s">
        <v>129</v>
      </c>
    </row>
    <row r="2442" spans="1:51" s="15" customFormat="1" ht="12">
      <c r="A2442" s="15"/>
      <c r="B2442" s="264"/>
      <c r="C2442" s="265"/>
      <c r="D2442" s="234" t="s">
        <v>188</v>
      </c>
      <c r="E2442" s="266" t="s">
        <v>1</v>
      </c>
      <c r="F2442" s="267" t="s">
        <v>197</v>
      </c>
      <c r="G2442" s="265"/>
      <c r="H2442" s="268">
        <v>2</v>
      </c>
      <c r="I2442" s="269"/>
      <c r="J2442" s="265"/>
      <c r="K2442" s="265"/>
      <c r="L2442" s="270"/>
      <c r="M2442" s="271"/>
      <c r="N2442" s="272"/>
      <c r="O2442" s="272"/>
      <c r="P2442" s="272"/>
      <c r="Q2442" s="272"/>
      <c r="R2442" s="272"/>
      <c r="S2442" s="272"/>
      <c r="T2442" s="273"/>
      <c r="U2442" s="15"/>
      <c r="V2442" s="15"/>
      <c r="W2442" s="15"/>
      <c r="X2442" s="15"/>
      <c r="Y2442" s="15"/>
      <c r="Z2442" s="15"/>
      <c r="AA2442" s="15"/>
      <c r="AB2442" s="15"/>
      <c r="AC2442" s="15"/>
      <c r="AD2442" s="15"/>
      <c r="AE2442" s="15"/>
      <c r="AT2442" s="274" t="s">
        <v>188</v>
      </c>
      <c r="AU2442" s="274" t="s">
        <v>82</v>
      </c>
      <c r="AV2442" s="15" t="s">
        <v>136</v>
      </c>
      <c r="AW2442" s="15" t="s">
        <v>30</v>
      </c>
      <c r="AX2442" s="15" t="s">
        <v>80</v>
      </c>
      <c r="AY2442" s="274" t="s">
        <v>129</v>
      </c>
    </row>
    <row r="2443" spans="1:65" s="2" customFormat="1" ht="37.8" customHeight="1">
      <c r="A2443" s="39"/>
      <c r="B2443" s="40"/>
      <c r="C2443" s="220" t="s">
        <v>1500</v>
      </c>
      <c r="D2443" s="220" t="s">
        <v>132</v>
      </c>
      <c r="E2443" s="221" t="s">
        <v>1501</v>
      </c>
      <c r="F2443" s="222" t="s">
        <v>1502</v>
      </c>
      <c r="G2443" s="223" t="s">
        <v>247</v>
      </c>
      <c r="H2443" s="224">
        <v>1</v>
      </c>
      <c r="I2443" s="225"/>
      <c r="J2443" s="226">
        <f>ROUND(I2443*H2443,2)</f>
        <v>0</v>
      </c>
      <c r="K2443" s="227"/>
      <c r="L2443" s="45"/>
      <c r="M2443" s="228" t="s">
        <v>1</v>
      </c>
      <c r="N2443" s="229" t="s">
        <v>38</v>
      </c>
      <c r="O2443" s="92"/>
      <c r="P2443" s="230">
        <f>O2443*H2443</f>
        <v>0</v>
      </c>
      <c r="Q2443" s="230">
        <v>0</v>
      </c>
      <c r="R2443" s="230">
        <f>Q2443*H2443</f>
        <v>0</v>
      </c>
      <c r="S2443" s="230">
        <v>0</v>
      </c>
      <c r="T2443" s="231">
        <f>S2443*H2443</f>
        <v>0</v>
      </c>
      <c r="U2443" s="39"/>
      <c r="V2443" s="39"/>
      <c r="W2443" s="39"/>
      <c r="X2443" s="39"/>
      <c r="Y2443" s="39"/>
      <c r="Z2443" s="39"/>
      <c r="AA2443" s="39"/>
      <c r="AB2443" s="39"/>
      <c r="AC2443" s="39"/>
      <c r="AD2443" s="39"/>
      <c r="AE2443" s="39"/>
      <c r="AR2443" s="232" t="s">
        <v>248</v>
      </c>
      <c r="AT2443" s="232" t="s">
        <v>132</v>
      </c>
      <c r="AU2443" s="232" t="s">
        <v>82</v>
      </c>
      <c r="AY2443" s="18" t="s">
        <v>129</v>
      </c>
      <c r="BE2443" s="233">
        <f>IF(N2443="základní",J2443,0)</f>
        <v>0</v>
      </c>
      <c r="BF2443" s="233">
        <f>IF(N2443="snížená",J2443,0)</f>
        <v>0</v>
      </c>
      <c r="BG2443" s="233">
        <f>IF(N2443="zákl. přenesená",J2443,0)</f>
        <v>0</v>
      </c>
      <c r="BH2443" s="233">
        <f>IF(N2443="sníž. přenesená",J2443,0)</f>
        <v>0</v>
      </c>
      <c r="BI2443" s="233">
        <f>IF(N2443="nulová",J2443,0)</f>
        <v>0</v>
      </c>
      <c r="BJ2443" s="18" t="s">
        <v>80</v>
      </c>
      <c r="BK2443" s="233">
        <f>ROUND(I2443*H2443,2)</f>
        <v>0</v>
      </c>
      <c r="BL2443" s="18" t="s">
        <v>248</v>
      </c>
      <c r="BM2443" s="232" t="s">
        <v>1503</v>
      </c>
    </row>
    <row r="2444" spans="1:47" s="2" customFormat="1" ht="12">
      <c r="A2444" s="39"/>
      <c r="B2444" s="40"/>
      <c r="C2444" s="41"/>
      <c r="D2444" s="234" t="s">
        <v>137</v>
      </c>
      <c r="E2444" s="41"/>
      <c r="F2444" s="235" t="s">
        <v>1502</v>
      </c>
      <c r="G2444" s="41"/>
      <c r="H2444" s="41"/>
      <c r="I2444" s="236"/>
      <c r="J2444" s="41"/>
      <c r="K2444" s="41"/>
      <c r="L2444" s="45"/>
      <c r="M2444" s="237"/>
      <c r="N2444" s="238"/>
      <c r="O2444" s="92"/>
      <c r="P2444" s="92"/>
      <c r="Q2444" s="92"/>
      <c r="R2444" s="92"/>
      <c r="S2444" s="92"/>
      <c r="T2444" s="93"/>
      <c r="U2444" s="39"/>
      <c r="V2444" s="39"/>
      <c r="W2444" s="39"/>
      <c r="X2444" s="39"/>
      <c r="Y2444" s="39"/>
      <c r="Z2444" s="39"/>
      <c r="AA2444" s="39"/>
      <c r="AB2444" s="39"/>
      <c r="AC2444" s="39"/>
      <c r="AD2444" s="39"/>
      <c r="AE2444" s="39"/>
      <c r="AT2444" s="18" t="s">
        <v>137</v>
      </c>
      <c r="AU2444" s="18" t="s">
        <v>82</v>
      </c>
    </row>
    <row r="2445" spans="1:51" s="14" customFormat="1" ht="12">
      <c r="A2445" s="14"/>
      <c r="B2445" s="253"/>
      <c r="C2445" s="254"/>
      <c r="D2445" s="234" t="s">
        <v>188</v>
      </c>
      <c r="E2445" s="255" t="s">
        <v>1</v>
      </c>
      <c r="F2445" s="256" t="s">
        <v>1504</v>
      </c>
      <c r="G2445" s="254"/>
      <c r="H2445" s="257">
        <v>1</v>
      </c>
      <c r="I2445" s="258"/>
      <c r="J2445" s="254"/>
      <c r="K2445" s="254"/>
      <c r="L2445" s="259"/>
      <c r="M2445" s="260"/>
      <c r="N2445" s="261"/>
      <c r="O2445" s="261"/>
      <c r="P2445" s="261"/>
      <c r="Q2445" s="261"/>
      <c r="R2445" s="261"/>
      <c r="S2445" s="261"/>
      <c r="T2445" s="262"/>
      <c r="U2445" s="14"/>
      <c r="V2445" s="14"/>
      <c r="W2445" s="14"/>
      <c r="X2445" s="14"/>
      <c r="Y2445" s="14"/>
      <c r="Z2445" s="14"/>
      <c r="AA2445" s="14"/>
      <c r="AB2445" s="14"/>
      <c r="AC2445" s="14"/>
      <c r="AD2445" s="14"/>
      <c r="AE2445" s="14"/>
      <c r="AT2445" s="263" t="s">
        <v>188</v>
      </c>
      <c r="AU2445" s="263" t="s">
        <v>82</v>
      </c>
      <c r="AV2445" s="14" t="s">
        <v>82</v>
      </c>
      <c r="AW2445" s="14" t="s">
        <v>30</v>
      </c>
      <c r="AX2445" s="14" t="s">
        <v>73</v>
      </c>
      <c r="AY2445" s="263" t="s">
        <v>129</v>
      </c>
    </row>
    <row r="2446" spans="1:51" s="15" customFormat="1" ht="12">
      <c r="A2446" s="15"/>
      <c r="B2446" s="264"/>
      <c r="C2446" s="265"/>
      <c r="D2446" s="234" t="s">
        <v>188</v>
      </c>
      <c r="E2446" s="266" t="s">
        <v>1</v>
      </c>
      <c r="F2446" s="267" t="s">
        <v>197</v>
      </c>
      <c r="G2446" s="265"/>
      <c r="H2446" s="268">
        <v>1</v>
      </c>
      <c r="I2446" s="269"/>
      <c r="J2446" s="265"/>
      <c r="K2446" s="265"/>
      <c r="L2446" s="270"/>
      <c r="M2446" s="271"/>
      <c r="N2446" s="272"/>
      <c r="O2446" s="272"/>
      <c r="P2446" s="272"/>
      <c r="Q2446" s="272"/>
      <c r="R2446" s="272"/>
      <c r="S2446" s="272"/>
      <c r="T2446" s="273"/>
      <c r="U2446" s="15"/>
      <c r="V2446" s="15"/>
      <c r="W2446" s="15"/>
      <c r="X2446" s="15"/>
      <c r="Y2446" s="15"/>
      <c r="Z2446" s="15"/>
      <c r="AA2446" s="15"/>
      <c r="AB2446" s="15"/>
      <c r="AC2446" s="15"/>
      <c r="AD2446" s="15"/>
      <c r="AE2446" s="15"/>
      <c r="AT2446" s="274" t="s">
        <v>188</v>
      </c>
      <c r="AU2446" s="274" t="s">
        <v>82</v>
      </c>
      <c r="AV2446" s="15" t="s">
        <v>136</v>
      </c>
      <c r="AW2446" s="15" t="s">
        <v>30</v>
      </c>
      <c r="AX2446" s="15" t="s">
        <v>80</v>
      </c>
      <c r="AY2446" s="274" t="s">
        <v>129</v>
      </c>
    </row>
    <row r="2447" spans="1:65" s="2" customFormat="1" ht="44.25" customHeight="1">
      <c r="A2447" s="39"/>
      <c r="B2447" s="40"/>
      <c r="C2447" s="220" t="s">
        <v>679</v>
      </c>
      <c r="D2447" s="220" t="s">
        <v>132</v>
      </c>
      <c r="E2447" s="221" t="s">
        <v>1505</v>
      </c>
      <c r="F2447" s="222" t="s">
        <v>1506</v>
      </c>
      <c r="G2447" s="223" t="s">
        <v>247</v>
      </c>
      <c r="H2447" s="224">
        <v>2</v>
      </c>
      <c r="I2447" s="225"/>
      <c r="J2447" s="226">
        <f>ROUND(I2447*H2447,2)</f>
        <v>0</v>
      </c>
      <c r="K2447" s="227"/>
      <c r="L2447" s="45"/>
      <c r="M2447" s="228" t="s">
        <v>1</v>
      </c>
      <c r="N2447" s="229" t="s">
        <v>38</v>
      </c>
      <c r="O2447" s="92"/>
      <c r="P2447" s="230">
        <f>O2447*H2447</f>
        <v>0</v>
      </c>
      <c r="Q2447" s="230">
        <v>0</v>
      </c>
      <c r="R2447" s="230">
        <f>Q2447*H2447</f>
        <v>0</v>
      </c>
      <c r="S2447" s="230">
        <v>0</v>
      </c>
      <c r="T2447" s="231">
        <f>S2447*H2447</f>
        <v>0</v>
      </c>
      <c r="U2447" s="39"/>
      <c r="V2447" s="39"/>
      <c r="W2447" s="39"/>
      <c r="X2447" s="39"/>
      <c r="Y2447" s="39"/>
      <c r="Z2447" s="39"/>
      <c r="AA2447" s="39"/>
      <c r="AB2447" s="39"/>
      <c r="AC2447" s="39"/>
      <c r="AD2447" s="39"/>
      <c r="AE2447" s="39"/>
      <c r="AR2447" s="232" t="s">
        <v>248</v>
      </c>
      <c r="AT2447" s="232" t="s">
        <v>132</v>
      </c>
      <c r="AU2447" s="232" t="s">
        <v>82</v>
      </c>
      <c r="AY2447" s="18" t="s">
        <v>129</v>
      </c>
      <c r="BE2447" s="233">
        <f>IF(N2447="základní",J2447,0)</f>
        <v>0</v>
      </c>
      <c r="BF2447" s="233">
        <f>IF(N2447="snížená",J2447,0)</f>
        <v>0</v>
      </c>
      <c r="BG2447" s="233">
        <f>IF(N2447="zákl. přenesená",J2447,0)</f>
        <v>0</v>
      </c>
      <c r="BH2447" s="233">
        <f>IF(N2447="sníž. přenesená",J2447,0)</f>
        <v>0</v>
      </c>
      <c r="BI2447" s="233">
        <f>IF(N2447="nulová",J2447,0)</f>
        <v>0</v>
      </c>
      <c r="BJ2447" s="18" t="s">
        <v>80</v>
      </c>
      <c r="BK2447" s="233">
        <f>ROUND(I2447*H2447,2)</f>
        <v>0</v>
      </c>
      <c r="BL2447" s="18" t="s">
        <v>248</v>
      </c>
      <c r="BM2447" s="232" t="s">
        <v>1507</v>
      </c>
    </row>
    <row r="2448" spans="1:47" s="2" customFormat="1" ht="12">
      <c r="A2448" s="39"/>
      <c r="B2448" s="40"/>
      <c r="C2448" s="41"/>
      <c r="D2448" s="234" t="s">
        <v>137</v>
      </c>
      <c r="E2448" s="41"/>
      <c r="F2448" s="235" t="s">
        <v>1506</v>
      </c>
      <c r="G2448" s="41"/>
      <c r="H2448" s="41"/>
      <c r="I2448" s="236"/>
      <c r="J2448" s="41"/>
      <c r="K2448" s="41"/>
      <c r="L2448" s="45"/>
      <c r="M2448" s="237"/>
      <c r="N2448" s="238"/>
      <c r="O2448" s="92"/>
      <c r="P2448" s="92"/>
      <c r="Q2448" s="92"/>
      <c r="R2448" s="92"/>
      <c r="S2448" s="92"/>
      <c r="T2448" s="93"/>
      <c r="U2448" s="39"/>
      <c r="V2448" s="39"/>
      <c r="W2448" s="39"/>
      <c r="X2448" s="39"/>
      <c r="Y2448" s="39"/>
      <c r="Z2448" s="39"/>
      <c r="AA2448" s="39"/>
      <c r="AB2448" s="39"/>
      <c r="AC2448" s="39"/>
      <c r="AD2448" s="39"/>
      <c r="AE2448" s="39"/>
      <c r="AT2448" s="18" t="s">
        <v>137</v>
      </c>
      <c r="AU2448" s="18" t="s">
        <v>82</v>
      </c>
    </row>
    <row r="2449" spans="1:65" s="2" customFormat="1" ht="16.5" customHeight="1">
      <c r="A2449" s="39"/>
      <c r="B2449" s="40"/>
      <c r="C2449" s="275" t="s">
        <v>1508</v>
      </c>
      <c r="D2449" s="275" t="s">
        <v>293</v>
      </c>
      <c r="E2449" s="276" t="s">
        <v>1509</v>
      </c>
      <c r="F2449" s="277" t="s">
        <v>1510</v>
      </c>
      <c r="G2449" s="278" t="s">
        <v>230</v>
      </c>
      <c r="H2449" s="279">
        <v>1.25</v>
      </c>
      <c r="I2449" s="280"/>
      <c r="J2449" s="281">
        <f>ROUND(I2449*H2449,2)</f>
        <v>0</v>
      </c>
      <c r="K2449" s="282"/>
      <c r="L2449" s="283"/>
      <c r="M2449" s="284" t="s">
        <v>1</v>
      </c>
      <c r="N2449" s="285" t="s">
        <v>38</v>
      </c>
      <c r="O2449" s="92"/>
      <c r="P2449" s="230">
        <f>O2449*H2449</f>
        <v>0</v>
      </c>
      <c r="Q2449" s="230">
        <v>0</v>
      </c>
      <c r="R2449" s="230">
        <f>Q2449*H2449</f>
        <v>0</v>
      </c>
      <c r="S2449" s="230">
        <v>0</v>
      </c>
      <c r="T2449" s="231">
        <f>S2449*H2449</f>
        <v>0</v>
      </c>
      <c r="U2449" s="39"/>
      <c r="V2449" s="39"/>
      <c r="W2449" s="39"/>
      <c r="X2449" s="39"/>
      <c r="Y2449" s="39"/>
      <c r="Z2449" s="39"/>
      <c r="AA2449" s="39"/>
      <c r="AB2449" s="39"/>
      <c r="AC2449" s="39"/>
      <c r="AD2449" s="39"/>
      <c r="AE2449" s="39"/>
      <c r="AR2449" s="232" t="s">
        <v>291</v>
      </c>
      <c r="AT2449" s="232" t="s">
        <v>293</v>
      </c>
      <c r="AU2449" s="232" t="s">
        <v>82</v>
      </c>
      <c r="AY2449" s="18" t="s">
        <v>129</v>
      </c>
      <c r="BE2449" s="233">
        <f>IF(N2449="základní",J2449,0)</f>
        <v>0</v>
      </c>
      <c r="BF2449" s="233">
        <f>IF(N2449="snížená",J2449,0)</f>
        <v>0</v>
      </c>
      <c r="BG2449" s="233">
        <f>IF(N2449="zákl. přenesená",J2449,0)</f>
        <v>0</v>
      </c>
      <c r="BH2449" s="233">
        <f>IF(N2449="sníž. přenesená",J2449,0)</f>
        <v>0</v>
      </c>
      <c r="BI2449" s="233">
        <f>IF(N2449="nulová",J2449,0)</f>
        <v>0</v>
      </c>
      <c r="BJ2449" s="18" t="s">
        <v>80</v>
      </c>
      <c r="BK2449" s="233">
        <f>ROUND(I2449*H2449,2)</f>
        <v>0</v>
      </c>
      <c r="BL2449" s="18" t="s">
        <v>248</v>
      </c>
      <c r="BM2449" s="232" t="s">
        <v>1511</v>
      </c>
    </row>
    <row r="2450" spans="1:47" s="2" customFormat="1" ht="12">
      <c r="A2450" s="39"/>
      <c r="B2450" s="40"/>
      <c r="C2450" s="41"/>
      <c r="D2450" s="234" t="s">
        <v>137</v>
      </c>
      <c r="E2450" s="41"/>
      <c r="F2450" s="235" t="s">
        <v>1510</v>
      </c>
      <c r="G2450" s="41"/>
      <c r="H2450" s="41"/>
      <c r="I2450" s="236"/>
      <c r="J2450" s="41"/>
      <c r="K2450" s="41"/>
      <c r="L2450" s="45"/>
      <c r="M2450" s="237"/>
      <c r="N2450" s="238"/>
      <c r="O2450" s="92"/>
      <c r="P2450" s="92"/>
      <c r="Q2450" s="92"/>
      <c r="R2450" s="92"/>
      <c r="S2450" s="92"/>
      <c r="T2450" s="93"/>
      <c r="U2450" s="39"/>
      <c r="V2450" s="39"/>
      <c r="W2450" s="39"/>
      <c r="X2450" s="39"/>
      <c r="Y2450" s="39"/>
      <c r="Z2450" s="39"/>
      <c r="AA2450" s="39"/>
      <c r="AB2450" s="39"/>
      <c r="AC2450" s="39"/>
      <c r="AD2450" s="39"/>
      <c r="AE2450" s="39"/>
      <c r="AT2450" s="18" t="s">
        <v>137</v>
      </c>
      <c r="AU2450" s="18" t="s">
        <v>82</v>
      </c>
    </row>
    <row r="2451" spans="1:65" s="2" customFormat="1" ht="16.5" customHeight="1">
      <c r="A2451" s="39"/>
      <c r="B2451" s="40"/>
      <c r="C2451" s="275" t="s">
        <v>682</v>
      </c>
      <c r="D2451" s="275" t="s">
        <v>293</v>
      </c>
      <c r="E2451" s="276" t="s">
        <v>1512</v>
      </c>
      <c r="F2451" s="277" t="s">
        <v>1513</v>
      </c>
      <c r="G2451" s="278" t="s">
        <v>230</v>
      </c>
      <c r="H2451" s="279">
        <v>1.25</v>
      </c>
      <c r="I2451" s="280"/>
      <c r="J2451" s="281">
        <f>ROUND(I2451*H2451,2)</f>
        <v>0</v>
      </c>
      <c r="K2451" s="282"/>
      <c r="L2451" s="283"/>
      <c r="M2451" s="284" t="s">
        <v>1</v>
      </c>
      <c r="N2451" s="285" t="s">
        <v>38</v>
      </c>
      <c r="O2451" s="92"/>
      <c r="P2451" s="230">
        <f>O2451*H2451</f>
        <v>0</v>
      </c>
      <c r="Q2451" s="230">
        <v>0</v>
      </c>
      <c r="R2451" s="230">
        <f>Q2451*H2451</f>
        <v>0</v>
      </c>
      <c r="S2451" s="230">
        <v>0</v>
      </c>
      <c r="T2451" s="231">
        <f>S2451*H2451</f>
        <v>0</v>
      </c>
      <c r="U2451" s="39"/>
      <c r="V2451" s="39"/>
      <c r="W2451" s="39"/>
      <c r="X2451" s="39"/>
      <c r="Y2451" s="39"/>
      <c r="Z2451" s="39"/>
      <c r="AA2451" s="39"/>
      <c r="AB2451" s="39"/>
      <c r="AC2451" s="39"/>
      <c r="AD2451" s="39"/>
      <c r="AE2451" s="39"/>
      <c r="AR2451" s="232" t="s">
        <v>291</v>
      </c>
      <c r="AT2451" s="232" t="s">
        <v>293</v>
      </c>
      <c r="AU2451" s="232" t="s">
        <v>82</v>
      </c>
      <c r="AY2451" s="18" t="s">
        <v>129</v>
      </c>
      <c r="BE2451" s="233">
        <f>IF(N2451="základní",J2451,0)</f>
        <v>0</v>
      </c>
      <c r="BF2451" s="233">
        <f>IF(N2451="snížená",J2451,0)</f>
        <v>0</v>
      </c>
      <c r="BG2451" s="233">
        <f>IF(N2451="zákl. přenesená",J2451,0)</f>
        <v>0</v>
      </c>
      <c r="BH2451" s="233">
        <f>IF(N2451="sníž. přenesená",J2451,0)</f>
        <v>0</v>
      </c>
      <c r="BI2451" s="233">
        <f>IF(N2451="nulová",J2451,0)</f>
        <v>0</v>
      </c>
      <c r="BJ2451" s="18" t="s">
        <v>80</v>
      </c>
      <c r="BK2451" s="233">
        <f>ROUND(I2451*H2451,2)</f>
        <v>0</v>
      </c>
      <c r="BL2451" s="18" t="s">
        <v>248</v>
      </c>
      <c r="BM2451" s="232" t="s">
        <v>1514</v>
      </c>
    </row>
    <row r="2452" spans="1:47" s="2" customFormat="1" ht="12">
      <c r="A2452" s="39"/>
      <c r="B2452" s="40"/>
      <c r="C2452" s="41"/>
      <c r="D2452" s="234" t="s">
        <v>137</v>
      </c>
      <c r="E2452" s="41"/>
      <c r="F2452" s="235" t="s">
        <v>1513</v>
      </c>
      <c r="G2452" s="41"/>
      <c r="H2452" s="41"/>
      <c r="I2452" s="236"/>
      <c r="J2452" s="41"/>
      <c r="K2452" s="41"/>
      <c r="L2452" s="45"/>
      <c r="M2452" s="237"/>
      <c r="N2452" s="238"/>
      <c r="O2452" s="92"/>
      <c r="P2452" s="92"/>
      <c r="Q2452" s="92"/>
      <c r="R2452" s="92"/>
      <c r="S2452" s="92"/>
      <c r="T2452" s="93"/>
      <c r="U2452" s="39"/>
      <c r="V2452" s="39"/>
      <c r="W2452" s="39"/>
      <c r="X2452" s="39"/>
      <c r="Y2452" s="39"/>
      <c r="Z2452" s="39"/>
      <c r="AA2452" s="39"/>
      <c r="AB2452" s="39"/>
      <c r="AC2452" s="39"/>
      <c r="AD2452" s="39"/>
      <c r="AE2452" s="39"/>
      <c r="AT2452" s="18" t="s">
        <v>137</v>
      </c>
      <c r="AU2452" s="18" t="s">
        <v>82</v>
      </c>
    </row>
    <row r="2453" spans="1:65" s="2" customFormat="1" ht="21.75" customHeight="1">
      <c r="A2453" s="39"/>
      <c r="B2453" s="40"/>
      <c r="C2453" s="275" t="s">
        <v>1515</v>
      </c>
      <c r="D2453" s="275" t="s">
        <v>293</v>
      </c>
      <c r="E2453" s="276" t="s">
        <v>1516</v>
      </c>
      <c r="F2453" s="277" t="s">
        <v>1517</v>
      </c>
      <c r="G2453" s="278" t="s">
        <v>247</v>
      </c>
      <c r="H2453" s="279">
        <v>4</v>
      </c>
      <c r="I2453" s="280"/>
      <c r="J2453" s="281">
        <f>ROUND(I2453*H2453,2)</f>
        <v>0</v>
      </c>
      <c r="K2453" s="282"/>
      <c r="L2453" s="283"/>
      <c r="M2453" s="284" t="s">
        <v>1</v>
      </c>
      <c r="N2453" s="285" t="s">
        <v>38</v>
      </c>
      <c r="O2453" s="92"/>
      <c r="P2453" s="230">
        <f>O2453*H2453</f>
        <v>0</v>
      </c>
      <c r="Q2453" s="230">
        <v>0</v>
      </c>
      <c r="R2453" s="230">
        <f>Q2453*H2453</f>
        <v>0</v>
      </c>
      <c r="S2453" s="230">
        <v>0</v>
      </c>
      <c r="T2453" s="231">
        <f>S2453*H2453</f>
        <v>0</v>
      </c>
      <c r="U2453" s="39"/>
      <c r="V2453" s="39"/>
      <c r="W2453" s="39"/>
      <c r="X2453" s="39"/>
      <c r="Y2453" s="39"/>
      <c r="Z2453" s="39"/>
      <c r="AA2453" s="39"/>
      <c r="AB2453" s="39"/>
      <c r="AC2453" s="39"/>
      <c r="AD2453" s="39"/>
      <c r="AE2453" s="39"/>
      <c r="AR2453" s="232" t="s">
        <v>291</v>
      </c>
      <c r="AT2453" s="232" t="s">
        <v>293</v>
      </c>
      <c r="AU2453" s="232" t="s">
        <v>82</v>
      </c>
      <c r="AY2453" s="18" t="s">
        <v>129</v>
      </c>
      <c r="BE2453" s="233">
        <f>IF(N2453="základní",J2453,0)</f>
        <v>0</v>
      </c>
      <c r="BF2453" s="233">
        <f>IF(N2453="snížená",J2453,0)</f>
        <v>0</v>
      </c>
      <c r="BG2453" s="233">
        <f>IF(N2453="zákl. přenesená",J2453,0)</f>
        <v>0</v>
      </c>
      <c r="BH2453" s="233">
        <f>IF(N2453="sníž. přenesená",J2453,0)</f>
        <v>0</v>
      </c>
      <c r="BI2453" s="233">
        <f>IF(N2453="nulová",J2453,0)</f>
        <v>0</v>
      </c>
      <c r="BJ2453" s="18" t="s">
        <v>80</v>
      </c>
      <c r="BK2453" s="233">
        <f>ROUND(I2453*H2453,2)</f>
        <v>0</v>
      </c>
      <c r="BL2453" s="18" t="s">
        <v>248</v>
      </c>
      <c r="BM2453" s="232" t="s">
        <v>1518</v>
      </c>
    </row>
    <row r="2454" spans="1:47" s="2" customFormat="1" ht="12">
      <c r="A2454" s="39"/>
      <c r="B2454" s="40"/>
      <c r="C2454" s="41"/>
      <c r="D2454" s="234" t="s">
        <v>137</v>
      </c>
      <c r="E2454" s="41"/>
      <c r="F2454" s="235" t="s">
        <v>1517</v>
      </c>
      <c r="G2454" s="41"/>
      <c r="H2454" s="41"/>
      <c r="I2454" s="236"/>
      <c r="J2454" s="41"/>
      <c r="K2454" s="41"/>
      <c r="L2454" s="45"/>
      <c r="M2454" s="237"/>
      <c r="N2454" s="238"/>
      <c r="O2454" s="92"/>
      <c r="P2454" s="92"/>
      <c r="Q2454" s="92"/>
      <c r="R2454" s="92"/>
      <c r="S2454" s="92"/>
      <c r="T2454" s="93"/>
      <c r="U2454" s="39"/>
      <c r="V2454" s="39"/>
      <c r="W2454" s="39"/>
      <c r="X2454" s="39"/>
      <c r="Y2454" s="39"/>
      <c r="Z2454" s="39"/>
      <c r="AA2454" s="39"/>
      <c r="AB2454" s="39"/>
      <c r="AC2454" s="39"/>
      <c r="AD2454" s="39"/>
      <c r="AE2454" s="39"/>
      <c r="AT2454" s="18" t="s">
        <v>137</v>
      </c>
      <c r="AU2454" s="18" t="s">
        <v>82</v>
      </c>
    </row>
    <row r="2455" spans="1:65" s="2" customFormat="1" ht="37.8" customHeight="1">
      <c r="A2455" s="39"/>
      <c r="B2455" s="40"/>
      <c r="C2455" s="220" t="s">
        <v>720</v>
      </c>
      <c r="D2455" s="220" t="s">
        <v>132</v>
      </c>
      <c r="E2455" s="221" t="s">
        <v>1519</v>
      </c>
      <c r="F2455" s="222" t="s">
        <v>1520</v>
      </c>
      <c r="G2455" s="223" t="s">
        <v>247</v>
      </c>
      <c r="H2455" s="224">
        <v>32</v>
      </c>
      <c r="I2455" s="225"/>
      <c r="J2455" s="226">
        <f>ROUND(I2455*H2455,2)</f>
        <v>0</v>
      </c>
      <c r="K2455" s="227"/>
      <c r="L2455" s="45"/>
      <c r="M2455" s="228" t="s">
        <v>1</v>
      </c>
      <c r="N2455" s="229" t="s">
        <v>38</v>
      </c>
      <c r="O2455" s="92"/>
      <c r="P2455" s="230">
        <f>O2455*H2455</f>
        <v>0</v>
      </c>
      <c r="Q2455" s="230">
        <v>0</v>
      </c>
      <c r="R2455" s="230">
        <f>Q2455*H2455</f>
        <v>0</v>
      </c>
      <c r="S2455" s="230">
        <v>0</v>
      </c>
      <c r="T2455" s="231">
        <f>S2455*H2455</f>
        <v>0</v>
      </c>
      <c r="U2455" s="39"/>
      <c r="V2455" s="39"/>
      <c r="W2455" s="39"/>
      <c r="X2455" s="39"/>
      <c r="Y2455" s="39"/>
      <c r="Z2455" s="39"/>
      <c r="AA2455" s="39"/>
      <c r="AB2455" s="39"/>
      <c r="AC2455" s="39"/>
      <c r="AD2455" s="39"/>
      <c r="AE2455" s="39"/>
      <c r="AR2455" s="232" t="s">
        <v>248</v>
      </c>
      <c r="AT2455" s="232" t="s">
        <v>132</v>
      </c>
      <c r="AU2455" s="232" t="s">
        <v>82</v>
      </c>
      <c r="AY2455" s="18" t="s">
        <v>129</v>
      </c>
      <c r="BE2455" s="233">
        <f>IF(N2455="základní",J2455,0)</f>
        <v>0</v>
      </c>
      <c r="BF2455" s="233">
        <f>IF(N2455="snížená",J2455,0)</f>
        <v>0</v>
      </c>
      <c r="BG2455" s="233">
        <f>IF(N2455="zákl. přenesená",J2455,0)</f>
        <v>0</v>
      </c>
      <c r="BH2455" s="233">
        <f>IF(N2455="sníž. přenesená",J2455,0)</f>
        <v>0</v>
      </c>
      <c r="BI2455" s="233">
        <f>IF(N2455="nulová",J2455,0)</f>
        <v>0</v>
      </c>
      <c r="BJ2455" s="18" t="s">
        <v>80</v>
      </c>
      <c r="BK2455" s="233">
        <f>ROUND(I2455*H2455,2)</f>
        <v>0</v>
      </c>
      <c r="BL2455" s="18" t="s">
        <v>248</v>
      </c>
      <c r="BM2455" s="232" t="s">
        <v>1521</v>
      </c>
    </row>
    <row r="2456" spans="1:47" s="2" customFormat="1" ht="12">
      <c r="A2456" s="39"/>
      <c r="B2456" s="40"/>
      <c r="C2456" s="41"/>
      <c r="D2456" s="234" t="s">
        <v>137</v>
      </c>
      <c r="E2456" s="41"/>
      <c r="F2456" s="235" t="s">
        <v>1520</v>
      </c>
      <c r="G2456" s="41"/>
      <c r="H2456" s="41"/>
      <c r="I2456" s="236"/>
      <c r="J2456" s="41"/>
      <c r="K2456" s="41"/>
      <c r="L2456" s="45"/>
      <c r="M2456" s="237"/>
      <c r="N2456" s="238"/>
      <c r="O2456" s="92"/>
      <c r="P2456" s="92"/>
      <c r="Q2456" s="92"/>
      <c r="R2456" s="92"/>
      <c r="S2456" s="92"/>
      <c r="T2456" s="93"/>
      <c r="U2456" s="39"/>
      <c r="V2456" s="39"/>
      <c r="W2456" s="39"/>
      <c r="X2456" s="39"/>
      <c r="Y2456" s="39"/>
      <c r="Z2456" s="39"/>
      <c r="AA2456" s="39"/>
      <c r="AB2456" s="39"/>
      <c r="AC2456" s="39"/>
      <c r="AD2456" s="39"/>
      <c r="AE2456" s="39"/>
      <c r="AT2456" s="18" t="s">
        <v>137</v>
      </c>
      <c r="AU2456" s="18" t="s">
        <v>82</v>
      </c>
    </row>
    <row r="2457" spans="1:65" s="2" customFormat="1" ht="24.15" customHeight="1">
      <c r="A2457" s="39"/>
      <c r="B2457" s="40"/>
      <c r="C2457" s="275" t="s">
        <v>1522</v>
      </c>
      <c r="D2457" s="275" t="s">
        <v>293</v>
      </c>
      <c r="E2457" s="276" t="s">
        <v>1523</v>
      </c>
      <c r="F2457" s="277" t="s">
        <v>1524</v>
      </c>
      <c r="G2457" s="278" t="s">
        <v>247</v>
      </c>
      <c r="H2457" s="279">
        <v>2</v>
      </c>
      <c r="I2457" s="280"/>
      <c r="J2457" s="281">
        <f>ROUND(I2457*H2457,2)</f>
        <v>0</v>
      </c>
      <c r="K2457" s="282"/>
      <c r="L2457" s="283"/>
      <c r="M2457" s="284" t="s">
        <v>1</v>
      </c>
      <c r="N2457" s="285" t="s">
        <v>38</v>
      </c>
      <c r="O2457" s="92"/>
      <c r="P2457" s="230">
        <f>O2457*H2457</f>
        <v>0</v>
      </c>
      <c r="Q2457" s="230">
        <v>0</v>
      </c>
      <c r="R2457" s="230">
        <f>Q2457*H2457</f>
        <v>0</v>
      </c>
      <c r="S2457" s="230">
        <v>0</v>
      </c>
      <c r="T2457" s="231">
        <f>S2457*H2457</f>
        <v>0</v>
      </c>
      <c r="U2457" s="39"/>
      <c r="V2457" s="39"/>
      <c r="W2457" s="39"/>
      <c r="X2457" s="39"/>
      <c r="Y2457" s="39"/>
      <c r="Z2457" s="39"/>
      <c r="AA2457" s="39"/>
      <c r="AB2457" s="39"/>
      <c r="AC2457" s="39"/>
      <c r="AD2457" s="39"/>
      <c r="AE2457" s="39"/>
      <c r="AR2457" s="232" t="s">
        <v>291</v>
      </c>
      <c r="AT2457" s="232" t="s">
        <v>293</v>
      </c>
      <c r="AU2457" s="232" t="s">
        <v>82</v>
      </c>
      <c r="AY2457" s="18" t="s">
        <v>129</v>
      </c>
      <c r="BE2457" s="233">
        <f>IF(N2457="základní",J2457,0)</f>
        <v>0</v>
      </c>
      <c r="BF2457" s="233">
        <f>IF(N2457="snížená",J2457,0)</f>
        <v>0</v>
      </c>
      <c r="BG2457" s="233">
        <f>IF(N2457="zákl. přenesená",J2457,0)</f>
        <v>0</v>
      </c>
      <c r="BH2457" s="233">
        <f>IF(N2457="sníž. přenesená",J2457,0)</f>
        <v>0</v>
      </c>
      <c r="BI2457" s="233">
        <f>IF(N2457="nulová",J2457,0)</f>
        <v>0</v>
      </c>
      <c r="BJ2457" s="18" t="s">
        <v>80</v>
      </c>
      <c r="BK2457" s="233">
        <f>ROUND(I2457*H2457,2)</f>
        <v>0</v>
      </c>
      <c r="BL2457" s="18" t="s">
        <v>248</v>
      </c>
      <c r="BM2457" s="232" t="s">
        <v>1525</v>
      </c>
    </row>
    <row r="2458" spans="1:47" s="2" customFormat="1" ht="12">
      <c r="A2458" s="39"/>
      <c r="B2458" s="40"/>
      <c r="C2458" s="41"/>
      <c r="D2458" s="234" t="s">
        <v>137</v>
      </c>
      <c r="E2458" s="41"/>
      <c r="F2458" s="235" t="s">
        <v>1524</v>
      </c>
      <c r="G2458" s="41"/>
      <c r="H2458" s="41"/>
      <c r="I2458" s="236"/>
      <c r="J2458" s="41"/>
      <c r="K2458" s="41"/>
      <c r="L2458" s="45"/>
      <c r="M2458" s="237"/>
      <c r="N2458" s="238"/>
      <c r="O2458" s="92"/>
      <c r="P2458" s="92"/>
      <c r="Q2458" s="92"/>
      <c r="R2458" s="92"/>
      <c r="S2458" s="92"/>
      <c r="T2458" s="93"/>
      <c r="U2458" s="39"/>
      <c r="V2458" s="39"/>
      <c r="W2458" s="39"/>
      <c r="X2458" s="39"/>
      <c r="Y2458" s="39"/>
      <c r="Z2458" s="39"/>
      <c r="AA2458" s="39"/>
      <c r="AB2458" s="39"/>
      <c r="AC2458" s="39"/>
      <c r="AD2458" s="39"/>
      <c r="AE2458" s="39"/>
      <c r="AT2458" s="18" t="s">
        <v>137</v>
      </c>
      <c r="AU2458" s="18" t="s">
        <v>82</v>
      </c>
    </row>
    <row r="2459" spans="1:65" s="2" customFormat="1" ht="24.15" customHeight="1">
      <c r="A2459" s="39"/>
      <c r="B2459" s="40"/>
      <c r="C2459" s="275" t="s">
        <v>765</v>
      </c>
      <c r="D2459" s="275" t="s">
        <v>293</v>
      </c>
      <c r="E2459" s="276" t="s">
        <v>1526</v>
      </c>
      <c r="F2459" s="277" t="s">
        <v>1527</v>
      </c>
      <c r="G2459" s="278" t="s">
        <v>247</v>
      </c>
      <c r="H2459" s="279">
        <v>10</v>
      </c>
      <c r="I2459" s="280"/>
      <c r="J2459" s="281">
        <f>ROUND(I2459*H2459,2)</f>
        <v>0</v>
      </c>
      <c r="K2459" s="282"/>
      <c r="L2459" s="283"/>
      <c r="M2459" s="284" t="s">
        <v>1</v>
      </c>
      <c r="N2459" s="285" t="s">
        <v>38</v>
      </c>
      <c r="O2459" s="92"/>
      <c r="P2459" s="230">
        <f>O2459*H2459</f>
        <v>0</v>
      </c>
      <c r="Q2459" s="230">
        <v>0</v>
      </c>
      <c r="R2459" s="230">
        <f>Q2459*H2459</f>
        <v>0</v>
      </c>
      <c r="S2459" s="230">
        <v>0</v>
      </c>
      <c r="T2459" s="231">
        <f>S2459*H2459</f>
        <v>0</v>
      </c>
      <c r="U2459" s="39"/>
      <c r="V2459" s="39"/>
      <c r="W2459" s="39"/>
      <c r="X2459" s="39"/>
      <c r="Y2459" s="39"/>
      <c r="Z2459" s="39"/>
      <c r="AA2459" s="39"/>
      <c r="AB2459" s="39"/>
      <c r="AC2459" s="39"/>
      <c r="AD2459" s="39"/>
      <c r="AE2459" s="39"/>
      <c r="AR2459" s="232" t="s">
        <v>291</v>
      </c>
      <c r="AT2459" s="232" t="s">
        <v>293</v>
      </c>
      <c r="AU2459" s="232" t="s">
        <v>82</v>
      </c>
      <c r="AY2459" s="18" t="s">
        <v>129</v>
      </c>
      <c r="BE2459" s="233">
        <f>IF(N2459="základní",J2459,0)</f>
        <v>0</v>
      </c>
      <c r="BF2459" s="233">
        <f>IF(N2459="snížená",J2459,0)</f>
        <v>0</v>
      </c>
      <c r="BG2459" s="233">
        <f>IF(N2459="zákl. přenesená",J2459,0)</f>
        <v>0</v>
      </c>
      <c r="BH2459" s="233">
        <f>IF(N2459="sníž. přenesená",J2459,0)</f>
        <v>0</v>
      </c>
      <c r="BI2459" s="233">
        <f>IF(N2459="nulová",J2459,0)</f>
        <v>0</v>
      </c>
      <c r="BJ2459" s="18" t="s">
        <v>80</v>
      </c>
      <c r="BK2459" s="233">
        <f>ROUND(I2459*H2459,2)</f>
        <v>0</v>
      </c>
      <c r="BL2459" s="18" t="s">
        <v>248</v>
      </c>
      <c r="BM2459" s="232" t="s">
        <v>1528</v>
      </c>
    </row>
    <row r="2460" spans="1:47" s="2" customFormat="1" ht="12">
      <c r="A2460" s="39"/>
      <c r="B2460" s="40"/>
      <c r="C2460" s="41"/>
      <c r="D2460" s="234" t="s">
        <v>137</v>
      </c>
      <c r="E2460" s="41"/>
      <c r="F2460" s="235" t="s">
        <v>1527</v>
      </c>
      <c r="G2460" s="41"/>
      <c r="H2460" s="41"/>
      <c r="I2460" s="236"/>
      <c r="J2460" s="41"/>
      <c r="K2460" s="41"/>
      <c r="L2460" s="45"/>
      <c r="M2460" s="237"/>
      <c r="N2460" s="238"/>
      <c r="O2460" s="92"/>
      <c r="P2460" s="92"/>
      <c r="Q2460" s="92"/>
      <c r="R2460" s="92"/>
      <c r="S2460" s="92"/>
      <c r="T2460" s="93"/>
      <c r="U2460" s="39"/>
      <c r="V2460" s="39"/>
      <c r="W2460" s="39"/>
      <c r="X2460" s="39"/>
      <c r="Y2460" s="39"/>
      <c r="Z2460" s="39"/>
      <c r="AA2460" s="39"/>
      <c r="AB2460" s="39"/>
      <c r="AC2460" s="39"/>
      <c r="AD2460" s="39"/>
      <c r="AE2460" s="39"/>
      <c r="AT2460" s="18" t="s">
        <v>137</v>
      </c>
      <c r="AU2460" s="18" t="s">
        <v>82</v>
      </c>
    </row>
    <row r="2461" spans="1:65" s="2" customFormat="1" ht="24.15" customHeight="1">
      <c r="A2461" s="39"/>
      <c r="B2461" s="40"/>
      <c r="C2461" s="275" t="s">
        <v>1529</v>
      </c>
      <c r="D2461" s="275" t="s">
        <v>293</v>
      </c>
      <c r="E2461" s="276" t="s">
        <v>1530</v>
      </c>
      <c r="F2461" s="277" t="s">
        <v>1531</v>
      </c>
      <c r="G2461" s="278" t="s">
        <v>247</v>
      </c>
      <c r="H2461" s="279">
        <v>21</v>
      </c>
      <c r="I2461" s="280"/>
      <c r="J2461" s="281">
        <f>ROUND(I2461*H2461,2)</f>
        <v>0</v>
      </c>
      <c r="K2461" s="282"/>
      <c r="L2461" s="283"/>
      <c r="M2461" s="284" t="s">
        <v>1</v>
      </c>
      <c r="N2461" s="285" t="s">
        <v>38</v>
      </c>
      <c r="O2461" s="92"/>
      <c r="P2461" s="230">
        <f>O2461*H2461</f>
        <v>0</v>
      </c>
      <c r="Q2461" s="230">
        <v>0</v>
      </c>
      <c r="R2461" s="230">
        <f>Q2461*H2461</f>
        <v>0</v>
      </c>
      <c r="S2461" s="230">
        <v>0</v>
      </c>
      <c r="T2461" s="231">
        <f>S2461*H2461</f>
        <v>0</v>
      </c>
      <c r="U2461" s="39"/>
      <c r="V2461" s="39"/>
      <c r="W2461" s="39"/>
      <c r="X2461" s="39"/>
      <c r="Y2461" s="39"/>
      <c r="Z2461" s="39"/>
      <c r="AA2461" s="39"/>
      <c r="AB2461" s="39"/>
      <c r="AC2461" s="39"/>
      <c r="AD2461" s="39"/>
      <c r="AE2461" s="39"/>
      <c r="AR2461" s="232" t="s">
        <v>291</v>
      </c>
      <c r="AT2461" s="232" t="s">
        <v>293</v>
      </c>
      <c r="AU2461" s="232" t="s">
        <v>82</v>
      </c>
      <c r="AY2461" s="18" t="s">
        <v>129</v>
      </c>
      <c r="BE2461" s="233">
        <f>IF(N2461="základní",J2461,0)</f>
        <v>0</v>
      </c>
      <c r="BF2461" s="233">
        <f>IF(N2461="snížená",J2461,0)</f>
        <v>0</v>
      </c>
      <c r="BG2461" s="233">
        <f>IF(N2461="zákl. přenesená",J2461,0)</f>
        <v>0</v>
      </c>
      <c r="BH2461" s="233">
        <f>IF(N2461="sníž. přenesená",J2461,0)</f>
        <v>0</v>
      </c>
      <c r="BI2461" s="233">
        <f>IF(N2461="nulová",J2461,0)</f>
        <v>0</v>
      </c>
      <c r="BJ2461" s="18" t="s">
        <v>80</v>
      </c>
      <c r="BK2461" s="233">
        <f>ROUND(I2461*H2461,2)</f>
        <v>0</v>
      </c>
      <c r="BL2461" s="18" t="s">
        <v>248</v>
      </c>
      <c r="BM2461" s="232" t="s">
        <v>1532</v>
      </c>
    </row>
    <row r="2462" spans="1:47" s="2" customFormat="1" ht="12">
      <c r="A2462" s="39"/>
      <c r="B2462" s="40"/>
      <c r="C2462" s="41"/>
      <c r="D2462" s="234" t="s">
        <v>137</v>
      </c>
      <c r="E2462" s="41"/>
      <c r="F2462" s="235" t="s">
        <v>1531</v>
      </c>
      <c r="G2462" s="41"/>
      <c r="H2462" s="41"/>
      <c r="I2462" s="236"/>
      <c r="J2462" s="41"/>
      <c r="K2462" s="41"/>
      <c r="L2462" s="45"/>
      <c r="M2462" s="237"/>
      <c r="N2462" s="238"/>
      <c r="O2462" s="92"/>
      <c r="P2462" s="92"/>
      <c r="Q2462" s="92"/>
      <c r="R2462" s="92"/>
      <c r="S2462" s="92"/>
      <c r="T2462" s="93"/>
      <c r="U2462" s="39"/>
      <c r="V2462" s="39"/>
      <c r="W2462" s="39"/>
      <c r="X2462" s="39"/>
      <c r="Y2462" s="39"/>
      <c r="Z2462" s="39"/>
      <c r="AA2462" s="39"/>
      <c r="AB2462" s="39"/>
      <c r="AC2462" s="39"/>
      <c r="AD2462" s="39"/>
      <c r="AE2462" s="39"/>
      <c r="AT2462" s="18" t="s">
        <v>137</v>
      </c>
      <c r="AU2462" s="18" t="s">
        <v>82</v>
      </c>
    </row>
    <row r="2463" spans="1:65" s="2" customFormat="1" ht="37.8" customHeight="1">
      <c r="A2463" s="39"/>
      <c r="B2463" s="40"/>
      <c r="C2463" s="220" t="s">
        <v>776</v>
      </c>
      <c r="D2463" s="220" t="s">
        <v>132</v>
      </c>
      <c r="E2463" s="221" t="s">
        <v>1533</v>
      </c>
      <c r="F2463" s="222" t="s">
        <v>1534</v>
      </c>
      <c r="G2463" s="223" t="s">
        <v>247</v>
      </c>
      <c r="H2463" s="224">
        <v>2</v>
      </c>
      <c r="I2463" s="225"/>
      <c r="J2463" s="226">
        <f>ROUND(I2463*H2463,2)</f>
        <v>0</v>
      </c>
      <c r="K2463" s="227"/>
      <c r="L2463" s="45"/>
      <c r="M2463" s="228" t="s">
        <v>1</v>
      </c>
      <c r="N2463" s="229" t="s">
        <v>38</v>
      </c>
      <c r="O2463" s="92"/>
      <c r="P2463" s="230">
        <f>O2463*H2463</f>
        <v>0</v>
      </c>
      <c r="Q2463" s="230">
        <v>0</v>
      </c>
      <c r="R2463" s="230">
        <f>Q2463*H2463</f>
        <v>0</v>
      </c>
      <c r="S2463" s="230">
        <v>0</v>
      </c>
      <c r="T2463" s="231">
        <f>S2463*H2463</f>
        <v>0</v>
      </c>
      <c r="U2463" s="39"/>
      <c r="V2463" s="39"/>
      <c r="W2463" s="39"/>
      <c r="X2463" s="39"/>
      <c r="Y2463" s="39"/>
      <c r="Z2463" s="39"/>
      <c r="AA2463" s="39"/>
      <c r="AB2463" s="39"/>
      <c r="AC2463" s="39"/>
      <c r="AD2463" s="39"/>
      <c r="AE2463" s="39"/>
      <c r="AR2463" s="232" t="s">
        <v>248</v>
      </c>
      <c r="AT2463" s="232" t="s">
        <v>132</v>
      </c>
      <c r="AU2463" s="232" t="s">
        <v>82</v>
      </c>
      <c r="AY2463" s="18" t="s">
        <v>129</v>
      </c>
      <c r="BE2463" s="233">
        <f>IF(N2463="základní",J2463,0)</f>
        <v>0</v>
      </c>
      <c r="BF2463" s="233">
        <f>IF(N2463="snížená",J2463,0)</f>
        <v>0</v>
      </c>
      <c r="BG2463" s="233">
        <f>IF(N2463="zákl. přenesená",J2463,0)</f>
        <v>0</v>
      </c>
      <c r="BH2463" s="233">
        <f>IF(N2463="sníž. přenesená",J2463,0)</f>
        <v>0</v>
      </c>
      <c r="BI2463" s="233">
        <f>IF(N2463="nulová",J2463,0)</f>
        <v>0</v>
      </c>
      <c r="BJ2463" s="18" t="s">
        <v>80</v>
      </c>
      <c r="BK2463" s="233">
        <f>ROUND(I2463*H2463,2)</f>
        <v>0</v>
      </c>
      <c r="BL2463" s="18" t="s">
        <v>248</v>
      </c>
      <c r="BM2463" s="232" t="s">
        <v>1535</v>
      </c>
    </row>
    <row r="2464" spans="1:47" s="2" customFormat="1" ht="12">
      <c r="A2464" s="39"/>
      <c r="B2464" s="40"/>
      <c r="C2464" s="41"/>
      <c r="D2464" s="234" t="s">
        <v>137</v>
      </c>
      <c r="E2464" s="41"/>
      <c r="F2464" s="235" t="s">
        <v>1534</v>
      </c>
      <c r="G2464" s="41"/>
      <c r="H2464" s="41"/>
      <c r="I2464" s="236"/>
      <c r="J2464" s="41"/>
      <c r="K2464" s="41"/>
      <c r="L2464" s="45"/>
      <c r="M2464" s="237"/>
      <c r="N2464" s="238"/>
      <c r="O2464" s="92"/>
      <c r="P2464" s="92"/>
      <c r="Q2464" s="92"/>
      <c r="R2464" s="92"/>
      <c r="S2464" s="92"/>
      <c r="T2464" s="93"/>
      <c r="U2464" s="39"/>
      <c r="V2464" s="39"/>
      <c r="W2464" s="39"/>
      <c r="X2464" s="39"/>
      <c r="Y2464" s="39"/>
      <c r="Z2464" s="39"/>
      <c r="AA2464" s="39"/>
      <c r="AB2464" s="39"/>
      <c r="AC2464" s="39"/>
      <c r="AD2464" s="39"/>
      <c r="AE2464" s="39"/>
      <c r="AT2464" s="18" t="s">
        <v>137</v>
      </c>
      <c r="AU2464" s="18" t="s">
        <v>82</v>
      </c>
    </row>
    <row r="2465" spans="1:65" s="2" customFormat="1" ht="49.05" customHeight="1">
      <c r="A2465" s="39"/>
      <c r="B2465" s="40"/>
      <c r="C2465" s="275" t="s">
        <v>1536</v>
      </c>
      <c r="D2465" s="275" t="s">
        <v>293</v>
      </c>
      <c r="E2465" s="276" t="s">
        <v>1537</v>
      </c>
      <c r="F2465" s="277" t="s">
        <v>1538</v>
      </c>
      <c r="G2465" s="278" t="s">
        <v>247</v>
      </c>
      <c r="H2465" s="279">
        <v>2</v>
      </c>
      <c r="I2465" s="280"/>
      <c r="J2465" s="281">
        <f>ROUND(I2465*H2465,2)</f>
        <v>0</v>
      </c>
      <c r="K2465" s="282"/>
      <c r="L2465" s="283"/>
      <c r="M2465" s="284" t="s">
        <v>1</v>
      </c>
      <c r="N2465" s="285" t="s">
        <v>38</v>
      </c>
      <c r="O2465" s="92"/>
      <c r="P2465" s="230">
        <f>O2465*H2465</f>
        <v>0</v>
      </c>
      <c r="Q2465" s="230">
        <v>0</v>
      </c>
      <c r="R2465" s="230">
        <f>Q2465*H2465</f>
        <v>0</v>
      </c>
      <c r="S2465" s="230">
        <v>0</v>
      </c>
      <c r="T2465" s="231">
        <f>S2465*H2465</f>
        <v>0</v>
      </c>
      <c r="U2465" s="39"/>
      <c r="V2465" s="39"/>
      <c r="W2465" s="39"/>
      <c r="X2465" s="39"/>
      <c r="Y2465" s="39"/>
      <c r="Z2465" s="39"/>
      <c r="AA2465" s="39"/>
      <c r="AB2465" s="39"/>
      <c r="AC2465" s="39"/>
      <c r="AD2465" s="39"/>
      <c r="AE2465" s="39"/>
      <c r="AR2465" s="232" t="s">
        <v>291</v>
      </c>
      <c r="AT2465" s="232" t="s">
        <v>293</v>
      </c>
      <c r="AU2465" s="232" t="s">
        <v>82</v>
      </c>
      <c r="AY2465" s="18" t="s">
        <v>129</v>
      </c>
      <c r="BE2465" s="233">
        <f>IF(N2465="základní",J2465,0)</f>
        <v>0</v>
      </c>
      <c r="BF2465" s="233">
        <f>IF(N2465="snížená",J2465,0)</f>
        <v>0</v>
      </c>
      <c r="BG2465" s="233">
        <f>IF(N2465="zákl. přenesená",J2465,0)</f>
        <v>0</v>
      </c>
      <c r="BH2465" s="233">
        <f>IF(N2465="sníž. přenesená",J2465,0)</f>
        <v>0</v>
      </c>
      <c r="BI2465" s="233">
        <f>IF(N2465="nulová",J2465,0)</f>
        <v>0</v>
      </c>
      <c r="BJ2465" s="18" t="s">
        <v>80</v>
      </c>
      <c r="BK2465" s="233">
        <f>ROUND(I2465*H2465,2)</f>
        <v>0</v>
      </c>
      <c r="BL2465" s="18" t="s">
        <v>248</v>
      </c>
      <c r="BM2465" s="232" t="s">
        <v>1539</v>
      </c>
    </row>
    <row r="2466" spans="1:47" s="2" customFormat="1" ht="12">
      <c r="A2466" s="39"/>
      <c r="B2466" s="40"/>
      <c r="C2466" s="41"/>
      <c r="D2466" s="234" t="s">
        <v>137</v>
      </c>
      <c r="E2466" s="41"/>
      <c r="F2466" s="235" t="s">
        <v>1540</v>
      </c>
      <c r="G2466" s="41"/>
      <c r="H2466" s="41"/>
      <c r="I2466" s="236"/>
      <c r="J2466" s="41"/>
      <c r="K2466" s="41"/>
      <c r="L2466" s="45"/>
      <c r="M2466" s="237"/>
      <c r="N2466" s="238"/>
      <c r="O2466" s="92"/>
      <c r="P2466" s="92"/>
      <c r="Q2466" s="92"/>
      <c r="R2466" s="92"/>
      <c r="S2466" s="92"/>
      <c r="T2466" s="93"/>
      <c r="U2466" s="39"/>
      <c r="V2466" s="39"/>
      <c r="W2466" s="39"/>
      <c r="X2466" s="39"/>
      <c r="Y2466" s="39"/>
      <c r="Z2466" s="39"/>
      <c r="AA2466" s="39"/>
      <c r="AB2466" s="39"/>
      <c r="AC2466" s="39"/>
      <c r="AD2466" s="39"/>
      <c r="AE2466" s="39"/>
      <c r="AT2466" s="18" t="s">
        <v>137</v>
      </c>
      <c r="AU2466" s="18" t="s">
        <v>82</v>
      </c>
    </row>
    <row r="2467" spans="1:51" s="14" customFormat="1" ht="12">
      <c r="A2467" s="14"/>
      <c r="B2467" s="253"/>
      <c r="C2467" s="254"/>
      <c r="D2467" s="234" t="s">
        <v>188</v>
      </c>
      <c r="E2467" s="255" t="s">
        <v>1</v>
      </c>
      <c r="F2467" s="256" t="s">
        <v>1541</v>
      </c>
      <c r="G2467" s="254"/>
      <c r="H2467" s="257">
        <v>1</v>
      </c>
      <c r="I2467" s="258"/>
      <c r="J2467" s="254"/>
      <c r="K2467" s="254"/>
      <c r="L2467" s="259"/>
      <c r="M2467" s="260"/>
      <c r="N2467" s="261"/>
      <c r="O2467" s="261"/>
      <c r="P2467" s="261"/>
      <c r="Q2467" s="261"/>
      <c r="R2467" s="261"/>
      <c r="S2467" s="261"/>
      <c r="T2467" s="262"/>
      <c r="U2467" s="14"/>
      <c r="V2467" s="14"/>
      <c r="W2467" s="14"/>
      <c r="X2467" s="14"/>
      <c r="Y2467" s="14"/>
      <c r="Z2467" s="14"/>
      <c r="AA2467" s="14"/>
      <c r="AB2467" s="14"/>
      <c r="AC2467" s="14"/>
      <c r="AD2467" s="14"/>
      <c r="AE2467" s="14"/>
      <c r="AT2467" s="263" t="s">
        <v>188</v>
      </c>
      <c r="AU2467" s="263" t="s">
        <v>82</v>
      </c>
      <c r="AV2467" s="14" t="s">
        <v>82</v>
      </c>
      <c r="AW2467" s="14" t="s">
        <v>30</v>
      </c>
      <c r="AX2467" s="14" t="s">
        <v>73</v>
      </c>
      <c r="AY2467" s="263" t="s">
        <v>129</v>
      </c>
    </row>
    <row r="2468" spans="1:51" s="14" customFormat="1" ht="12">
      <c r="A2468" s="14"/>
      <c r="B2468" s="253"/>
      <c r="C2468" s="254"/>
      <c r="D2468" s="234" t="s">
        <v>188</v>
      </c>
      <c r="E2468" s="255" t="s">
        <v>1</v>
      </c>
      <c r="F2468" s="256" t="s">
        <v>1542</v>
      </c>
      <c r="G2468" s="254"/>
      <c r="H2468" s="257">
        <v>1</v>
      </c>
      <c r="I2468" s="258"/>
      <c r="J2468" s="254"/>
      <c r="K2468" s="254"/>
      <c r="L2468" s="259"/>
      <c r="M2468" s="260"/>
      <c r="N2468" s="261"/>
      <c r="O2468" s="261"/>
      <c r="P2468" s="261"/>
      <c r="Q2468" s="261"/>
      <c r="R2468" s="261"/>
      <c r="S2468" s="261"/>
      <c r="T2468" s="262"/>
      <c r="U2468" s="14"/>
      <c r="V2468" s="14"/>
      <c r="W2468" s="14"/>
      <c r="X2468" s="14"/>
      <c r="Y2468" s="14"/>
      <c r="Z2468" s="14"/>
      <c r="AA2468" s="14"/>
      <c r="AB2468" s="14"/>
      <c r="AC2468" s="14"/>
      <c r="AD2468" s="14"/>
      <c r="AE2468" s="14"/>
      <c r="AT2468" s="263" t="s">
        <v>188</v>
      </c>
      <c r="AU2468" s="263" t="s">
        <v>82</v>
      </c>
      <c r="AV2468" s="14" t="s">
        <v>82</v>
      </c>
      <c r="AW2468" s="14" t="s">
        <v>30</v>
      </c>
      <c r="AX2468" s="14" t="s">
        <v>73</v>
      </c>
      <c r="AY2468" s="263" t="s">
        <v>129</v>
      </c>
    </row>
    <row r="2469" spans="1:51" s="15" customFormat="1" ht="12">
      <c r="A2469" s="15"/>
      <c r="B2469" s="264"/>
      <c r="C2469" s="265"/>
      <c r="D2469" s="234" t="s">
        <v>188</v>
      </c>
      <c r="E2469" s="266" t="s">
        <v>1</v>
      </c>
      <c r="F2469" s="267" t="s">
        <v>197</v>
      </c>
      <c r="G2469" s="265"/>
      <c r="H2469" s="268">
        <v>2</v>
      </c>
      <c r="I2469" s="269"/>
      <c r="J2469" s="265"/>
      <c r="K2469" s="265"/>
      <c r="L2469" s="270"/>
      <c r="M2469" s="271"/>
      <c r="N2469" s="272"/>
      <c r="O2469" s="272"/>
      <c r="P2469" s="272"/>
      <c r="Q2469" s="272"/>
      <c r="R2469" s="272"/>
      <c r="S2469" s="272"/>
      <c r="T2469" s="273"/>
      <c r="U2469" s="15"/>
      <c r="V2469" s="15"/>
      <c r="W2469" s="15"/>
      <c r="X2469" s="15"/>
      <c r="Y2469" s="15"/>
      <c r="Z2469" s="15"/>
      <c r="AA2469" s="15"/>
      <c r="AB2469" s="15"/>
      <c r="AC2469" s="15"/>
      <c r="AD2469" s="15"/>
      <c r="AE2469" s="15"/>
      <c r="AT2469" s="274" t="s">
        <v>188</v>
      </c>
      <c r="AU2469" s="274" t="s">
        <v>82</v>
      </c>
      <c r="AV2469" s="15" t="s">
        <v>136</v>
      </c>
      <c r="AW2469" s="15" t="s">
        <v>30</v>
      </c>
      <c r="AX2469" s="15" t="s">
        <v>80</v>
      </c>
      <c r="AY2469" s="274" t="s">
        <v>129</v>
      </c>
    </row>
    <row r="2470" spans="1:65" s="2" customFormat="1" ht="33" customHeight="1">
      <c r="A2470" s="39"/>
      <c r="B2470" s="40"/>
      <c r="C2470" s="275" t="s">
        <v>1543</v>
      </c>
      <c r="D2470" s="275" t="s">
        <v>293</v>
      </c>
      <c r="E2470" s="276" t="s">
        <v>1544</v>
      </c>
      <c r="F2470" s="277" t="s">
        <v>1545</v>
      </c>
      <c r="G2470" s="278" t="s">
        <v>247</v>
      </c>
      <c r="H2470" s="279">
        <v>2</v>
      </c>
      <c r="I2470" s="280"/>
      <c r="J2470" s="281">
        <f>ROUND(I2470*H2470,2)</f>
        <v>0</v>
      </c>
      <c r="K2470" s="282"/>
      <c r="L2470" s="283"/>
      <c r="M2470" s="284" t="s">
        <v>1</v>
      </c>
      <c r="N2470" s="285" t="s">
        <v>38</v>
      </c>
      <c r="O2470" s="92"/>
      <c r="P2470" s="230">
        <f>O2470*H2470</f>
        <v>0</v>
      </c>
      <c r="Q2470" s="230">
        <v>0</v>
      </c>
      <c r="R2470" s="230">
        <f>Q2470*H2470</f>
        <v>0</v>
      </c>
      <c r="S2470" s="230">
        <v>0</v>
      </c>
      <c r="T2470" s="231">
        <f>S2470*H2470</f>
        <v>0</v>
      </c>
      <c r="U2470" s="39"/>
      <c r="V2470" s="39"/>
      <c r="W2470" s="39"/>
      <c r="X2470" s="39"/>
      <c r="Y2470" s="39"/>
      <c r="Z2470" s="39"/>
      <c r="AA2470" s="39"/>
      <c r="AB2470" s="39"/>
      <c r="AC2470" s="39"/>
      <c r="AD2470" s="39"/>
      <c r="AE2470" s="39"/>
      <c r="AR2470" s="232" t="s">
        <v>291</v>
      </c>
      <c r="AT2470" s="232" t="s">
        <v>293</v>
      </c>
      <c r="AU2470" s="232" t="s">
        <v>82</v>
      </c>
      <c r="AY2470" s="18" t="s">
        <v>129</v>
      </c>
      <c r="BE2470" s="233">
        <f>IF(N2470="základní",J2470,0)</f>
        <v>0</v>
      </c>
      <c r="BF2470" s="233">
        <f>IF(N2470="snížená",J2470,0)</f>
        <v>0</v>
      </c>
      <c r="BG2470" s="233">
        <f>IF(N2470="zákl. přenesená",J2470,0)</f>
        <v>0</v>
      </c>
      <c r="BH2470" s="233">
        <f>IF(N2470="sníž. přenesená",J2470,0)</f>
        <v>0</v>
      </c>
      <c r="BI2470" s="233">
        <f>IF(N2470="nulová",J2470,0)</f>
        <v>0</v>
      </c>
      <c r="BJ2470" s="18" t="s">
        <v>80</v>
      </c>
      <c r="BK2470" s="233">
        <f>ROUND(I2470*H2470,2)</f>
        <v>0</v>
      </c>
      <c r="BL2470" s="18" t="s">
        <v>248</v>
      </c>
      <c r="BM2470" s="232" t="s">
        <v>1546</v>
      </c>
    </row>
    <row r="2471" spans="1:47" s="2" customFormat="1" ht="12">
      <c r="A2471" s="39"/>
      <c r="B2471" s="40"/>
      <c r="C2471" s="41"/>
      <c r="D2471" s="234" t="s">
        <v>137</v>
      </c>
      <c r="E2471" s="41"/>
      <c r="F2471" s="235" t="s">
        <v>1545</v>
      </c>
      <c r="G2471" s="41"/>
      <c r="H2471" s="41"/>
      <c r="I2471" s="236"/>
      <c r="J2471" s="41"/>
      <c r="K2471" s="41"/>
      <c r="L2471" s="45"/>
      <c r="M2471" s="237"/>
      <c r="N2471" s="238"/>
      <c r="O2471" s="92"/>
      <c r="P2471" s="92"/>
      <c r="Q2471" s="92"/>
      <c r="R2471" s="92"/>
      <c r="S2471" s="92"/>
      <c r="T2471" s="93"/>
      <c r="U2471" s="39"/>
      <c r="V2471" s="39"/>
      <c r="W2471" s="39"/>
      <c r="X2471" s="39"/>
      <c r="Y2471" s="39"/>
      <c r="Z2471" s="39"/>
      <c r="AA2471" s="39"/>
      <c r="AB2471" s="39"/>
      <c r="AC2471" s="39"/>
      <c r="AD2471" s="39"/>
      <c r="AE2471" s="39"/>
      <c r="AT2471" s="18" t="s">
        <v>137</v>
      </c>
      <c r="AU2471" s="18" t="s">
        <v>82</v>
      </c>
    </row>
    <row r="2472" spans="1:65" s="2" customFormat="1" ht="37.8" customHeight="1">
      <c r="A2472" s="39"/>
      <c r="B2472" s="40"/>
      <c r="C2472" s="220" t="s">
        <v>779</v>
      </c>
      <c r="D2472" s="220" t="s">
        <v>132</v>
      </c>
      <c r="E2472" s="221" t="s">
        <v>1547</v>
      </c>
      <c r="F2472" s="222" t="s">
        <v>1548</v>
      </c>
      <c r="G2472" s="223" t="s">
        <v>247</v>
      </c>
      <c r="H2472" s="224">
        <v>1</v>
      </c>
      <c r="I2472" s="225"/>
      <c r="J2472" s="226">
        <f>ROUND(I2472*H2472,2)</f>
        <v>0</v>
      </c>
      <c r="K2472" s="227"/>
      <c r="L2472" s="45"/>
      <c r="M2472" s="228" t="s">
        <v>1</v>
      </c>
      <c r="N2472" s="229" t="s">
        <v>38</v>
      </c>
      <c r="O2472" s="92"/>
      <c r="P2472" s="230">
        <f>O2472*H2472</f>
        <v>0</v>
      </c>
      <c r="Q2472" s="230">
        <v>0</v>
      </c>
      <c r="R2472" s="230">
        <f>Q2472*H2472</f>
        <v>0</v>
      </c>
      <c r="S2472" s="230">
        <v>0</v>
      </c>
      <c r="T2472" s="231">
        <f>S2472*H2472</f>
        <v>0</v>
      </c>
      <c r="U2472" s="39"/>
      <c r="V2472" s="39"/>
      <c r="W2472" s="39"/>
      <c r="X2472" s="39"/>
      <c r="Y2472" s="39"/>
      <c r="Z2472" s="39"/>
      <c r="AA2472" s="39"/>
      <c r="AB2472" s="39"/>
      <c r="AC2472" s="39"/>
      <c r="AD2472" s="39"/>
      <c r="AE2472" s="39"/>
      <c r="AR2472" s="232" t="s">
        <v>248</v>
      </c>
      <c r="AT2472" s="232" t="s">
        <v>132</v>
      </c>
      <c r="AU2472" s="232" t="s">
        <v>82</v>
      </c>
      <c r="AY2472" s="18" t="s">
        <v>129</v>
      </c>
      <c r="BE2472" s="233">
        <f>IF(N2472="základní",J2472,0)</f>
        <v>0</v>
      </c>
      <c r="BF2472" s="233">
        <f>IF(N2472="snížená",J2472,0)</f>
        <v>0</v>
      </c>
      <c r="BG2472" s="233">
        <f>IF(N2472="zákl. přenesená",J2472,0)</f>
        <v>0</v>
      </c>
      <c r="BH2472" s="233">
        <f>IF(N2472="sníž. přenesená",J2472,0)</f>
        <v>0</v>
      </c>
      <c r="BI2472" s="233">
        <f>IF(N2472="nulová",J2472,0)</f>
        <v>0</v>
      </c>
      <c r="BJ2472" s="18" t="s">
        <v>80</v>
      </c>
      <c r="BK2472" s="233">
        <f>ROUND(I2472*H2472,2)</f>
        <v>0</v>
      </c>
      <c r="BL2472" s="18" t="s">
        <v>248</v>
      </c>
      <c r="BM2472" s="232" t="s">
        <v>1549</v>
      </c>
    </row>
    <row r="2473" spans="1:47" s="2" customFormat="1" ht="12">
      <c r="A2473" s="39"/>
      <c r="B2473" s="40"/>
      <c r="C2473" s="41"/>
      <c r="D2473" s="234" t="s">
        <v>137</v>
      </c>
      <c r="E2473" s="41"/>
      <c r="F2473" s="235" t="s">
        <v>1548</v>
      </c>
      <c r="G2473" s="41"/>
      <c r="H2473" s="41"/>
      <c r="I2473" s="236"/>
      <c r="J2473" s="41"/>
      <c r="K2473" s="41"/>
      <c r="L2473" s="45"/>
      <c r="M2473" s="237"/>
      <c r="N2473" s="238"/>
      <c r="O2473" s="92"/>
      <c r="P2473" s="92"/>
      <c r="Q2473" s="92"/>
      <c r="R2473" s="92"/>
      <c r="S2473" s="92"/>
      <c r="T2473" s="93"/>
      <c r="U2473" s="39"/>
      <c r="V2473" s="39"/>
      <c r="W2473" s="39"/>
      <c r="X2473" s="39"/>
      <c r="Y2473" s="39"/>
      <c r="Z2473" s="39"/>
      <c r="AA2473" s="39"/>
      <c r="AB2473" s="39"/>
      <c r="AC2473" s="39"/>
      <c r="AD2473" s="39"/>
      <c r="AE2473" s="39"/>
      <c r="AT2473" s="18" t="s">
        <v>137</v>
      </c>
      <c r="AU2473" s="18" t="s">
        <v>82</v>
      </c>
    </row>
    <row r="2474" spans="1:65" s="2" customFormat="1" ht="33" customHeight="1">
      <c r="A2474" s="39"/>
      <c r="B2474" s="40"/>
      <c r="C2474" s="275" t="s">
        <v>1550</v>
      </c>
      <c r="D2474" s="275" t="s">
        <v>293</v>
      </c>
      <c r="E2474" s="276" t="s">
        <v>1551</v>
      </c>
      <c r="F2474" s="277" t="s">
        <v>1552</v>
      </c>
      <c r="G2474" s="278" t="s">
        <v>247</v>
      </c>
      <c r="H2474" s="279">
        <v>1</v>
      </c>
      <c r="I2474" s="280"/>
      <c r="J2474" s="281">
        <f>ROUND(I2474*H2474,2)</f>
        <v>0</v>
      </c>
      <c r="K2474" s="282"/>
      <c r="L2474" s="283"/>
      <c r="M2474" s="284" t="s">
        <v>1</v>
      </c>
      <c r="N2474" s="285" t="s">
        <v>38</v>
      </c>
      <c r="O2474" s="92"/>
      <c r="P2474" s="230">
        <f>O2474*H2474</f>
        <v>0</v>
      </c>
      <c r="Q2474" s="230">
        <v>0</v>
      </c>
      <c r="R2474" s="230">
        <f>Q2474*H2474</f>
        <v>0</v>
      </c>
      <c r="S2474" s="230">
        <v>0</v>
      </c>
      <c r="T2474" s="231">
        <f>S2474*H2474</f>
        <v>0</v>
      </c>
      <c r="U2474" s="39"/>
      <c r="V2474" s="39"/>
      <c r="W2474" s="39"/>
      <c r="X2474" s="39"/>
      <c r="Y2474" s="39"/>
      <c r="Z2474" s="39"/>
      <c r="AA2474" s="39"/>
      <c r="AB2474" s="39"/>
      <c r="AC2474" s="39"/>
      <c r="AD2474" s="39"/>
      <c r="AE2474" s="39"/>
      <c r="AR2474" s="232" t="s">
        <v>291</v>
      </c>
      <c r="AT2474" s="232" t="s">
        <v>293</v>
      </c>
      <c r="AU2474" s="232" t="s">
        <v>82</v>
      </c>
      <c r="AY2474" s="18" t="s">
        <v>129</v>
      </c>
      <c r="BE2474" s="233">
        <f>IF(N2474="základní",J2474,0)</f>
        <v>0</v>
      </c>
      <c r="BF2474" s="233">
        <f>IF(N2474="snížená",J2474,0)</f>
        <v>0</v>
      </c>
      <c r="BG2474" s="233">
        <f>IF(N2474="zákl. přenesená",J2474,0)</f>
        <v>0</v>
      </c>
      <c r="BH2474" s="233">
        <f>IF(N2474="sníž. přenesená",J2474,0)</f>
        <v>0</v>
      </c>
      <c r="BI2474" s="233">
        <f>IF(N2474="nulová",J2474,0)</f>
        <v>0</v>
      </c>
      <c r="BJ2474" s="18" t="s">
        <v>80</v>
      </c>
      <c r="BK2474" s="233">
        <f>ROUND(I2474*H2474,2)</f>
        <v>0</v>
      </c>
      <c r="BL2474" s="18" t="s">
        <v>248</v>
      </c>
      <c r="BM2474" s="232" t="s">
        <v>1553</v>
      </c>
    </row>
    <row r="2475" spans="1:47" s="2" customFormat="1" ht="12">
      <c r="A2475" s="39"/>
      <c r="B2475" s="40"/>
      <c r="C2475" s="41"/>
      <c r="D2475" s="234" t="s">
        <v>137</v>
      </c>
      <c r="E2475" s="41"/>
      <c r="F2475" s="235" t="s">
        <v>1552</v>
      </c>
      <c r="G2475" s="41"/>
      <c r="H2475" s="41"/>
      <c r="I2475" s="236"/>
      <c r="J2475" s="41"/>
      <c r="K2475" s="41"/>
      <c r="L2475" s="45"/>
      <c r="M2475" s="237"/>
      <c r="N2475" s="238"/>
      <c r="O2475" s="92"/>
      <c r="P2475" s="92"/>
      <c r="Q2475" s="92"/>
      <c r="R2475" s="92"/>
      <c r="S2475" s="92"/>
      <c r="T2475" s="93"/>
      <c r="U2475" s="39"/>
      <c r="V2475" s="39"/>
      <c r="W2475" s="39"/>
      <c r="X2475" s="39"/>
      <c r="Y2475" s="39"/>
      <c r="Z2475" s="39"/>
      <c r="AA2475" s="39"/>
      <c r="AB2475" s="39"/>
      <c r="AC2475" s="39"/>
      <c r="AD2475" s="39"/>
      <c r="AE2475" s="39"/>
      <c r="AT2475" s="18" t="s">
        <v>137</v>
      </c>
      <c r="AU2475" s="18" t="s">
        <v>82</v>
      </c>
    </row>
    <row r="2476" spans="1:65" s="2" customFormat="1" ht="24.15" customHeight="1">
      <c r="A2476" s="39"/>
      <c r="B2476" s="40"/>
      <c r="C2476" s="220" t="s">
        <v>783</v>
      </c>
      <c r="D2476" s="220" t="s">
        <v>132</v>
      </c>
      <c r="E2476" s="221" t="s">
        <v>1554</v>
      </c>
      <c r="F2476" s="222" t="s">
        <v>1555</v>
      </c>
      <c r="G2476" s="223" t="s">
        <v>247</v>
      </c>
      <c r="H2476" s="224">
        <v>14</v>
      </c>
      <c r="I2476" s="225"/>
      <c r="J2476" s="226">
        <f>ROUND(I2476*H2476,2)</f>
        <v>0</v>
      </c>
      <c r="K2476" s="227"/>
      <c r="L2476" s="45"/>
      <c r="M2476" s="228" t="s">
        <v>1</v>
      </c>
      <c r="N2476" s="229" t="s">
        <v>38</v>
      </c>
      <c r="O2476" s="92"/>
      <c r="P2476" s="230">
        <f>O2476*H2476</f>
        <v>0</v>
      </c>
      <c r="Q2476" s="230">
        <v>0</v>
      </c>
      <c r="R2476" s="230">
        <f>Q2476*H2476</f>
        <v>0</v>
      </c>
      <c r="S2476" s="230">
        <v>0</v>
      </c>
      <c r="T2476" s="231">
        <f>S2476*H2476</f>
        <v>0</v>
      </c>
      <c r="U2476" s="39"/>
      <c r="V2476" s="39"/>
      <c r="W2476" s="39"/>
      <c r="X2476" s="39"/>
      <c r="Y2476" s="39"/>
      <c r="Z2476" s="39"/>
      <c r="AA2476" s="39"/>
      <c r="AB2476" s="39"/>
      <c r="AC2476" s="39"/>
      <c r="AD2476" s="39"/>
      <c r="AE2476" s="39"/>
      <c r="AR2476" s="232" t="s">
        <v>248</v>
      </c>
      <c r="AT2476" s="232" t="s">
        <v>132</v>
      </c>
      <c r="AU2476" s="232" t="s">
        <v>82</v>
      </c>
      <c r="AY2476" s="18" t="s">
        <v>129</v>
      </c>
      <c r="BE2476" s="233">
        <f>IF(N2476="základní",J2476,0)</f>
        <v>0</v>
      </c>
      <c r="BF2476" s="233">
        <f>IF(N2476="snížená",J2476,0)</f>
        <v>0</v>
      </c>
      <c r="BG2476" s="233">
        <f>IF(N2476="zákl. přenesená",J2476,0)</f>
        <v>0</v>
      </c>
      <c r="BH2476" s="233">
        <f>IF(N2476="sníž. přenesená",J2476,0)</f>
        <v>0</v>
      </c>
      <c r="BI2476" s="233">
        <f>IF(N2476="nulová",J2476,0)</f>
        <v>0</v>
      </c>
      <c r="BJ2476" s="18" t="s">
        <v>80</v>
      </c>
      <c r="BK2476" s="233">
        <f>ROUND(I2476*H2476,2)</f>
        <v>0</v>
      </c>
      <c r="BL2476" s="18" t="s">
        <v>248</v>
      </c>
      <c r="BM2476" s="232" t="s">
        <v>1556</v>
      </c>
    </row>
    <row r="2477" spans="1:47" s="2" customFormat="1" ht="12">
      <c r="A2477" s="39"/>
      <c r="B2477" s="40"/>
      <c r="C2477" s="41"/>
      <c r="D2477" s="234" t="s">
        <v>137</v>
      </c>
      <c r="E2477" s="41"/>
      <c r="F2477" s="235" t="s">
        <v>1555</v>
      </c>
      <c r="G2477" s="41"/>
      <c r="H2477" s="41"/>
      <c r="I2477" s="236"/>
      <c r="J2477" s="41"/>
      <c r="K2477" s="41"/>
      <c r="L2477" s="45"/>
      <c r="M2477" s="237"/>
      <c r="N2477" s="238"/>
      <c r="O2477" s="92"/>
      <c r="P2477" s="92"/>
      <c r="Q2477" s="92"/>
      <c r="R2477" s="92"/>
      <c r="S2477" s="92"/>
      <c r="T2477" s="93"/>
      <c r="U2477" s="39"/>
      <c r="V2477" s="39"/>
      <c r="W2477" s="39"/>
      <c r="X2477" s="39"/>
      <c r="Y2477" s="39"/>
      <c r="Z2477" s="39"/>
      <c r="AA2477" s="39"/>
      <c r="AB2477" s="39"/>
      <c r="AC2477" s="39"/>
      <c r="AD2477" s="39"/>
      <c r="AE2477" s="39"/>
      <c r="AT2477" s="18" t="s">
        <v>137</v>
      </c>
      <c r="AU2477" s="18" t="s">
        <v>82</v>
      </c>
    </row>
    <row r="2478" spans="1:51" s="14" customFormat="1" ht="12">
      <c r="A2478" s="14"/>
      <c r="B2478" s="253"/>
      <c r="C2478" s="254"/>
      <c r="D2478" s="234" t="s">
        <v>188</v>
      </c>
      <c r="E2478" s="255" t="s">
        <v>1</v>
      </c>
      <c r="F2478" s="256" t="s">
        <v>1557</v>
      </c>
      <c r="G2478" s="254"/>
      <c r="H2478" s="257">
        <v>1</v>
      </c>
      <c r="I2478" s="258"/>
      <c r="J2478" s="254"/>
      <c r="K2478" s="254"/>
      <c r="L2478" s="259"/>
      <c r="M2478" s="260"/>
      <c r="N2478" s="261"/>
      <c r="O2478" s="261"/>
      <c r="P2478" s="261"/>
      <c r="Q2478" s="261"/>
      <c r="R2478" s="261"/>
      <c r="S2478" s="261"/>
      <c r="T2478" s="262"/>
      <c r="U2478" s="14"/>
      <c r="V2478" s="14"/>
      <c r="W2478" s="14"/>
      <c r="X2478" s="14"/>
      <c r="Y2478" s="14"/>
      <c r="Z2478" s="14"/>
      <c r="AA2478" s="14"/>
      <c r="AB2478" s="14"/>
      <c r="AC2478" s="14"/>
      <c r="AD2478" s="14"/>
      <c r="AE2478" s="14"/>
      <c r="AT2478" s="263" t="s">
        <v>188</v>
      </c>
      <c r="AU2478" s="263" t="s">
        <v>82</v>
      </c>
      <c r="AV2478" s="14" t="s">
        <v>82</v>
      </c>
      <c r="AW2478" s="14" t="s">
        <v>30</v>
      </c>
      <c r="AX2478" s="14" t="s">
        <v>73</v>
      </c>
      <c r="AY2478" s="263" t="s">
        <v>129</v>
      </c>
    </row>
    <row r="2479" spans="1:51" s="14" customFormat="1" ht="12">
      <c r="A2479" s="14"/>
      <c r="B2479" s="253"/>
      <c r="C2479" s="254"/>
      <c r="D2479" s="234" t="s">
        <v>188</v>
      </c>
      <c r="E2479" s="255" t="s">
        <v>1</v>
      </c>
      <c r="F2479" s="256" t="s">
        <v>1558</v>
      </c>
      <c r="G2479" s="254"/>
      <c r="H2479" s="257">
        <v>1</v>
      </c>
      <c r="I2479" s="258"/>
      <c r="J2479" s="254"/>
      <c r="K2479" s="254"/>
      <c r="L2479" s="259"/>
      <c r="M2479" s="260"/>
      <c r="N2479" s="261"/>
      <c r="O2479" s="261"/>
      <c r="P2479" s="261"/>
      <c r="Q2479" s="261"/>
      <c r="R2479" s="261"/>
      <c r="S2479" s="261"/>
      <c r="T2479" s="262"/>
      <c r="U2479" s="14"/>
      <c r="V2479" s="14"/>
      <c r="W2479" s="14"/>
      <c r="X2479" s="14"/>
      <c r="Y2479" s="14"/>
      <c r="Z2479" s="14"/>
      <c r="AA2479" s="14"/>
      <c r="AB2479" s="14"/>
      <c r="AC2479" s="14"/>
      <c r="AD2479" s="14"/>
      <c r="AE2479" s="14"/>
      <c r="AT2479" s="263" t="s">
        <v>188</v>
      </c>
      <c r="AU2479" s="263" t="s">
        <v>82</v>
      </c>
      <c r="AV2479" s="14" t="s">
        <v>82</v>
      </c>
      <c r="AW2479" s="14" t="s">
        <v>30</v>
      </c>
      <c r="AX2479" s="14" t="s">
        <v>73</v>
      </c>
      <c r="AY2479" s="263" t="s">
        <v>129</v>
      </c>
    </row>
    <row r="2480" spans="1:51" s="14" customFormat="1" ht="12">
      <c r="A2480" s="14"/>
      <c r="B2480" s="253"/>
      <c r="C2480" s="254"/>
      <c r="D2480" s="234" t="s">
        <v>188</v>
      </c>
      <c r="E2480" s="255" t="s">
        <v>1</v>
      </c>
      <c r="F2480" s="256" t="s">
        <v>1559</v>
      </c>
      <c r="G2480" s="254"/>
      <c r="H2480" s="257">
        <v>1</v>
      </c>
      <c r="I2480" s="258"/>
      <c r="J2480" s="254"/>
      <c r="K2480" s="254"/>
      <c r="L2480" s="259"/>
      <c r="M2480" s="260"/>
      <c r="N2480" s="261"/>
      <c r="O2480" s="261"/>
      <c r="P2480" s="261"/>
      <c r="Q2480" s="261"/>
      <c r="R2480" s="261"/>
      <c r="S2480" s="261"/>
      <c r="T2480" s="262"/>
      <c r="U2480" s="14"/>
      <c r="V2480" s="14"/>
      <c r="W2480" s="14"/>
      <c r="X2480" s="14"/>
      <c r="Y2480" s="14"/>
      <c r="Z2480" s="14"/>
      <c r="AA2480" s="14"/>
      <c r="AB2480" s="14"/>
      <c r="AC2480" s="14"/>
      <c r="AD2480" s="14"/>
      <c r="AE2480" s="14"/>
      <c r="AT2480" s="263" t="s">
        <v>188</v>
      </c>
      <c r="AU2480" s="263" t="s">
        <v>82</v>
      </c>
      <c r="AV2480" s="14" t="s">
        <v>82</v>
      </c>
      <c r="AW2480" s="14" t="s">
        <v>30</v>
      </c>
      <c r="AX2480" s="14" t="s">
        <v>73</v>
      </c>
      <c r="AY2480" s="263" t="s">
        <v>129</v>
      </c>
    </row>
    <row r="2481" spans="1:51" s="14" customFormat="1" ht="12">
      <c r="A2481" s="14"/>
      <c r="B2481" s="253"/>
      <c r="C2481" s="254"/>
      <c r="D2481" s="234" t="s">
        <v>188</v>
      </c>
      <c r="E2481" s="255" t="s">
        <v>1</v>
      </c>
      <c r="F2481" s="256" t="s">
        <v>1560</v>
      </c>
      <c r="G2481" s="254"/>
      <c r="H2481" s="257">
        <v>1</v>
      </c>
      <c r="I2481" s="258"/>
      <c r="J2481" s="254"/>
      <c r="K2481" s="254"/>
      <c r="L2481" s="259"/>
      <c r="M2481" s="260"/>
      <c r="N2481" s="261"/>
      <c r="O2481" s="261"/>
      <c r="P2481" s="261"/>
      <c r="Q2481" s="261"/>
      <c r="R2481" s="261"/>
      <c r="S2481" s="261"/>
      <c r="T2481" s="262"/>
      <c r="U2481" s="14"/>
      <c r="V2481" s="14"/>
      <c r="W2481" s="14"/>
      <c r="X2481" s="14"/>
      <c r="Y2481" s="14"/>
      <c r="Z2481" s="14"/>
      <c r="AA2481" s="14"/>
      <c r="AB2481" s="14"/>
      <c r="AC2481" s="14"/>
      <c r="AD2481" s="14"/>
      <c r="AE2481" s="14"/>
      <c r="AT2481" s="263" t="s">
        <v>188</v>
      </c>
      <c r="AU2481" s="263" t="s">
        <v>82</v>
      </c>
      <c r="AV2481" s="14" t="s">
        <v>82</v>
      </c>
      <c r="AW2481" s="14" t="s">
        <v>30</v>
      </c>
      <c r="AX2481" s="14" t="s">
        <v>73</v>
      </c>
      <c r="AY2481" s="263" t="s">
        <v>129</v>
      </c>
    </row>
    <row r="2482" spans="1:51" s="14" customFormat="1" ht="12">
      <c r="A2482" s="14"/>
      <c r="B2482" s="253"/>
      <c r="C2482" s="254"/>
      <c r="D2482" s="234" t="s">
        <v>188</v>
      </c>
      <c r="E2482" s="255" t="s">
        <v>1</v>
      </c>
      <c r="F2482" s="256" t="s">
        <v>1561</v>
      </c>
      <c r="G2482" s="254"/>
      <c r="H2482" s="257">
        <v>1</v>
      </c>
      <c r="I2482" s="258"/>
      <c r="J2482" s="254"/>
      <c r="K2482" s="254"/>
      <c r="L2482" s="259"/>
      <c r="M2482" s="260"/>
      <c r="N2482" s="261"/>
      <c r="O2482" s="261"/>
      <c r="P2482" s="261"/>
      <c r="Q2482" s="261"/>
      <c r="R2482" s="261"/>
      <c r="S2482" s="261"/>
      <c r="T2482" s="262"/>
      <c r="U2482" s="14"/>
      <c r="V2482" s="14"/>
      <c r="W2482" s="14"/>
      <c r="X2482" s="14"/>
      <c r="Y2482" s="14"/>
      <c r="Z2482" s="14"/>
      <c r="AA2482" s="14"/>
      <c r="AB2482" s="14"/>
      <c r="AC2482" s="14"/>
      <c r="AD2482" s="14"/>
      <c r="AE2482" s="14"/>
      <c r="AT2482" s="263" t="s">
        <v>188</v>
      </c>
      <c r="AU2482" s="263" t="s">
        <v>82</v>
      </c>
      <c r="AV2482" s="14" t="s">
        <v>82</v>
      </c>
      <c r="AW2482" s="14" t="s">
        <v>30</v>
      </c>
      <c r="AX2482" s="14" t="s">
        <v>73</v>
      </c>
      <c r="AY2482" s="263" t="s">
        <v>129</v>
      </c>
    </row>
    <row r="2483" spans="1:51" s="14" customFormat="1" ht="12">
      <c r="A2483" s="14"/>
      <c r="B2483" s="253"/>
      <c r="C2483" s="254"/>
      <c r="D2483" s="234" t="s">
        <v>188</v>
      </c>
      <c r="E2483" s="255" t="s">
        <v>1</v>
      </c>
      <c r="F2483" s="256" t="s">
        <v>1562</v>
      </c>
      <c r="G2483" s="254"/>
      <c r="H2483" s="257">
        <v>1</v>
      </c>
      <c r="I2483" s="258"/>
      <c r="J2483" s="254"/>
      <c r="K2483" s="254"/>
      <c r="L2483" s="259"/>
      <c r="M2483" s="260"/>
      <c r="N2483" s="261"/>
      <c r="O2483" s="261"/>
      <c r="P2483" s="261"/>
      <c r="Q2483" s="261"/>
      <c r="R2483" s="261"/>
      <c r="S2483" s="261"/>
      <c r="T2483" s="262"/>
      <c r="U2483" s="14"/>
      <c r="V2483" s="14"/>
      <c r="W2483" s="14"/>
      <c r="X2483" s="14"/>
      <c r="Y2483" s="14"/>
      <c r="Z2483" s="14"/>
      <c r="AA2483" s="14"/>
      <c r="AB2483" s="14"/>
      <c r="AC2483" s="14"/>
      <c r="AD2483" s="14"/>
      <c r="AE2483" s="14"/>
      <c r="AT2483" s="263" t="s">
        <v>188</v>
      </c>
      <c r="AU2483" s="263" t="s">
        <v>82</v>
      </c>
      <c r="AV2483" s="14" t="s">
        <v>82</v>
      </c>
      <c r="AW2483" s="14" t="s">
        <v>30</v>
      </c>
      <c r="AX2483" s="14" t="s">
        <v>73</v>
      </c>
      <c r="AY2483" s="263" t="s">
        <v>129</v>
      </c>
    </row>
    <row r="2484" spans="1:51" s="14" customFormat="1" ht="12">
      <c r="A2484" s="14"/>
      <c r="B2484" s="253"/>
      <c r="C2484" s="254"/>
      <c r="D2484" s="234" t="s">
        <v>188</v>
      </c>
      <c r="E2484" s="255" t="s">
        <v>1</v>
      </c>
      <c r="F2484" s="256" t="s">
        <v>1563</v>
      </c>
      <c r="G2484" s="254"/>
      <c r="H2484" s="257">
        <v>1</v>
      </c>
      <c r="I2484" s="258"/>
      <c r="J2484" s="254"/>
      <c r="K2484" s="254"/>
      <c r="L2484" s="259"/>
      <c r="M2484" s="260"/>
      <c r="N2484" s="261"/>
      <c r="O2484" s="261"/>
      <c r="P2484" s="261"/>
      <c r="Q2484" s="261"/>
      <c r="R2484" s="261"/>
      <c r="S2484" s="261"/>
      <c r="T2484" s="262"/>
      <c r="U2484" s="14"/>
      <c r="V2484" s="14"/>
      <c r="W2484" s="14"/>
      <c r="X2484" s="14"/>
      <c r="Y2484" s="14"/>
      <c r="Z2484" s="14"/>
      <c r="AA2484" s="14"/>
      <c r="AB2484" s="14"/>
      <c r="AC2484" s="14"/>
      <c r="AD2484" s="14"/>
      <c r="AE2484" s="14"/>
      <c r="AT2484" s="263" t="s">
        <v>188</v>
      </c>
      <c r="AU2484" s="263" t="s">
        <v>82</v>
      </c>
      <c r="AV2484" s="14" t="s">
        <v>82</v>
      </c>
      <c r="AW2484" s="14" t="s">
        <v>30</v>
      </c>
      <c r="AX2484" s="14" t="s">
        <v>73</v>
      </c>
      <c r="AY2484" s="263" t="s">
        <v>129</v>
      </c>
    </row>
    <row r="2485" spans="1:51" s="14" customFormat="1" ht="12">
      <c r="A2485" s="14"/>
      <c r="B2485" s="253"/>
      <c r="C2485" s="254"/>
      <c r="D2485" s="234" t="s">
        <v>188</v>
      </c>
      <c r="E2485" s="255" t="s">
        <v>1</v>
      </c>
      <c r="F2485" s="256" t="s">
        <v>1564</v>
      </c>
      <c r="G2485" s="254"/>
      <c r="H2485" s="257">
        <v>1</v>
      </c>
      <c r="I2485" s="258"/>
      <c r="J2485" s="254"/>
      <c r="K2485" s="254"/>
      <c r="L2485" s="259"/>
      <c r="M2485" s="260"/>
      <c r="N2485" s="261"/>
      <c r="O2485" s="261"/>
      <c r="P2485" s="261"/>
      <c r="Q2485" s="261"/>
      <c r="R2485" s="261"/>
      <c r="S2485" s="261"/>
      <c r="T2485" s="262"/>
      <c r="U2485" s="14"/>
      <c r="V2485" s="14"/>
      <c r="W2485" s="14"/>
      <c r="X2485" s="14"/>
      <c r="Y2485" s="14"/>
      <c r="Z2485" s="14"/>
      <c r="AA2485" s="14"/>
      <c r="AB2485" s="14"/>
      <c r="AC2485" s="14"/>
      <c r="AD2485" s="14"/>
      <c r="AE2485" s="14"/>
      <c r="AT2485" s="263" t="s">
        <v>188</v>
      </c>
      <c r="AU2485" s="263" t="s">
        <v>82</v>
      </c>
      <c r="AV2485" s="14" t="s">
        <v>82</v>
      </c>
      <c r="AW2485" s="14" t="s">
        <v>30</v>
      </c>
      <c r="AX2485" s="14" t="s">
        <v>73</v>
      </c>
      <c r="AY2485" s="263" t="s">
        <v>129</v>
      </c>
    </row>
    <row r="2486" spans="1:51" s="14" customFormat="1" ht="12">
      <c r="A2486" s="14"/>
      <c r="B2486" s="253"/>
      <c r="C2486" s="254"/>
      <c r="D2486" s="234" t="s">
        <v>188</v>
      </c>
      <c r="E2486" s="255" t="s">
        <v>1</v>
      </c>
      <c r="F2486" s="256" t="s">
        <v>1565</v>
      </c>
      <c r="G2486" s="254"/>
      <c r="H2486" s="257">
        <v>1</v>
      </c>
      <c r="I2486" s="258"/>
      <c r="J2486" s="254"/>
      <c r="K2486" s="254"/>
      <c r="L2486" s="259"/>
      <c r="M2486" s="260"/>
      <c r="N2486" s="261"/>
      <c r="O2486" s="261"/>
      <c r="P2486" s="261"/>
      <c r="Q2486" s="261"/>
      <c r="R2486" s="261"/>
      <c r="S2486" s="261"/>
      <c r="T2486" s="262"/>
      <c r="U2486" s="14"/>
      <c r="V2486" s="14"/>
      <c r="W2486" s="14"/>
      <c r="X2486" s="14"/>
      <c r="Y2486" s="14"/>
      <c r="Z2486" s="14"/>
      <c r="AA2486" s="14"/>
      <c r="AB2486" s="14"/>
      <c r="AC2486" s="14"/>
      <c r="AD2486" s="14"/>
      <c r="AE2486" s="14"/>
      <c r="AT2486" s="263" t="s">
        <v>188</v>
      </c>
      <c r="AU2486" s="263" t="s">
        <v>82</v>
      </c>
      <c r="AV2486" s="14" t="s">
        <v>82</v>
      </c>
      <c r="AW2486" s="14" t="s">
        <v>30</v>
      </c>
      <c r="AX2486" s="14" t="s">
        <v>73</v>
      </c>
      <c r="AY2486" s="263" t="s">
        <v>129</v>
      </c>
    </row>
    <row r="2487" spans="1:51" s="14" customFormat="1" ht="12">
      <c r="A2487" s="14"/>
      <c r="B2487" s="253"/>
      <c r="C2487" s="254"/>
      <c r="D2487" s="234" t="s">
        <v>188</v>
      </c>
      <c r="E2487" s="255" t="s">
        <v>1</v>
      </c>
      <c r="F2487" s="256" t="s">
        <v>1566</v>
      </c>
      <c r="G2487" s="254"/>
      <c r="H2487" s="257">
        <v>1</v>
      </c>
      <c r="I2487" s="258"/>
      <c r="J2487" s="254"/>
      <c r="K2487" s="254"/>
      <c r="L2487" s="259"/>
      <c r="M2487" s="260"/>
      <c r="N2487" s="261"/>
      <c r="O2487" s="261"/>
      <c r="P2487" s="261"/>
      <c r="Q2487" s="261"/>
      <c r="R2487" s="261"/>
      <c r="S2487" s="261"/>
      <c r="T2487" s="262"/>
      <c r="U2487" s="14"/>
      <c r="V2487" s="14"/>
      <c r="W2487" s="14"/>
      <c r="X2487" s="14"/>
      <c r="Y2487" s="14"/>
      <c r="Z2487" s="14"/>
      <c r="AA2487" s="14"/>
      <c r="AB2487" s="14"/>
      <c r="AC2487" s="14"/>
      <c r="AD2487" s="14"/>
      <c r="AE2487" s="14"/>
      <c r="AT2487" s="263" t="s">
        <v>188</v>
      </c>
      <c r="AU2487" s="263" t="s">
        <v>82</v>
      </c>
      <c r="AV2487" s="14" t="s">
        <v>82</v>
      </c>
      <c r="AW2487" s="14" t="s">
        <v>30</v>
      </c>
      <c r="AX2487" s="14" t="s">
        <v>73</v>
      </c>
      <c r="AY2487" s="263" t="s">
        <v>129</v>
      </c>
    </row>
    <row r="2488" spans="1:51" s="14" customFormat="1" ht="12">
      <c r="A2488" s="14"/>
      <c r="B2488" s="253"/>
      <c r="C2488" s="254"/>
      <c r="D2488" s="234" t="s">
        <v>188</v>
      </c>
      <c r="E2488" s="255" t="s">
        <v>1</v>
      </c>
      <c r="F2488" s="256" t="s">
        <v>1567</v>
      </c>
      <c r="G2488" s="254"/>
      <c r="H2488" s="257">
        <v>1</v>
      </c>
      <c r="I2488" s="258"/>
      <c r="J2488" s="254"/>
      <c r="K2488" s="254"/>
      <c r="L2488" s="259"/>
      <c r="M2488" s="260"/>
      <c r="N2488" s="261"/>
      <c r="O2488" s="261"/>
      <c r="P2488" s="261"/>
      <c r="Q2488" s="261"/>
      <c r="R2488" s="261"/>
      <c r="S2488" s="261"/>
      <c r="T2488" s="262"/>
      <c r="U2488" s="14"/>
      <c r="V2488" s="14"/>
      <c r="W2488" s="14"/>
      <c r="X2488" s="14"/>
      <c r="Y2488" s="14"/>
      <c r="Z2488" s="14"/>
      <c r="AA2488" s="14"/>
      <c r="AB2488" s="14"/>
      <c r="AC2488" s="14"/>
      <c r="AD2488" s="14"/>
      <c r="AE2488" s="14"/>
      <c r="AT2488" s="263" t="s">
        <v>188</v>
      </c>
      <c r="AU2488" s="263" t="s">
        <v>82</v>
      </c>
      <c r="AV2488" s="14" t="s">
        <v>82</v>
      </c>
      <c r="AW2488" s="14" t="s">
        <v>30</v>
      </c>
      <c r="AX2488" s="14" t="s">
        <v>73</v>
      </c>
      <c r="AY2488" s="263" t="s">
        <v>129</v>
      </c>
    </row>
    <row r="2489" spans="1:51" s="14" customFormat="1" ht="12">
      <c r="A2489" s="14"/>
      <c r="B2489" s="253"/>
      <c r="C2489" s="254"/>
      <c r="D2489" s="234" t="s">
        <v>188</v>
      </c>
      <c r="E2489" s="255" t="s">
        <v>1</v>
      </c>
      <c r="F2489" s="256" t="s">
        <v>1568</v>
      </c>
      <c r="G2489" s="254"/>
      <c r="H2489" s="257">
        <v>1</v>
      </c>
      <c r="I2489" s="258"/>
      <c r="J2489" s="254"/>
      <c r="K2489" s="254"/>
      <c r="L2489" s="259"/>
      <c r="M2489" s="260"/>
      <c r="N2489" s="261"/>
      <c r="O2489" s="261"/>
      <c r="P2489" s="261"/>
      <c r="Q2489" s="261"/>
      <c r="R2489" s="261"/>
      <c r="S2489" s="261"/>
      <c r="T2489" s="262"/>
      <c r="U2489" s="14"/>
      <c r="V2489" s="14"/>
      <c r="W2489" s="14"/>
      <c r="X2489" s="14"/>
      <c r="Y2489" s="14"/>
      <c r="Z2489" s="14"/>
      <c r="AA2489" s="14"/>
      <c r="AB2489" s="14"/>
      <c r="AC2489" s="14"/>
      <c r="AD2489" s="14"/>
      <c r="AE2489" s="14"/>
      <c r="AT2489" s="263" t="s">
        <v>188</v>
      </c>
      <c r="AU2489" s="263" t="s">
        <v>82</v>
      </c>
      <c r="AV2489" s="14" t="s">
        <v>82</v>
      </c>
      <c r="AW2489" s="14" t="s">
        <v>30</v>
      </c>
      <c r="AX2489" s="14" t="s">
        <v>73</v>
      </c>
      <c r="AY2489" s="263" t="s">
        <v>129</v>
      </c>
    </row>
    <row r="2490" spans="1:51" s="14" customFormat="1" ht="12">
      <c r="A2490" s="14"/>
      <c r="B2490" s="253"/>
      <c r="C2490" s="254"/>
      <c r="D2490" s="234" t="s">
        <v>188</v>
      </c>
      <c r="E2490" s="255" t="s">
        <v>1</v>
      </c>
      <c r="F2490" s="256" t="s">
        <v>1569</v>
      </c>
      <c r="G2490" s="254"/>
      <c r="H2490" s="257">
        <v>1</v>
      </c>
      <c r="I2490" s="258"/>
      <c r="J2490" s="254"/>
      <c r="K2490" s="254"/>
      <c r="L2490" s="259"/>
      <c r="M2490" s="260"/>
      <c r="N2490" s="261"/>
      <c r="O2490" s="261"/>
      <c r="P2490" s="261"/>
      <c r="Q2490" s="261"/>
      <c r="R2490" s="261"/>
      <c r="S2490" s="261"/>
      <c r="T2490" s="262"/>
      <c r="U2490" s="14"/>
      <c r="V2490" s="14"/>
      <c r="W2490" s="14"/>
      <c r="X2490" s="14"/>
      <c r="Y2490" s="14"/>
      <c r="Z2490" s="14"/>
      <c r="AA2490" s="14"/>
      <c r="AB2490" s="14"/>
      <c r="AC2490" s="14"/>
      <c r="AD2490" s="14"/>
      <c r="AE2490" s="14"/>
      <c r="AT2490" s="263" t="s">
        <v>188</v>
      </c>
      <c r="AU2490" s="263" t="s">
        <v>82</v>
      </c>
      <c r="AV2490" s="14" t="s">
        <v>82</v>
      </c>
      <c r="AW2490" s="14" t="s">
        <v>30</v>
      </c>
      <c r="AX2490" s="14" t="s">
        <v>73</v>
      </c>
      <c r="AY2490" s="263" t="s">
        <v>129</v>
      </c>
    </row>
    <row r="2491" spans="1:51" s="14" customFormat="1" ht="12">
      <c r="A2491" s="14"/>
      <c r="B2491" s="253"/>
      <c r="C2491" s="254"/>
      <c r="D2491" s="234" t="s">
        <v>188</v>
      </c>
      <c r="E2491" s="255" t="s">
        <v>1</v>
      </c>
      <c r="F2491" s="256" t="s">
        <v>1570</v>
      </c>
      <c r="G2491" s="254"/>
      <c r="H2491" s="257">
        <v>1</v>
      </c>
      <c r="I2491" s="258"/>
      <c r="J2491" s="254"/>
      <c r="K2491" s="254"/>
      <c r="L2491" s="259"/>
      <c r="M2491" s="260"/>
      <c r="N2491" s="261"/>
      <c r="O2491" s="261"/>
      <c r="P2491" s="261"/>
      <c r="Q2491" s="261"/>
      <c r="R2491" s="261"/>
      <c r="S2491" s="261"/>
      <c r="T2491" s="262"/>
      <c r="U2491" s="14"/>
      <c r="V2491" s="14"/>
      <c r="W2491" s="14"/>
      <c r="X2491" s="14"/>
      <c r="Y2491" s="14"/>
      <c r="Z2491" s="14"/>
      <c r="AA2491" s="14"/>
      <c r="AB2491" s="14"/>
      <c r="AC2491" s="14"/>
      <c r="AD2491" s="14"/>
      <c r="AE2491" s="14"/>
      <c r="AT2491" s="263" t="s">
        <v>188</v>
      </c>
      <c r="AU2491" s="263" t="s">
        <v>82</v>
      </c>
      <c r="AV2491" s="14" t="s">
        <v>82</v>
      </c>
      <c r="AW2491" s="14" t="s">
        <v>30</v>
      </c>
      <c r="AX2491" s="14" t="s">
        <v>73</v>
      </c>
      <c r="AY2491" s="263" t="s">
        <v>129</v>
      </c>
    </row>
    <row r="2492" spans="1:51" s="15" customFormat="1" ht="12">
      <c r="A2492" s="15"/>
      <c r="B2492" s="264"/>
      <c r="C2492" s="265"/>
      <c r="D2492" s="234" t="s">
        <v>188</v>
      </c>
      <c r="E2492" s="266" t="s">
        <v>1</v>
      </c>
      <c r="F2492" s="267" t="s">
        <v>197</v>
      </c>
      <c r="G2492" s="265"/>
      <c r="H2492" s="268">
        <v>14</v>
      </c>
      <c r="I2492" s="269"/>
      <c r="J2492" s="265"/>
      <c r="K2492" s="265"/>
      <c r="L2492" s="270"/>
      <c r="M2492" s="271"/>
      <c r="N2492" s="272"/>
      <c r="O2492" s="272"/>
      <c r="P2492" s="272"/>
      <c r="Q2492" s="272"/>
      <c r="R2492" s="272"/>
      <c r="S2492" s="272"/>
      <c r="T2492" s="273"/>
      <c r="U2492" s="15"/>
      <c r="V2492" s="15"/>
      <c r="W2492" s="15"/>
      <c r="X2492" s="15"/>
      <c r="Y2492" s="15"/>
      <c r="Z2492" s="15"/>
      <c r="AA2492" s="15"/>
      <c r="AB2492" s="15"/>
      <c r="AC2492" s="15"/>
      <c r="AD2492" s="15"/>
      <c r="AE2492" s="15"/>
      <c r="AT2492" s="274" t="s">
        <v>188</v>
      </c>
      <c r="AU2492" s="274" t="s">
        <v>82</v>
      </c>
      <c r="AV2492" s="15" t="s">
        <v>136</v>
      </c>
      <c r="AW2492" s="15" t="s">
        <v>30</v>
      </c>
      <c r="AX2492" s="15" t="s">
        <v>80</v>
      </c>
      <c r="AY2492" s="274" t="s">
        <v>129</v>
      </c>
    </row>
    <row r="2493" spans="1:65" s="2" customFormat="1" ht="16.5" customHeight="1">
      <c r="A2493" s="39"/>
      <c r="B2493" s="40"/>
      <c r="C2493" s="275" t="s">
        <v>1571</v>
      </c>
      <c r="D2493" s="275" t="s">
        <v>293</v>
      </c>
      <c r="E2493" s="276" t="s">
        <v>1572</v>
      </c>
      <c r="F2493" s="277" t="s">
        <v>1573</v>
      </c>
      <c r="G2493" s="278" t="s">
        <v>247</v>
      </c>
      <c r="H2493" s="279">
        <v>14</v>
      </c>
      <c r="I2493" s="280"/>
      <c r="J2493" s="281">
        <f>ROUND(I2493*H2493,2)</f>
        <v>0</v>
      </c>
      <c r="K2493" s="282"/>
      <c r="L2493" s="283"/>
      <c r="M2493" s="284" t="s">
        <v>1</v>
      </c>
      <c r="N2493" s="285" t="s">
        <v>38</v>
      </c>
      <c r="O2493" s="92"/>
      <c r="P2493" s="230">
        <f>O2493*H2493</f>
        <v>0</v>
      </c>
      <c r="Q2493" s="230">
        <v>0</v>
      </c>
      <c r="R2493" s="230">
        <f>Q2493*H2493</f>
        <v>0</v>
      </c>
      <c r="S2493" s="230">
        <v>0</v>
      </c>
      <c r="T2493" s="231">
        <f>S2493*H2493</f>
        <v>0</v>
      </c>
      <c r="U2493" s="39"/>
      <c r="V2493" s="39"/>
      <c r="W2493" s="39"/>
      <c r="X2493" s="39"/>
      <c r="Y2493" s="39"/>
      <c r="Z2493" s="39"/>
      <c r="AA2493" s="39"/>
      <c r="AB2493" s="39"/>
      <c r="AC2493" s="39"/>
      <c r="AD2493" s="39"/>
      <c r="AE2493" s="39"/>
      <c r="AR2493" s="232" t="s">
        <v>291</v>
      </c>
      <c r="AT2493" s="232" t="s">
        <v>293</v>
      </c>
      <c r="AU2493" s="232" t="s">
        <v>82</v>
      </c>
      <c r="AY2493" s="18" t="s">
        <v>129</v>
      </c>
      <c r="BE2493" s="233">
        <f>IF(N2493="základní",J2493,0)</f>
        <v>0</v>
      </c>
      <c r="BF2493" s="233">
        <f>IF(N2493="snížená",J2493,0)</f>
        <v>0</v>
      </c>
      <c r="BG2493" s="233">
        <f>IF(N2493="zákl. přenesená",J2493,0)</f>
        <v>0</v>
      </c>
      <c r="BH2493" s="233">
        <f>IF(N2493="sníž. přenesená",J2493,0)</f>
        <v>0</v>
      </c>
      <c r="BI2493" s="233">
        <f>IF(N2493="nulová",J2493,0)</f>
        <v>0</v>
      </c>
      <c r="BJ2493" s="18" t="s">
        <v>80</v>
      </c>
      <c r="BK2493" s="233">
        <f>ROUND(I2493*H2493,2)</f>
        <v>0</v>
      </c>
      <c r="BL2493" s="18" t="s">
        <v>248</v>
      </c>
      <c r="BM2493" s="232" t="s">
        <v>1574</v>
      </c>
    </row>
    <row r="2494" spans="1:47" s="2" customFormat="1" ht="12">
      <c r="A2494" s="39"/>
      <c r="B2494" s="40"/>
      <c r="C2494" s="41"/>
      <c r="D2494" s="234" t="s">
        <v>137</v>
      </c>
      <c r="E2494" s="41"/>
      <c r="F2494" s="235" t="s">
        <v>1573</v>
      </c>
      <c r="G2494" s="41"/>
      <c r="H2494" s="41"/>
      <c r="I2494" s="236"/>
      <c r="J2494" s="41"/>
      <c r="K2494" s="41"/>
      <c r="L2494" s="45"/>
      <c r="M2494" s="237"/>
      <c r="N2494" s="238"/>
      <c r="O2494" s="92"/>
      <c r="P2494" s="92"/>
      <c r="Q2494" s="92"/>
      <c r="R2494" s="92"/>
      <c r="S2494" s="92"/>
      <c r="T2494" s="93"/>
      <c r="U2494" s="39"/>
      <c r="V2494" s="39"/>
      <c r="W2494" s="39"/>
      <c r="X2494" s="39"/>
      <c r="Y2494" s="39"/>
      <c r="Z2494" s="39"/>
      <c r="AA2494" s="39"/>
      <c r="AB2494" s="39"/>
      <c r="AC2494" s="39"/>
      <c r="AD2494" s="39"/>
      <c r="AE2494" s="39"/>
      <c r="AT2494" s="18" t="s">
        <v>137</v>
      </c>
      <c r="AU2494" s="18" t="s">
        <v>82</v>
      </c>
    </row>
    <row r="2495" spans="1:65" s="2" customFormat="1" ht="24.15" customHeight="1">
      <c r="A2495" s="39"/>
      <c r="B2495" s="40"/>
      <c r="C2495" s="220" t="s">
        <v>787</v>
      </c>
      <c r="D2495" s="220" t="s">
        <v>132</v>
      </c>
      <c r="E2495" s="221" t="s">
        <v>1575</v>
      </c>
      <c r="F2495" s="222" t="s">
        <v>1576</v>
      </c>
      <c r="G2495" s="223" t="s">
        <v>247</v>
      </c>
      <c r="H2495" s="224">
        <v>34</v>
      </c>
      <c r="I2495" s="225"/>
      <c r="J2495" s="226">
        <f>ROUND(I2495*H2495,2)</f>
        <v>0</v>
      </c>
      <c r="K2495" s="227"/>
      <c r="L2495" s="45"/>
      <c r="M2495" s="228" t="s">
        <v>1</v>
      </c>
      <c r="N2495" s="229" t="s">
        <v>38</v>
      </c>
      <c r="O2495" s="92"/>
      <c r="P2495" s="230">
        <f>O2495*H2495</f>
        <v>0</v>
      </c>
      <c r="Q2495" s="230">
        <v>0</v>
      </c>
      <c r="R2495" s="230">
        <f>Q2495*H2495</f>
        <v>0</v>
      </c>
      <c r="S2495" s="230">
        <v>0</v>
      </c>
      <c r="T2495" s="231">
        <f>S2495*H2495</f>
        <v>0</v>
      </c>
      <c r="U2495" s="39"/>
      <c r="V2495" s="39"/>
      <c r="W2495" s="39"/>
      <c r="X2495" s="39"/>
      <c r="Y2495" s="39"/>
      <c r="Z2495" s="39"/>
      <c r="AA2495" s="39"/>
      <c r="AB2495" s="39"/>
      <c r="AC2495" s="39"/>
      <c r="AD2495" s="39"/>
      <c r="AE2495" s="39"/>
      <c r="AR2495" s="232" t="s">
        <v>248</v>
      </c>
      <c r="AT2495" s="232" t="s">
        <v>132</v>
      </c>
      <c r="AU2495" s="232" t="s">
        <v>82</v>
      </c>
      <c r="AY2495" s="18" t="s">
        <v>129</v>
      </c>
      <c r="BE2495" s="233">
        <f>IF(N2495="základní",J2495,0)</f>
        <v>0</v>
      </c>
      <c r="BF2495" s="233">
        <f>IF(N2495="snížená",J2495,0)</f>
        <v>0</v>
      </c>
      <c r="BG2495" s="233">
        <f>IF(N2495="zákl. přenesená",J2495,0)</f>
        <v>0</v>
      </c>
      <c r="BH2495" s="233">
        <f>IF(N2495="sníž. přenesená",J2495,0)</f>
        <v>0</v>
      </c>
      <c r="BI2495" s="233">
        <f>IF(N2495="nulová",J2495,0)</f>
        <v>0</v>
      </c>
      <c r="BJ2495" s="18" t="s">
        <v>80</v>
      </c>
      <c r="BK2495" s="233">
        <f>ROUND(I2495*H2495,2)</f>
        <v>0</v>
      </c>
      <c r="BL2495" s="18" t="s">
        <v>248</v>
      </c>
      <c r="BM2495" s="232" t="s">
        <v>1577</v>
      </c>
    </row>
    <row r="2496" spans="1:47" s="2" customFormat="1" ht="12">
      <c r="A2496" s="39"/>
      <c r="B2496" s="40"/>
      <c r="C2496" s="41"/>
      <c r="D2496" s="234" t="s">
        <v>137</v>
      </c>
      <c r="E2496" s="41"/>
      <c r="F2496" s="235" t="s">
        <v>1576</v>
      </c>
      <c r="G2496" s="41"/>
      <c r="H2496" s="41"/>
      <c r="I2496" s="236"/>
      <c r="J2496" s="41"/>
      <c r="K2496" s="41"/>
      <c r="L2496" s="45"/>
      <c r="M2496" s="237"/>
      <c r="N2496" s="238"/>
      <c r="O2496" s="92"/>
      <c r="P2496" s="92"/>
      <c r="Q2496" s="92"/>
      <c r="R2496" s="92"/>
      <c r="S2496" s="92"/>
      <c r="T2496" s="93"/>
      <c r="U2496" s="39"/>
      <c r="V2496" s="39"/>
      <c r="W2496" s="39"/>
      <c r="X2496" s="39"/>
      <c r="Y2496" s="39"/>
      <c r="Z2496" s="39"/>
      <c r="AA2496" s="39"/>
      <c r="AB2496" s="39"/>
      <c r="AC2496" s="39"/>
      <c r="AD2496" s="39"/>
      <c r="AE2496" s="39"/>
      <c r="AT2496" s="18" t="s">
        <v>137</v>
      </c>
      <c r="AU2496" s="18" t="s">
        <v>82</v>
      </c>
    </row>
    <row r="2497" spans="1:65" s="2" customFormat="1" ht="16.5" customHeight="1">
      <c r="A2497" s="39"/>
      <c r="B2497" s="40"/>
      <c r="C2497" s="275" t="s">
        <v>1578</v>
      </c>
      <c r="D2497" s="275" t="s">
        <v>293</v>
      </c>
      <c r="E2497" s="276" t="s">
        <v>1579</v>
      </c>
      <c r="F2497" s="277" t="s">
        <v>1580</v>
      </c>
      <c r="G2497" s="278" t="s">
        <v>247</v>
      </c>
      <c r="H2497" s="279">
        <v>34</v>
      </c>
      <c r="I2497" s="280"/>
      <c r="J2497" s="281">
        <f>ROUND(I2497*H2497,2)</f>
        <v>0</v>
      </c>
      <c r="K2497" s="282"/>
      <c r="L2497" s="283"/>
      <c r="M2497" s="284" t="s">
        <v>1</v>
      </c>
      <c r="N2497" s="285" t="s">
        <v>38</v>
      </c>
      <c r="O2497" s="92"/>
      <c r="P2497" s="230">
        <f>O2497*H2497</f>
        <v>0</v>
      </c>
      <c r="Q2497" s="230">
        <v>0</v>
      </c>
      <c r="R2497" s="230">
        <f>Q2497*H2497</f>
        <v>0</v>
      </c>
      <c r="S2497" s="230">
        <v>0</v>
      </c>
      <c r="T2497" s="231">
        <f>S2497*H2497</f>
        <v>0</v>
      </c>
      <c r="U2497" s="39"/>
      <c r="V2497" s="39"/>
      <c r="W2497" s="39"/>
      <c r="X2497" s="39"/>
      <c r="Y2497" s="39"/>
      <c r="Z2497" s="39"/>
      <c r="AA2497" s="39"/>
      <c r="AB2497" s="39"/>
      <c r="AC2497" s="39"/>
      <c r="AD2497" s="39"/>
      <c r="AE2497" s="39"/>
      <c r="AR2497" s="232" t="s">
        <v>291</v>
      </c>
      <c r="AT2497" s="232" t="s">
        <v>293</v>
      </c>
      <c r="AU2497" s="232" t="s">
        <v>82</v>
      </c>
      <c r="AY2497" s="18" t="s">
        <v>129</v>
      </c>
      <c r="BE2497" s="233">
        <f>IF(N2497="základní",J2497,0)</f>
        <v>0</v>
      </c>
      <c r="BF2497" s="233">
        <f>IF(N2497="snížená",J2497,0)</f>
        <v>0</v>
      </c>
      <c r="BG2497" s="233">
        <f>IF(N2497="zákl. přenesená",J2497,0)</f>
        <v>0</v>
      </c>
      <c r="BH2497" s="233">
        <f>IF(N2497="sníž. přenesená",J2497,0)</f>
        <v>0</v>
      </c>
      <c r="BI2497" s="233">
        <f>IF(N2497="nulová",J2497,0)</f>
        <v>0</v>
      </c>
      <c r="BJ2497" s="18" t="s">
        <v>80</v>
      </c>
      <c r="BK2497" s="233">
        <f>ROUND(I2497*H2497,2)</f>
        <v>0</v>
      </c>
      <c r="BL2497" s="18" t="s">
        <v>248</v>
      </c>
      <c r="BM2497" s="232" t="s">
        <v>1581</v>
      </c>
    </row>
    <row r="2498" spans="1:47" s="2" customFormat="1" ht="12">
      <c r="A2498" s="39"/>
      <c r="B2498" s="40"/>
      <c r="C2498" s="41"/>
      <c r="D2498" s="234" t="s">
        <v>137</v>
      </c>
      <c r="E2498" s="41"/>
      <c r="F2498" s="235" t="s">
        <v>1580</v>
      </c>
      <c r="G2498" s="41"/>
      <c r="H2498" s="41"/>
      <c r="I2498" s="236"/>
      <c r="J2498" s="41"/>
      <c r="K2498" s="41"/>
      <c r="L2498" s="45"/>
      <c r="M2498" s="237"/>
      <c r="N2498" s="238"/>
      <c r="O2498" s="92"/>
      <c r="P2498" s="92"/>
      <c r="Q2498" s="92"/>
      <c r="R2498" s="92"/>
      <c r="S2498" s="92"/>
      <c r="T2498" s="93"/>
      <c r="U2498" s="39"/>
      <c r="V2498" s="39"/>
      <c r="W2498" s="39"/>
      <c r="X2498" s="39"/>
      <c r="Y2498" s="39"/>
      <c r="Z2498" s="39"/>
      <c r="AA2498" s="39"/>
      <c r="AB2498" s="39"/>
      <c r="AC2498" s="39"/>
      <c r="AD2498" s="39"/>
      <c r="AE2498" s="39"/>
      <c r="AT2498" s="18" t="s">
        <v>137</v>
      </c>
      <c r="AU2498" s="18" t="s">
        <v>82</v>
      </c>
    </row>
    <row r="2499" spans="1:65" s="2" customFormat="1" ht="24.15" customHeight="1">
      <c r="A2499" s="39"/>
      <c r="B2499" s="40"/>
      <c r="C2499" s="220" t="s">
        <v>792</v>
      </c>
      <c r="D2499" s="220" t="s">
        <v>132</v>
      </c>
      <c r="E2499" s="221" t="s">
        <v>1582</v>
      </c>
      <c r="F2499" s="222" t="s">
        <v>1583</v>
      </c>
      <c r="G2499" s="223" t="s">
        <v>247</v>
      </c>
      <c r="H2499" s="224">
        <v>31</v>
      </c>
      <c r="I2499" s="225"/>
      <c r="J2499" s="226">
        <f>ROUND(I2499*H2499,2)</f>
        <v>0</v>
      </c>
      <c r="K2499" s="227"/>
      <c r="L2499" s="45"/>
      <c r="M2499" s="228" t="s">
        <v>1</v>
      </c>
      <c r="N2499" s="229" t="s">
        <v>38</v>
      </c>
      <c r="O2499" s="92"/>
      <c r="P2499" s="230">
        <f>O2499*H2499</f>
        <v>0</v>
      </c>
      <c r="Q2499" s="230">
        <v>0</v>
      </c>
      <c r="R2499" s="230">
        <f>Q2499*H2499</f>
        <v>0</v>
      </c>
      <c r="S2499" s="230">
        <v>0</v>
      </c>
      <c r="T2499" s="231">
        <f>S2499*H2499</f>
        <v>0</v>
      </c>
      <c r="U2499" s="39"/>
      <c r="V2499" s="39"/>
      <c r="W2499" s="39"/>
      <c r="X2499" s="39"/>
      <c r="Y2499" s="39"/>
      <c r="Z2499" s="39"/>
      <c r="AA2499" s="39"/>
      <c r="AB2499" s="39"/>
      <c r="AC2499" s="39"/>
      <c r="AD2499" s="39"/>
      <c r="AE2499" s="39"/>
      <c r="AR2499" s="232" t="s">
        <v>248</v>
      </c>
      <c r="AT2499" s="232" t="s">
        <v>132</v>
      </c>
      <c r="AU2499" s="232" t="s">
        <v>82</v>
      </c>
      <c r="AY2499" s="18" t="s">
        <v>129</v>
      </c>
      <c r="BE2499" s="233">
        <f>IF(N2499="základní",J2499,0)</f>
        <v>0</v>
      </c>
      <c r="BF2499" s="233">
        <f>IF(N2499="snížená",J2499,0)</f>
        <v>0</v>
      </c>
      <c r="BG2499" s="233">
        <f>IF(N2499="zákl. přenesená",J2499,0)</f>
        <v>0</v>
      </c>
      <c r="BH2499" s="233">
        <f>IF(N2499="sníž. přenesená",J2499,0)</f>
        <v>0</v>
      </c>
      <c r="BI2499" s="233">
        <f>IF(N2499="nulová",J2499,0)</f>
        <v>0</v>
      </c>
      <c r="BJ2499" s="18" t="s">
        <v>80</v>
      </c>
      <c r="BK2499" s="233">
        <f>ROUND(I2499*H2499,2)</f>
        <v>0</v>
      </c>
      <c r="BL2499" s="18" t="s">
        <v>248</v>
      </c>
      <c r="BM2499" s="232" t="s">
        <v>1584</v>
      </c>
    </row>
    <row r="2500" spans="1:47" s="2" customFormat="1" ht="12">
      <c r="A2500" s="39"/>
      <c r="B2500" s="40"/>
      <c r="C2500" s="41"/>
      <c r="D2500" s="234" t="s">
        <v>137</v>
      </c>
      <c r="E2500" s="41"/>
      <c r="F2500" s="235" t="s">
        <v>1583</v>
      </c>
      <c r="G2500" s="41"/>
      <c r="H2500" s="41"/>
      <c r="I2500" s="236"/>
      <c r="J2500" s="41"/>
      <c r="K2500" s="41"/>
      <c r="L2500" s="45"/>
      <c r="M2500" s="237"/>
      <c r="N2500" s="238"/>
      <c r="O2500" s="92"/>
      <c r="P2500" s="92"/>
      <c r="Q2500" s="92"/>
      <c r="R2500" s="92"/>
      <c r="S2500" s="92"/>
      <c r="T2500" s="93"/>
      <c r="U2500" s="39"/>
      <c r="V2500" s="39"/>
      <c r="W2500" s="39"/>
      <c r="X2500" s="39"/>
      <c r="Y2500" s="39"/>
      <c r="Z2500" s="39"/>
      <c r="AA2500" s="39"/>
      <c r="AB2500" s="39"/>
      <c r="AC2500" s="39"/>
      <c r="AD2500" s="39"/>
      <c r="AE2500" s="39"/>
      <c r="AT2500" s="18" t="s">
        <v>137</v>
      </c>
      <c r="AU2500" s="18" t="s">
        <v>82</v>
      </c>
    </row>
    <row r="2501" spans="1:65" s="2" customFormat="1" ht="16.5" customHeight="1">
      <c r="A2501" s="39"/>
      <c r="B2501" s="40"/>
      <c r="C2501" s="275" t="s">
        <v>1585</v>
      </c>
      <c r="D2501" s="275" t="s">
        <v>293</v>
      </c>
      <c r="E2501" s="276" t="s">
        <v>1586</v>
      </c>
      <c r="F2501" s="277" t="s">
        <v>1587</v>
      </c>
      <c r="G2501" s="278" t="s">
        <v>247</v>
      </c>
      <c r="H2501" s="279">
        <v>29</v>
      </c>
      <c r="I2501" s="280"/>
      <c r="J2501" s="281">
        <f>ROUND(I2501*H2501,2)</f>
        <v>0</v>
      </c>
      <c r="K2501" s="282"/>
      <c r="L2501" s="283"/>
      <c r="M2501" s="284" t="s">
        <v>1</v>
      </c>
      <c r="N2501" s="285" t="s">
        <v>38</v>
      </c>
      <c r="O2501" s="92"/>
      <c r="P2501" s="230">
        <f>O2501*H2501</f>
        <v>0</v>
      </c>
      <c r="Q2501" s="230">
        <v>0</v>
      </c>
      <c r="R2501" s="230">
        <f>Q2501*H2501</f>
        <v>0</v>
      </c>
      <c r="S2501" s="230">
        <v>0</v>
      </c>
      <c r="T2501" s="231">
        <f>S2501*H2501</f>
        <v>0</v>
      </c>
      <c r="U2501" s="39"/>
      <c r="V2501" s="39"/>
      <c r="W2501" s="39"/>
      <c r="X2501" s="39"/>
      <c r="Y2501" s="39"/>
      <c r="Z2501" s="39"/>
      <c r="AA2501" s="39"/>
      <c r="AB2501" s="39"/>
      <c r="AC2501" s="39"/>
      <c r="AD2501" s="39"/>
      <c r="AE2501" s="39"/>
      <c r="AR2501" s="232" t="s">
        <v>291</v>
      </c>
      <c r="AT2501" s="232" t="s">
        <v>293</v>
      </c>
      <c r="AU2501" s="232" t="s">
        <v>82</v>
      </c>
      <c r="AY2501" s="18" t="s">
        <v>129</v>
      </c>
      <c r="BE2501" s="233">
        <f>IF(N2501="základní",J2501,0)</f>
        <v>0</v>
      </c>
      <c r="BF2501" s="233">
        <f>IF(N2501="snížená",J2501,0)</f>
        <v>0</v>
      </c>
      <c r="BG2501" s="233">
        <f>IF(N2501="zákl. přenesená",J2501,0)</f>
        <v>0</v>
      </c>
      <c r="BH2501" s="233">
        <f>IF(N2501="sníž. přenesená",J2501,0)</f>
        <v>0</v>
      </c>
      <c r="BI2501" s="233">
        <f>IF(N2501="nulová",J2501,0)</f>
        <v>0</v>
      </c>
      <c r="BJ2501" s="18" t="s">
        <v>80</v>
      </c>
      <c r="BK2501" s="233">
        <f>ROUND(I2501*H2501,2)</f>
        <v>0</v>
      </c>
      <c r="BL2501" s="18" t="s">
        <v>248</v>
      </c>
      <c r="BM2501" s="232" t="s">
        <v>1588</v>
      </c>
    </row>
    <row r="2502" spans="1:47" s="2" customFormat="1" ht="12">
      <c r="A2502" s="39"/>
      <c r="B2502" s="40"/>
      <c r="C2502" s="41"/>
      <c r="D2502" s="234" t="s">
        <v>137</v>
      </c>
      <c r="E2502" s="41"/>
      <c r="F2502" s="235" t="s">
        <v>1587</v>
      </c>
      <c r="G2502" s="41"/>
      <c r="H2502" s="41"/>
      <c r="I2502" s="236"/>
      <c r="J2502" s="41"/>
      <c r="K2502" s="41"/>
      <c r="L2502" s="45"/>
      <c r="M2502" s="237"/>
      <c r="N2502" s="238"/>
      <c r="O2502" s="92"/>
      <c r="P2502" s="92"/>
      <c r="Q2502" s="92"/>
      <c r="R2502" s="92"/>
      <c r="S2502" s="92"/>
      <c r="T2502" s="93"/>
      <c r="U2502" s="39"/>
      <c r="V2502" s="39"/>
      <c r="W2502" s="39"/>
      <c r="X2502" s="39"/>
      <c r="Y2502" s="39"/>
      <c r="Z2502" s="39"/>
      <c r="AA2502" s="39"/>
      <c r="AB2502" s="39"/>
      <c r="AC2502" s="39"/>
      <c r="AD2502" s="39"/>
      <c r="AE2502" s="39"/>
      <c r="AT2502" s="18" t="s">
        <v>137</v>
      </c>
      <c r="AU2502" s="18" t="s">
        <v>82</v>
      </c>
    </row>
    <row r="2503" spans="1:51" s="14" customFormat="1" ht="12">
      <c r="A2503" s="14"/>
      <c r="B2503" s="253"/>
      <c r="C2503" s="254"/>
      <c r="D2503" s="234" t="s">
        <v>188</v>
      </c>
      <c r="E2503" s="255" t="s">
        <v>1</v>
      </c>
      <c r="F2503" s="256" t="s">
        <v>1589</v>
      </c>
      <c r="G2503" s="254"/>
      <c r="H2503" s="257">
        <v>29</v>
      </c>
      <c r="I2503" s="258"/>
      <c r="J2503" s="254"/>
      <c r="K2503" s="254"/>
      <c r="L2503" s="259"/>
      <c r="M2503" s="260"/>
      <c r="N2503" s="261"/>
      <c r="O2503" s="261"/>
      <c r="P2503" s="261"/>
      <c r="Q2503" s="261"/>
      <c r="R2503" s="261"/>
      <c r="S2503" s="261"/>
      <c r="T2503" s="262"/>
      <c r="U2503" s="14"/>
      <c r="V2503" s="14"/>
      <c r="W2503" s="14"/>
      <c r="X2503" s="14"/>
      <c r="Y2503" s="14"/>
      <c r="Z2503" s="14"/>
      <c r="AA2503" s="14"/>
      <c r="AB2503" s="14"/>
      <c r="AC2503" s="14"/>
      <c r="AD2503" s="14"/>
      <c r="AE2503" s="14"/>
      <c r="AT2503" s="263" t="s">
        <v>188</v>
      </c>
      <c r="AU2503" s="263" t="s">
        <v>82</v>
      </c>
      <c r="AV2503" s="14" t="s">
        <v>82</v>
      </c>
      <c r="AW2503" s="14" t="s">
        <v>30</v>
      </c>
      <c r="AX2503" s="14" t="s">
        <v>73</v>
      </c>
      <c r="AY2503" s="263" t="s">
        <v>129</v>
      </c>
    </row>
    <row r="2504" spans="1:51" s="15" customFormat="1" ht="12">
      <c r="A2504" s="15"/>
      <c r="B2504" s="264"/>
      <c r="C2504" s="265"/>
      <c r="D2504" s="234" t="s">
        <v>188</v>
      </c>
      <c r="E2504" s="266" t="s">
        <v>1</v>
      </c>
      <c r="F2504" s="267" t="s">
        <v>197</v>
      </c>
      <c r="G2504" s="265"/>
      <c r="H2504" s="268">
        <v>29</v>
      </c>
      <c r="I2504" s="269"/>
      <c r="J2504" s="265"/>
      <c r="K2504" s="265"/>
      <c r="L2504" s="270"/>
      <c r="M2504" s="271"/>
      <c r="N2504" s="272"/>
      <c r="O2504" s="272"/>
      <c r="P2504" s="272"/>
      <c r="Q2504" s="272"/>
      <c r="R2504" s="272"/>
      <c r="S2504" s="272"/>
      <c r="T2504" s="273"/>
      <c r="U2504" s="15"/>
      <c r="V2504" s="15"/>
      <c r="W2504" s="15"/>
      <c r="X2504" s="15"/>
      <c r="Y2504" s="15"/>
      <c r="Z2504" s="15"/>
      <c r="AA2504" s="15"/>
      <c r="AB2504" s="15"/>
      <c r="AC2504" s="15"/>
      <c r="AD2504" s="15"/>
      <c r="AE2504" s="15"/>
      <c r="AT2504" s="274" t="s">
        <v>188</v>
      </c>
      <c r="AU2504" s="274" t="s">
        <v>82</v>
      </c>
      <c r="AV2504" s="15" t="s">
        <v>136</v>
      </c>
      <c r="AW2504" s="15" t="s">
        <v>30</v>
      </c>
      <c r="AX2504" s="15" t="s">
        <v>80</v>
      </c>
      <c r="AY2504" s="274" t="s">
        <v>129</v>
      </c>
    </row>
    <row r="2505" spans="1:65" s="2" customFormat="1" ht="24.15" customHeight="1">
      <c r="A2505" s="39"/>
      <c r="B2505" s="40"/>
      <c r="C2505" s="275" t="s">
        <v>795</v>
      </c>
      <c r="D2505" s="275" t="s">
        <v>293</v>
      </c>
      <c r="E2505" s="276" t="s">
        <v>1590</v>
      </c>
      <c r="F2505" s="277" t="s">
        <v>1591</v>
      </c>
      <c r="G2505" s="278" t="s">
        <v>247</v>
      </c>
      <c r="H2505" s="279">
        <v>2</v>
      </c>
      <c r="I2505" s="280"/>
      <c r="J2505" s="281">
        <f>ROUND(I2505*H2505,2)</f>
        <v>0</v>
      </c>
      <c r="K2505" s="282"/>
      <c r="L2505" s="283"/>
      <c r="M2505" s="284" t="s">
        <v>1</v>
      </c>
      <c r="N2505" s="285" t="s">
        <v>38</v>
      </c>
      <c r="O2505" s="92"/>
      <c r="P2505" s="230">
        <f>O2505*H2505</f>
        <v>0</v>
      </c>
      <c r="Q2505" s="230">
        <v>0</v>
      </c>
      <c r="R2505" s="230">
        <f>Q2505*H2505</f>
        <v>0</v>
      </c>
      <c r="S2505" s="230">
        <v>0</v>
      </c>
      <c r="T2505" s="231">
        <f>S2505*H2505</f>
        <v>0</v>
      </c>
      <c r="U2505" s="39"/>
      <c r="V2505" s="39"/>
      <c r="W2505" s="39"/>
      <c r="X2505" s="39"/>
      <c r="Y2505" s="39"/>
      <c r="Z2505" s="39"/>
      <c r="AA2505" s="39"/>
      <c r="AB2505" s="39"/>
      <c r="AC2505" s="39"/>
      <c r="AD2505" s="39"/>
      <c r="AE2505" s="39"/>
      <c r="AR2505" s="232" t="s">
        <v>291</v>
      </c>
      <c r="AT2505" s="232" t="s">
        <v>293</v>
      </c>
      <c r="AU2505" s="232" t="s">
        <v>82</v>
      </c>
      <c r="AY2505" s="18" t="s">
        <v>129</v>
      </c>
      <c r="BE2505" s="233">
        <f>IF(N2505="základní",J2505,0)</f>
        <v>0</v>
      </c>
      <c r="BF2505" s="233">
        <f>IF(N2505="snížená",J2505,0)</f>
        <v>0</v>
      </c>
      <c r="BG2505" s="233">
        <f>IF(N2505="zákl. přenesená",J2505,0)</f>
        <v>0</v>
      </c>
      <c r="BH2505" s="233">
        <f>IF(N2505="sníž. přenesená",J2505,0)</f>
        <v>0</v>
      </c>
      <c r="BI2505" s="233">
        <f>IF(N2505="nulová",J2505,0)</f>
        <v>0</v>
      </c>
      <c r="BJ2505" s="18" t="s">
        <v>80</v>
      </c>
      <c r="BK2505" s="233">
        <f>ROUND(I2505*H2505,2)</f>
        <v>0</v>
      </c>
      <c r="BL2505" s="18" t="s">
        <v>248</v>
      </c>
      <c r="BM2505" s="232" t="s">
        <v>1592</v>
      </c>
    </row>
    <row r="2506" spans="1:47" s="2" customFormat="1" ht="12">
      <c r="A2506" s="39"/>
      <c r="B2506" s="40"/>
      <c r="C2506" s="41"/>
      <c r="D2506" s="234" t="s">
        <v>137</v>
      </c>
      <c r="E2506" s="41"/>
      <c r="F2506" s="235" t="s">
        <v>1591</v>
      </c>
      <c r="G2506" s="41"/>
      <c r="H2506" s="41"/>
      <c r="I2506" s="236"/>
      <c r="J2506" s="41"/>
      <c r="K2506" s="41"/>
      <c r="L2506" s="45"/>
      <c r="M2506" s="237"/>
      <c r="N2506" s="238"/>
      <c r="O2506" s="92"/>
      <c r="P2506" s="92"/>
      <c r="Q2506" s="92"/>
      <c r="R2506" s="92"/>
      <c r="S2506" s="92"/>
      <c r="T2506" s="93"/>
      <c r="U2506" s="39"/>
      <c r="V2506" s="39"/>
      <c r="W2506" s="39"/>
      <c r="X2506" s="39"/>
      <c r="Y2506" s="39"/>
      <c r="Z2506" s="39"/>
      <c r="AA2506" s="39"/>
      <c r="AB2506" s="39"/>
      <c r="AC2506" s="39"/>
      <c r="AD2506" s="39"/>
      <c r="AE2506" s="39"/>
      <c r="AT2506" s="18" t="s">
        <v>137</v>
      </c>
      <c r="AU2506" s="18" t="s">
        <v>82</v>
      </c>
    </row>
    <row r="2507" spans="1:51" s="14" customFormat="1" ht="12">
      <c r="A2507" s="14"/>
      <c r="B2507" s="253"/>
      <c r="C2507" s="254"/>
      <c r="D2507" s="234" t="s">
        <v>188</v>
      </c>
      <c r="E2507" s="255" t="s">
        <v>1</v>
      </c>
      <c r="F2507" s="256" t="s">
        <v>840</v>
      </c>
      <c r="G2507" s="254"/>
      <c r="H2507" s="257">
        <v>1</v>
      </c>
      <c r="I2507" s="258"/>
      <c r="J2507" s="254"/>
      <c r="K2507" s="254"/>
      <c r="L2507" s="259"/>
      <c r="M2507" s="260"/>
      <c r="N2507" s="261"/>
      <c r="O2507" s="261"/>
      <c r="P2507" s="261"/>
      <c r="Q2507" s="261"/>
      <c r="R2507" s="261"/>
      <c r="S2507" s="261"/>
      <c r="T2507" s="262"/>
      <c r="U2507" s="14"/>
      <c r="V2507" s="14"/>
      <c r="W2507" s="14"/>
      <c r="X2507" s="14"/>
      <c r="Y2507" s="14"/>
      <c r="Z2507" s="14"/>
      <c r="AA2507" s="14"/>
      <c r="AB2507" s="14"/>
      <c r="AC2507" s="14"/>
      <c r="AD2507" s="14"/>
      <c r="AE2507" s="14"/>
      <c r="AT2507" s="263" t="s">
        <v>188</v>
      </c>
      <c r="AU2507" s="263" t="s">
        <v>82</v>
      </c>
      <c r="AV2507" s="14" t="s">
        <v>82</v>
      </c>
      <c r="AW2507" s="14" t="s">
        <v>30</v>
      </c>
      <c r="AX2507" s="14" t="s">
        <v>73</v>
      </c>
      <c r="AY2507" s="263" t="s">
        <v>129</v>
      </c>
    </row>
    <row r="2508" spans="1:51" s="14" customFormat="1" ht="12">
      <c r="A2508" s="14"/>
      <c r="B2508" s="253"/>
      <c r="C2508" s="254"/>
      <c r="D2508" s="234" t="s">
        <v>188</v>
      </c>
      <c r="E2508" s="255" t="s">
        <v>1</v>
      </c>
      <c r="F2508" s="256" t="s">
        <v>841</v>
      </c>
      <c r="G2508" s="254"/>
      <c r="H2508" s="257">
        <v>1</v>
      </c>
      <c r="I2508" s="258"/>
      <c r="J2508" s="254"/>
      <c r="K2508" s="254"/>
      <c r="L2508" s="259"/>
      <c r="M2508" s="260"/>
      <c r="N2508" s="261"/>
      <c r="O2508" s="261"/>
      <c r="P2508" s="261"/>
      <c r="Q2508" s="261"/>
      <c r="R2508" s="261"/>
      <c r="S2508" s="261"/>
      <c r="T2508" s="262"/>
      <c r="U2508" s="14"/>
      <c r="V2508" s="14"/>
      <c r="W2508" s="14"/>
      <c r="X2508" s="14"/>
      <c r="Y2508" s="14"/>
      <c r="Z2508" s="14"/>
      <c r="AA2508" s="14"/>
      <c r="AB2508" s="14"/>
      <c r="AC2508" s="14"/>
      <c r="AD2508" s="14"/>
      <c r="AE2508" s="14"/>
      <c r="AT2508" s="263" t="s">
        <v>188</v>
      </c>
      <c r="AU2508" s="263" t="s">
        <v>82</v>
      </c>
      <c r="AV2508" s="14" t="s">
        <v>82</v>
      </c>
      <c r="AW2508" s="14" t="s">
        <v>30</v>
      </c>
      <c r="AX2508" s="14" t="s">
        <v>73</v>
      </c>
      <c r="AY2508" s="263" t="s">
        <v>129</v>
      </c>
    </row>
    <row r="2509" spans="1:51" s="15" customFormat="1" ht="12">
      <c r="A2509" s="15"/>
      <c r="B2509" s="264"/>
      <c r="C2509" s="265"/>
      <c r="D2509" s="234" t="s">
        <v>188</v>
      </c>
      <c r="E2509" s="266" t="s">
        <v>1</v>
      </c>
      <c r="F2509" s="267" t="s">
        <v>197</v>
      </c>
      <c r="G2509" s="265"/>
      <c r="H2509" s="268">
        <v>2</v>
      </c>
      <c r="I2509" s="269"/>
      <c r="J2509" s="265"/>
      <c r="K2509" s="265"/>
      <c r="L2509" s="270"/>
      <c r="M2509" s="271"/>
      <c r="N2509" s="272"/>
      <c r="O2509" s="272"/>
      <c r="P2509" s="272"/>
      <c r="Q2509" s="272"/>
      <c r="R2509" s="272"/>
      <c r="S2509" s="272"/>
      <c r="T2509" s="273"/>
      <c r="U2509" s="15"/>
      <c r="V2509" s="15"/>
      <c r="W2509" s="15"/>
      <c r="X2509" s="15"/>
      <c r="Y2509" s="15"/>
      <c r="Z2509" s="15"/>
      <c r="AA2509" s="15"/>
      <c r="AB2509" s="15"/>
      <c r="AC2509" s="15"/>
      <c r="AD2509" s="15"/>
      <c r="AE2509" s="15"/>
      <c r="AT2509" s="274" t="s">
        <v>188</v>
      </c>
      <c r="AU2509" s="274" t="s">
        <v>82</v>
      </c>
      <c r="AV2509" s="15" t="s">
        <v>136</v>
      </c>
      <c r="AW2509" s="15" t="s">
        <v>30</v>
      </c>
      <c r="AX2509" s="15" t="s">
        <v>80</v>
      </c>
      <c r="AY2509" s="274" t="s">
        <v>129</v>
      </c>
    </row>
    <row r="2510" spans="1:65" s="2" customFormat="1" ht="24.15" customHeight="1">
      <c r="A2510" s="39"/>
      <c r="B2510" s="40"/>
      <c r="C2510" s="220" t="s">
        <v>1593</v>
      </c>
      <c r="D2510" s="220" t="s">
        <v>132</v>
      </c>
      <c r="E2510" s="221" t="s">
        <v>1594</v>
      </c>
      <c r="F2510" s="222" t="s">
        <v>1595</v>
      </c>
      <c r="G2510" s="223" t="s">
        <v>247</v>
      </c>
      <c r="H2510" s="224">
        <v>3</v>
      </c>
      <c r="I2510" s="225"/>
      <c r="J2510" s="226">
        <f>ROUND(I2510*H2510,2)</f>
        <v>0</v>
      </c>
      <c r="K2510" s="227"/>
      <c r="L2510" s="45"/>
      <c r="M2510" s="228" t="s">
        <v>1</v>
      </c>
      <c r="N2510" s="229" t="s">
        <v>38</v>
      </c>
      <c r="O2510" s="92"/>
      <c r="P2510" s="230">
        <f>O2510*H2510</f>
        <v>0</v>
      </c>
      <c r="Q2510" s="230">
        <v>0</v>
      </c>
      <c r="R2510" s="230">
        <f>Q2510*H2510</f>
        <v>0</v>
      </c>
      <c r="S2510" s="230">
        <v>0</v>
      </c>
      <c r="T2510" s="231">
        <f>S2510*H2510</f>
        <v>0</v>
      </c>
      <c r="U2510" s="39"/>
      <c r="V2510" s="39"/>
      <c r="W2510" s="39"/>
      <c r="X2510" s="39"/>
      <c r="Y2510" s="39"/>
      <c r="Z2510" s="39"/>
      <c r="AA2510" s="39"/>
      <c r="AB2510" s="39"/>
      <c r="AC2510" s="39"/>
      <c r="AD2510" s="39"/>
      <c r="AE2510" s="39"/>
      <c r="AR2510" s="232" t="s">
        <v>248</v>
      </c>
      <c r="AT2510" s="232" t="s">
        <v>132</v>
      </c>
      <c r="AU2510" s="232" t="s">
        <v>82</v>
      </c>
      <c r="AY2510" s="18" t="s">
        <v>129</v>
      </c>
      <c r="BE2510" s="233">
        <f>IF(N2510="základní",J2510,0)</f>
        <v>0</v>
      </c>
      <c r="BF2510" s="233">
        <f>IF(N2510="snížená",J2510,0)</f>
        <v>0</v>
      </c>
      <c r="BG2510" s="233">
        <f>IF(N2510="zákl. přenesená",J2510,0)</f>
        <v>0</v>
      </c>
      <c r="BH2510" s="233">
        <f>IF(N2510="sníž. přenesená",J2510,0)</f>
        <v>0</v>
      </c>
      <c r="BI2510" s="233">
        <f>IF(N2510="nulová",J2510,0)</f>
        <v>0</v>
      </c>
      <c r="BJ2510" s="18" t="s">
        <v>80</v>
      </c>
      <c r="BK2510" s="233">
        <f>ROUND(I2510*H2510,2)</f>
        <v>0</v>
      </c>
      <c r="BL2510" s="18" t="s">
        <v>248</v>
      </c>
      <c r="BM2510" s="232" t="s">
        <v>1596</v>
      </c>
    </row>
    <row r="2511" spans="1:47" s="2" customFormat="1" ht="12">
      <c r="A2511" s="39"/>
      <c r="B2511" s="40"/>
      <c r="C2511" s="41"/>
      <c r="D2511" s="234" t="s">
        <v>137</v>
      </c>
      <c r="E2511" s="41"/>
      <c r="F2511" s="235" t="s">
        <v>1595</v>
      </c>
      <c r="G2511" s="41"/>
      <c r="H2511" s="41"/>
      <c r="I2511" s="236"/>
      <c r="J2511" s="41"/>
      <c r="K2511" s="41"/>
      <c r="L2511" s="45"/>
      <c r="M2511" s="237"/>
      <c r="N2511" s="238"/>
      <c r="O2511" s="92"/>
      <c r="P2511" s="92"/>
      <c r="Q2511" s="92"/>
      <c r="R2511" s="92"/>
      <c r="S2511" s="92"/>
      <c r="T2511" s="93"/>
      <c r="U2511" s="39"/>
      <c r="V2511" s="39"/>
      <c r="W2511" s="39"/>
      <c r="X2511" s="39"/>
      <c r="Y2511" s="39"/>
      <c r="Z2511" s="39"/>
      <c r="AA2511" s="39"/>
      <c r="AB2511" s="39"/>
      <c r="AC2511" s="39"/>
      <c r="AD2511" s="39"/>
      <c r="AE2511" s="39"/>
      <c r="AT2511" s="18" t="s">
        <v>137</v>
      </c>
      <c r="AU2511" s="18" t="s">
        <v>82</v>
      </c>
    </row>
    <row r="2512" spans="1:65" s="2" customFormat="1" ht="21.75" customHeight="1">
      <c r="A2512" s="39"/>
      <c r="B2512" s="40"/>
      <c r="C2512" s="275" t="s">
        <v>800</v>
      </c>
      <c r="D2512" s="275" t="s">
        <v>293</v>
      </c>
      <c r="E2512" s="276" t="s">
        <v>1597</v>
      </c>
      <c r="F2512" s="277" t="s">
        <v>1598</v>
      </c>
      <c r="G2512" s="278" t="s">
        <v>247</v>
      </c>
      <c r="H2512" s="279">
        <v>3</v>
      </c>
      <c r="I2512" s="280"/>
      <c r="J2512" s="281">
        <f>ROUND(I2512*H2512,2)</f>
        <v>0</v>
      </c>
      <c r="K2512" s="282"/>
      <c r="L2512" s="283"/>
      <c r="M2512" s="284" t="s">
        <v>1</v>
      </c>
      <c r="N2512" s="285" t="s">
        <v>38</v>
      </c>
      <c r="O2512" s="92"/>
      <c r="P2512" s="230">
        <f>O2512*H2512</f>
        <v>0</v>
      </c>
      <c r="Q2512" s="230">
        <v>0</v>
      </c>
      <c r="R2512" s="230">
        <f>Q2512*H2512</f>
        <v>0</v>
      </c>
      <c r="S2512" s="230">
        <v>0</v>
      </c>
      <c r="T2512" s="231">
        <f>S2512*H2512</f>
        <v>0</v>
      </c>
      <c r="U2512" s="39"/>
      <c r="V2512" s="39"/>
      <c r="W2512" s="39"/>
      <c r="X2512" s="39"/>
      <c r="Y2512" s="39"/>
      <c r="Z2512" s="39"/>
      <c r="AA2512" s="39"/>
      <c r="AB2512" s="39"/>
      <c r="AC2512" s="39"/>
      <c r="AD2512" s="39"/>
      <c r="AE2512" s="39"/>
      <c r="AR2512" s="232" t="s">
        <v>291</v>
      </c>
      <c r="AT2512" s="232" t="s">
        <v>293</v>
      </c>
      <c r="AU2512" s="232" t="s">
        <v>82</v>
      </c>
      <c r="AY2512" s="18" t="s">
        <v>129</v>
      </c>
      <c r="BE2512" s="233">
        <f>IF(N2512="základní",J2512,0)</f>
        <v>0</v>
      </c>
      <c r="BF2512" s="233">
        <f>IF(N2512="snížená",J2512,0)</f>
        <v>0</v>
      </c>
      <c r="BG2512" s="233">
        <f>IF(N2512="zákl. přenesená",J2512,0)</f>
        <v>0</v>
      </c>
      <c r="BH2512" s="233">
        <f>IF(N2512="sníž. přenesená",J2512,0)</f>
        <v>0</v>
      </c>
      <c r="BI2512" s="233">
        <f>IF(N2512="nulová",J2512,0)</f>
        <v>0</v>
      </c>
      <c r="BJ2512" s="18" t="s">
        <v>80</v>
      </c>
      <c r="BK2512" s="233">
        <f>ROUND(I2512*H2512,2)</f>
        <v>0</v>
      </c>
      <c r="BL2512" s="18" t="s">
        <v>248</v>
      </c>
      <c r="BM2512" s="232" t="s">
        <v>1599</v>
      </c>
    </row>
    <row r="2513" spans="1:47" s="2" customFormat="1" ht="12">
      <c r="A2513" s="39"/>
      <c r="B2513" s="40"/>
      <c r="C2513" s="41"/>
      <c r="D2513" s="234" t="s">
        <v>137</v>
      </c>
      <c r="E2513" s="41"/>
      <c r="F2513" s="235" t="s">
        <v>1598</v>
      </c>
      <c r="G2513" s="41"/>
      <c r="H2513" s="41"/>
      <c r="I2513" s="236"/>
      <c r="J2513" s="41"/>
      <c r="K2513" s="41"/>
      <c r="L2513" s="45"/>
      <c r="M2513" s="237"/>
      <c r="N2513" s="238"/>
      <c r="O2513" s="92"/>
      <c r="P2513" s="92"/>
      <c r="Q2513" s="92"/>
      <c r="R2513" s="92"/>
      <c r="S2513" s="92"/>
      <c r="T2513" s="93"/>
      <c r="U2513" s="39"/>
      <c r="V2513" s="39"/>
      <c r="W2513" s="39"/>
      <c r="X2513" s="39"/>
      <c r="Y2513" s="39"/>
      <c r="Z2513" s="39"/>
      <c r="AA2513" s="39"/>
      <c r="AB2513" s="39"/>
      <c r="AC2513" s="39"/>
      <c r="AD2513" s="39"/>
      <c r="AE2513" s="39"/>
      <c r="AT2513" s="18" t="s">
        <v>137</v>
      </c>
      <c r="AU2513" s="18" t="s">
        <v>82</v>
      </c>
    </row>
    <row r="2514" spans="1:65" s="2" customFormat="1" ht="44.25" customHeight="1">
      <c r="A2514" s="39"/>
      <c r="B2514" s="40"/>
      <c r="C2514" s="220" t="s">
        <v>1600</v>
      </c>
      <c r="D2514" s="220" t="s">
        <v>132</v>
      </c>
      <c r="E2514" s="221" t="s">
        <v>1601</v>
      </c>
      <c r="F2514" s="222" t="s">
        <v>1602</v>
      </c>
      <c r="G2514" s="223" t="s">
        <v>1347</v>
      </c>
      <c r="H2514" s="297"/>
      <c r="I2514" s="225"/>
      <c r="J2514" s="226">
        <f>ROUND(I2514*H2514,2)</f>
        <v>0</v>
      </c>
      <c r="K2514" s="227"/>
      <c r="L2514" s="45"/>
      <c r="M2514" s="228" t="s">
        <v>1</v>
      </c>
      <c r="N2514" s="229" t="s">
        <v>38</v>
      </c>
      <c r="O2514" s="92"/>
      <c r="P2514" s="230">
        <f>O2514*H2514</f>
        <v>0</v>
      </c>
      <c r="Q2514" s="230">
        <v>0</v>
      </c>
      <c r="R2514" s="230">
        <f>Q2514*H2514</f>
        <v>0</v>
      </c>
      <c r="S2514" s="230">
        <v>0</v>
      </c>
      <c r="T2514" s="231">
        <f>S2514*H2514</f>
        <v>0</v>
      </c>
      <c r="U2514" s="39"/>
      <c r="V2514" s="39"/>
      <c r="W2514" s="39"/>
      <c r="X2514" s="39"/>
      <c r="Y2514" s="39"/>
      <c r="Z2514" s="39"/>
      <c r="AA2514" s="39"/>
      <c r="AB2514" s="39"/>
      <c r="AC2514" s="39"/>
      <c r="AD2514" s="39"/>
      <c r="AE2514" s="39"/>
      <c r="AR2514" s="232" t="s">
        <v>248</v>
      </c>
      <c r="AT2514" s="232" t="s">
        <v>132</v>
      </c>
      <c r="AU2514" s="232" t="s">
        <v>82</v>
      </c>
      <c r="AY2514" s="18" t="s">
        <v>129</v>
      </c>
      <c r="BE2514" s="233">
        <f>IF(N2514="základní",J2514,0)</f>
        <v>0</v>
      </c>
      <c r="BF2514" s="233">
        <f>IF(N2514="snížená",J2514,0)</f>
        <v>0</v>
      </c>
      <c r="BG2514" s="233">
        <f>IF(N2514="zákl. přenesená",J2514,0)</f>
        <v>0</v>
      </c>
      <c r="BH2514" s="233">
        <f>IF(N2514="sníž. přenesená",J2514,0)</f>
        <v>0</v>
      </c>
      <c r="BI2514" s="233">
        <f>IF(N2514="nulová",J2514,0)</f>
        <v>0</v>
      </c>
      <c r="BJ2514" s="18" t="s">
        <v>80</v>
      </c>
      <c r="BK2514" s="233">
        <f>ROUND(I2514*H2514,2)</f>
        <v>0</v>
      </c>
      <c r="BL2514" s="18" t="s">
        <v>248</v>
      </c>
      <c r="BM2514" s="232" t="s">
        <v>1603</v>
      </c>
    </row>
    <row r="2515" spans="1:47" s="2" customFormat="1" ht="12">
      <c r="A2515" s="39"/>
      <c r="B2515" s="40"/>
      <c r="C2515" s="41"/>
      <c r="D2515" s="234" t="s">
        <v>137</v>
      </c>
      <c r="E2515" s="41"/>
      <c r="F2515" s="235" t="s">
        <v>1602</v>
      </c>
      <c r="G2515" s="41"/>
      <c r="H2515" s="41"/>
      <c r="I2515" s="236"/>
      <c r="J2515" s="41"/>
      <c r="K2515" s="41"/>
      <c r="L2515" s="45"/>
      <c r="M2515" s="237"/>
      <c r="N2515" s="238"/>
      <c r="O2515" s="92"/>
      <c r="P2515" s="92"/>
      <c r="Q2515" s="92"/>
      <c r="R2515" s="92"/>
      <c r="S2515" s="92"/>
      <c r="T2515" s="93"/>
      <c r="U2515" s="39"/>
      <c r="V2515" s="39"/>
      <c r="W2515" s="39"/>
      <c r="X2515" s="39"/>
      <c r="Y2515" s="39"/>
      <c r="Z2515" s="39"/>
      <c r="AA2515" s="39"/>
      <c r="AB2515" s="39"/>
      <c r="AC2515" s="39"/>
      <c r="AD2515" s="39"/>
      <c r="AE2515" s="39"/>
      <c r="AT2515" s="18" t="s">
        <v>137</v>
      </c>
      <c r="AU2515" s="18" t="s">
        <v>82</v>
      </c>
    </row>
    <row r="2516" spans="1:63" s="12" customFormat="1" ht="22.8" customHeight="1">
      <c r="A2516" s="12"/>
      <c r="B2516" s="204"/>
      <c r="C2516" s="205"/>
      <c r="D2516" s="206" t="s">
        <v>72</v>
      </c>
      <c r="E2516" s="218" t="s">
        <v>1604</v>
      </c>
      <c r="F2516" s="218" t="s">
        <v>1605</v>
      </c>
      <c r="G2516" s="205"/>
      <c r="H2516" s="205"/>
      <c r="I2516" s="208"/>
      <c r="J2516" s="219">
        <f>BK2516</f>
        <v>0</v>
      </c>
      <c r="K2516" s="205"/>
      <c r="L2516" s="210"/>
      <c r="M2516" s="211"/>
      <c r="N2516" s="212"/>
      <c r="O2516" s="212"/>
      <c r="P2516" s="213">
        <f>SUM(P2517:P2523)</f>
        <v>0</v>
      </c>
      <c r="Q2516" s="212"/>
      <c r="R2516" s="213">
        <f>SUM(R2517:R2523)</f>
        <v>0</v>
      </c>
      <c r="S2516" s="212"/>
      <c r="T2516" s="214">
        <f>SUM(T2517:T2523)</f>
        <v>0</v>
      </c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R2516" s="215" t="s">
        <v>82</v>
      </c>
      <c r="AT2516" s="216" t="s">
        <v>72</v>
      </c>
      <c r="AU2516" s="216" t="s">
        <v>80</v>
      </c>
      <c r="AY2516" s="215" t="s">
        <v>129</v>
      </c>
      <c r="BK2516" s="217">
        <f>SUM(BK2517:BK2523)</f>
        <v>0</v>
      </c>
    </row>
    <row r="2517" spans="1:65" s="2" customFormat="1" ht="33" customHeight="1">
      <c r="A2517" s="39"/>
      <c r="B2517" s="40"/>
      <c r="C2517" s="220" t="s">
        <v>835</v>
      </c>
      <c r="D2517" s="220" t="s">
        <v>132</v>
      </c>
      <c r="E2517" s="221" t="s">
        <v>1606</v>
      </c>
      <c r="F2517" s="222" t="s">
        <v>1607</v>
      </c>
      <c r="G2517" s="223" t="s">
        <v>230</v>
      </c>
      <c r="H2517" s="224">
        <v>10.15</v>
      </c>
      <c r="I2517" s="225"/>
      <c r="J2517" s="226">
        <f>ROUND(I2517*H2517,2)</f>
        <v>0</v>
      </c>
      <c r="K2517" s="227"/>
      <c r="L2517" s="45"/>
      <c r="M2517" s="228" t="s">
        <v>1</v>
      </c>
      <c r="N2517" s="229" t="s">
        <v>38</v>
      </c>
      <c r="O2517" s="92"/>
      <c r="P2517" s="230">
        <f>O2517*H2517</f>
        <v>0</v>
      </c>
      <c r="Q2517" s="230">
        <v>0</v>
      </c>
      <c r="R2517" s="230">
        <f>Q2517*H2517</f>
        <v>0</v>
      </c>
      <c r="S2517" s="230">
        <v>0</v>
      </c>
      <c r="T2517" s="231">
        <f>S2517*H2517</f>
        <v>0</v>
      </c>
      <c r="U2517" s="39"/>
      <c r="V2517" s="39"/>
      <c r="W2517" s="39"/>
      <c r="X2517" s="39"/>
      <c r="Y2517" s="39"/>
      <c r="Z2517" s="39"/>
      <c r="AA2517" s="39"/>
      <c r="AB2517" s="39"/>
      <c r="AC2517" s="39"/>
      <c r="AD2517" s="39"/>
      <c r="AE2517" s="39"/>
      <c r="AR2517" s="232" t="s">
        <v>248</v>
      </c>
      <c r="AT2517" s="232" t="s">
        <v>132</v>
      </c>
      <c r="AU2517" s="232" t="s">
        <v>82</v>
      </c>
      <c r="AY2517" s="18" t="s">
        <v>129</v>
      </c>
      <c r="BE2517" s="233">
        <f>IF(N2517="základní",J2517,0)</f>
        <v>0</v>
      </c>
      <c r="BF2517" s="233">
        <f>IF(N2517="snížená",J2517,0)</f>
        <v>0</v>
      </c>
      <c r="BG2517" s="233">
        <f>IF(N2517="zákl. přenesená",J2517,0)</f>
        <v>0</v>
      </c>
      <c r="BH2517" s="233">
        <f>IF(N2517="sníž. přenesená",J2517,0)</f>
        <v>0</v>
      </c>
      <c r="BI2517" s="233">
        <f>IF(N2517="nulová",J2517,0)</f>
        <v>0</v>
      </c>
      <c r="BJ2517" s="18" t="s">
        <v>80</v>
      </c>
      <c r="BK2517" s="233">
        <f>ROUND(I2517*H2517,2)</f>
        <v>0</v>
      </c>
      <c r="BL2517" s="18" t="s">
        <v>248</v>
      </c>
      <c r="BM2517" s="232" t="s">
        <v>1608</v>
      </c>
    </row>
    <row r="2518" spans="1:47" s="2" customFormat="1" ht="12">
      <c r="A2518" s="39"/>
      <c r="B2518" s="40"/>
      <c r="C2518" s="41"/>
      <c r="D2518" s="234" t="s">
        <v>137</v>
      </c>
      <c r="E2518" s="41"/>
      <c r="F2518" s="235" t="s">
        <v>1607</v>
      </c>
      <c r="G2518" s="41"/>
      <c r="H2518" s="41"/>
      <c r="I2518" s="236"/>
      <c r="J2518" s="41"/>
      <c r="K2518" s="41"/>
      <c r="L2518" s="45"/>
      <c r="M2518" s="237"/>
      <c r="N2518" s="238"/>
      <c r="O2518" s="92"/>
      <c r="P2518" s="92"/>
      <c r="Q2518" s="92"/>
      <c r="R2518" s="92"/>
      <c r="S2518" s="92"/>
      <c r="T2518" s="93"/>
      <c r="U2518" s="39"/>
      <c r="V2518" s="39"/>
      <c r="W2518" s="39"/>
      <c r="X2518" s="39"/>
      <c r="Y2518" s="39"/>
      <c r="Z2518" s="39"/>
      <c r="AA2518" s="39"/>
      <c r="AB2518" s="39"/>
      <c r="AC2518" s="39"/>
      <c r="AD2518" s="39"/>
      <c r="AE2518" s="39"/>
      <c r="AT2518" s="18" t="s">
        <v>137</v>
      </c>
      <c r="AU2518" s="18" t="s">
        <v>82</v>
      </c>
    </row>
    <row r="2519" spans="1:51" s="13" customFormat="1" ht="12">
      <c r="A2519" s="13"/>
      <c r="B2519" s="243"/>
      <c r="C2519" s="244"/>
      <c r="D2519" s="234" t="s">
        <v>188</v>
      </c>
      <c r="E2519" s="245" t="s">
        <v>1</v>
      </c>
      <c r="F2519" s="246" t="s">
        <v>1054</v>
      </c>
      <c r="G2519" s="244"/>
      <c r="H2519" s="245" t="s">
        <v>1</v>
      </c>
      <c r="I2519" s="247"/>
      <c r="J2519" s="244"/>
      <c r="K2519" s="244"/>
      <c r="L2519" s="248"/>
      <c r="M2519" s="249"/>
      <c r="N2519" s="250"/>
      <c r="O2519" s="250"/>
      <c r="P2519" s="250"/>
      <c r="Q2519" s="250"/>
      <c r="R2519" s="250"/>
      <c r="S2519" s="250"/>
      <c r="T2519" s="251"/>
      <c r="U2519" s="13"/>
      <c r="V2519" s="13"/>
      <c r="W2519" s="13"/>
      <c r="X2519" s="13"/>
      <c r="Y2519" s="13"/>
      <c r="Z2519" s="13"/>
      <c r="AA2519" s="13"/>
      <c r="AB2519" s="13"/>
      <c r="AC2519" s="13"/>
      <c r="AD2519" s="13"/>
      <c r="AE2519" s="13"/>
      <c r="AT2519" s="252" t="s">
        <v>188</v>
      </c>
      <c r="AU2519" s="252" t="s">
        <v>82</v>
      </c>
      <c r="AV2519" s="13" t="s">
        <v>80</v>
      </c>
      <c r="AW2519" s="13" t="s">
        <v>30</v>
      </c>
      <c r="AX2519" s="13" t="s">
        <v>73</v>
      </c>
      <c r="AY2519" s="252" t="s">
        <v>129</v>
      </c>
    </row>
    <row r="2520" spans="1:51" s="14" customFormat="1" ht="12">
      <c r="A2520" s="14"/>
      <c r="B2520" s="253"/>
      <c r="C2520" s="254"/>
      <c r="D2520" s="234" t="s">
        <v>188</v>
      </c>
      <c r="E2520" s="255" t="s">
        <v>1</v>
      </c>
      <c r="F2520" s="256" t="s">
        <v>1609</v>
      </c>
      <c r="G2520" s="254"/>
      <c r="H2520" s="257">
        <v>10.15</v>
      </c>
      <c r="I2520" s="258"/>
      <c r="J2520" s="254"/>
      <c r="K2520" s="254"/>
      <c r="L2520" s="259"/>
      <c r="M2520" s="260"/>
      <c r="N2520" s="261"/>
      <c r="O2520" s="261"/>
      <c r="P2520" s="261"/>
      <c r="Q2520" s="261"/>
      <c r="R2520" s="261"/>
      <c r="S2520" s="261"/>
      <c r="T2520" s="262"/>
      <c r="U2520" s="14"/>
      <c r="V2520" s="14"/>
      <c r="W2520" s="14"/>
      <c r="X2520" s="14"/>
      <c r="Y2520" s="14"/>
      <c r="Z2520" s="14"/>
      <c r="AA2520" s="14"/>
      <c r="AB2520" s="14"/>
      <c r="AC2520" s="14"/>
      <c r="AD2520" s="14"/>
      <c r="AE2520" s="14"/>
      <c r="AT2520" s="263" t="s">
        <v>188</v>
      </c>
      <c r="AU2520" s="263" t="s">
        <v>82</v>
      </c>
      <c r="AV2520" s="14" t="s">
        <v>82</v>
      </c>
      <c r="AW2520" s="14" t="s">
        <v>30</v>
      </c>
      <c r="AX2520" s="14" t="s">
        <v>73</v>
      </c>
      <c r="AY2520" s="263" t="s">
        <v>129</v>
      </c>
    </row>
    <row r="2521" spans="1:51" s="15" customFormat="1" ht="12">
      <c r="A2521" s="15"/>
      <c r="B2521" s="264"/>
      <c r="C2521" s="265"/>
      <c r="D2521" s="234" t="s">
        <v>188</v>
      </c>
      <c r="E2521" s="266" t="s">
        <v>1</v>
      </c>
      <c r="F2521" s="267" t="s">
        <v>197</v>
      </c>
      <c r="G2521" s="265"/>
      <c r="H2521" s="268">
        <v>10.15</v>
      </c>
      <c r="I2521" s="269"/>
      <c r="J2521" s="265"/>
      <c r="K2521" s="265"/>
      <c r="L2521" s="270"/>
      <c r="M2521" s="271"/>
      <c r="N2521" s="272"/>
      <c r="O2521" s="272"/>
      <c r="P2521" s="272"/>
      <c r="Q2521" s="272"/>
      <c r="R2521" s="272"/>
      <c r="S2521" s="272"/>
      <c r="T2521" s="273"/>
      <c r="U2521" s="15"/>
      <c r="V2521" s="15"/>
      <c r="W2521" s="15"/>
      <c r="X2521" s="15"/>
      <c r="Y2521" s="15"/>
      <c r="Z2521" s="15"/>
      <c r="AA2521" s="15"/>
      <c r="AB2521" s="15"/>
      <c r="AC2521" s="15"/>
      <c r="AD2521" s="15"/>
      <c r="AE2521" s="15"/>
      <c r="AT2521" s="274" t="s">
        <v>188</v>
      </c>
      <c r="AU2521" s="274" t="s">
        <v>82</v>
      </c>
      <c r="AV2521" s="15" t="s">
        <v>136</v>
      </c>
      <c r="AW2521" s="15" t="s">
        <v>30</v>
      </c>
      <c r="AX2521" s="15" t="s">
        <v>80</v>
      </c>
      <c r="AY2521" s="274" t="s">
        <v>129</v>
      </c>
    </row>
    <row r="2522" spans="1:65" s="2" customFormat="1" ht="44.25" customHeight="1">
      <c r="A2522" s="39"/>
      <c r="B2522" s="40"/>
      <c r="C2522" s="220" t="s">
        <v>839</v>
      </c>
      <c r="D2522" s="220" t="s">
        <v>132</v>
      </c>
      <c r="E2522" s="221" t="s">
        <v>1610</v>
      </c>
      <c r="F2522" s="222" t="s">
        <v>1611</v>
      </c>
      <c r="G2522" s="223" t="s">
        <v>1347</v>
      </c>
      <c r="H2522" s="297"/>
      <c r="I2522" s="225"/>
      <c r="J2522" s="226">
        <f>ROUND(I2522*H2522,2)</f>
        <v>0</v>
      </c>
      <c r="K2522" s="227"/>
      <c r="L2522" s="45"/>
      <c r="M2522" s="228" t="s">
        <v>1</v>
      </c>
      <c r="N2522" s="229" t="s">
        <v>38</v>
      </c>
      <c r="O2522" s="92"/>
      <c r="P2522" s="230">
        <f>O2522*H2522</f>
        <v>0</v>
      </c>
      <c r="Q2522" s="230">
        <v>0</v>
      </c>
      <c r="R2522" s="230">
        <f>Q2522*H2522</f>
        <v>0</v>
      </c>
      <c r="S2522" s="230">
        <v>0</v>
      </c>
      <c r="T2522" s="231">
        <f>S2522*H2522</f>
        <v>0</v>
      </c>
      <c r="U2522" s="39"/>
      <c r="V2522" s="39"/>
      <c r="W2522" s="39"/>
      <c r="X2522" s="39"/>
      <c r="Y2522" s="39"/>
      <c r="Z2522" s="39"/>
      <c r="AA2522" s="39"/>
      <c r="AB2522" s="39"/>
      <c r="AC2522" s="39"/>
      <c r="AD2522" s="39"/>
      <c r="AE2522" s="39"/>
      <c r="AR2522" s="232" t="s">
        <v>248</v>
      </c>
      <c r="AT2522" s="232" t="s">
        <v>132</v>
      </c>
      <c r="AU2522" s="232" t="s">
        <v>82</v>
      </c>
      <c r="AY2522" s="18" t="s">
        <v>129</v>
      </c>
      <c r="BE2522" s="233">
        <f>IF(N2522="základní",J2522,0)</f>
        <v>0</v>
      </c>
      <c r="BF2522" s="233">
        <f>IF(N2522="snížená",J2522,0)</f>
        <v>0</v>
      </c>
      <c r="BG2522" s="233">
        <f>IF(N2522="zákl. přenesená",J2522,0)</f>
        <v>0</v>
      </c>
      <c r="BH2522" s="233">
        <f>IF(N2522="sníž. přenesená",J2522,0)</f>
        <v>0</v>
      </c>
      <c r="BI2522" s="233">
        <f>IF(N2522="nulová",J2522,0)</f>
        <v>0</v>
      </c>
      <c r="BJ2522" s="18" t="s">
        <v>80</v>
      </c>
      <c r="BK2522" s="233">
        <f>ROUND(I2522*H2522,2)</f>
        <v>0</v>
      </c>
      <c r="BL2522" s="18" t="s">
        <v>248</v>
      </c>
      <c r="BM2522" s="232" t="s">
        <v>1612</v>
      </c>
    </row>
    <row r="2523" spans="1:47" s="2" customFormat="1" ht="12">
      <c r="A2523" s="39"/>
      <c r="B2523" s="40"/>
      <c r="C2523" s="41"/>
      <c r="D2523" s="234" t="s">
        <v>137</v>
      </c>
      <c r="E2523" s="41"/>
      <c r="F2523" s="235" t="s">
        <v>1611</v>
      </c>
      <c r="G2523" s="41"/>
      <c r="H2523" s="41"/>
      <c r="I2523" s="236"/>
      <c r="J2523" s="41"/>
      <c r="K2523" s="41"/>
      <c r="L2523" s="45"/>
      <c r="M2523" s="237"/>
      <c r="N2523" s="238"/>
      <c r="O2523" s="92"/>
      <c r="P2523" s="92"/>
      <c r="Q2523" s="92"/>
      <c r="R2523" s="92"/>
      <c r="S2523" s="92"/>
      <c r="T2523" s="93"/>
      <c r="U2523" s="39"/>
      <c r="V2523" s="39"/>
      <c r="W2523" s="39"/>
      <c r="X2523" s="39"/>
      <c r="Y2523" s="39"/>
      <c r="Z2523" s="39"/>
      <c r="AA2523" s="39"/>
      <c r="AB2523" s="39"/>
      <c r="AC2523" s="39"/>
      <c r="AD2523" s="39"/>
      <c r="AE2523" s="39"/>
      <c r="AT2523" s="18" t="s">
        <v>137</v>
      </c>
      <c r="AU2523" s="18" t="s">
        <v>82</v>
      </c>
    </row>
    <row r="2524" spans="1:63" s="12" customFormat="1" ht="22.8" customHeight="1">
      <c r="A2524" s="12"/>
      <c r="B2524" s="204"/>
      <c r="C2524" s="205"/>
      <c r="D2524" s="206" t="s">
        <v>72</v>
      </c>
      <c r="E2524" s="218" t="s">
        <v>1613</v>
      </c>
      <c r="F2524" s="218" t="s">
        <v>1614</v>
      </c>
      <c r="G2524" s="205"/>
      <c r="H2524" s="205"/>
      <c r="I2524" s="208"/>
      <c r="J2524" s="219">
        <f>BK2524</f>
        <v>0</v>
      </c>
      <c r="K2524" s="205"/>
      <c r="L2524" s="210"/>
      <c r="M2524" s="211"/>
      <c r="N2524" s="212"/>
      <c r="O2524" s="212"/>
      <c r="P2524" s="213">
        <f>SUM(P2525:P2777)</f>
        <v>0</v>
      </c>
      <c r="Q2524" s="212"/>
      <c r="R2524" s="213">
        <f>SUM(R2525:R2777)</f>
        <v>0</v>
      </c>
      <c r="S2524" s="212"/>
      <c r="T2524" s="214">
        <f>SUM(T2525:T2777)</f>
        <v>0</v>
      </c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R2524" s="215" t="s">
        <v>82</v>
      </c>
      <c r="AT2524" s="216" t="s">
        <v>72</v>
      </c>
      <c r="AU2524" s="216" t="s">
        <v>80</v>
      </c>
      <c r="AY2524" s="215" t="s">
        <v>129</v>
      </c>
      <c r="BK2524" s="217">
        <f>SUM(BK2525:BK2777)</f>
        <v>0</v>
      </c>
    </row>
    <row r="2525" spans="1:65" s="2" customFormat="1" ht="24.15" customHeight="1">
      <c r="A2525" s="39"/>
      <c r="B2525" s="40"/>
      <c r="C2525" s="220" t="s">
        <v>1615</v>
      </c>
      <c r="D2525" s="220" t="s">
        <v>132</v>
      </c>
      <c r="E2525" s="221" t="s">
        <v>1616</v>
      </c>
      <c r="F2525" s="222" t="s">
        <v>1617</v>
      </c>
      <c r="G2525" s="223" t="s">
        <v>187</v>
      </c>
      <c r="H2525" s="224">
        <v>52.477</v>
      </c>
      <c r="I2525" s="225"/>
      <c r="J2525" s="226">
        <f>ROUND(I2525*H2525,2)</f>
        <v>0</v>
      </c>
      <c r="K2525" s="227"/>
      <c r="L2525" s="45"/>
      <c r="M2525" s="228" t="s">
        <v>1</v>
      </c>
      <c r="N2525" s="229" t="s">
        <v>38</v>
      </c>
      <c r="O2525" s="92"/>
      <c r="P2525" s="230">
        <f>O2525*H2525</f>
        <v>0</v>
      </c>
      <c r="Q2525" s="230">
        <v>0</v>
      </c>
      <c r="R2525" s="230">
        <f>Q2525*H2525</f>
        <v>0</v>
      </c>
      <c r="S2525" s="230">
        <v>0</v>
      </c>
      <c r="T2525" s="231">
        <f>S2525*H2525</f>
        <v>0</v>
      </c>
      <c r="U2525" s="39"/>
      <c r="V2525" s="39"/>
      <c r="W2525" s="39"/>
      <c r="X2525" s="39"/>
      <c r="Y2525" s="39"/>
      <c r="Z2525" s="39"/>
      <c r="AA2525" s="39"/>
      <c r="AB2525" s="39"/>
      <c r="AC2525" s="39"/>
      <c r="AD2525" s="39"/>
      <c r="AE2525" s="39"/>
      <c r="AR2525" s="232" t="s">
        <v>248</v>
      </c>
      <c r="AT2525" s="232" t="s">
        <v>132</v>
      </c>
      <c r="AU2525" s="232" t="s">
        <v>82</v>
      </c>
      <c r="AY2525" s="18" t="s">
        <v>129</v>
      </c>
      <c r="BE2525" s="233">
        <f>IF(N2525="základní",J2525,0)</f>
        <v>0</v>
      </c>
      <c r="BF2525" s="233">
        <f>IF(N2525="snížená",J2525,0)</f>
        <v>0</v>
      </c>
      <c r="BG2525" s="233">
        <f>IF(N2525="zákl. přenesená",J2525,0)</f>
        <v>0</v>
      </c>
      <c r="BH2525" s="233">
        <f>IF(N2525="sníž. přenesená",J2525,0)</f>
        <v>0</v>
      </c>
      <c r="BI2525" s="233">
        <f>IF(N2525="nulová",J2525,0)</f>
        <v>0</v>
      </c>
      <c r="BJ2525" s="18" t="s">
        <v>80</v>
      </c>
      <c r="BK2525" s="233">
        <f>ROUND(I2525*H2525,2)</f>
        <v>0</v>
      </c>
      <c r="BL2525" s="18" t="s">
        <v>248</v>
      </c>
      <c r="BM2525" s="232" t="s">
        <v>1618</v>
      </c>
    </row>
    <row r="2526" spans="1:47" s="2" customFormat="1" ht="12">
      <c r="A2526" s="39"/>
      <c r="B2526" s="40"/>
      <c r="C2526" s="41"/>
      <c r="D2526" s="234" t="s">
        <v>137</v>
      </c>
      <c r="E2526" s="41"/>
      <c r="F2526" s="235" t="s">
        <v>1617</v>
      </c>
      <c r="G2526" s="41"/>
      <c r="H2526" s="41"/>
      <c r="I2526" s="236"/>
      <c r="J2526" s="41"/>
      <c r="K2526" s="41"/>
      <c r="L2526" s="45"/>
      <c r="M2526" s="237"/>
      <c r="N2526" s="238"/>
      <c r="O2526" s="92"/>
      <c r="P2526" s="92"/>
      <c r="Q2526" s="92"/>
      <c r="R2526" s="92"/>
      <c r="S2526" s="92"/>
      <c r="T2526" s="93"/>
      <c r="U2526" s="39"/>
      <c r="V2526" s="39"/>
      <c r="W2526" s="39"/>
      <c r="X2526" s="39"/>
      <c r="Y2526" s="39"/>
      <c r="Z2526" s="39"/>
      <c r="AA2526" s="39"/>
      <c r="AB2526" s="39"/>
      <c r="AC2526" s="39"/>
      <c r="AD2526" s="39"/>
      <c r="AE2526" s="39"/>
      <c r="AT2526" s="18" t="s">
        <v>137</v>
      </c>
      <c r="AU2526" s="18" t="s">
        <v>82</v>
      </c>
    </row>
    <row r="2527" spans="1:51" s="13" customFormat="1" ht="12">
      <c r="A2527" s="13"/>
      <c r="B2527" s="243"/>
      <c r="C2527" s="244"/>
      <c r="D2527" s="234" t="s">
        <v>188</v>
      </c>
      <c r="E2527" s="245" t="s">
        <v>1</v>
      </c>
      <c r="F2527" s="246" t="s">
        <v>374</v>
      </c>
      <c r="G2527" s="244"/>
      <c r="H2527" s="245" t="s">
        <v>1</v>
      </c>
      <c r="I2527" s="247"/>
      <c r="J2527" s="244"/>
      <c r="K2527" s="244"/>
      <c r="L2527" s="248"/>
      <c r="M2527" s="249"/>
      <c r="N2527" s="250"/>
      <c r="O2527" s="250"/>
      <c r="P2527" s="250"/>
      <c r="Q2527" s="250"/>
      <c r="R2527" s="250"/>
      <c r="S2527" s="250"/>
      <c r="T2527" s="251"/>
      <c r="U2527" s="13"/>
      <c r="V2527" s="13"/>
      <c r="W2527" s="13"/>
      <c r="X2527" s="13"/>
      <c r="Y2527" s="13"/>
      <c r="Z2527" s="13"/>
      <c r="AA2527" s="13"/>
      <c r="AB2527" s="13"/>
      <c r="AC2527" s="13"/>
      <c r="AD2527" s="13"/>
      <c r="AE2527" s="13"/>
      <c r="AT2527" s="252" t="s">
        <v>188</v>
      </c>
      <c r="AU2527" s="252" t="s">
        <v>82</v>
      </c>
      <c r="AV2527" s="13" t="s">
        <v>80</v>
      </c>
      <c r="AW2527" s="13" t="s">
        <v>30</v>
      </c>
      <c r="AX2527" s="13" t="s">
        <v>73</v>
      </c>
      <c r="AY2527" s="252" t="s">
        <v>129</v>
      </c>
    </row>
    <row r="2528" spans="1:51" s="13" customFormat="1" ht="12">
      <c r="A2528" s="13"/>
      <c r="B2528" s="243"/>
      <c r="C2528" s="244"/>
      <c r="D2528" s="234" t="s">
        <v>188</v>
      </c>
      <c r="E2528" s="245" t="s">
        <v>1</v>
      </c>
      <c r="F2528" s="246" t="s">
        <v>550</v>
      </c>
      <c r="G2528" s="244"/>
      <c r="H2528" s="245" t="s">
        <v>1</v>
      </c>
      <c r="I2528" s="247"/>
      <c r="J2528" s="244"/>
      <c r="K2528" s="244"/>
      <c r="L2528" s="248"/>
      <c r="M2528" s="249"/>
      <c r="N2528" s="250"/>
      <c r="O2528" s="250"/>
      <c r="P2528" s="250"/>
      <c r="Q2528" s="250"/>
      <c r="R2528" s="250"/>
      <c r="S2528" s="250"/>
      <c r="T2528" s="251"/>
      <c r="U2528" s="13"/>
      <c r="V2528" s="13"/>
      <c r="W2528" s="13"/>
      <c r="X2528" s="13"/>
      <c r="Y2528" s="13"/>
      <c r="Z2528" s="13"/>
      <c r="AA2528" s="13"/>
      <c r="AB2528" s="13"/>
      <c r="AC2528" s="13"/>
      <c r="AD2528" s="13"/>
      <c r="AE2528" s="13"/>
      <c r="AT2528" s="252" t="s">
        <v>188</v>
      </c>
      <c r="AU2528" s="252" t="s">
        <v>82</v>
      </c>
      <c r="AV2528" s="13" t="s">
        <v>80</v>
      </c>
      <c r="AW2528" s="13" t="s">
        <v>30</v>
      </c>
      <c r="AX2528" s="13" t="s">
        <v>73</v>
      </c>
      <c r="AY2528" s="252" t="s">
        <v>129</v>
      </c>
    </row>
    <row r="2529" spans="1:51" s="14" customFormat="1" ht="12">
      <c r="A2529" s="14"/>
      <c r="B2529" s="253"/>
      <c r="C2529" s="254"/>
      <c r="D2529" s="234" t="s">
        <v>188</v>
      </c>
      <c r="E2529" s="255" t="s">
        <v>1</v>
      </c>
      <c r="F2529" s="256" t="s">
        <v>743</v>
      </c>
      <c r="G2529" s="254"/>
      <c r="H2529" s="257">
        <v>3.23</v>
      </c>
      <c r="I2529" s="258"/>
      <c r="J2529" s="254"/>
      <c r="K2529" s="254"/>
      <c r="L2529" s="259"/>
      <c r="M2529" s="260"/>
      <c r="N2529" s="261"/>
      <c r="O2529" s="261"/>
      <c r="P2529" s="261"/>
      <c r="Q2529" s="261"/>
      <c r="R2529" s="261"/>
      <c r="S2529" s="261"/>
      <c r="T2529" s="262"/>
      <c r="U2529" s="14"/>
      <c r="V2529" s="14"/>
      <c r="W2529" s="14"/>
      <c r="X2529" s="14"/>
      <c r="Y2529" s="14"/>
      <c r="Z2529" s="14"/>
      <c r="AA2529" s="14"/>
      <c r="AB2529" s="14"/>
      <c r="AC2529" s="14"/>
      <c r="AD2529" s="14"/>
      <c r="AE2529" s="14"/>
      <c r="AT2529" s="263" t="s">
        <v>188</v>
      </c>
      <c r="AU2529" s="263" t="s">
        <v>82</v>
      </c>
      <c r="AV2529" s="14" t="s">
        <v>82</v>
      </c>
      <c r="AW2529" s="14" t="s">
        <v>30</v>
      </c>
      <c r="AX2529" s="14" t="s">
        <v>73</v>
      </c>
      <c r="AY2529" s="263" t="s">
        <v>129</v>
      </c>
    </row>
    <row r="2530" spans="1:51" s="14" customFormat="1" ht="12">
      <c r="A2530" s="14"/>
      <c r="B2530" s="253"/>
      <c r="C2530" s="254"/>
      <c r="D2530" s="234" t="s">
        <v>188</v>
      </c>
      <c r="E2530" s="255" t="s">
        <v>1</v>
      </c>
      <c r="F2530" s="256" t="s">
        <v>744</v>
      </c>
      <c r="G2530" s="254"/>
      <c r="H2530" s="257">
        <v>0.26</v>
      </c>
      <c r="I2530" s="258"/>
      <c r="J2530" s="254"/>
      <c r="K2530" s="254"/>
      <c r="L2530" s="259"/>
      <c r="M2530" s="260"/>
      <c r="N2530" s="261"/>
      <c r="O2530" s="261"/>
      <c r="P2530" s="261"/>
      <c r="Q2530" s="261"/>
      <c r="R2530" s="261"/>
      <c r="S2530" s="261"/>
      <c r="T2530" s="262"/>
      <c r="U2530" s="14"/>
      <c r="V2530" s="14"/>
      <c r="W2530" s="14"/>
      <c r="X2530" s="14"/>
      <c r="Y2530" s="14"/>
      <c r="Z2530" s="14"/>
      <c r="AA2530" s="14"/>
      <c r="AB2530" s="14"/>
      <c r="AC2530" s="14"/>
      <c r="AD2530" s="14"/>
      <c r="AE2530" s="14"/>
      <c r="AT2530" s="263" t="s">
        <v>188</v>
      </c>
      <c r="AU2530" s="263" t="s">
        <v>82</v>
      </c>
      <c r="AV2530" s="14" t="s">
        <v>82</v>
      </c>
      <c r="AW2530" s="14" t="s">
        <v>30</v>
      </c>
      <c r="AX2530" s="14" t="s">
        <v>73</v>
      </c>
      <c r="AY2530" s="263" t="s">
        <v>129</v>
      </c>
    </row>
    <row r="2531" spans="1:51" s="13" customFormat="1" ht="12">
      <c r="A2531" s="13"/>
      <c r="B2531" s="243"/>
      <c r="C2531" s="244"/>
      <c r="D2531" s="234" t="s">
        <v>188</v>
      </c>
      <c r="E2531" s="245" t="s">
        <v>1</v>
      </c>
      <c r="F2531" s="246" t="s">
        <v>602</v>
      </c>
      <c r="G2531" s="244"/>
      <c r="H2531" s="245" t="s">
        <v>1</v>
      </c>
      <c r="I2531" s="247"/>
      <c r="J2531" s="244"/>
      <c r="K2531" s="244"/>
      <c r="L2531" s="248"/>
      <c r="M2531" s="249"/>
      <c r="N2531" s="250"/>
      <c r="O2531" s="250"/>
      <c r="P2531" s="250"/>
      <c r="Q2531" s="250"/>
      <c r="R2531" s="250"/>
      <c r="S2531" s="250"/>
      <c r="T2531" s="251"/>
      <c r="U2531" s="13"/>
      <c r="V2531" s="13"/>
      <c r="W2531" s="13"/>
      <c r="X2531" s="13"/>
      <c r="Y2531" s="13"/>
      <c r="Z2531" s="13"/>
      <c r="AA2531" s="13"/>
      <c r="AB2531" s="13"/>
      <c r="AC2531" s="13"/>
      <c r="AD2531" s="13"/>
      <c r="AE2531" s="13"/>
      <c r="AT2531" s="252" t="s">
        <v>188</v>
      </c>
      <c r="AU2531" s="252" t="s">
        <v>82</v>
      </c>
      <c r="AV2531" s="13" t="s">
        <v>80</v>
      </c>
      <c r="AW2531" s="13" t="s">
        <v>30</v>
      </c>
      <c r="AX2531" s="13" t="s">
        <v>73</v>
      </c>
      <c r="AY2531" s="252" t="s">
        <v>129</v>
      </c>
    </row>
    <row r="2532" spans="1:51" s="14" customFormat="1" ht="12">
      <c r="A2532" s="14"/>
      <c r="B2532" s="253"/>
      <c r="C2532" s="254"/>
      <c r="D2532" s="234" t="s">
        <v>188</v>
      </c>
      <c r="E2532" s="255" t="s">
        <v>1</v>
      </c>
      <c r="F2532" s="256" t="s">
        <v>745</v>
      </c>
      <c r="G2532" s="254"/>
      <c r="H2532" s="257">
        <v>3.355</v>
      </c>
      <c r="I2532" s="258"/>
      <c r="J2532" s="254"/>
      <c r="K2532" s="254"/>
      <c r="L2532" s="259"/>
      <c r="M2532" s="260"/>
      <c r="N2532" s="261"/>
      <c r="O2532" s="261"/>
      <c r="P2532" s="261"/>
      <c r="Q2532" s="261"/>
      <c r="R2532" s="261"/>
      <c r="S2532" s="261"/>
      <c r="T2532" s="262"/>
      <c r="U2532" s="14"/>
      <c r="V2532" s="14"/>
      <c r="W2532" s="14"/>
      <c r="X2532" s="14"/>
      <c r="Y2532" s="14"/>
      <c r="Z2532" s="14"/>
      <c r="AA2532" s="14"/>
      <c r="AB2532" s="14"/>
      <c r="AC2532" s="14"/>
      <c r="AD2532" s="14"/>
      <c r="AE2532" s="14"/>
      <c r="AT2532" s="263" t="s">
        <v>188</v>
      </c>
      <c r="AU2532" s="263" t="s">
        <v>82</v>
      </c>
      <c r="AV2532" s="14" t="s">
        <v>82</v>
      </c>
      <c r="AW2532" s="14" t="s">
        <v>30</v>
      </c>
      <c r="AX2532" s="14" t="s">
        <v>73</v>
      </c>
      <c r="AY2532" s="263" t="s">
        <v>129</v>
      </c>
    </row>
    <row r="2533" spans="1:51" s="14" customFormat="1" ht="12">
      <c r="A2533" s="14"/>
      <c r="B2533" s="253"/>
      <c r="C2533" s="254"/>
      <c r="D2533" s="234" t="s">
        <v>188</v>
      </c>
      <c r="E2533" s="255" t="s">
        <v>1</v>
      </c>
      <c r="F2533" s="256" t="s">
        <v>746</v>
      </c>
      <c r="G2533" s="254"/>
      <c r="H2533" s="257">
        <v>0.1</v>
      </c>
      <c r="I2533" s="258"/>
      <c r="J2533" s="254"/>
      <c r="K2533" s="254"/>
      <c r="L2533" s="259"/>
      <c r="M2533" s="260"/>
      <c r="N2533" s="261"/>
      <c r="O2533" s="261"/>
      <c r="P2533" s="261"/>
      <c r="Q2533" s="261"/>
      <c r="R2533" s="261"/>
      <c r="S2533" s="261"/>
      <c r="T2533" s="262"/>
      <c r="U2533" s="14"/>
      <c r="V2533" s="14"/>
      <c r="W2533" s="14"/>
      <c r="X2533" s="14"/>
      <c r="Y2533" s="14"/>
      <c r="Z2533" s="14"/>
      <c r="AA2533" s="14"/>
      <c r="AB2533" s="14"/>
      <c r="AC2533" s="14"/>
      <c r="AD2533" s="14"/>
      <c r="AE2533" s="14"/>
      <c r="AT2533" s="263" t="s">
        <v>188</v>
      </c>
      <c r="AU2533" s="263" t="s">
        <v>82</v>
      </c>
      <c r="AV2533" s="14" t="s">
        <v>82</v>
      </c>
      <c r="AW2533" s="14" t="s">
        <v>30</v>
      </c>
      <c r="AX2533" s="14" t="s">
        <v>73</v>
      </c>
      <c r="AY2533" s="263" t="s">
        <v>129</v>
      </c>
    </row>
    <row r="2534" spans="1:51" s="14" customFormat="1" ht="12">
      <c r="A2534" s="14"/>
      <c r="B2534" s="253"/>
      <c r="C2534" s="254"/>
      <c r="D2534" s="234" t="s">
        <v>188</v>
      </c>
      <c r="E2534" s="255" t="s">
        <v>1</v>
      </c>
      <c r="F2534" s="256" t="s">
        <v>729</v>
      </c>
      <c r="G2534" s="254"/>
      <c r="H2534" s="257">
        <v>0.08</v>
      </c>
      <c r="I2534" s="258"/>
      <c r="J2534" s="254"/>
      <c r="K2534" s="254"/>
      <c r="L2534" s="259"/>
      <c r="M2534" s="260"/>
      <c r="N2534" s="261"/>
      <c r="O2534" s="261"/>
      <c r="P2534" s="261"/>
      <c r="Q2534" s="261"/>
      <c r="R2534" s="261"/>
      <c r="S2534" s="261"/>
      <c r="T2534" s="262"/>
      <c r="U2534" s="14"/>
      <c r="V2534" s="14"/>
      <c r="W2534" s="14"/>
      <c r="X2534" s="14"/>
      <c r="Y2534" s="14"/>
      <c r="Z2534" s="14"/>
      <c r="AA2534" s="14"/>
      <c r="AB2534" s="14"/>
      <c r="AC2534" s="14"/>
      <c r="AD2534" s="14"/>
      <c r="AE2534" s="14"/>
      <c r="AT2534" s="263" t="s">
        <v>188</v>
      </c>
      <c r="AU2534" s="263" t="s">
        <v>82</v>
      </c>
      <c r="AV2534" s="14" t="s">
        <v>82</v>
      </c>
      <c r="AW2534" s="14" t="s">
        <v>30</v>
      </c>
      <c r="AX2534" s="14" t="s">
        <v>73</v>
      </c>
      <c r="AY2534" s="263" t="s">
        <v>129</v>
      </c>
    </row>
    <row r="2535" spans="1:51" s="14" customFormat="1" ht="12">
      <c r="A2535" s="14"/>
      <c r="B2535" s="253"/>
      <c r="C2535" s="254"/>
      <c r="D2535" s="234" t="s">
        <v>188</v>
      </c>
      <c r="E2535" s="255" t="s">
        <v>1</v>
      </c>
      <c r="F2535" s="256" t="s">
        <v>716</v>
      </c>
      <c r="G2535" s="254"/>
      <c r="H2535" s="257">
        <v>0.3</v>
      </c>
      <c r="I2535" s="258"/>
      <c r="J2535" s="254"/>
      <c r="K2535" s="254"/>
      <c r="L2535" s="259"/>
      <c r="M2535" s="260"/>
      <c r="N2535" s="261"/>
      <c r="O2535" s="261"/>
      <c r="P2535" s="261"/>
      <c r="Q2535" s="261"/>
      <c r="R2535" s="261"/>
      <c r="S2535" s="261"/>
      <c r="T2535" s="262"/>
      <c r="U2535" s="14"/>
      <c r="V2535" s="14"/>
      <c r="W2535" s="14"/>
      <c r="X2535" s="14"/>
      <c r="Y2535" s="14"/>
      <c r="Z2535" s="14"/>
      <c r="AA2535" s="14"/>
      <c r="AB2535" s="14"/>
      <c r="AC2535" s="14"/>
      <c r="AD2535" s="14"/>
      <c r="AE2535" s="14"/>
      <c r="AT2535" s="263" t="s">
        <v>188</v>
      </c>
      <c r="AU2535" s="263" t="s">
        <v>82</v>
      </c>
      <c r="AV2535" s="14" t="s">
        <v>82</v>
      </c>
      <c r="AW2535" s="14" t="s">
        <v>30</v>
      </c>
      <c r="AX2535" s="14" t="s">
        <v>73</v>
      </c>
      <c r="AY2535" s="263" t="s">
        <v>129</v>
      </c>
    </row>
    <row r="2536" spans="1:51" s="13" customFormat="1" ht="12">
      <c r="A2536" s="13"/>
      <c r="B2536" s="243"/>
      <c r="C2536" s="244"/>
      <c r="D2536" s="234" t="s">
        <v>188</v>
      </c>
      <c r="E2536" s="245" t="s">
        <v>1</v>
      </c>
      <c r="F2536" s="246" t="s">
        <v>388</v>
      </c>
      <c r="G2536" s="244"/>
      <c r="H2536" s="245" t="s">
        <v>1</v>
      </c>
      <c r="I2536" s="247"/>
      <c r="J2536" s="244"/>
      <c r="K2536" s="244"/>
      <c r="L2536" s="248"/>
      <c r="M2536" s="249"/>
      <c r="N2536" s="250"/>
      <c r="O2536" s="250"/>
      <c r="P2536" s="250"/>
      <c r="Q2536" s="250"/>
      <c r="R2536" s="250"/>
      <c r="S2536" s="250"/>
      <c r="T2536" s="251"/>
      <c r="U2536" s="13"/>
      <c r="V2536" s="13"/>
      <c r="W2536" s="13"/>
      <c r="X2536" s="13"/>
      <c r="Y2536" s="13"/>
      <c r="Z2536" s="13"/>
      <c r="AA2536" s="13"/>
      <c r="AB2536" s="13"/>
      <c r="AC2536" s="13"/>
      <c r="AD2536" s="13"/>
      <c r="AE2536" s="13"/>
      <c r="AT2536" s="252" t="s">
        <v>188</v>
      </c>
      <c r="AU2536" s="252" t="s">
        <v>82</v>
      </c>
      <c r="AV2536" s="13" t="s">
        <v>80</v>
      </c>
      <c r="AW2536" s="13" t="s">
        <v>30</v>
      </c>
      <c r="AX2536" s="13" t="s">
        <v>73</v>
      </c>
      <c r="AY2536" s="252" t="s">
        <v>129</v>
      </c>
    </row>
    <row r="2537" spans="1:51" s="14" customFormat="1" ht="12">
      <c r="A2537" s="14"/>
      <c r="B2537" s="253"/>
      <c r="C2537" s="254"/>
      <c r="D2537" s="234" t="s">
        <v>188</v>
      </c>
      <c r="E2537" s="255" t="s">
        <v>1</v>
      </c>
      <c r="F2537" s="256" t="s">
        <v>747</v>
      </c>
      <c r="G2537" s="254"/>
      <c r="H2537" s="257">
        <v>4.575</v>
      </c>
      <c r="I2537" s="258"/>
      <c r="J2537" s="254"/>
      <c r="K2537" s="254"/>
      <c r="L2537" s="259"/>
      <c r="M2537" s="260"/>
      <c r="N2537" s="261"/>
      <c r="O2537" s="261"/>
      <c r="P2537" s="261"/>
      <c r="Q2537" s="261"/>
      <c r="R2537" s="261"/>
      <c r="S2537" s="261"/>
      <c r="T2537" s="262"/>
      <c r="U2537" s="14"/>
      <c r="V2537" s="14"/>
      <c r="W2537" s="14"/>
      <c r="X2537" s="14"/>
      <c r="Y2537" s="14"/>
      <c r="Z2537" s="14"/>
      <c r="AA2537" s="14"/>
      <c r="AB2537" s="14"/>
      <c r="AC2537" s="14"/>
      <c r="AD2537" s="14"/>
      <c r="AE2537" s="14"/>
      <c r="AT2537" s="263" t="s">
        <v>188</v>
      </c>
      <c r="AU2537" s="263" t="s">
        <v>82</v>
      </c>
      <c r="AV2537" s="14" t="s">
        <v>82</v>
      </c>
      <c r="AW2537" s="14" t="s">
        <v>30</v>
      </c>
      <c r="AX2537" s="14" t="s">
        <v>73</v>
      </c>
      <c r="AY2537" s="263" t="s">
        <v>129</v>
      </c>
    </row>
    <row r="2538" spans="1:51" s="14" customFormat="1" ht="12">
      <c r="A2538" s="14"/>
      <c r="B2538" s="253"/>
      <c r="C2538" s="254"/>
      <c r="D2538" s="234" t="s">
        <v>188</v>
      </c>
      <c r="E2538" s="255" t="s">
        <v>1</v>
      </c>
      <c r="F2538" s="256" t="s">
        <v>748</v>
      </c>
      <c r="G2538" s="254"/>
      <c r="H2538" s="257">
        <v>3.294</v>
      </c>
      <c r="I2538" s="258"/>
      <c r="J2538" s="254"/>
      <c r="K2538" s="254"/>
      <c r="L2538" s="259"/>
      <c r="M2538" s="260"/>
      <c r="N2538" s="261"/>
      <c r="O2538" s="261"/>
      <c r="P2538" s="261"/>
      <c r="Q2538" s="261"/>
      <c r="R2538" s="261"/>
      <c r="S2538" s="261"/>
      <c r="T2538" s="262"/>
      <c r="U2538" s="14"/>
      <c r="V2538" s="14"/>
      <c r="W2538" s="14"/>
      <c r="X2538" s="14"/>
      <c r="Y2538" s="14"/>
      <c r="Z2538" s="14"/>
      <c r="AA2538" s="14"/>
      <c r="AB2538" s="14"/>
      <c r="AC2538" s="14"/>
      <c r="AD2538" s="14"/>
      <c r="AE2538" s="14"/>
      <c r="AT2538" s="263" t="s">
        <v>188</v>
      </c>
      <c r="AU2538" s="263" t="s">
        <v>82</v>
      </c>
      <c r="AV2538" s="14" t="s">
        <v>82</v>
      </c>
      <c r="AW2538" s="14" t="s">
        <v>30</v>
      </c>
      <c r="AX2538" s="14" t="s">
        <v>73</v>
      </c>
      <c r="AY2538" s="263" t="s">
        <v>129</v>
      </c>
    </row>
    <row r="2539" spans="1:51" s="14" customFormat="1" ht="12">
      <c r="A2539" s="14"/>
      <c r="B2539" s="253"/>
      <c r="C2539" s="254"/>
      <c r="D2539" s="234" t="s">
        <v>188</v>
      </c>
      <c r="E2539" s="255" t="s">
        <v>1</v>
      </c>
      <c r="F2539" s="256" t="s">
        <v>691</v>
      </c>
      <c r="G2539" s="254"/>
      <c r="H2539" s="257">
        <v>0.338</v>
      </c>
      <c r="I2539" s="258"/>
      <c r="J2539" s="254"/>
      <c r="K2539" s="254"/>
      <c r="L2539" s="259"/>
      <c r="M2539" s="260"/>
      <c r="N2539" s="261"/>
      <c r="O2539" s="261"/>
      <c r="P2539" s="261"/>
      <c r="Q2539" s="261"/>
      <c r="R2539" s="261"/>
      <c r="S2539" s="261"/>
      <c r="T2539" s="262"/>
      <c r="U2539" s="14"/>
      <c r="V2539" s="14"/>
      <c r="W2539" s="14"/>
      <c r="X2539" s="14"/>
      <c r="Y2539" s="14"/>
      <c r="Z2539" s="14"/>
      <c r="AA2539" s="14"/>
      <c r="AB2539" s="14"/>
      <c r="AC2539" s="14"/>
      <c r="AD2539" s="14"/>
      <c r="AE2539" s="14"/>
      <c r="AT2539" s="263" t="s">
        <v>188</v>
      </c>
      <c r="AU2539" s="263" t="s">
        <v>82</v>
      </c>
      <c r="AV2539" s="14" t="s">
        <v>82</v>
      </c>
      <c r="AW2539" s="14" t="s">
        <v>30</v>
      </c>
      <c r="AX2539" s="14" t="s">
        <v>73</v>
      </c>
      <c r="AY2539" s="263" t="s">
        <v>129</v>
      </c>
    </row>
    <row r="2540" spans="1:51" s="13" customFormat="1" ht="12">
      <c r="A2540" s="13"/>
      <c r="B2540" s="243"/>
      <c r="C2540" s="244"/>
      <c r="D2540" s="234" t="s">
        <v>188</v>
      </c>
      <c r="E2540" s="245" t="s">
        <v>1</v>
      </c>
      <c r="F2540" s="246" t="s">
        <v>605</v>
      </c>
      <c r="G2540" s="244"/>
      <c r="H2540" s="245" t="s">
        <v>1</v>
      </c>
      <c r="I2540" s="247"/>
      <c r="J2540" s="244"/>
      <c r="K2540" s="244"/>
      <c r="L2540" s="248"/>
      <c r="M2540" s="249"/>
      <c r="N2540" s="250"/>
      <c r="O2540" s="250"/>
      <c r="P2540" s="250"/>
      <c r="Q2540" s="250"/>
      <c r="R2540" s="250"/>
      <c r="S2540" s="250"/>
      <c r="T2540" s="251"/>
      <c r="U2540" s="13"/>
      <c r="V2540" s="13"/>
      <c r="W2540" s="13"/>
      <c r="X2540" s="13"/>
      <c r="Y2540" s="13"/>
      <c r="Z2540" s="13"/>
      <c r="AA2540" s="13"/>
      <c r="AB2540" s="13"/>
      <c r="AC2540" s="13"/>
      <c r="AD2540" s="13"/>
      <c r="AE2540" s="13"/>
      <c r="AT2540" s="252" t="s">
        <v>188</v>
      </c>
      <c r="AU2540" s="252" t="s">
        <v>82</v>
      </c>
      <c r="AV2540" s="13" t="s">
        <v>80</v>
      </c>
      <c r="AW2540" s="13" t="s">
        <v>30</v>
      </c>
      <c r="AX2540" s="13" t="s">
        <v>73</v>
      </c>
      <c r="AY2540" s="252" t="s">
        <v>129</v>
      </c>
    </row>
    <row r="2541" spans="1:51" s="14" customFormat="1" ht="12">
      <c r="A2541" s="14"/>
      <c r="B2541" s="253"/>
      <c r="C2541" s="254"/>
      <c r="D2541" s="234" t="s">
        <v>188</v>
      </c>
      <c r="E2541" s="255" t="s">
        <v>1</v>
      </c>
      <c r="F2541" s="256" t="s">
        <v>749</v>
      </c>
      <c r="G2541" s="254"/>
      <c r="H2541" s="257">
        <v>5.517</v>
      </c>
      <c r="I2541" s="258"/>
      <c r="J2541" s="254"/>
      <c r="K2541" s="254"/>
      <c r="L2541" s="259"/>
      <c r="M2541" s="260"/>
      <c r="N2541" s="261"/>
      <c r="O2541" s="261"/>
      <c r="P2541" s="261"/>
      <c r="Q2541" s="261"/>
      <c r="R2541" s="261"/>
      <c r="S2541" s="261"/>
      <c r="T2541" s="262"/>
      <c r="U2541" s="14"/>
      <c r="V2541" s="14"/>
      <c r="W2541" s="14"/>
      <c r="X2541" s="14"/>
      <c r="Y2541" s="14"/>
      <c r="Z2541" s="14"/>
      <c r="AA2541" s="14"/>
      <c r="AB2541" s="14"/>
      <c r="AC2541" s="14"/>
      <c r="AD2541" s="14"/>
      <c r="AE2541" s="14"/>
      <c r="AT2541" s="263" t="s">
        <v>188</v>
      </c>
      <c r="AU2541" s="263" t="s">
        <v>82</v>
      </c>
      <c r="AV2541" s="14" t="s">
        <v>82</v>
      </c>
      <c r="AW2541" s="14" t="s">
        <v>30</v>
      </c>
      <c r="AX2541" s="14" t="s">
        <v>73</v>
      </c>
      <c r="AY2541" s="263" t="s">
        <v>129</v>
      </c>
    </row>
    <row r="2542" spans="1:51" s="16" customFormat="1" ht="12">
      <c r="A2542" s="16"/>
      <c r="B2542" s="286"/>
      <c r="C2542" s="287"/>
      <c r="D2542" s="234" t="s">
        <v>188</v>
      </c>
      <c r="E2542" s="288" t="s">
        <v>1</v>
      </c>
      <c r="F2542" s="289" t="s">
        <v>451</v>
      </c>
      <c r="G2542" s="287"/>
      <c r="H2542" s="290">
        <v>21.049</v>
      </c>
      <c r="I2542" s="291"/>
      <c r="J2542" s="287"/>
      <c r="K2542" s="287"/>
      <c r="L2542" s="292"/>
      <c r="M2542" s="293"/>
      <c r="N2542" s="294"/>
      <c r="O2542" s="294"/>
      <c r="P2542" s="294"/>
      <c r="Q2542" s="294"/>
      <c r="R2542" s="294"/>
      <c r="S2542" s="294"/>
      <c r="T2542" s="295"/>
      <c r="U2542" s="16"/>
      <c r="V2542" s="16"/>
      <c r="W2542" s="16"/>
      <c r="X2542" s="16"/>
      <c r="Y2542" s="16"/>
      <c r="Z2542" s="16"/>
      <c r="AA2542" s="16"/>
      <c r="AB2542" s="16"/>
      <c r="AC2542" s="16"/>
      <c r="AD2542" s="16"/>
      <c r="AE2542" s="16"/>
      <c r="AT2542" s="296" t="s">
        <v>188</v>
      </c>
      <c r="AU2542" s="296" t="s">
        <v>82</v>
      </c>
      <c r="AV2542" s="16" t="s">
        <v>141</v>
      </c>
      <c r="AW2542" s="16" t="s">
        <v>30</v>
      </c>
      <c r="AX2542" s="16" t="s">
        <v>73</v>
      </c>
      <c r="AY2542" s="296" t="s">
        <v>129</v>
      </c>
    </row>
    <row r="2543" spans="1:51" s="13" customFormat="1" ht="12">
      <c r="A2543" s="13"/>
      <c r="B2543" s="243"/>
      <c r="C2543" s="244"/>
      <c r="D2543" s="234" t="s">
        <v>188</v>
      </c>
      <c r="E2543" s="245" t="s">
        <v>1</v>
      </c>
      <c r="F2543" s="246" t="s">
        <v>389</v>
      </c>
      <c r="G2543" s="244"/>
      <c r="H2543" s="245" t="s">
        <v>1</v>
      </c>
      <c r="I2543" s="247"/>
      <c r="J2543" s="244"/>
      <c r="K2543" s="244"/>
      <c r="L2543" s="248"/>
      <c r="M2543" s="249"/>
      <c r="N2543" s="250"/>
      <c r="O2543" s="250"/>
      <c r="P2543" s="250"/>
      <c r="Q2543" s="250"/>
      <c r="R2543" s="250"/>
      <c r="S2543" s="250"/>
      <c r="T2543" s="251"/>
      <c r="U2543" s="13"/>
      <c r="V2543" s="13"/>
      <c r="W2543" s="13"/>
      <c r="X2543" s="13"/>
      <c r="Y2543" s="13"/>
      <c r="Z2543" s="13"/>
      <c r="AA2543" s="13"/>
      <c r="AB2543" s="13"/>
      <c r="AC2543" s="13"/>
      <c r="AD2543" s="13"/>
      <c r="AE2543" s="13"/>
      <c r="AT2543" s="252" t="s">
        <v>188</v>
      </c>
      <c r="AU2543" s="252" t="s">
        <v>82</v>
      </c>
      <c r="AV2543" s="13" t="s">
        <v>80</v>
      </c>
      <c r="AW2543" s="13" t="s">
        <v>30</v>
      </c>
      <c r="AX2543" s="13" t="s">
        <v>73</v>
      </c>
      <c r="AY2543" s="252" t="s">
        <v>129</v>
      </c>
    </row>
    <row r="2544" spans="1:51" s="13" customFormat="1" ht="12">
      <c r="A2544" s="13"/>
      <c r="B2544" s="243"/>
      <c r="C2544" s="244"/>
      <c r="D2544" s="234" t="s">
        <v>188</v>
      </c>
      <c r="E2544" s="245" t="s">
        <v>1</v>
      </c>
      <c r="F2544" s="246" t="s">
        <v>646</v>
      </c>
      <c r="G2544" s="244"/>
      <c r="H2544" s="245" t="s">
        <v>1</v>
      </c>
      <c r="I2544" s="247"/>
      <c r="J2544" s="244"/>
      <c r="K2544" s="244"/>
      <c r="L2544" s="248"/>
      <c r="M2544" s="249"/>
      <c r="N2544" s="250"/>
      <c r="O2544" s="250"/>
      <c r="P2544" s="250"/>
      <c r="Q2544" s="250"/>
      <c r="R2544" s="250"/>
      <c r="S2544" s="250"/>
      <c r="T2544" s="251"/>
      <c r="U2544" s="13"/>
      <c r="V2544" s="13"/>
      <c r="W2544" s="13"/>
      <c r="X2544" s="13"/>
      <c r="Y2544" s="13"/>
      <c r="Z2544" s="13"/>
      <c r="AA2544" s="13"/>
      <c r="AB2544" s="13"/>
      <c r="AC2544" s="13"/>
      <c r="AD2544" s="13"/>
      <c r="AE2544" s="13"/>
      <c r="AT2544" s="252" t="s">
        <v>188</v>
      </c>
      <c r="AU2544" s="252" t="s">
        <v>82</v>
      </c>
      <c r="AV2544" s="13" t="s">
        <v>80</v>
      </c>
      <c r="AW2544" s="13" t="s">
        <v>30</v>
      </c>
      <c r="AX2544" s="13" t="s">
        <v>73</v>
      </c>
      <c r="AY2544" s="252" t="s">
        <v>129</v>
      </c>
    </row>
    <row r="2545" spans="1:51" s="14" customFormat="1" ht="12">
      <c r="A2545" s="14"/>
      <c r="B2545" s="253"/>
      <c r="C2545" s="254"/>
      <c r="D2545" s="234" t="s">
        <v>188</v>
      </c>
      <c r="E2545" s="255" t="s">
        <v>1</v>
      </c>
      <c r="F2545" s="256" t="s">
        <v>751</v>
      </c>
      <c r="G2545" s="254"/>
      <c r="H2545" s="257">
        <v>1.675</v>
      </c>
      <c r="I2545" s="258"/>
      <c r="J2545" s="254"/>
      <c r="K2545" s="254"/>
      <c r="L2545" s="259"/>
      <c r="M2545" s="260"/>
      <c r="N2545" s="261"/>
      <c r="O2545" s="261"/>
      <c r="P2545" s="261"/>
      <c r="Q2545" s="261"/>
      <c r="R2545" s="261"/>
      <c r="S2545" s="261"/>
      <c r="T2545" s="262"/>
      <c r="U2545" s="14"/>
      <c r="V2545" s="14"/>
      <c r="W2545" s="14"/>
      <c r="X2545" s="14"/>
      <c r="Y2545" s="14"/>
      <c r="Z2545" s="14"/>
      <c r="AA2545" s="14"/>
      <c r="AB2545" s="14"/>
      <c r="AC2545" s="14"/>
      <c r="AD2545" s="14"/>
      <c r="AE2545" s="14"/>
      <c r="AT2545" s="263" t="s">
        <v>188</v>
      </c>
      <c r="AU2545" s="263" t="s">
        <v>82</v>
      </c>
      <c r="AV2545" s="14" t="s">
        <v>82</v>
      </c>
      <c r="AW2545" s="14" t="s">
        <v>30</v>
      </c>
      <c r="AX2545" s="14" t="s">
        <v>73</v>
      </c>
      <c r="AY2545" s="263" t="s">
        <v>129</v>
      </c>
    </row>
    <row r="2546" spans="1:51" s="14" customFormat="1" ht="12">
      <c r="A2546" s="14"/>
      <c r="B2546" s="253"/>
      <c r="C2546" s="254"/>
      <c r="D2546" s="234" t="s">
        <v>188</v>
      </c>
      <c r="E2546" s="255" t="s">
        <v>1</v>
      </c>
      <c r="F2546" s="256" t="s">
        <v>729</v>
      </c>
      <c r="G2546" s="254"/>
      <c r="H2546" s="257">
        <v>0.08</v>
      </c>
      <c r="I2546" s="258"/>
      <c r="J2546" s="254"/>
      <c r="K2546" s="254"/>
      <c r="L2546" s="259"/>
      <c r="M2546" s="260"/>
      <c r="N2546" s="261"/>
      <c r="O2546" s="261"/>
      <c r="P2546" s="261"/>
      <c r="Q2546" s="261"/>
      <c r="R2546" s="261"/>
      <c r="S2546" s="261"/>
      <c r="T2546" s="262"/>
      <c r="U2546" s="14"/>
      <c r="V2546" s="14"/>
      <c r="W2546" s="14"/>
      <c r="X2546" s="14"/>
      <c r="Y2546" s="14"/>
      <c r="Z2546" s="14"/>
      <c r="AA2546" s="14"/>
      <c r="AB2546" s="14"/>
      <c r="AC2546" s="14"/>
      <c r="AD2546" s="14"/>
      <c r="AE2546" s="14"/>
      <c r="AT2546" s="263" t="s">
        <v>188</v>
      </c>
      <c r="AU2546" s="263" t="s">
        <v>82</v>
      </c>
      <c r="AV2546" s="14" t="s">
        <v>82</v>
      </c>
      <c r="AW2546" s="14" t="s">
        <v>30</v>
      </c>
      <c r="AX2546" s="14" t="s">
        <v>73</v>
      </c>
      <c r="AY2546" s="263" t="s">
        <v>129</v>
      </c>
    </row>
    <row r="2547" spans="1:51" s="13" customFormat="1" ht="12">
      <c r="A2547" s="13"/>
      <c r="B2547" s="243"/>
      <c r="C2547" s="244"/>
      <c r="D2547" s="234" t="s">
        <v>188</v>
      </c>
      <c r="E2547" s="245" t="s">
        <v>1</v>
      </c>
      <c r="F2547" s="246" t="s">
        <v>649</v>
      </c>
      <c r="G2547" s="244"/>
      <c r="H2547" s="245" t="s">
        <v>1</v>
      </c>
      <c r="I2547" s="247"/>
      <c r="J2547" s="244"/>
      <c r="K2547" s="244"/>
      <c r="L2547" s="248"/>
      <c r="M2547" s="249"/>
      <c r="N2547" s="250"/>
      <c r="O2547" s="250"/>
      <c r="P2547" s="250"/>
      <c r="Q2547" s="250"/>
      <c r="R2547" s="250"/>
      <c r="S2547" s="250"/>
      <c r="T2547" s="251"/>
      <c r="U2547" s="13"/>
      <c r="V2547" s="13"/>
      <c r="W2547" s="13"/>
      <c r="X2547" s="13"/>
      <c r="Y2547" s="13"/>
      <c r="Z2547" s="13"/>
      <c r="AA2547" s="13"/>
      <c r="AB2547" s="13"/>
      <c r="AC2547" s="13"/>
      <c r="AD2547" s="13"/>
      <c r="AE2547" s="13"/>
      <c r="AT2547" s="252" t="s">
        <v>188</v>
      </c>
      <c r="AU2547" s="252" t="s">
        <v>82</v>
      </c>
      <c r="AV2547" s="13" t="s">
        <v>80</v>
      </c>
      <c r="AW2547" s="13" t="s">
        <v>30</v>
      </c>
      <c r="AX2547" s="13" t="s">
        <v>73</v>
      </c>
      <c r="AY2547" s="252" t="s">
        <v>129</v>
      </c>
    </row>
    <row r="2548" spans="1:51" s="14" customFormat="1" ht="12">
      <c r="A2548" s="14"/>
      <c r="B2548" s="253"/>
      <c r="C2548" s="254"/>
      <c r="D2548" s="234" t="s">
        <v>188</v>
      </c>
      <c r="E2548" s="255" t="s">
        <v>1</v>
      </c>
      <c r="F2548" s="256" t="s">
        <v>752</v>
      </c>
      <c r="G2548" s="254"/>
      <c r="H2548" s="257">
        <v>2.127</v>
      </c>
      <c r="I2548" s="258"/>
      <c r="J2548" s="254"/>
      <c r="K2548" s="254"/>
      <c r="L2548" s="259"/>
      <c r="M2548" s="260"/>
      <c r="N2548" s="261"/>
      <c r="O2548" s="261"/>
      <c r="P2548" s="261"/>
      <c r="Q2548" s="261"/>
      <c r="R2548" s="261"/>
      <c r="S2548" s="261"/>
      <c r="T2548" s="262"/>
      <c r="U2548" s="14"/>
      <c r="V2548" s="14"/>
      <c r="W2548" s="14"/>
      <c r="X2548" s="14"/>
      <c r="Y2548" s="14"/>
      <c r="Z2548" s="14"/>
      <c r="AA2548" s="14"/>
      <c r="AB2548" s="14"/>
      <c r="AC2548" s="14"/>
      <c r="AD2548" s="14"/>
      <c r="AE2548" s="14"/>
      <c r="AT2548" s="263" t="s">
        <v>188</v>
      </c>
      <c r="AU2548" s="263" t="s">
        <v>82</v>
      </c>
      <c r="AV2548" s="14" t="s">
        <v>82</v>
      </c>
      <c r="AW2548" s="14" t="s">
        <v>30</v>
      </c>
      <c r="AX2548" s="14" t="s">
        <v>73</v>
      </c>
      <c r="AY2548" s="263" t="s">
        <v>129</v>
      </c>
    </row>
    <row r="2549" spans="1:51" s="14" customFormat="1" ht="12">
      <c r="A2549" s="14"/>
      <c r="B2549" s="253"/>
      <c r="C2549" s="254"/>
      <c r="D2549" s="234" t="s">
        <v>188</v>
      </c>
      <c r="E2549" s="255" t="s">
        <v>1</v>
      </c>
      <c r="F2549" s="256" t="s">
        <v>753</v>
      </c>
      <c r="G2549" s="254"/>
      <c r="H2549" s="257">
        <v>0.07</v>
      </c>
      <c r="I2549" s="258"/>
      <c r="J2549" s="254"/>
      <c r="K2549" s="254"/>
      <c r="L2549" s="259"/>
      <c r="M2549" s="260"/>
      <c r="N2549" s="261"/>
      <c r="O2549" s="261"/>
      <c r="P2549" s="261"/>
      <c r="Q2549" s="261"/>
      <c r="R2549" s="261"/>
      <c r="S2549" s="261"/>
      <c r="T2549" s="262"/>
      <c r="U2549" s="14"/>
      <c r="V2549" s="14"/>
      <c r="W2549" s="14"/>
      <c r="X2549" s="14"/>
      <c r="Y2549" s="14"/>
      <c r="Z2549" s="14"/>
      <c r="AA2549" s="14"/>
      <c r="AB2549" s="14"/>
      <c r="AC2549" s="14"/>
      <c r="AD2549" s="14"/>
      <c r="AE2549" s="14"/>
      <c r="AT2549" s="263" t="s">
        <v>188</v>
      </c>
      <c r="AU2549" s="263" t="s">
        <v>82</v>
      </c>
      <c r="AV2549" s="14" t="s">
        <v>82</v>
      </c>
      <c r="AW2549" s="14" t="s">
        <v>30</v>
      </c>
      <c r="AX2549" s="14" t="s">
        <v>73</v>
      </c>
      <c r="AY2549" s="263" t="s">
        <v>129</v>
      </c>
    </row>
    <row r="2550" spans="1:51" s="14" customFormat="1" ht="12">
      <c r="A2550" s="14"/>
      <c r="B2550" s="253"/>
      <c r="C2550" s="254"/>
      <c r="D2550" s="234" t="s">
        <v>188</v>
      </c>
      <c r="E2550" s="255" t="s">
        <v>1</v>
      </c>
      <c r="F2550" s="256" t="s">
        <v>729</v>
      </c>
      <c r="G2550" s="254"/>
      <c r="H2550" s="257">
        <v>0.08</v>
      </c>
      <c r="I2550" s="258"/>
      <c r="J2550" s="254"/>
      <c r="K2550" s="254"/>
      <c r="L2550" s="259"/>
      <c r="M2550" s="260"/>
      <c r="N2550" s="261"/>
      <c r="O2550" s="261"/>
      <c r="P2550" s="261"/>
      <c r="Q2550" s="261"/>
      <c r="R2550" s="261"/>
      <c r="S2550" s="261"/>
      <c r="T2550" s="262"/>
      <c r="U2550" s="14"/>
      <c r="V2550" s="14"/>
      <c r="W2550" s="14"/>
      <c r="X2550" s="14"/>
      <c r="Y2550" s="14"/>
      <c r="Z2550" s="14"/>
      <c r="AA2550" s="14"/>
      <c r="AB2550" s="14"/>
      <c r="AC2550" s="14"/>
      <c r="AD2550" s="14"/>
      <c r="AE2550" s="14"/>
      <c r="AT2550" s="263" t="s">
        <v>188</v>
      </c>
      <c r="AU2550" s="263" t="s">
        <v>82</v>
      </c>
      <c r="AV2550" s="14" t="s">
        <v>82</v>
      </c>
      <c r="AW2550" s="14" t="s">
        <v>30</v>
      </c>
      <c r="AX2550" s="14" t="s">
        <v>73</v>
      </c>
      <c r="AY2550" s="263" t="s">
        <v>129</v>
      </c>
    </row>
    <row r="2551" spans="1:51" s="13" customFormat="1" ht="12">
      <c r="A2551" s="13"/>
      <c r="B2551" s="243"/>
      <c r="C2551" s="244"/>
      <c r="D2551" s="234" t="s">
        <v>188</v>
      </c>
      <c r="E2551" s="245" t="s">
        <v>1</v>
      </c>
      <c r="F2551" s="246" t="s">
        <v>403</v>
      </c>
      <c r="G2551" s="244"/>
      <c r="H2551" s="245" t="s">
        <v>1</v>
      </c>
      <c r="I2551" s="247"/>
      <c r="J2551" s="244"/>
      <c r="K2551" s="244"/>
      <c r="L2551" s="248"/>
      <c r="M2551" s="249"/>
      <c r="N2551" s="250"/>
      <c r="O2551" s="250"/>
      <c r="P2551" s="250"/>
      <c r="Q2551" s="250"/>
      <c r="R2551" s="250"/>
      <c r="S2551" s="250"/>
      <c r="T2551" s="251"/>
      <c r="U2551" s="13"/>
      <c r="V2551" s="13"/>
      <c r="W2551" s="13"/>
      <c r="X2551" s="13"/>
      <c r="Y2551" s="13"/>
      <c r="Z2551" s="13"/>
      <c r="AA2551" s="13"/>
      <c r="AB2551" s="13"/>
      <c r="AC2551" s="13"/>
      <c r="AD2551" s="13"/>
      <c r="AE2551" s="13"/>
      <c r="AT2551" s="252" t="s">
        <v>188</v>
      </c>
      <c r="AU2551" s="252" t="s">
        <v>82</v>
      </c>
      <c r="AV2551" s="13" t="s">
        <v>80</v>
      </c>
      <c r="AW2551" s="13" t="s">
        <v>30</v>
      </c>
      <c r="AX2551" s="13" t="s">
        <v>73</v>
      </c>
      <c r="AY2551" s="252" t="s">
        <v>129</v>
      </c>
    </row>
    <row r="2552" spans="1:51" s="14" customFormat="1" ht="12">
      <c r="A2552" s="14"/>
      <c r="B2552" s="253"/>
      <c r="C2552" s="254"/>
      <c r="D2552" s="234" t="s">
        <v>188</v>
      </c>
      <c r="E2552" s="255" t="s">
        <v>1</v>
      </c>
      <c r="F2552" s="256" t="s">
        <v>754</v>
      </c>
      <c r="G2552" s="254"/>
      <c r="H2552" s="257">
        <v>2.68</v>
      </c>
      <c r="I2552" s="258"/>
      <c r="J2552" s="254"/>
      <c r="K2552" s="254"/>
      <c r="L2552" s="259"/>
      <c r="M2552" s="260"/>
      <c r="N2552" s="261"/>
      <c r="O2552" s="261"/>
      <c r="P2552" s="261"/>
      <c r="Q2552" s="261"/>
      <c r="R2552" s="261"/>
      <c r="S2552" s="261"/>
      <c r="T2552" s="262"/>
      <c r="U2552" s="14"/>
      <c r="V2552" s="14"/>
      <c r="W2552" s="14"/>
      <c r="X2552" s="14"/>
      <c r="Y2552" s="14"/>
      <c r="Z2552" s="14"/>
      <c r="AA2552" s="14"/>
      <c r="AB2552" s="14"/>
      <c r="AC2552" s="14"/>
      <c r="AD2552" s="14"/>
      <c r="AE2552" s="14"/>
      <c r="AT2552" s="263" t="s">
        <v>188</v>
      </c>
      <c r="AU2552" s="263" t="s">
        <v>82</v>
      </c>
      <c r="AV2552" s="14" t="s">
        <v>82</v>
      </c>
      <c r="AW2552" s="14" t="s">
        <v>30</v>
      </c>
      <c r="AX2552" s="14" t="s">
        <v>73</v>
      </c>
      <c r="AY2552" s="263" t="s">
        <v>129</v>
      </c>
    </row>
    <row r="2553" spans="1:51" s="14" customFormat="1" ht="12">
      <c r="A2553" s="14"/>
      <c r="B2553" s="253"/>
      <c r="C2553" s="254"/>
      <c r="D2553" s="234" t="s">
        <v>188</v>
      </c>
      <c r="E2553" s="255" t="s">
        <v>1</v>
      </c>
      <c r="F2553" s="256" t="s">
        <v>691</v>
      </c>
      <c r="G2553" s="254"/>
      <c r="H2553" s="257">
        <v>0.338</v>
      </c>
      <c r="I2553" s="258"/>
      <c r="J2553" s="254"/>
      <c r="K2553" s="254"/>
      <c r="L2553" s="259"/>
      <c r="M2553" s="260"/>
      <c r="N2553" s="261"/>
      <c r="O2553" s="261"/>
      <c r="P2553" s="261"/>
      <c r="Q2553" s="261"/>
      <c r="R2553" s="261"/>
      <c r="S2553" s="261"/>
      <c r="T2553" s="262"/>
      <c r="U2553" s="14"/>
      <c r="V2553" s="14"/>
      <c r="W2553" s="14"/>
      <c r="X2553" s="14"/>
      <c r="Y2553" s="14"/>
      <c r="Z2553" s="14"/>
      <c r="AA2553" s="14"/>
      <c r="AB2553" s="14"/>
      <c r="AC2553" s="14"/>
      <c r="AD2553" s="14"/>
      <c r="AE2553" s="14"/>
      <c r="AT2553" s="263" t="s">
        <v>188</v>
      </c>
      <c r="AU2553" s="263" t="s">
        <v>82</v>
      </c>
      <c r="AV2553" s="14" t="s">
        <v>82</v>
      </c>
      <c r="AW2553" s="14" t="s">
        <v>30</v>
      </c>
      <c r="AX2553" s="14" t="s">
        <v>73</v>
      </c>
      <c r="AY2553" s="263" t="s">
        <v>129</v>
      </c>
    </row>
    <row r="2554" spans="1:51" s="13" customFormat="1" ht="12">
      <c r="A2554" s="13"/>
      <c r="B2554" s="243"/>
      <c r="C2554" s="244"/>
      <c r="D2554" s="234" t="s">
        <v>188</v>
      </c>
      <c r="E2554" s="245" t="s">
        <v>1</v>
      </c>
      <c r="F2554" s="246" t="s">
        <v>656</v>
      </c>
      <c r="G2554" s="244"/>
      <c r="H2554" s="245" t="s">
        <v>1</v>
      </c>
      <c r="I2554" s="247"/>
      <c r="J2554" s="244"/>
      <c r="K2554" s="244"/>
      <c r="L2554" s="248"/>
      <c r="M2554" s="249"/>
      <c r="N2554" s="250"/>
      <c r="O2554" s="250"/>
      <c r="P2554" s="250"/>
      <c r="Q2554" s="250"/>
      <c r="R2554" s="250"/>
      <c r="S2554" s="250"/>
      <c r="T2554" s="251"/>
      <c r="U2554" s="13"/>
      <c r="V2554" s="13"/>
      <c r="W2554" s="13"/>
      <c r="X2554" s="13"/>
      <c r="Y2554" s="13"/>
      <c r="Z2554" s="13"/>
      <c r="AA2554" s="13"/>
      <c r="AB2554" s="13"/>
      <c r="AC2554" s="13"/>
      <c r="AD2554" s="13"/>
      <c r="AE2554" s="13"/>
      <c r="AT2554" s="252" t="s">
        <v>188</v>
      </c>
      <c r="AU2554" s="252" t="s">
        <v>82</v>
      </c>
      <c r="AV2554" s="13" t="s">
        <v>80</v>
      </c>
      <c r="AW2554" s="13" t="s">
        <v>30</v>
      </c>
      <c r="AX2554" s="13" t="s">
        <v>73</v>
      </c>
      <c r="AY2554" s="252" t="s">
        <v>129</v>
      </c>
    </row>
    <row r="2555" spans="1:51" s="14" customFormat="1" ht="12">
      <c r="A2555" s="14"/>
      <c r="B2555" s="253"/>
      <c r="C2555" s="254"/>
      <c r="D2555" s="234" t="s">
        <v>188</v>
      </c>
      <c r="E2555" s="255" t="s">
        <v>1</v>
      </c>
      <c r="F2555" s="256" t="s">
        <v>755</v>
      </c>
      <c r="G2555" s="254"/>
      <c r="H2555" s="257">
        <v>2.68</v>
      </c>
      <c r="I2555" s="258"/>
      <c r="J2555" s="254"/>
      <c r="K2555" s="254"/>
      <c r="L2555" s="259"/>
      <c r="M2555" s="260"/>
      <c r="N2555" s="261"/>
      <c r="O2555" s="261"/>
      <c r="P2555" s="261"/>
      <c r="Q2555" s="261"/>
      <c r="R2555" s="261"/>
      <c r="S2555" s="261"/>
      <c r="T2555" s="262"/>
      <c r="U2555" s="14"/>
      <c r="V2555" s="14"/>
      <c r="W2555" s="14"/>
      <c r="X2555" s="14"/>
      <c r="Y2555" s="14"/>
      <c r="Z2555" s="14"/>
      <c r="AA2555" s="14"/>
      <c r="AB2555" s="14"/>
      <c r="AC2555" s="14"/>
      <c r="AD2555" s="14"/>
      <c r="AE2555" s="14"/>
      <c r="AT2555" s="263" t="s">
        <v>188</v>
      </c>
      <c r="AU2555" s="263" t="s">
        <v>82</v>
      </c>
      <c r="AV2555" s="14" t="s">
        <v>82</v>
      </c>
      <c r="AW2555" s="14" t="s">
        <v>30</v>
      </c>
      <c r="AX2555" s="14" t="s">
        <v>73</v>
      </c>
      <c r="AY2555" s="263" t="s">
        <v>129</v>
      </c>
    </row>
    <row r="2556" spans="1:51" s="14" customFormat="1" ht="12">
      <c r="A2556" s="14"/>
      <c r="B2556" s="253"/>
      <c r="C2556" s="254"/>
      <c r="D2556" s="234" t="s">
        <v>188</v>
      </c>
      <c r="E2556" s="255" t="s">
        <v>1</v>
      </c>
      <c r="F2556" s="256" t="s">
        <v>729</v>
      </c>
      <c r="G2556" s="254"/>
      <c r="H2556" s="257">
        <v>0.08</v>
      </c>
      <c r="I2556" s="258"/>
      <c r="J2556" s="254"/>
      <c r="K2556" s="254"/>
      <c r="L2556" s="259"/>
      <c r="M2556" s="260"/>
      <c r="N2556" s="261"/>
      <c r="O2556" s="261"/>
      <c r="P2556" s="261"/>
      <c r="Q2556" s="261"/>
      <c r="R2556" s="261"/>
      <c r="S2556" s="261"/>
      <c r="T2556" s="262"/>
      <c r="U2556" s="14"/>
      <c r="V2556" s="14"/>
      <c r="W2556" s="14"/>
      <c r="X2556" s="14"/>
      <c r="Y2556" s="14"/>
      <c r="Z2556" s="14"/>
      <c r="AA2556" s="14"/>
      <c r="AB2556" s="14"/>
      <c r="AC2556" s="14"/>
      <c r="AD2556" s="14"/>
      <c r="AE2556" s="14"/>
      <c r="AT2556" s="263" t="s">
        <v>188</v>
      </c>
      <c r="AU2556" s="263" t="s">
        <v>82</v>
      </c>
      <c r="AV2556" s="14" t="s">
        <v>82</v>
      </c>
      <c r="AW2556" s="14" t="s">
        <v>30</v>
      </c>
      <c r="AX2556" s="14" t="s">
        <v>73</v>
      </c>
      <c r="AY2556" s="263" t="s">
        <v>129</v>
      </c>
    </row>
    <row r="2557" spans="1:51" s="13" customFormat="1" ht="12">
      <c r="A2557" s="13"/>
      <c r="B2557" s="243"/>
      <c r="C2557" s="244"/>
      <c r="D2557" s="234" t="s">
        <v>188</v>
      </c>
      <c r="E2557" s="245" t="s">
        <v>1</v>
      </c>
      <c r="F2557" s="246" t="s">
        <v>659</v>
      </c>
      <c r="G2557" s="244"/>
      <c r="H2557" s="245" t="s">
        <v>1</v>
      </c>
      <c r="I2557" s="247"/>
      <c r="J2557" s="244"/>
      <c r="K2557" s="244"/>
      <c r="L2557" s="248"/>
      <c r="M2557" s="249"/>
      <c r="N2557" s="250"/>
      <c r="O2557" s="250"/>
      <c r="P2557" s="250"/>
      <c r="Q2557" s="250"/>
      <c r="R2557" s="250"/>
      <c r="S2557" s="250"/>
      <c r="T2557" s="251"/>
      <c r="U2557" s="13"/>
      <c r="V2557" s="13"/>
      <c r="W2557" s="13"/>
      <c r="X2557" s="13"/>
      <c r="Y2557" s="13"/>
      <c r="Z2557" s="13"/>
      <c r="AA2557" s="13"/>
      <c r="AB2557" s="13"/>
      <c r="AC2557" s="13"/>
      <c r="AD2557" s="13"/>
      <c r="AE2557" s="13"/>
      <c r="AT2557" s="252" t="s">
        <v>188</v>
      </c>
      <c r="AU2557" s="252" t="s">
        <v>82</v>
      </c>
      <c r="AV2557" s="13" t="s">
        <v>80</v>
      </c>
      <c r="AW2557" s="13" t="s">
        <v>30</v>
      </c>
      <c r="AX2557" s="13" t="s">
        <v>73</v>
      </c>
      <c r="AY2557" s="252" t="s">
        <v>129</v>
      </c>
    </row>
    <row r="2558" spans="1:51" s="14" customFormat="1" ht="12">
      <c r="A2558" s="14"/>
      <c r="B2558" s="253"/>
      <c r="C2558" s="254"/>
      <c r="D2558" s="234" t="s">
        <v>188</v>
      </c>
      <c r="E2558" s="255" t="s">
        <v>1</v>
      </c>
      <c r="F2558" s="256" t="s">
        <v>756</v>
      </c>
      <c r="G2558" s="254"/>
      <c r="H2558" s="257">
        <v>2.01</v>
      </c>
      <c r="I2558" s="258"/>
      <c r="J2558" s="254"/>
      <c r="K2558" s="254"/>
      <c r="L2558" s="259"/>
      <c r="M2558" s="260"/>
      <c r="N2558" s="261"/>
      <c r="O2558" s="261"/>
      <c r="P2558" s="261"/>
      <c r="Q2558" s="261"/>
      <c r="R2558" s="261"/>
      <c r="S2558" s="261"/>
      <c r="T2558" s="262"/>
      <c r="U2558" s="14"/>
      <c r="V2558" s="14"/>
      <c r="W2558" s="14"/>
      <c r="X2558" s="14"/>
      <c r="Y2558" s="14"/>
      <c r="Z2558" s="14"/>
      <c r="AA2558" s="14"/>
      <c r="AB2558" s="14"/>
      <c r="AC2558" s="14"/>
      <c r="AD2558" s="14"/>
      <c r="AE2558" s="14"/>
      <c r="AT2558" s="263" t="s">
        <v>188</v>
      </c>
      <c r="AU2558" s="263" t="s">
        <v>82</v>
      </c>
      <c r="AV2558" s="14" t="s">
        <v>82</v>
      </c>
      <c r="AW2558" s="14" t="s">
        <v>30</v>
      </c>
      <c r="AX2558" s="14" t="s">
        <v>73</v>
      </c>
      <c r="AY2558" s="263" t="s">
        <v>129</v>
      </c>
    </row>
    <row r="2559" spans="1:51" s="14" customFormat="1" ht="12">
      <c r="A2559" s="14"/>
      <c r="B2559" s="253"/>
      <c r="C2559" s="254"/>
      <c r="D2559" s="234" t="s">
        <v>188</v>
      </c>
      <c r="E2559" s="255" t="s">
        <v>1</v>
      </c>
      <c r="F2559" s="256" t="s">
        <v>729</v>
      </c>
      <c r="G2559" s="254"/>
      <c r="H2559" s="257">
        <v>0.08</v>
      </c>
      <c r="I2559" s="258"/>
      <c r="J2559" s="254"/>
      <c r="K2559" s="254"/>
      <c r="L2559" s="259"/>
      <c r="M2559" s="260"/>
      <c r="N2559" s="261"/>
      <c r="O2559" s="261"/>
      <c r="P2559" s="261"/>
      <c r="Q2559" s="261"/>
      <c r="R2559" s="261"/>
      <c r="S2559" s="261"/>
      <c r="T2559" s="262"/>
      <c r="U2559" s="14"/>
      <c r="V2559" s="14"/>
      <c r="W2559" s="14"/>
      <c r="X2559" s="14"/>
      <c r="Y2559" s="14"/>
      <c r="Z2559" s="14"/>
      <c r="AA2559" s="14"/>
      <c r="AB2559" s="14"/>
      <c r="AC2559" s="14"/>
      <c r="AD2559" s="14"/>
      <c r="AE2559" s="14"/>
      <c r="AT2559" s="263" t="s">
        <v>188</v>
      </c>
      <c r="AU2559" s="263" t="s">
        <v>82</v>
      </c>
      <c r="AV2559" s="14" t="s">
        <v>82</v>
      </c>
      <c r="AW2559" s="14" t="s">
        <v>30</v>
      </c>
      <c r="AX2559" s="14" t="s">
        <v>73</v>
      </c>
      <c r="AY2559" s="263" t="s">
        <v>129</v>
      </c>
    </row>
    <row r="2560" spans="1:51" s="14" customFormat="1" ht="12">
      <c r="A2560" s="14"/>
      <c r="B2560" s="253"/>
      <c r="C2560" s="254"/>
      <c r="D2560" s="234" t="s">
        <v>188</v>
      </c>
      <c r="E2560" s="255" t="s">
        <v>1</v>
      </c>
      <c r="F2560" s="256" t="s">
        <v>753</v>
      </c>
      <c r="G2560" s="254"/>
      <c r="H2560" s="257">
        <v>0.07</v>
      </c>
      <c r="I2560" s="258"/>
      <c r="J2560" s="254"/>
      <c r="K2560" s="254"/>
      <c r="L2560" s="259"/>
      <c r="M2560" s="260"/>
      <c r="N2560" s="261"/>
      <c r="O2560" s="261"/>
      <c r="P2560" s="261"/>
      <c r="Q2560" s="261"/>
      <c r="R2560" s="261"/>
      <c r="S2560" s="261"/>
      <c r="T2560" s="262"/>
      <c r="U2560" s="14"/>
      <c r="V2560" s="14"/>
      <c r="W2560" s="14"/>
      <c r="X2560" s="14"/>
      <c r="Y2560" s="14"/>
      <c r="Z2560" s="14"/>
      <c r="AA2560" s="14"/>
      <c r="AB2560" s="14"/>
      <c r="AC2560" s="14"/>
      <c r="AD2560" s="14"/>
      <c r="AE2560" s="14"/>
      <c r="AT2560" s="263" t="s">
        <v>188</v>
      </c>
      <c r="AU2560" s="263" t="s">
        <v>82</v>
      </c>
      <c r="AV2560" s="14" t="s">
        <v>82</v>
      </c>
      <c r="AW2560" s="14" t="s">
        <v>30</v>
      </c>
      <c r="AX2560" s="14" t="s">
        <v>73</v>
      </c>
      <c r="AY2560" s="263" t="s">
        <v>129</v>
      </c>
    </row>
    <row r="2561" spans="1:51" s="13" customFormat="1" ht="12">
      <c r="A2561" s="13"/>
      <c r="B2561" s="243"/>
      <c r="C2561" s="244"/>
      <c r="D2561" s="234" t="s">
        <v>188</v>
      </c>
      <c r="E2561" s="245" t="s">
        <v>1</v>
      </c>
      <c r="F2561" s="246" t="s">
        <v>404</v>
      </c>
      <c r="G2561" s="244"/>
      <c r="H2561" s="245" t="s">
        <v>1</v>
      </c>
      <c r="I2561" s="247"/>
      <c r="J2561" s="244"/>
      <c r="K2561" s="244"/>
      <c r="L2561" s="248"/>
      <c r="M2561" s="249"/>
      <c r="N2561" s="250"/>
      <c r="O2561" s="250"/>
      <c r="P2561" s="250"/>
      <c r="Q2561" s="250"/>
      <c r="R2561" s="250"/>
      <c r="S2561" s="250"/>
      <c r="T2561" s="251"/>
      <c r="U2561" s="13"/>
      <c r="V2561" s="13"/>
      <c r="W2561" s="13"/>
      <c r="X2561" s="13"/>
      <c r="Y2561" s="13"/>
      <c r="Z2561" s="13"/>
      <c r="AA2561" s="13"/>
      <c r="AB2561" s="13"/>
      <c r="AC2561" s="13"/>
      <c r="AD2561" s="13"/>
      <c r="AE2561" s="13"/>
      <c r="AT2561" s="252" t="s">
        <v>188</v>
      </c>
      <c r="AU2561" s="252" t="s">
        <v>82</v>
      </c>
      <c r="AV2561" s="13" t="s">
        <v>80</v>
      </c>
      <c r="AW2561" s="13" t="s">
        <v>30</v>
      </c>
      <c r="AX2561" s="13" t="s">
        <v>73</v>
      </c>
      <c r="AY2561" s="252" t="s">
        <v>129</v>
      </c>
    </row>
    <row r="2562" spans="1:51" s="14" customFormat="1" ht="12">
      <c r="A2562" s="14"/>
      <c r="B2562" s="253"/>
      <c r="C2562" s="254"/>
      <c r="D2562" s="234" t="s">
        <v>188</v>
      </c>
      <c r="E2562" s="255" t="s">
        <v>1</v>
      </c>
      <c r="F2562" s="256" t="s">
        <v>757</v>
      </c>
      <c r="G2562" s="254"/>
      <c r="H2562" s="257">
        <v>1.508</v>
      </c>
      <c r="I2562" s="258"/>
      <c r="J2562" s="254"/>
      <c r="K2562" s="254"/>
      <c r="L2562" s="259"/>
      <c r="M2562" s="260"/>
      <c r="N2562" s="261"/>
      <c r="O2562" s="261"/>
      <c r="P2562" s="261"/>
      <c r="Q2562" s="261"/>
      <c r="R2562" s="261"/>
      <c r="S2562" s="261"/>
      <c r="T2562" s="262"/>
      <c r="U2562" s="14"/>
      <c r="V2562" s="14"/>
      <c r="W2562" s="14"/>
      <c r="X2562" s="14"/>
      <c r="Y2562" s="14"/>
      <c r="Z2562" s="14"/>
      <c r="AA2562" s="14"/>
      <c r="AB2562" s="14"/>
      <c r="AC2562" s="14"/>
      <c r="AD2562" s="14"/>
      <c r="AE2562" s="14"/>
      <c r="AT2562" s="263" t="s">
        <v>188</v>
      </c>
      <c r="AU2562" s="263" t="s">
        <v>82</v>
      </c>
      <c r="AV2562" s="14" t="s">
        <v>82</v>
      </c>
      <c r="AW2562" s="14" t="s">
        <v>30</v>
      </c>
      <c r="AX2562" s="14" t="s">
        <v>73</v>
      </c>
      <c r="AY2562" s="263" t="s">
        <v>129</v>
      </c>
    </row>
    <row r="2563" spans="1:51" s="14" customFormat="1" ht="12">
      <c r="A2563" s="14"/>
      <c r="B2563" s="253"/>
      <c r="C2563" s="254"/>
      <c r="D2563" s="234" t="s">
        <v>188</v>
      </c>
      <c r="E2563" s="255" t="s">
        <v>1</v>
      </c>
      <c r="F2563" s="256" t="s">
        <v>691</v>
      </c>
      <c r="G2563" s="254"/>
      <c r="H2563" s="257">
        <v>0.338</v>
      </c>
      <c r="I2563" s="258"/>
      <c r="J2563" s="254"/>
      <c r="K2563" s="254"/>
      <c r="L2563" s="259"/>
      <c r="M2563" s="260"/>
      <c r="N2563" s="261"/>
      <c r="O2563" s="261"/>
      <c r="P2563" s="261"/>
      <c r="Q2563" s="261"/>
      <c r="R2563" s="261"/>
      <c r="S2563" s="261"/>
      <c r="T2563" s="262"/>
      <c r="U2563" s="14"/>
      <c r="V2563" s="14"/>
      <c r="W2563" s="14"/>
      <c r="X2563" s="14"/>
      <c r="Y2563" s="14"/>
      <c r="Z2563" s="14"/>
      <c r="AA2563" s="14"/>
      <c r="AB2563" s="14"/>
      <c r="AC2563" s="14"/>
      <c r="AD2563" s="14"/>
      <c r="AE2563" s="14"/>
      <c r="AT2563" s="263" t="s">
        <v>188</v>
      </c>
      <c r="AU2563" s="263" t="s">
        <v>82</v>
      </c>
      <c r="AV2563" s="14" t="s">
        <v>82</v>
      </c>
      <c r="AW2563" s="14" t="s">
        <v>30</v>
      </c>
      <c r="AX2563" s="14" t="s">
        <v>73</v>
      </c>
      <c r="AY2563" s="263" t="s">
        <v>129</v>
      </c>
    </row>
    <row r="2564" spans="1:51" s="13" customFormat="1" ht="12">
      <c r="A2564" s="13"/>
      <c r="B2564" s="243"/>
      <c r="C2564" s="244"/>
      <c r="D2564" s="234" t="s">
        <v>188</v>
      </c>
      <c r="E2564" s="245" t="s">
        <v>1</v>
      </c>
      <c r="F2564" s="246" t="s">
        <v>664</v>
      </c>
      <c r="G2564" s="244"/>
      <c r="H2564" s="245" t="s">
        <v>1</v>
      </c>
      <c r="I2564" s="247"/>
      <c r="J2564" s="244"/>
      <c r="K2564" s="244"/>
      <c r="L2564" s="248"/>
      <c r="M2564" s="249"/>
      <c r="N2564" s="250"/>
      <c r="O2564" s="250"/>
      <c r="P2564" s="250"/>
      <c r="Q2564" s="250"/>
      <c r="R2564" s="250"/>
      <c r="S2564" s="250"/>
      <c r="T2564" s="251"/>
      <c r="U2564" s="13"/>
      <c r="V2564" s="13"/>
      <c r="W2564" s="13"/>
      <c r="X2564" s="13"/>
      <c r="Y2564" s="13"/>
      <c r="Z2564" s="13"/>
      <c r="AA2564" s="13"/>
      <c r="AB2564" s="13"/>
      <c r="AC2564" s="13"/>
      <c r="AD2564" s="13"/>
      <c r="AE2564" s="13"/>
      <c r="AT2564" s="252" t="s">
        <v>188</v>
      </c>
      <c r="AU2564" s="252" t="s">
        <v>82</v>
      </c>
      <c r="AV2564" s="13" t="s">
        <v>80</v>
      </c>
      <c r="AW2564" s="13" t="s">
        <v>30</v>
      </c>
      <c r="AX2564" s="13" t="s">
        <v>73</v>
      </c>
      <c r="AY2564" s="252" t="s">
        <v>129</v>
      </c>
    </row>
    <row r="2565" spans="1:51" s="14" customFormat="1" ht="12">
      <c r="A2565" s="14"/>
      <c r="B2565" s="253"/>
      <c r="C2565" s="254"/>
      <c r="D2565" s="234" t="s">
        <v>188</v>
      </c>
      <c r="E2565" s="255" t="s">
        <v>1</v>
      </c>
      <c r="F2565" s="256" t="s">
        <v>758</v>
      </c>
      <c r="G2565" s="254"/>
      <c r="H2565" s="257">
        <v>2.898</v>
      </c>
      <c r="I2565" s="258"/>
      <c r="J2565" s="254"/>
      <c r="K2565" s="254"/>
      <c r="L2565" s="259"/>
      <c r="M2565" s="260"/>
      <c r="N2565" s="261"/>
      <c r="O2565" s="261"/>
      <c r="P2565" s="261"/>
      <c r="Q2565" s="261"/>
      <c r="R2565" s="261"/>
      <c r="S2565" s="261"/>
      <c r="T2565" s="262"/>
      <c r="U2565" s="14"/>
      <c r="V2565" s="14"/>
      <c r="W2565" s="14"/>
      <c r="X2565" s="14"/>
      <c r="Y2565" s="14"/>
      <c r="Z2565" s="14"/>
      <c r="AA2565" s="14"/>
      <c r="AB2565" s="14"/>
      <c r="AC2565" s="14"/>
      <c r="AD2565" s="14"/>
      <c r="AE2565" s="14"/>
      <c r="AT2565" s="263" t="s">
        <v>188</v>
      </c>
      <c r="AU2565" s="263" t="s">
        <v>82</v>
      </c>
      <c r="AV2565" s="14" t="s">
        <v>82</v>
      </c>
      <c r="AW2565" s="14" t="s">
        <v>30</v>
      </c>
      <c r="AX2565" s="14" t="s">
        <v>73</v>
      </c>
      <c r="AY2565" s="263" t="s">
        <v>129</v>
      </c>
    </row>
    <row r="2566" spans="1:51" s="14" customFormat="1" ht="12">
      <c r="A2566" s="14"/>
      <c r="B2566" s="253"/>
      <c r="C2566" s="254"/>
      <c r="D2566" s="234" t="s">
        <v>188</v>
      </c>
      <c r="E2566" s="255" t="s">
        <v>1</v>
      </c>
      <c r="F2566" s="256" t="s">
        <v>759</v>
      </c>
      <c r="G2566" s="254"/>
      <c r="H2566" s="257">
        <v>0.33</v>
      </c>
      <c r="I2566" s="258"/>
      <c r="J2566" s="254"/>
      <c r="K2566" s="254"/>
      <c r="L2566" s="259"/>
      <c r="M2566" s="260"/>
      <c r="N2566" s="261"/>
      <c r="O2566" s="261"/>
      <c r="P2566" s="261"/>
      <c r="Q2566" s="261"/>
      <c r="R2566" s="261"/>
      <c r="S2566" s="261"/>
      <c r="T2566" s="262"/>
      <c r="U2566" s="14"/>
      <c r="V2566" s="14"/>
      <c r="W2566" s="14"/>
      <c r="X2566" s="14"/>
      <c r="Y2566" s="14"/>
      <c r="Z2566" s="14"/>
      <c r="AA2566" s="14"/>
      <c r="AB2566" s="14"/>
      <c r="AC2566" s="14"/>
      <c r="AD2566" s="14"/>
      <c r="AE2566" s="14"/>
      <c r="AT2566" s="263" t="s">
        <v>188</v>
      </c>
      <c r="AU2566" s="263" t="s">
        <v>82</v>
      </c>
      <c r="AV2566" s="14" t="s">
        <v>82</v>
      </c>
      <c r="AW2566" s="14" t="s">
        <v>30</v>
      </c>
      <c r="AX2566" s="14" t="s">
        <v>73</v>
      </c>
      <c r="AY2566" s="263" t="s">
        <v>129</v>
      </c>
    </row>
    <row r="2567" spans="1:51" s="14" customFormat="1" ht="12">
      <c r="A2567" s="14"/>
      <c r="B2567" s="253"/>
      <c r="C2567" s="254"/>
      <c r="D2567" s="234" t="s">
        <v>188</v>
      </c>
      <c r="E2567" s="255" t="s">
        <v>1</v>
      </c>
      <c r="F2567" s="256" t="s">
        <v>746</v>
      </c>
      <c r="G2567" s="254"/>
      <c r="H2567" s="257">
        <v>0.1</v>
      </c>
      <c r="I2567" s="258"/>
      <c r="J2567" s="254"/>
      <c r="K2567" s="254"/>
      <c r="L2567" s="259"/>
      <c r="M2567" s="260"/>
      <c r="N2567" s="261"/>
      <c r="O2567" s="261"/>
      <c r="P2567" s="261"/>
      <c r="Q2567" s="261"/>
      <c r="R2567" s="261"/>
      <c r="S2567" s="261"/>
      <c r="T2567" s="262"/>
      <c r="U2567" s="14"/>
      <c r="V2567" s="14"/>
      <c r="W2567" s="14"/>
      <c r="X2567" s="14"/>
      <c r="Y2567" s="14"/>
      <c r="Z2567" s="14"/>
      <c r="AA2567" s="14"/>
      <c r="AB2567" s="14"/>
      <c r="AC2567" s="14"/>
      <c r="AD2567" s="14"/>
      <c r="AE2567" s="14"/>
      <c r="AT2567" s="263" t="s">
        <v>188</v>
      </c>
      <c r="AU2567" s="263" t="s">
        <v>82</v>
      </c>
      <c r="AV2567" s="14" t="s">
        <v>82</v>
      </c>
      <c r="AW2567" s="14" t="s">
        <v>30</v>
      </c>
      <c r="AX2567" s="14" t="s">
        <v>73</v>
      </c>
      <c r="AY2567" s="263" t="s">
        <v>129</v>
      </c>
    </row>
    <row r="2568" spans="1:51" s="14" customFormat="1" ht="12">
      <c r="A2568" s="14"/>
      <c r="B2568" s="253"/>
      <c r="C2568" s="254"/>
      <c r="D2568" s="234" t="s">
        <v>188</v>
      </c>
      <c r="E2568" s="255" t="s">
        <v>1</v>
      </c>
      <c r="F2568" s="256" t="s">
        <v>729</v>
      </c>
      <c r="G2568" s="254"/>
      <c r="H2568" s="257">
        <v>0.08</v>
      </c>
      <c r="I2568" s="258"/>
      <c r="J2568" s="254"/>
      <c r="K2568" s="254"/>
      <c r="L2568" s="259"/>
      <c r="M2568" s="260"/>
      <c r="N2568" s="261"/>
      <c r="O2568" s="261"/>
      <c r="P2568" s="261"/>
      <c r="Q2568" s="261"/>
      <c r="R2568" s="261"/>
      <c r="S2568" s="261"/>
      <c r="T2568" s="262"/>
      <c r="U2568" s="14"/>
      <c r="V2568" s="14"/>
      <c r="W2568" s="14"/>
      <c r="X2568" s="14"/>
      <c r="Y2568" s="14"/>
      <c r="Z2568" s="14"/>
      <c r="AA2568" s="14"/>
      <c r="AB2568" s="14"/>
      <c r="AC2568" s="14"/>
      <c r="AD2568" s="14"/>
      <c r="AE2568" s="14"/>
      <c r="AT2568" s="263" t="s">
        <v>188</v>
      </c>
      <c r="AU2568" s="263" t="s">
        <v>82</v>
      </c>
      <c r="AV2568" s="14" t="s">
        <v>82</v>
      </c>
      <c r="AW2568" s="14" t="s">
        <v>30</v>
      </c>
      <c r="AX2568" s="14" t="s">
        <v>73</v>
      </c>
      <c r="AY2568" s="263" t="s">
        <v>129</v>
      </c>
    </row>
    <row r="2569" spans="1:51" s="13" customFormat="1" ht="12">
      <c r="A2569" s="13"/>
      <c r="B2569" s="243"/>
      <c r="C2569" s="244"/>
      <c r="D2569" s="234" t="s">
        <v>188</v>
      </c>
      <c r="E2569" s="245" t="s">
        <v>1</v>
      </c>
      <c r="F2569" s="246" t="s">
        <v>407</v>
      </c>
      <c r="G2569" s="244"/>
      <c r="H2569" s="245" t="s">
        <v>1</v>
      </c>
      <c r="I2569" s="247"/>
      <c r="J2569" s="244"/>
      <c r="K2569" s="244"/>
      <c r="L2569" s="248"/>
      <c r="M2569" s="249"/>
      <c r="N2569" s="250"/>
      <c r="O2569" s="250"/>
      <c r="P2569" s="250"/>
      <c r="Q2569" s="250"/>
      <c r="R2569" s="250"/>
      <c r="S2569" s="250"/>
      <c r="T2569" s="251"/>
      <c r="U2569" s="13"/>
      <c r="V2569" s="13"/>
      <c r="W2569" s="13"/>
      <c r="X2569" s="13"/>
      <c r="Y2569" s="13"/>
      <c r="Z2569" s="13"/>
      <c r="AA2569" s="13"/>
      <c r="AB2569" s="13"/>
      <c r="AC2569" s="13"/>
      <c r="AD2569" s="13"/>
      <c r="AE2569" s="13"/>
      <c r="AT2569" s="252" t="s">
        <v>188</v>
      </c>
      <c r="AU2569" s="252" t="s">
        <v>82</v>
      </c>
      <c r="AV2569" s="13" t="s">
        <v>80</v>
      </c>
      <c r="AW2569" s="13" t="s">
        <v>30</v>
      </c>
      <c r="AX2569" s="13" t="s">
        <v>73</v>
      </c>
      <c r="AY2569" s="252" t="s">
        <v>129</v>
      </c>
    </row>
    <row r="2570" spans="1:51" s="14" customFormat="1" ht="12">
      <c r="A2570" s="14"/>
      <c r="B2570" s="253"/>
      <c r="C2570" s="254"/>
      <c r="D2570" s="234" t="s">
        <v>188</v>
      </c>
      <c r="E2570" s="255" t="s">
        <v>1</v>
      </c>
      <c r="F2570" s="256" t="s">
        <v>747</v>
      </c>
      <c r="G2570" s="254"/>
      <c r="H2570" s="257">
        <v>4.575</v>
      </c>
      <c r="I2570" s="258"/>
      <c r="J2570" s="254"/>
      <c r="K2570" s="254"/>
      <c r="L2570" s="259"/>
      <c r="M2570" s="260"/>
      <c r="N2570" s="261"/>
      <c r="O2570" s="261"/>
      <c r="P2570" s="261"/>
      <c r="Q2570" s="261"/>
      <c r="R2570" s="261"/>
      <c r="S2570" s="261"/>
      <c r="T2570" s="262"/>
      <c r="U2570" s="14"/>
      <c r="V2570" s="14"/>
      <c r="W2570" s="14"/>
      <c r="X2570" s="14"/>
      <c r="Y2570" s="14"/>
      <c r="Z2570" s="14"/>
      <c r="AA2570" s="14"/>
      <c r="AB2570" s="14"/>
      <c r="AC2570" s="14"/>
      <c r="AD2570" s="14"/>
      <c r="AE2570" s="14"/>
      <c r="AT2570" s="263" t="s">
        <v>188</v>
      </c>
      <c r="AU2570" s="263" t="s">
        <v>82</v>
      </c>
      <c r="AV2570" s="14" t="s">
        <v>82</v>
      </c>
      <c r="AW2570" s="14" t="s">
        <v>30</v>
      </c>
      <c r="AX2570" s="14" t="s">
        <v>73</v>
      </c>
      <c r="AY2570" s="263" t="s">
        <v>129</v>
      </c>
    </row>
    <row r="2571" spans="1:51" s="14" customFormat="1" ht="12">
      <c r="A2571" s="14"/>
      <c r="B2571" s="253"/>
      <c r="C2571" s="254"/>
      <c r="D2571" s="234" t="s">
        <v>188</v>
      </c>
      <c r="E2571" s="255" t="s">
        <v>1</v>
      </c>
      <c r="F2571" s="256" t="s">
        <v>760</v>
      </c>
      <c r="G2571" s="254"/>
      <c r="H2571" s="257">
        <v>3.294</v>
      </c>
      <c r="I2571" s="258"/>
      <c r="J2571" s="254"/>
      <c r="K2571" s="254"/>
      <c r="L2571" s="259"/>
      <c r="M2571" s="260"/>
      <c r="N2571" s="261"/>
      <c r="O2571" s="261"/>
      <c r="P2571" s="261"/>
      <c r="Q2571" s="261"/>
      <c r="R2571" s="261"/>
      <c r="S2571" s="261"/>
      <c r="T2571" s="262"/>
      <c r="U2571" s="14"/>
      <c r="V2571" s="14"/>
      <c r="W2571" s="14"/>
      <c r="X2571" s="14"/>
      <c r="Y2571" s="14"/>
      <c r="Z2571" s="14"/>
      <c r="AA2571" s="14"/>
      <c r="AB2571" s="14"/>
      <c r="AC2571" s="14"/>
      <c r="AD2571" s="14"/>
      <c r="AE2571" s="14"/>
      <c r="AT2571" s="263" t="s">
        <v>188</v>
      </c>
      <c r="AU2571" s="263" t="s">
        <v>82</v>
      </c>
      <c r="AV2571" s="14" t="s">
        <v>82</v>
      </c>
      <c r="AW2571" s="14" t="s">
        <v>30</v>
      </c>
      <c r="AX2571" s="14" t="s">
        <v>73</v>
      </c>
      <c r="AY2571" s="263" t="s">
        <v>129</v>
      </c>
    </row>
    <row r="2572" spans="1:51" s="14" customFormat="1" ht="12">
      <c r="A2572" s="14"/>
      <c r="B2572" s="253"/>
      <c r="C2572" s="254"/>
      <c r="D2572" s="234" t="s">
        <v>188</v>
      </c>
      <c r="E2572" s="255" t="s">
        <v>1</v>
      </c>
      <c r="F2572" s="256" t="s">
        <v>691</v>
      </c>
      <c r="G2572" s="254"/>
      <c r="H2572" s="257">
        <v>0.338</v>
      </c>
      <c r="I2572" s="258"/>
      <c r="J2572" s="254"/>
      <c r="K2572" s="254"/>
      <c r="L2572" s="259"/>
      <c r="M2572" s="260"/>
      <c r="N2572" s="261"/>
      <c r="O2572" s="261"/>
      <c r="P2572" s="261"/>
      <c r="Q2572" s="261"/>
      <c r="R2572" s="261"/>
      <c r="S2572" s="261"/>
      <c r="T2572" s="262"/>
      <c r="U2572" s="14"/>
      <c r="V2572" s="14"/>
      <c r="W2572" s="14"/>
      <c r="X2572" s="14"/>
      <c r="Y2572" s="14"/>
      <c r="Z2572" s="14"/>
      <c r="AA2572" s="14"/>
      <c r="AB2572" s="14"/>
      <c r="AC2572" s="14"/>
      <c r="AD2572" s="14"/>
      <c r="AE2572" s="14"/>
      <c r="AT2572" s="263" t="s">
        <v>188</v>
      </c>
      <c r="AU2572" s="263" t="s">
        <v>82</v>
      </c>
      <c r="AV2572" s="14" t="s">
        <v>82</v>
      </c>
      <c r="AW2572" s="14" t="s">
        <v>30</v>
      </c>
      <c r="AX2572" s="14" t="s">
        <v>73</v>
      </c>
      <c r="AY2572" s="263" t="s">
        <v>129</v>
      </c>
    </row>
    <row r="2573" spans="1:51" s="13" customFormat="1" ht="12">
      <c r="A2573" s="13"/>
      <c r="B2573" s="243"/>
      <c r="C2573" s="244"/>
      <c r="D2573" s="234" t="s">
        <v>188</v>
      </c>
      <c r="E2573" s="245" t="s">
        <v>1</v>
      </c>
      <c r="F2573" s="246" t="s">
        <v>671</v>
      </c>
      <c r="G2573" s="244"/>
      <c r="H2573" s="245" t="s">
        <v>1</v>
      </c>
      <c r="I2573" s="247"/>
      <c r="J2573" s="244"/>
      <c r="K2573" s="244"/>
      <c r="L2573" s="248"/>
      <c r="M2573" s="249"/>
      <c r="N2573" s="250"/>
      <c r="O2573" s="250"/>
      <c r="P2573" s="250"/>
      <c r="Q2573" s="250"/>
      <c r="R2573" s="250"/>
      <c r="S2573" s="250"/>
      <c r="T2573" s="251"/>
      <c r="U2573" s="13"/>
      <c r="V2573" s="13"/>
      <c r="W2573" s="13"/>
      <c r="X2573" s="13"/>
      <c r="Y2573" s="13"/>
      <c r="Z2573" s="13"/>
      <c r="AA2573" s="13"/>
      <c r="AB2573" s="13"/>
      <c r="AC2573" s="13"/>
      <c r="AD2573" s="13"/>
      <c r="AE2573" s="13"/>
      <c r="AT2573" s="252" t="s">
        <v>188</v>
      </c>
      <c r="AU2573" s="252" t="s">
        <v>82</v>
      </c>
      <c r="AV2573" s="13" t="s">
        <v>80</v>
      </c>
      <c r="AW2573" s="13" t="s">
        <v>30</v>
      </c>
      <c r="AX2573" s="13" t="s">
        <v>73</v>
      </c>
      <c r="AY2573" s="252" t="s">
        <v>129</v>
      </c>
    </row>
    <row r="2574" spans="1:51" s="14" customFormat="1" ht="12">
      <c r="A2574" s="14"/>
      <c r="B2574" s="253"/>
      <c r="C2574" s="254"/>
      <c r="D2574" s="234" t="s">
        <v>188</v>
      </c>
      <c r="E2574" s="255" t="s">
        <v>1</v>
      </c>
      <c r="F2574" s="256" t="s">
        <v>761</v>
      </c>
      <c r="G2574" s="254"/>
      <c r="H2574" s="257">
        <v>5.517</v>
      </c>
      <c r="I2574" s="258"/>
      <c r="J2574" s="254"/>
      <c r="K2574" s="254"/>
      <c r="L2574" s="259"/>
      <c r="M2574" s="260"/>
      <c r="N2574" s="261"/>
      <c r="O2574" s="261"/>
      <c r="P2574" s="261"/>
      <c r="Q2574" s="261"/>
      <c r="R2574" s="261"/>
      <c r="S2574" s="261"/>
      <c r="T2574" s="262"/>
      <c r="U2574" s="14"/>
      <c r="V2574" s="14"/>
      <c r="W2574" s="14"/>
      <c r="X2574" s="14"/>
      <c r="Y2574" s="14"/>
      <c r="Z2574" s="14"/>
      <c r="AA2574" s="14"/>
      <c r="AB2574" s="14"/>
      <c r="AC2574" s="14"/>
      <c r="AD2574" s="14"/>
      <c r="AE2574" s="14"/>
      <c r="AT2574" s="263" t="s">
        <v>188</v>
      </c>
      <c r="AU2574" s="263" t="s">
        <v>82</v>
      </c>
      <c r="AV2574" s="14" t="s">
        <v>82</v>
      </c>
      <c r="AW2574" s="14" t="s">
        <v>30</v>
      </c>
      <c r="AX2574" s="14" t="s">
        <v>73</v>
      </c>
      <c r="AY2574" s="263" t="s">
        <v>129</v>
      </c>
    </row>
    <row r="2575" spans="1:51" s="14" customFormat="1" ht="12">
      <c r="A2575" s="14"/>
      <c r="B2575" s="253"/>
      <c r="C2575" s="254"/>
      <c r="D2575" s="234" t="s">
        <v>188</v>
      </c>
      <c r="E2575" s="255" t="s">
        <v>1</v>
      </c>
      <c r="F2575" s="256" t="s">
        <v>762</v>
      </c>
      <c r="G2575" s="254"/>
      <c r="H2575" s="257">
        <v>0.48</v>
      </c>
      <c r="I2575" s="258"/>
      <c r="J2575" s="254"/>
      <c r="K2575" s="254"/>
      <c r="L2575" s="259"/>
      <c r="M2575" s="260"/>
      <c r="N2575" s="261"/>
      <c r="O2575" s="261"/>
      <c r="P2575" s="261"/>
      <c r="Q2575" s="261"/>
      <c r="R2575" s="261"/>
      <c r="S2575" s="261"/>
      <c r="T2575" s="262"/>
      <c r="U2575" s="14"/>
      <c r="V2575" s="14"/>
      <c r="W2575" s="14"/>
      <c r="X2575" s="14"/>
      <c r="Y2575" s="14"/>
      <c r="Z2575" s="14"/>
      <c r="AA2575" s="14"/>
      <c r="AB2575" s="14"/>
      <c r="AC2575" s="14"/>
      <c r="AD2575" s="14"/>
      <c r="AE2575" s="14"/>
      <c r="AT2575" s="263" t="s">
        <v>188</v>
      </c>
      <c r="AU2575" s="263" t="s">
        <v>82</v>
      </c>
      <c r="AV2575" s="14" t="s">
        <v>82</v>
      </c>
      <c r="AW2575" s="14" t="s">
        <v>30</v>
      </c>
      <c r="AX2575" s="14" t="s">
        <v>73</v>
      </c>
      <c r="AY2575" s="263" t="s">
        <v>129</v>
      </c>
    </row>
    <row r="2576" spans="1:51" s="16" customFormat="1" ht="12">
      <c r="A2576" s="16"/>
      <c r="B2576" s="286"/>
      <c r="C2576" s="287"/>
      <c r="D2576" s="234" t="s">
        <v>188</v>
      </c>
      <c r="E2576" s="288" t="s">
        <v>1</v>
      </c>
      <c r="F2576" s="289" t="s">
        <v>451</v>
      </c>
      <c r="G2576" s="287"/>
      <c r="H2576" s="290">
        <v>31.428</v>
      </c>
      <c r="I2576" s="291"/>
      <c r="J2576" s="287"/>
      <c r="K2576" s="287"/>
      <c r="L2576" s="292"/>
      <c r="M2576" s="293"/>
      <c r="N2576" s="294"/>
      <c r="O2576" s="294"/>
      <c r="P2576" s="294"/>
      <c r="Q2576" s="294"/>
      <c r="R2576" s="294"/>
      <c r="S2576" s="294"/>
      <c r="T2576" s="295"/>
      <c r="U2576" s="16"/>
      <c r="V2576" s="16"/>
      <c r="W2576" s="16"/>
      <c r="X2576" s="16"/>
      <c r="Y2576" s="16"/>
      <c r="Z2576" s="16"/>
      <c r="AA2576" s="16"/>
      <c r="AB2576" s="16"/>
      <c r="AC2576" s="16"/>
      <c r="AD2576" s="16"/>
      <c r="AE2576" s="16"/>
      <c r="AT2576" s="296" t="s">
        <v>188</v>
      </c>
      <c r="AU2576" s="296" t="s">
        <v>82</v>
      </c>
      <c r="AV2576" s="16" t="s">
        <v>141</v>
      </c>
      <c r="AW2576" s="16" t="s">
        <v>30</v>
      </c>
      <c r="AX2576" s="16" t="s">
        <v>73</v>
      </c>
      <c r="AY2576" s="296" t="s">
        <v>129</v>
      </c>
    </row>
    <row r="2577" spans="1:51" s="15" customFormat="1" ht="12">
      <c r="A2577" s="15"/>
      <c r="B2577" s="264"/>
      <c r="C2577" s="265"/>
      <c r="D2577" s="234" t="s">
        <v>188</v>
      </c>
      <c r="E2577" s="266" t="s">
        <v>1</v>
      </c>
      <c r="F2577" s="267" t="s">
        <v>197</v>
      </c>
      <c r="G2577" s="265"/>
      <c r="H2577" s="268">
        <v>52.477</v>
      </c>
      <c r="I2577" s="269"/>
      <c r="J2577" s="265"/>
      <c r="K2577" s="265"/>
      <c r="L2577" s="270"/>
      <c r="M2577" s="271"/>
      <c r="N2577" s="272"/>
      <c r="O2577" s="272"/>
      <c r="P2577" s="272"/>
      <c r="Q2577" s="272"/>
      <c r="R2577" s="272"/>
      <c r="S2577" s="272"/>
      <c r="T2577" s="273"/>
      <c r="U2577" s="15"/>
      <c r="V2577" s="15"/>
      <c r="W2577" s="15"/>
      <c r="X2577" s="15"/>
      <c r="Y2577" s="15"/>
      <c r="Z2577" s="15"/>
      <c r="AA2577" s="15"/>
      <c r="AB2577" s="15"/>
      <c r="AC2577" s="15"/>
      <c r="AD2577" s="15"/>
      <c r="AE2577" s="15"/>
      <c r="AT2577" s="274" t="s">
        <v>188</v>
      </c>
      <c r="AU2577" s="274" t="s">
        <v>82</v>
      </c>
      <c r="AV2577" s="15" t="s">
        <v>136</v>
      </c>
      <c r="AW2577" s="15" t="s">
        <v>30</v>
      </c>
      <c r="AX2577" s="15" t="s">
        <v>80</v>
      </c>
      <c r="AY2577" s="274" t="s">
        <v>129</v>
      </c>
    </row>
    <row r="2578" spans="1:65" s="2" customFormat="1" ht="24.15" customHeight="1">
      <c r="A2578" s="39"/>
      <c r="B2578" s="40"/>
      <c r="C2578" s="220" t="s">
        <v>844</v>
      </c>
      <c r="D2578" s="220" t="s">
        <v>132</v>
      </c>
      <c r="E2578" s="221" t="s">
        <v>1619</v>
      </c>
      <c r="F2578" s="222" t="s">
        <v>1620</v>
      </c>
      <c r="G2578" s="223" t="s">
        <v>187</v>
      </c>
      <c r="H2578" s="224">
        <v>52.477</v>
      </c>
      <c r="I2578" s="225"/>
      <c r="J2578" s="226">
        <f>ROUND(I2578*H2578,2)</f>
        <v>0</v>
      </c>
      <c r="K2578" s="227"/>
      <c r="L2578" s="45"/>
      <c r="M2578" s="228" t="s">
        <v>1</v>
      </c>
      <c r="N2578" s="229" t="s">
        <v>38</v>
      </c>
      <c r="O2578" s="92"/>
      <c r="P2578" s="230">
        <f>O2578*H2578</f>
        <v>0</v>
      </c>
      <c r="Q2578" s="230">
        <v>0</v>
      </c>
      <c r="R2578" s="230">
        <f>Q2578*H2578</f>
        <v>0</v>
      </c>
      <c r="S2578" s="230">
        <v>0</v>
      </c>
      <c r="T2578" s="231">
        <f>S2578*H2578</f>
        <v>0</v>
      </c>
      <c r="U2578" s="39"/>
      <c r="V2578" s="39"/>
      <c r="W2578" s="39"/>
      <c r="X2578" s="39"/>
      <c r="Y2578" s="39"/>
      <c r="Z2578" s="39"/>
      <c r="AA2578" s="39"/>
      <c r="AB2578" s="39"/>
      <c r="AC2578" s="39"/>
      <c r="AD2578" s="39"/>
      <c r="AE2578" s="39"/>
      <c r="AR2578" s="232" t="s">
        <v>248</v>
      </c>
      <c r="AT2578" s="232" t="s">
        <v>132</v>
      </c>
      <c r="AU2578" s="232" t="s">
        <v>82</v>
      </c>
      <c r="AY2578" s="18" t="s">
        <v>129</v>
      </c>
      <c r="BE2578" s="233">
        <f>IF(N2578="základní",J2578,0)</f>
        <v>0</v>
      </c>
      <c r="BF2578" s="233">
        <f>IF(N2578="snížená",J2578,0)</f>
        <v>0</v>
      </c>
      <c r="BG2578" s="233">
        <f>IF(N2578="zákl. přenesená",J2578,0)</f>
        <v>0</v>
      </c>
      <c r="BH2578" s="233">
        <f>IF(N2578="sníž. přenesená",J2578,0)</f>
        <v>0</v>
      </c>
      <c r="BI2578" s="233">
        <f>IF(N2578="nulová",J2578,0)</f>
        <v>0</v>
      </c>
      <c r="BJ2578" s="18" t="s">
        <v>80</v>
      </c>
      <c r="BK2578" s="233">
        <f>ROUND(I2578*H2578,2)</f>
        <v>0</v>
      </c>
      <c r="BL2578" s="18" t="s">
        <v>248</v>
      </c>
      <c r="BM2578" s="232" t="s">
        <v>1621</v>
      </c>
    </row>
    <row r="2579" spans="1:47" s="2" customFormat="1" ht="12">
      <c r="A2579" s="39"/>
      <c r="B2579" s="40"/>
      <c r="C2579" s="41"/>
      <c r="D2579" s="234" t="s">
        <v>137</v>
      </c>
      <c r="E2579" s="41"/>
      <c r="F2579" s="235" t="s">
        <v>1620</v>
      </c>
      <c r="G2579" s="41"/>
      <c r="H2579" s="41"/>
      <c r="I2579" s="236"/>
      <c r="J2579" s="41"/>
      <c r="K2579" s="41"/>
      <c r="L2579" s="45"/>
      <c r="M2579" s="237"/>
      <c r="N2579" s="238"/>
      <c r="O2579" s="92"/>
      <c r="P2579" s="92"/>
      <c r="Q2579" s="92"/>
      <c r="R2579" s="92"/>
      <c r="S2579" s="92"/>
      <c r="T2579" s="93"/>
      <c r="U2579" s="39"/>
      <c r="V2579" s="39"/>
      <c r="W2579" s="39"/>
      <c r="X2579" s="39"/>
      <c r="Y2579" s="39"/>
      <c r="Z2579" s="39"/>
      <c r="AA2579" s="39"/>
      <c r="AB2579" s="39"/>
      <c r="AC2579" s="39"/>
      <c r="AD2579" s="39"/>
      <c r="AE2579" s="39"/>
      <c r="AT2579" s="18" t="s">
        <v>137</v>
      </c>
      <c r="AU2579" s="18" t="s">
        <v>82</v>
      </c>
    </row>
    <row r="2580" spans="1:65" s="2" customFormat="1" ht="24.15" customHeight="1">
      <c r="A2580" s="39"/>
      <c r="B2580" s="40"/>
      <c r="C2580" s="220" t="s">
        <v>1622</v>
      </c>
      <c r="D2580" s="220" t="s">
        <v>132</v>
      </c>
      <c r="E2580" s="221" t="s">
        <v>1623</v>
      </c>
      <c r="F2580" s="222" t="s">
        <v>1624</v>
      </c>
      <c r="G2580" s="223" t="s">
        <v>247</v>
      </c>
      <c r="H2580" s="224">
        <v>67</v>
      </c>
      <c r="I2580" s="225"/>
      <c r="J2580" s="226">
        <f>ROUND(I2580*H2580,2)</f>
        <v>0</v>
      </c>
      <c r="K2580" s="227"/>
      <c r="L2580" s="45"/>
      <c r="M2580" s="228" t="s">
        <v>1</v>
      </c>
      <c r="N2580" s="229" t="s">
        <v>38</v>
      </c>
      <c r="O2580" s="92"/>
      <c r="P2580" s="230">
        <f>O2580*H2580</f>
        <v>0</v>
      </c>
      <c r="Q2580" s="230">
        <v>0</v>
      </c>
      <c r="R2580" s="230">
        <f>Q2580*H2580</f>
        <v>0</v>
      </c>
      <c r="S2580" s="230">
        <v>0</v>
      </c>
      <c r="T2580" s="231">
        <f>S2580*H2580</f>
        <v>0</v>
      </c>
      <c r="U2580" s="39"/>
      <c r="V2580" s="39"/>
      <c r="W2580" s="39"/>
      <c r="X2580" s="39"/>
      <c r="Y2580" s="39"/>
      <c r="Z2580" s="39"/>
      <c r="AA2580" s="39"/>
      <c r="AB2580" s="39"/>
      <c r="AC2580" s="39"/>
      <c r="AD2580" s="39"/>
      <c r="AE2580" s="39"/>
      <c r="AR2580" s="232" t="s">
        <v>248</v>
      </c>
      <c r="AT2580" s="232" t="s">
        <v>132</v>
      </c>
      <c r="AU2580" s="232" t="s">
        <v>82</v>
      </c>
      <c r="AY2580" s="18" t="s">
        <v>129</v>
      </c>
      <c r="BE2580" s="233">
        <f>IF(N2580="základní",J2580,0)</f>
        <v>0</v>
      </c>
      <c r="BF2580" s="233">
        <f>IF(N2580="snížená",J2580,0)</f>
        <v>0</v>
      </c>
      <c r="BG2580" s="233">
        <f>IF(N2580="zákl. přenesená",J2580,0)</f>
        <v>0</v>
      </c>
      <c r="BH2580" s="233">
        <f>IF(N2580="sníž. přenesená",J2580,0)</f>
        <v>0</v>
      </c>
      <c r="BI2580" s="233">
        <f>IF(N2580="nulová",J2580,0)</f>
        <v>0</v>
      </c>
      <c r="BJ2580" s="18" t="s">
        <v>80</v>
      </c>
      <c r="BK2580" s="233">
        <f>ROUND(I2580*H2580,2)</f>
        <v>0</v>
      </c>
      <c r="BL2580" s="18" t="s">
        <v>248</v>
      </c>
      <c r="BM2580" s="232" t="s">
        <v>1625</v>
      </c>
    </row>
    <row r="2581" spans="1:47" s="2" customFormat="1" ht="12">
      <c r="A2581" s="39"/>
      <c r="B2581" s="40"/>
      <c r="C2581" s="41"/>
      <c r="D2581" s="234" t="s">
        <v>137</v>
      </c>
      <c r="E2581" s="41"/>
      <c r="F2581" s="235" t="s">
        <v>1624</v>
      </c>
      <c r="G2581" s="41"/>
      <c r="H2581" s="41"/>
      <c r="I2581" s="236"/>
      <c r="J2581" s="41"/>
      <c r="K2581" s="41"/>
      <c r="L2581" s="45"/>
      <c r="M2581" s="237"/>
      <c r="N2581" s="238"/>
      <c r="O2581" s="92"/>
      <c r="P2581" s="92"/>
      <c r="Q2581" s="92"/>
      <c r="R2581" s="92"/>
      <c r="S2581" s="92"/>
      <c r="T2581" s="93"/>
      <c r="U2581" s="39"/>
      <c r="V2581" s="39"/>
      <c r="W2581" s="39"/>
      <c r="X2581" s="39"/>
      <c r="Y2581" s="39"/>
      <c r="Z2581" s="39"/>
      <c r="AA2581" s="39"/>
      <c r="AB2581" s="39"/>
      <c r="AC2581" s="39"/>
      <c r="AD2581" s="39"/>
      <c r="AE2581" s="39"/>
      <c r="AT2581" s="18" t="s">
        <v>137</v>
      </c>
      <c r="AU2581" s="18" t="s">
        <v>82</v>
      </c>
    </row>
    <row r="2582" spans="1:51" s="13" customFormat="1" ht="12">
      <c r="A2582" s="13"/>
      <c r="B2582" s="243"/>
      <c r="C2582" s="244"/>
      <c r="D2582" s="234" t="s">
        <v>188</v>
      </c>
      <c r="E2582" s="245" t="s">
        <v>1</v>
      </c>
      <c r="F2582" s="246" t="s">
        <v>374</v>
      </c>
      <c r="G2582" s="244"/>
      <c r="H2582" s="245" t="s">
        <v>1</v>
      </c>
      <c r="I2582" s="247"/>
      <c r="J2582" s="244"/>
      <c r="K2582" s="244"/>
      <c r="L2582" s="248"/>
      <c r="M2582" s="249"/>
      <c r="N2582" s="250"/>
      <c r="O2582" s="250"/>
      <c r="P2582" s="250"/>
      <c r="Q2582" s="250"/>
      <c r="R2582" s="250"/>
      <c r="S2582" s="250"/>
      <c r="T2582" s="251"/>
      <c r="U2582" s="13"/>
      <c r="V2582" s="13"/>
      <c r="W2582" s="13"/>
      <c r="X2582" s="13"/>
      <c r="Y2582" s="13"/>
      <c r="Z2582" s="13"/>
      <c r="AA2582" s="13"/>
      <c r="AB2582" s="13"/>
      <c r="AC2582" s="13"/>
      <c r="AD2582" s="13"/>
      <c r="AE2582" s="13"/>
      <c r="AT2582" s="252" t="s">
        <v>188</v>
      </c>
      <c r="AU2582" s="252" t="s">
        <v>82</v>
      </c>
      <c r="AV2582" s="13" t="s">
        <v>80</v>
      </c>
      <c r="AW2582" s="13" t="s">
        <v>30</v>
      </c>
      <c r="AX2582" s="13" t="s">
        <v>73</v>
      </c>
      <c r="AY2582" s="252" t="s">
        <v>129</v>
      </c>
    </row>
    <row r="2583" spans="1:51" s="13" customFormat="1" ht="12">
      <c r="A2583" s="13"/>
      <c r="B2583" s="243"/>
      <c r="C2583" s="244"/>
      <c r="D2583" s="234" t="s">
        <v>188</v>
      </c>
      <c r="E2583" s="245" t="s">
        <v>1</v>
      </c>
      <c r="F2583" s="246" t="s">
        <v>550</v>
      </c>
      <c r="G2583" s="244"/>
      <c r="H2583" s="245" t="s">
        <v>1</v>
      </c>
      <c r="I2583" s="247"/>
      <c r="J2583" s="244"/>
      <c r="K2583" s="244"/>
      <c r="L2583" s="248"/>
      <c r="M2583" s="249"/>
      <c r="N2583" s="250"/>
      <c r="O2583" s="250"/>
      <c r="P2583" s="250"/>
      <c r="Q2583" s="250"/>
      <c r="R2583" s="250"/>
      <c r="S2583" s="250"/>
      <c r="T2583" s="251"/>
      <c r="U2583" s="13"/>
      <c r="V2583" s="13"/>
      <c r="W2583" s="13"/>
      <c r="X2583" s="13"/>
      <c r="Y2583" s="13"/>
      <c r="Z2583" s="13"/>
      <c r="AA2583" s="13"/>
      <c r="AB2583" s="13"/>
      <c r="AC2583" s="13"/>
      <c r="AD2583" s="13"/>
      <c r="AE2583" s="13"/>
      <c r="AT2583" s="252" t="s">
        <v>188</v>
      </c>
      <c r="AU2583" s="252" t="s">
        <v>82</v>
      </c>
      <c r="AV2583" s="13" t="s">
        <v>80</v>
      </c>
      <c r="AW2583" s="13" t="s">
        <v>30</v>
      </c>
      <c r="AX2583" s="13" t="s">
        <v>73</v>
      </c>
      <c r="AY2583" s="252" t="s">
        <v>129</v>
      </c>
    </row>
    <row r="2584" spans="1:51" s="14" customFormat="1" ht="12">
      <c r="A2584" s="14"/>
      <c r="B2584" s="253"/>
      <c r="C2584" s="254"/>
      <c r="D2584" s="234" t="s">
        <v>188</v>
      </c>
      <c r="E2584" s="255" t="s">
        <v>1</v>
      </c>
      <c r="F2584" s="256" t="s">
        <v>128</v>
      </c>
      <c r="G2584" s="254"/>
      <c r="H2584" s="257">
        <v>5</v>
      </c>
      <c r="I2584" s="258"/>
      <c r="J2584" s="254"/>
      <c r="K2584" s="254"/>
      <c r="L2584" s="259"/>
      <c r="M2584" s="260"/>
      <c r="N2584" s="261"/>
      <c r="O2584" s="261"/>
      <c r="P2584" s="261"/>
      <c r="Q2584" s="261"/>
      <c r="R2584" s="261"/>
      <c r="S2584" s="261"/>
      <c r="T2584" s="262"/>
      <c r="U2584" s="14"/>
      <c r="V2584" s="14"/>
      <c r="W2584" s="14"/>
      <c r="X2584" s="14"/>
      <c r="Y2584" s="14"/>
      <c r="Z2584" s="14"/>
      <c r="AA2584" s="14"/>
      <c r="AB2584" s="14"/>
      <c r="AC2584" s="14"/>
      <c r="AD2584" s="14"/>
      <c r="AE2584" s="14"/>
      <c r="AT2584" s="263" t="s">
        <v>188</v>
      </c>
      <c r="AU2584" s="263" t="s">
        <v>82</v>
      </c>
      <c r="AV2584" s="14" t="s">
        <v>82</v>
      </c>
      <c r="AW2584" s="14" t="s">
        <v>30</v>
      </c>
      <c r="AX2584" s="14" t="s">
        <v>73</v>
      </c>
      <c r="AY2584" s="263" t="s">
        <v>129</v>
      </c>
    </row>
    <row r="2585" spans="1:51" s="13" customFormat="1" ht="12">
      <c r="A2585" s="13"/>
      <c r="B2585" s="243"/>
      <c r="C2585" s="244"/>
      <c r="D2585" s="234" t="s">
        <v>188</v>
      </c>
      <c r="E2585" s="245" t="s">
        <v>1</v>
      </c>
      <c r="F2585" s="246" t="s">
        <v>602</v>
      </c>
      <c r="G2585" s="244"/>
      <c r="H2585" s="245" t="s">
        <v>1</v>
      </c>
      <c r="I2585" s="247"/>
      <c r="J2585" s="244"/>
      <c r="K2585" s="244"/>
      <c r="L2585" s="248"/>
      <c r="M2585" s="249"/>
      <c r="N2585" s="250"/>
      <c r="O2585" s="250"/>
      <c r="P2585" s="250"/>
      <c r="Q2585" s="250"/>
      <c r="R2585" s="250"/>
      <c r="S2585" s="250"/>
      <c r="T2585" s="251"/>
      <c r="U2585" s="13"/>
      <c r="V2585" s="13"/>
      <c r="W2585" s="13"/>
      <c r="X2585" s="13"/>
      <c r="Y2585" s="13"/>
      <c r="Z2585" s="13"/>
      <c r="AA2585" s="13"/>
      <c r="AB2585" s="13"/>
      <c r="AC2585" s="13"/>
      <c r="AD2585" s="13"/>
      <c r="AE2585" s="13"/>
      <c r="AT2585" s="252" t="s">
        <v>188</v>
      </c>
      <c r="AU2585" s="252" t="s">
        <v>82</v>
      </c>
      <c r="AV2585" s="13" t="s">
        <v>80</v>
      </c>
      <c r="AW2585" s="13" t="s">
        <v>30</v>
      </c>
      <c r="AX2585" s="13" t="s">
        <v>73</v>
      </c>
      <c r="AY2585" s="252" t="s">
        <v>129</v>
      </c>
    </row>
    <row r="2586" spans="1:51" s="14" customFormat="1" ht="12">
      <c r="A2586" s="14"/>
      <c r="B2586" s="253"/>
      <c r="C2586" s="254"/>
      <c r="D2586" s="234" t="s">
        <v>188</v>
      </c>
      <c r="E2586" s="255" t="s">
        <v>1</v>
      </c>
      <c r="F2586" s="256" t="s">
        <v>144</v>
      </c>
      <c r="G2586" s="254"/>
      <c r="H2586" s="257">
        <v>6</v>
      </c>
      <c r="I2586" s="258"/>
      <c r="J2586" s="254"/>
      <c r="K2586" s="254"/>
      <c r="L2586" s="259"/>
      <c r="M2586" s="260"/>
      <c r="N2586" s="261"/>
      <c r="O2586" s="261"/>
      <c r="P2586" s="261"/>
      <c r="Q2586" s="261"/>
      <c r="R2586" s="261"/>
      <c r="S2586" s="261"/>
      <c r="T2586" s="262"/>
      <c r="U2586" s="14"/>
      <c r="V2586" s="14"/>
      <c r="W2586" s="14"/>
      <c r="X2586" s="14"/>
      <c r="Y2586" s="14"/>
      <c r="Z2586" s="14"/>
      <c r="AA2586" s="14"/>
      <c r="AB2586" s="14"/>
      <c r="AC2586" s="14"/>
      <c r="AD2586" s="14"/>
      <c r="AE2586" s="14"/>
      <c r="AT2586" s="263" t="s">
        <v>188</v>
      </c>
      <c r="AU2586" s="263" t="s">
        <v>82</v>
      </c>
      <c r="AV2586" s="14" t="s">
        <v>82</v>
      </c>
      <c r="AW2586" s="14" t="s">
        <v>30</v>
      </c>
      <c r="AX2586" s="14" t="s">
        <v>73</v>
      </c>
      <c r="AY2586" s="263" t="s">
        <v>129</v>
      </c>
    </row>
    <row r="2587" spans="1:51" s="13" customFormat="1" ht="12">
      <c r="A2587" s="13"/>
      <c r="B2587" s="243"/>
      <c r="C2587" s="244"/>
      <c r="D2587" s="234" t="s">
        <v>188</v>
      </c>
      <c r="E2587" s="245" t="s">
        <v>1</v>
      </c>
      <c r="F2587" s="246" t="s">
        <v>388</v>
      </c>
      <c r="G2587" s="244"/>
      <c r="H2587" s="245" t="s">
        <v>1</v>
      </c>
      <c r="I2587" s="247"/>
      <c r="J2587" s="244"/>
      <c r="K2587" s="244"/>
      <c r="L2587" s="248"/>
      <c r="M2587" s="249"/>
      <c r="N2587" s="250"/>
      <c r="O2587" s="250"/>
      <c r="P2587" s="250"/>
      <c r="Q2587" s="250"/>
      <c r="R2587" s="250"/>
      <c r="S2587" s="250"/>
      <c r="T2587" s="251"/>
      <c r="U2587" s="13"/>
      <c r="V2587" s="13"/>
      <c r="W2587" s="13"/>
      <c r="X2587" s="13"/>
      <c r="Y2587" s="13"/>
      <c r="Z2587" s="13"/>
      <c r="AA2587" s="13"/>
      <c r="AB2587" s="13"/>
      <c r="AC2587" s="13"/>
      <c r="AD2587" s="13"/>
      <c r="AE2587" s="13"/>
      <c r="AT2587" s="252" t="s">
        <v>188</v>
      </c>
      <c r="AU2587" s="252" t="s">
        <v>82</v>
      </c>
      <c r="AV2587" s="13" t="s">
        <v>80</v>
      </c>
      <c r="AW2587" s="13" t="s">
        <v>30</v>
      </c>
      <c r="AX2587" s="13" t="s">
        <v>73</v>
      </c>
      <c r="AY2587" s="252" t="s">
        <v>129</v>
      </c>
    </row>
    <row r="2588" spans="1:51" s="14" customFormat="1" ht="12">
      <c r="A2588" s="14"/>
      <c r="B2588" s="253"/>
      <c r="C2588" s="254"/>
      <c r="D2588" s="234" t="s">
        <v>188</v>
      </c>
      <c r="E2588" s="255" t="s">
        <v>1</v>
      </c>
      <c r="F2588" s="256" t="s">
        <v>158</v>
      </c>
      <c r="G2588" s="254"/>
      <c r="H2588" s="257">
        <v>7</v>
      </c>
      <c r="I2588" s="258"/>
      <c r="J2588" s="254"/>
      <c r="K2588" s="254"/>
      <c r="L2588" s="259"/>
      <c r="M2588" s="260"/>
      <c r="N2588" s="261"/>
      <c r="O2588" s="261"/>
      <c r="P2588" s="261"/>
      <c r="Q2588" s="261"/>
      <c r="R2588" s="261"/>
      <c r="S2588" s="261"/>
      <c r="T2588" s="262"/>
      <c r="U2588" s="14"/>
      <c r="V2588" s="14"/>
      <c r="W2588" s="14"/>
      <c r="X2588" s="14"/>
      <c r="Y2588" s="14"/>
      <c r="Z2588" s="14"/>
      <c r="AA2588" s="14"/>
      <c r="AB2588" s="14"/>
      <c r="AC2588" s="14"/>
      <c r="AD2588" s="14"/>
      <c r="AE2588" s="14"/>
      <c r="AT2588" s="263" t="s">
        <v>188</v>
      </c>
      <c r="AU2588" s="263" t="s">
        <v>82</v>
      </c>
      <c r="AV2588" s="14" t="s">
        <v>82</v>
      </c>
      <c r="AW2588" s="14" t="s">
        <v>30</v>
      </c>
      <c r="AX2588" s="14" t="s">
        <v>73</v>
      </c>
      <c r="AY2588" s="263" t="s">
        <v>129</v>
      </c>
    </row>
    <row r="2589" spans="1:51" s="13" customFormat="1" ht="12">
      <c r="A2589" s="13"/>
      <c r="B2589" s="243"/>
      <c r="C2589" s="244"/>
      <c r="D2589" s="234" t="s">
        <v>188</v>
      </c>
      <c r="E2589" s="245" t="s">
        <v>1</v>
      </c>
      <c r="F2589" s="246" t="s">
        <v>605</v>
      </c>
      <c r="G2589" s="244"/>
      <c r="H2589" s="245" t="s">
        <v>1</v>
      </c>
      <c r="I2589" s="247"/>
      <c r="J2589" s="244"/>
      <c r="K2589" s="244"/>
      <c r="L2589" s="248"/>
      <c r="M2589" s="249"/>
      <c r="N2589" s="250"/>
      <c r="O2589" s="250"/>
      <c r="P2589" s="250"/>
      <c r="Q2589" s="250"/>
      <c r="R2589" s="250"/>
      <c r="S2589" s="250"/>
      <c r="T2589" s="251"/>
      <c r="U2589" s="13"/>
      <c r="V2589" s="13"/>
      <c r="W2589" s="13"/>
      <c r="X2589" s="13"/>
      <c r="Y2589" s="13"/>
      <c r="Z2589" s="13"/>
      <c r="AA2589" s="13"/>
      <c r="AB2589" s="13"/>
      <c r="AC2589" s="13"/>
      <c r="AD2589" s="13"/>
      <c r="AE2589" s="13"/>
      <c r="AT2589" s="252" t="s">
        <v>188</v>
      </c>
      <c r="AU2589" s="252" t="s">
        <v>82</v>
      </c>
      <c r="AV2589" s="13" t="s">
        <v>80</v>
      </c>
      <c r="AW2589" s="13" t="s">
        <v>30</v>
      </c>
      <c r="AX2589" s="13" t="s">
        <v>73</v>
      </c>
      <c r="AY2589" s="252" t="s">
        <v>129</v>
      </c>
    </row>
    <row r="2590" spans="1:51" s="14" customFormat="1" ht="12">
      <c r="A2590" s="14"/>
      <c r="B2590" s="253"/>
      <c r="C2590" s="254"/>
      <c r="D2590" s="234" t="s">
        <v>188</v>
      </c>
      <c r="E2590" s="255" t="s">
        <v>1</v>
      </c>
      <c r="F2590" s="256" t="s">
        <v>136</v>
      </c>
      <c r="G2590" s="254"/>
      <c r="H2590" s="257">
        <v>4</v>
      </c>
      <c r="I2590" s="258"/>
      <c r="J2590" s="254"/>
      <c r="K2590" s="254"/>
      <c r="L2590" s="259"/>
      <c r="M2590" s="260"/>
      <c r="N2590" s="261"/>
      <c r="O2590" s="261"/>
      <c r="P2590" s="261"/>
      <c r="Q2590" s="261"/>
      <c r="R2590" s="261"/>
      <c r="S2590" s="261"/>
      <c r="T2590" s="262"/>
      <c r="U2590" s="14"/>
      <c r="V2590" s="14"/>
      <c r="W2590" s="14"/>
      <c r="X2590" s="14"/>
      <c r="Y2590" s="14"/>
      <c r="Z2590" s="14"/>
      <c r="AA2590" s="14"/>
      <c r="AB2590" s="14"/>
      <c r="AC2590" s="14"/>
      <c r="AD2590" s="14"/>
      <c r="AE2590" s="14"/>
      <c r="AT2590" s="263" t="s">
        <v>188</v>
      </c>
      <c r="AU2590" s="263" t="s">
        <v>82</v>
      </c>
      <c r="AV2590" s="14" t="s">
        <v>82</v>
      </c>
      <c r="AW2590" s="14" t="s">
        <v>30</v>
      </c>
      <c r="AX2590" s="14" t="s">
        <v>73</v>
      </c>
      <c r="AY2590" s="263" t="s">
        <v>129</v>
      </c>
    </row>
    <row r="2591" spans="1:51" s="16" customFormat="1" ht="12">
      <c r="A2591" s="16"/>
      <c r="B2591" s="286"/>
      <c r="C2591" s="287"/>
      <c r="D2591" s="234" t="s">
        <v>188</v>
      </c>
      <c r="E2591" s="288" t="s">
        <v>1</v>
      </c>
      <c r="F2591" s="289" t="s">
        <v>451</v>
      </c>
      <c r="G2591" s="287"/>
      <c r="H2591" s="290">
        <v>22</v>
      </c>
      <c r="I2591" s="291"/>
      <c r="J2591" s="287"/>
      <c r="K2591" s="287"/>
      <c r="L2591" s="292"/>
      <c r="M2591" s="293"/>
      <c r="N2591" s="294"/>
      <c r="O2591" s="294"/>
      <c r="P2591" s="294"/>
      <c r="Q2591" s="294"/>
      <c r="R2591" s="294"/>
      <c r="S2591" s="294"/>
      <c r="T2591" s="295"/>
      <c r="U2591" s="16"/>
      <c r="V2591" s="16"/>
      <c r="W2591" s="16"/>
      <c r="X2591" s="16"/>
      <c r="Y2591" s="16"/>
      <c r="Z2591" s="16"/>
      <c r="AA2591" s="16"/>
      <c r="AB2591" s="16"/>
      <c r="AC2591" s="16"/>
      <c r="AD2591" s="16"/>
      <c r="AE2591" s="16"/>
      <c r="AT2591" s="296" t="s">
        <v>188</v>
      </c>
      <c r="AU2591" s="296" t="s">
        <v>82</v>
      </c>
      <c r="AV2591" s="16" t="s">
        <v>141</v>
      </c>
      <c r="AW2591" s="16" t="s">
        <v>30</v>
      </c>
      <c r="AX2591" s="16" t="s">
        <v>73</v>
      </c>
      <c r="AY2591" s="296" t="s">
        <v>129</v>
      </c>
    </row>
    <row r="2592" spans="1:51" s="13" customFormat="1" ht="12">
      <c r="A2592" s="13"/>
      <c r="B2592" s="243"/>
      <c r="C2592" s="244"/>
      <c r="D2592" s="234" t="s">
        <v>188</v>
      </c>
      <c r="E2592" s="245" t="s">
        <v>1</v>
      </c>
      <c r="F2592" s="246" t="s">
        <v>389</v>
      </c>
      <c r="G2592" s="244"/>
      <c r="H2592" s="245" t="s">
        <v>1</v>
      </c>
      <c r="I2592" s="247"/>
      <c r="J2592" s="244"/>
      <c r="K2592" s="244"/>
      <c r="L2592" s="248"/>
      <c r="M2592" s="249"/>
      <c r="N2592" s="250"/>
      <c r="O2592" s="250"/>
      <c r="P2592" s="250"/>
      <c r="Q2592" s="250"/>
      <c r="R2592" s="250"/>
      <c r="S2592" s="250"/>
      <c r="T2592" s="251"/>
      <c r="U2592" s="13"/>
      <c r="V2592" s="13"/>
      <c r="W2592" s="13"/>
      <c r="X2592" s="13"/>
      <c r="Y2592" s="13"/>
      <c r="Z2592" s="13"/>
      <c r="AA2592" s="13"/>
      <c r="AB2592" s="13"/>
      <c r="AC2592" s="13"/>
      <c r="AD2592" s="13"/>
      <c r="AE2592" s="13"/>
      <c r="AT2592" s="252" t="s">
        <v>188</v>
      </c>
      <c r="AU2592" s="252" t="s">
        <v>82</v>
      </c>
      <c r="AV2592" s="13" t="s">
        <v>80</v>
      </c>
      <c r="AW2592" s="13" t="s">
        <v>30</v>
      </c>
      <c r="AX2592" s="13" t="s">
        <v>73</v>
      </c>
      <c r="AY2592" s="252" t="s">
        <v>129</v>
      </c>
    </row>
    <row r="2593" spans="1:51" s="13" customFormat="1" ht="12">
      <c r="A2593" s="13"/>
      <c r="B2593" s="243"/>
      <c r="C2593" s="244"/>
      <c r="D2593" s="234" t="s">
        <v>188</v>
      </c>
      <c r="E2593" s="245" t="s">
        <v>1</v>
      </c>
      <c r="F2593" s="246" t="s">
        <v>646</v>
      </c>
      <c r="G2593" s="244"/>
      <c r="H2593" s="245" t="s">
        <v>1</v>
      </c>
      <c r="I2593" s="247"/>
      <c r="J2593" s="244"/>
      <c r="K2593" s="244"/>
      <c r="L2593" s="248"/>
      <c r="M2593" s="249"/>
      <c r="N2593" s="250"/>
      <c r="O2593" s="250"/>
      <c r="P2593" s="250"/>
      <c r="Q2593" s="250"/>
      <c r="R2593" s="250"/>
      <c r="S2593" s="250"/>
      <c r="T2593" s="251"/>
      <c r="U2593" s="13"/>
      <c r="V2593" s="13"/>
      <c r="W2593" s="13"/>
      <c r="X2593" s="13"/>
      <c r="Y2593" s="13"/>
      <c r="Z2593" s="13"/>
      <c r="AA2593" s="13"/>
      <c r="AB2593" s="13"/>
      <c r="AC2593" s="13"/>
      <c r="AD2593" s="13"/>
      <c r="AE2593" s="13"/>
      <c r="AT2593" s="252" t="s">
        <v>188</v>
      </c>
      <c r="AU2593" s="252" t="s">
        <v>82</v>
      </c>
      <c r="AV2593" s="13" t="s">
        <v>80</v>
      </c>
      <c r="AW2593" s="13" t="s">
        <v>30</v>
      </c>
      <c r="AX2593" s="13" t="s">
        <v>73</v>
      </c>
      <c r="AY2593" s="252" t="s">
        <v>129</v>
      </c>
    </row>
    <row r="2594" spans="1:51" s="14" customFormat="1" ht="12">
      <c r="A2594" s="14"/>
      <c r="B2594" s="253"/>
      <c r="C2594" s="254"/>
      <c r="D2594" s="234" t="s">
        <v>188</v>
      </c>
      <c r="E2594" s="255" t="s">
        <v>1</v>
      </c>
      <c r="F2594" s="256" t="s">
        <v>136</v>
      </c>
      <c r="G2594" s="254"/>
      <c r="H2594" s="257">
        <v>4</v>
      </c>
      <c r="I2594" s="258"/>
      <c r="J2594" s="254"/>
      <c r="K2594" s="254"/>
      <c r="L2594" s="259"/>
      <c r="M2594" s="260"/>
      <c r="N2594" s="261"/>
      <c r="O2594" s="261"/>
      <c r="P2594" s="261"/>
      <c r="Q2594" s="261"/>
      <c r="R2594" s="261"/>
      <c r="S2594" s="261"/>
      <c r="T2594" s="262"/>
      <c r="U2594" s="14"/>
      <c r="V2594" s="14"/>
      <c r="W2594" s="14"/>
      <c r="X2594" s="14"/>
      <c r="Y2594" s="14"/>
      <c r="Z2594" s="14"/>
      <c r="AA2594" s="14"/>
      <c r="AB2594" s="14"/>
      <c r="AC2594" s="14"/>
      <c r="AD2594" s="14"/>
      <c r="AE2594" s="14"/>
      <c r="AT2594" s="263" t="s">
        <v>188</v>
      </c>
      <c r="AU2594" s="263" t="s">
        <v>82</v>
      </c>
      <c r="AV2594" s="14" t="s">
        <v>82</v>
      </c>
      <c r="AW2594" s="14" t="s">
        <v>30</v>
      </c>
      <c r="AX2594" s="14" t="s">
        <v>73</v>
      </c>
      <c r="AY2594" s="263" t="s">
        <v>129</v>
      </c>
    </row>
    <row r="2595" spans="1:51" s="13" customFormat="1" ht="12">
      <c r="A2595" s="13"/>
      <c r="B2595" s="243"/>
      <c r="C2595" s="244"/>
      <c r="D2595" s="234" t="s">
        <v>188</v>
      </c>
      <c r="E2595" s="245" t="s">
        <v>1</v>
      </c>
      <c r="F2595" s="246" t="s">
        <v>649</v>
      </c>
      <c r="G2595" s="244"/>
      <c r="H2595" s="245" t="s">
        <v>1</v>
      </c>
      <c r="I2595" s="247"/>
      <c r="J2595" s="244"/>
      <c r="K2595" s="244"/>
      <c r="L2595" s="248"/>
      <c r="M2595" s="249"/>
      <c r="N2595" s="250"/>
      <c r="O2595" s="250"/>
      <c r="P2595" s="250"/>
      <c r="Q2595" s="250"/>
      <c r="R2595" s="250"/>
      <c r="S2595" s="250"/>
      <c r="T2595" s="251"/>
      <c r="U2595" s="13"/>
      <c r="V2595" s="13"/>
      <c r="W2595" s="13"/>
      <c r="X2595" s="13"/>
      <c r="Y2595" s="13"/>
      <c r="Z2595" s="13"/>
      <c r="AA2595" s="13"/>
      <c r="AB2595" s="13"/>
      <c r="AC2595" s="13"/>
      <c r="AD2595" s="13"/>
      <c r="AE2595" s="13"/>
      <c r="AT2595" s="252" t="s">
        <v>188</v>
      </c>
      <c r="AU2595" s="252" t="s">
        <v>82</v>
      </c>
      <c r="AV2595" s="13" t="s">
        <v>80</v>
      </c>
      <c r="AW2595" s="13" t="s">
        <v>30</v>
      </c>
      <c r="AX2595" s="13" t="s">
        <v>73</v>
      </c>
      <c r="AY2595" s="252" t="s">
        <v>129</v>
      </c>
    </row>
    <row r="2596" spans="1:51" s="14" customFormat="1" ht="12">
      <c r="A2596" s="14"/>
      <c r="B2596" s="253"/>
      <c r="C2596" s="254"/>
      <c r="D2596" s="234" t="s">
        <v>188</v>
      </c>
      <c r="E2596" s="255" t="s">
        <v>1</v>
      </c>
      <c r="F2596" s="256" t="s">
        <v>136</v>
      </c>
      <c r="G2596" s="254"/>
      <c r="H2596" s="257">
        <v>4</v>
      </c>
      <c r="I2596" s="258"/>
      <c r="J2596" s="254"/>
      <c r="K2596" s="254"/>
      <c r="L2596" s="259"/>
      <c r="M2596" s="260"/>
      <c r="N2596" s="261"/>
      <c r="O2596" s="261"/>
      <c r="P2596" s="261"/>
      <c r="Q2596" s="261"/>
      <c r="R2596" s="261"/>
      <c r="S2596" s="261"/>
      <c r="T2596" s="262"/>
      <c r="U2596" s="14"/>
      <c r="V2596" s="14"/>
      <c r="W2596" s="14"/>
      <c r="X2596" s="14"/>
      <c r="Y2596" s="14"/>
      <c r="Z2596" s="14"/>
      <c r="AA2596" s="14"/>
      <c r="AB2596" s="14"/>
      <c r="AC2596" s="14"/>
      <c r="AD2596" s="14"/>
      <c r="AE2596" s="14"/>
      <c r="AT2596" s="263" t="s">
        <v>188</v>
      </c>
      <c r="AU2596" s="263" t="s">
        <v>82</v>
      </c>
      <c r="AV2596" s="14" t="s">
        <v>82</v>
      </c>
      <c r="AW2596" s="14" t="s">
        <v>30</v>
      </c>
      <c r="AX2596" s="14" t="s">
        <v>73</v>
      </c>
      <c r="AY2596" s="263" t="s">
        <v>129</v>
      </c>
    </row>
    <row r="2597" spans="1:51" s="13" customFormat="1" ht="12">
      <c r="A2597" s="13"/>
      <c r="B2597" s="243"/>
      <c r="C2597" s="244"/>
      <c r="D2597" s="234" t="s">
        <v>188</v>
      </c>
      <c r="E2597" s="245" t="s">
        <v>1</v>
      </c>
      <c r="F2597" s="246" t="s">
        <v>403</v>
      </c>
      <c r="G2597" s="244"/>
      <c r="H2597" s="245" t="s">
        <v>1</v>
      </c>
      <c r="I2597" s="247"/>
      <c r="J2597" s="244"/>
      <c r="K2597" s="244"/>
      <c r="L2597" s="248"/>
      <c r="M2597" s="249"/>
      <c r="N2597" s="250"/>
      <c r="O2597" s="250"/>
      <c r="P2597" s="250"/>
      <c r="Q2597" s="250"/>
      <c r="R2597" s="250"/>
      <c r="S2597" s="250"/>
      <c r="T2597" s="251"/>
      <c r="U2597" s="13"/>
      <c r="V2597" s="13"/>
      <c r="W2597" s="13"/>
      <c r="X2597" s="13"/>
      <c r="Y2597" s="13"/>
      <c r="Z2597" s="13"/>
      <c r="AA2597" s="13"/>
      <c r="AB2597" s="13"/>
      <c r="AC2597" s="13"/>
      <c r="AD2597" s="13"/>
      <c r="AE2597" s="13"/>
      <c r="AT2597" s="252" t="s">
        <v>188</v>
      </c>
      <c r="AU2597" s="252" t="s">
        <v>82</v>
      </c>
      <c r="AV2597" s="13" t="s">
        <v>80</v>
      </c>
      <c r="AW2597" s="13" t="s">
        <v>30</v>
      </c>
      <c r="AX2597" s="13" t="s">
        <v>73</v>
      </c>
      <c r="AY2597" s="252" t="s">
        <v>129</v>
      </c>
    </row>
    <row r="2598" spans="1:51" s="14" customFormat="1" ht="12">
      <c r="A2598" s="14"/>
      <c r="B2598" s="253"/>
      <c r="C2598" s="254"/>
      <c r="D2598" s="234" t="s">
        <v>188</v>
      </c>
      <c r="E2598" s="255" t="s">
        <v>1</v>
      </c>
      <c r="F2598" s="256" t="s">
        <v>144</v>
      </c>
      <c r="G2598" s="254"/>
      <c r="H2598" s="257">
        <v>6</v>
      </c>
      <c r="I2598" s="258"/>
      <c r="J2598" s="254"/>
      <c r="K2598" s="254"/>
      <c r="L2598" s="259"/>
      <c r="M2598" s="260"/>
      <c r="N2598" s="261"/>
      <c r="O2598" s="261"/>
      <c r="P2598" s="261"/>
      <c r="Q2598" s="261"/>
      <c r="R2598" s="261"/>
      <c r="S2598" s="261"/>
      <c r="T2598" s="262"/>
      <c r="U2598" s="14"/>
      <c r="V2598" s="14"/>
      <c r="W2598" s="14"/>
      <c r="X2598" s="14"/>
      <c r="Y2598" s="14"/>
      <c r="Z2598" s="14"/>
      <c r="AA2598" s="14"/>
      <c r="AB2598" s="14"/>
      <c r="AC2598" s="14"/>
      <c r="AD2598" s="14"/>
      <c r="AE2598" s="14"/>
      <c r="AT2598" s="263" t="s">
        <v>188</v>
      </c>
      <c r="AU2598" s="263" t="s">
        <v>82</v>
      </c>
      <c r="AV2598" s="14" t="s">
        <v>82</v>
      </c>
      <c r="AW2598" s="14" t="s">
        <v>30</v>
      </c>
      <c r="AX2598" s="14" t="s">
        <v>73</v>
      </c>
      <c r="AY2598" s="263" t="s">
        <v>129</v>
      </c>
    </row>
    <row r="2599" spans="1:51" s="13" customFormat="1" ht="12">
      <c r="A2599" s="13"/>
      <c r="B2599" s="243"/>
      <c r="C2599" s="244"/>
      <c r="D2599" s="234" t="s">
        <v>188</v>
      </c>
      <c r="E2599" s="245" t="s">
        <v>1</v>
      </c>
      <c r="F2599" s="246" t="s">
        <v>656</v>
      </c>
      <c r="G2599" s="244"/>
      <c r="H2599" s="245" t="s">
        <v>1</v>
      </c>
      <c r="I2599" s="247"/>
      <c r="J2599" s="244"/>
      <c r="K2599" s="244"/>
      <c r="L2599" s="248"/>
      <c r="M2599" s="249"/>
      <c r="N2599" s="250"/>
      <c r="O2599" s="250"/>
      <c r="P2599" s="250"/>
      <c r="Q2599" s="250"/>
      <c r="R2599" s="250"/>
      <c r="S2599" s="250"/>
      <c r="T2599" s="251"/>
      <c r="U2599" s="13"/>
      <c r="V2599" s="13"/>
      <c r="W2599" s="13"/>
      <c r="X2599" s="13"/>
      <c r="Y2599" s="13"/>
      <c r="Z2599" s="13"/>
      <c r="AA2599" s="13"/>
      <c r="AB2599" s="13"/>
      <c r="AC2599" s="13"/>
      <c r="AD2599" s="13"/>
      <c r="AE2599" s="13"/>
      <c r="AT2599" s="252" t="s">
        <v>188</v>
      </c>
      <c r="AU2599" s="252" t="s">
        <v>82</v>
      </c>
      <c r="AV2599" s="13" t="s">
        <v>80</v>
      </c>
      <c r="AW2599" s="13" t="s">
        <v>30</v>
      </c>
      <c r="AX2599" s="13" t="s">
        <v>73</v>
      </c>
      <c r="AY2599" s="252" t="s">
        <v>129</v>
      </c>
    </row>
    <row r="2600" spans="1:51" s="14" customFormat="1" ht="12">
      <c r="A2600" s="14"/>
      <c r="B2600" s="253"/>
      <c r="C2600" s="254"/>
      <c r="D2600" s="234" t="s">
        <v>188</v>
      </c>
      <c r="E2600" s="255" t="s">
        <v>1</v>
      </c>
      <c r="F2600" s="256" t="s">
        <v>136</v>
      </c>
      <c r="G2600" s="254"/>
      <c r="H2600" s="257">
        <v>4</v>
      </c>
      <c r="I2600" s="258"/>
      <c r="J2600" s="254"/>
      <c r="K2600" s="254"/>
      <c r="L2600" s="259"/>
      <c r="M2600" s="260"/>
      <c r="N2600" s="261"/>
      <c r="O2600" s="261"/>
      <c r="P2600" s="261"/>
      <c r="Q2600" s="261"/>
      <c r="R2600" s="261"/>
      <c r="S2600" s="261"/>
      <c r="T2600" s="262"/>
      <c r="U2600" s="14"/>
      <c r="V2600" s="14"/>
      <c r="W2600" s="14"/>
      <c r="X2600" s="14"/>
      <c r="Y2600" s="14"/>
      <c r="Z2600" s="14"/>
      <c r="AA2600" s="14"/>
      <c r="AB2600" s="14"/>
      <c r="AC2600" s="14"/>
      <c r="AD2600" s="14"/>
      <c r="AE2600" s="14"/>
      <c r="AT2600" s="263" t="s">
        <v>188</v>
      </c>
      <c r="AU2600" s="263" t="s">
        <v>82</v>
      </c>
      <c r="AV2600" s="14" t="s">
        <v>82</v>
      </c>
      <c r="AW2600" s="14" t="s">
        <v>30</v>
      </c>
      <c r="AX2600" s="14" t="s">
        <v>73</v>
      </c>
      <c r="AY2600" s="263" t="s">
        <v>129</v>
      </c>
    </row>
    <row r="2601" spans="1:51" s="13" customFormat="1" ht="12">
      <c r="A2601" s="13"/>
      <c r="B2601" s="243"/>
      <c r="C2601" s="244"/>
      <c r="D2601" s="234" t="s">
        <v>188</v>
      </c>
      <c r="E2601" s="245" t="s">
        <v>1</v>
      </c>
      <c r="F2601" s="246" t="s">
        <v>659</v>
      </c>
      <c r="G2601" s="244"/>
      <c r="H2601" s="245" t="s">
        <v>1</v>
      </c>
      <c r="I2601" s="247"/>
      <c r="J2601" s="244"/>
      <c r="K2601" s="244"/>
      <c r="L2601" s="248"/>
      <c r="M2601" s="249"/>
      <c r="N2601" s="250"/>
      <c r="O2601" s="250"/>
      <c r="P2601" s="250"/>
      <c r="Q2601" s="250"/>
      <c r="R2601" s="250"/>
      <c r="S2601" s="250"/>
      <c r="T2601" s="251"/>
      <c r="U2601" s="13"/>
      <c r="V2601" s="13"/>
      <c r="W2601" s="13"/>
      <c r="X2601" s="13"/>
      <c r="Y2601" s="13"/>
      <c r="Z2601" s="13"/>
      <c r="AA2601" s="13"/>
      <c r="AB2601" s="13"/>
      <c r="AC2601" s="13"/>
      <c r="AD2601" s="13"/>
      <c r="AE2601" s="13"/>
      <c r="AT2601" s="252" t="s">
        <v>188</v>
      </c>
      <c r="AU2601" s="252" t="s">
        <v>82</v>
      </c>
      <c r="AV2601" s="13" t="s">
        <v>80</v>
      </c>
      <c r="AW2601" s="13" t="s">
        <v>30</v>
      </c>
      <c r="AX2601" s="13" t="s">
        <v>73</v>
      </c>
      <c r="AY2601" s="252" t="s">
        <v>129</v>
      </c>
    </row>
    <row r="2602" spans="1:51" s="14" customFormat="1" ht="12">
      <c r="A2602" s="14"/>
      <c r="B2602" s="253"/>
      <c r="C2602" s="254"/>
      <c r="D2602" s="234" t="s">
        <v>188</v>
      </c>
      <c r="E2602" s="255" t="s">
        <v>1</v>
      </c>
      <c r="F2602" s="256" t="s">
        <v>136</v>
      </c>
      <c r="G2602" s="254"/>
      <c r="H2602" s="257">
        <v>4</v>
      </c>
      <c r="I2602" s="258"/>
      <c r="J2602" s="254"/>
      <c r="K2602" s="254"/>
      <c r="L2602" s="259"/>
      <c r="M2602" s="260"/>
      <c r="N2602" s="261"/>
      <c r="O2602" s="261"/>
      <c r="P2602" s="261"/>
      <c r="Q2602" s="261"/>
      <c r="R2602" s="261"/>
      <c r="S2602" s="261"/>
      <c r="T2602" s="262"/>
      <c r="U2602" s="14"/>
      <c r="V2602" s="14"/>
      <c r="W2602" s="14"/>
      <c r="X2602" s="14"/>
      <c r="Y2602" s="14"/>
      <c r="Z2602" s="14"/>
      <c r="AA2602" s="14"/>
      <c r="AB2602" s="14"/>
      <c r="AC2602" s="14"/>
      <c r="AD2602" s="14"/>
      <c r="AE2602" s="14"/>
      <c r="AT2602" s="263" t="s">
        <v>188</v>
      </c>
      <c r="AU2602" s="263" t="s">
        <v>82</v>
      </c>
      <c r="AV2602" s="14" t="s">
        <v>82</v>
      </c>
      <c r="AW2602" s="14" t="s">
        <v>30</v>
      </c>
      <c r="AX2602" s="14" t="s">
        <v>73</v>
      </c>
      <c r="AY2602" s="263" t="s">
        <v>129</v>
      </c>
    </row>
    <row r="2603" spans="1:51" s="13" customFormat="1" ht="12">
      <c r="A2603" s="13"/>
      <c r="B2603" s="243"/>
      <c r="C2603" s="244"/>
      <c r="D2603" s="234" t="s">
        <v>188</v>
      </c>
      <c r="E2603" s="245" t="s">
        <v>1</v>
      </c>
      <c r="F2603" s="246" t="s">
        <v>404</v>
      </c>
      <c r="G2603" s="244"/>
      <c r="H2603" s="245" t="s">
        <v>1</v>
      </c>
      <c r="I2603" s="247"/>
      <c r="J2603" s="244"/>
      <c r="K2603" s="244"/>
      <c r="L2603" s="248"/>
      <c r="M2603" s="249"/>
      <c r="N2603" s="250"/>
      <c r="O2603" s="250"/>
      <c r="P2603" s="250"/>
      <c r="Q2603" s="250"/>
      <c r="R2603" s="250"/>
      <c r="S2603" s="250"/>
      <c r="T2603" s="251"/>
      <c r="U2603" s="13"/>
      <c r="V2603" s="13"/>
      <c r="W2603" s="13"/>
      <c r="X2603" s="13"/>
      <c r="Y2603" s="13"/>
      <c r="Z2603" s="13"/>
      <c r="AA2603" s="13"/>
      <c r="AB2603" s="13"/>
      <c r="AC2603" s="13"/>
      <c r="AD2603" s="13"/>
      <c r="AE2603" s="13"/>
      <c r="AT2603" s="252" t="s">
        <v>188</v>
      </c>
      <c r="AU2603" s="252" t="s">
        <v>82</v>
      </c>
      <c r="AV2603" s="13" t="s">
        <v>80</v>
      </c>
      <c r="AW2603" s="13" t="s">
        <v>30</v>
      </c>
      <c r="AX2603" s="13" t="s">
        <v>73</v>
      </c>
      <c r="AY2603" s="252" t="s">
        <v>129</v>
      </c>
    </row>
    <row r="2604" spans="1:51" s="14" customFormat="1" ht="12">
      <c r="A2604" s="14"/>
      <c r="B2604" s="253"/>
      <c r="C2604" s="254"/>
      <c r="D2604" s="234" t="s">
        <v>188</v>
      </c>
      <c r="E2604" s="255" t="s">
        <v>1</v>
      </c>
      <c r="F2604" s="256" t="s">
        <v>144</v>
      </c>
      <c r="G2604" s="254"/>
      <c r="H2604" s="257">
        <v>6</v>
      </c>
      <c r="I2604" s="258"/>
      <c r="J2604" s="254"/>
      <c r="K2604" s="254"/>
      <c r="L2604" s="259"/>
      <c r="M2604" s="260"/>
      <c r="N2604" s="261"/>
      <c r="O2604" s="261"/>
      <c r="P2604" s="261"/>
      <c r="Q2604" s="261"/>
      <c r="R2604" s="261"/>
      <c r="S2604" s="261"/>
      <c r="T2604" s="262"/>
      <c r="U2604" s="14"/>
      <c r="V2604" s="14"/>
      <c r="W2604" s="14"/>
      <c r="X2604" s="14"/>
      <c r="Y2604" s="14"/>
      <c r="Z2604" s="14"/>
      <c r="AA2604" s="14"/>
      <c r="AB2604" s="14"/>
      <c r="AC2604" s="14"/>
      <c r="AD2604" s="14"/>
      <c r="AE2604" s="14"/>
      <c r="AT2604" s="263" t="s">
        <v>188</v>
      </c>
      <c r="AU2604" s="263" t="s">
        <v>82</v>
      </c>
      <c r="AV2604" s="14" t="s">
        <v>82</v>
      </c>
      <c r="AW2604" s="14" t="s">
        <v>30</v>
      </c>
      <c r="AX2604" s="14" t="s">
        <v>73</v>
      </c>
      <c r="AY2604" s="263" t="s">
        <v>129</v>
      </c>
    </row>
    <row r="2605" spans="1:51" s="13" customFormat="1" ht="12">
      <c r="A2605" s="13"/>
      <c r="B2605" s="243"/>
      <c r="C2605" s="244"/>
      <c r="D2605" s="234" t="s">
        <v>188</v>
      </c>
      <c r="E2605" s="245" t="s">
        <v>1</v>
      </c>
      <c r="F2605" s="246" t="s">
        <v>664</v>
      </c>
      <c r="G2605" s="244"/>
      <c r="H2605" s="245" t="s">
        <v>1</v>
      </c>
      <c r="I2605" s="247"/>
      <c r="J2605" s="244"/>
      <c r="K2605" s="244"/>
      <c r="L2605" s="248"/>
      <c r="M2605" s="249"/>
      <c r="N2605" s="250"/>
      <c r="O2605" s="250"/>
      <c r="P2605" s="250"/>
      <c r="Q2605" s="250"/>
      <c r="R2605" s="250"/>
      <c r="S2605" s="250"/>
      <c r="T2605" s="251"/>
      <c r="U2605" s="13"/>
      <c r="V2605" s="13"/>
      <c r="W2605" s="13"/>
      <c r="X2605" s="13"/>
      <c r="Y2605" s="13"/>
      <c r="Z2605" s="13"/>
      <c r="AA2605" s="13"/>
      <c r="AB2605" s="13"/>
      <c r="AC2605" s="13"/>
      <c r="AD2605" s="13"/>
      <c r="AE2605" s="13"/>
      <c r="AT2605" s="252" t="s">
        <v>188</v>
      </c>
      <c r="AU2605" s="252" t="s">
        <v>82</v>
      </c>
      <c r="AV2605" s="13" t="s">
        <v>80</v>
      </c>
      <c r="AW2605" s="13" t="s">
        <v>30</v>
      </c>
      <c r="AX2605" s="13" t="s">
        <v>73</v>
      </c>
      <c r="AY2605" s="252" t="s">
        <v>129</v>
      </c>
    </row>
    <row r="2606" spans="1:51" s="14" customFormat="1" ht="12">
      <c r="A2606" s="14"/>
      <c r="B2606" s="253"/>
      <c r="C2606" s="254"/>
      <c r="D2606" s="234" t="s">
        <v>188</v>
      </c>
      <c r="E2606" s="255" t="s">
        <v>1</v>
      </c>
      <c r="F2606" s="256" t="s">
        <v>128</v>
      </c>
      <c r="G2606" s="254"/>
      <c r="H2606" s="257">
        <v>5</v>
      </c>
      <c r="I2606" s="258"/>
      <c r="J2606" s="254"/>
      <c r="K2606" s="254"/>
      <c r="L2606" s="259"/>
      <c r="M2606" s="260"/>
      <c r="N2606" s="261"/>
      <c r="O2606" s="261"/>
      <c r="P2606" s="261"/>
      <c r="Q2606" s="261"/>
      <c r="R2606" s="261"/>
      <c r="S2606" s="261"/>
      <c r="T2606" s="262"/>
      <c r="U2606" s="14"/>
      <c r="V2606" s="14"/>
      <c r="W2606" s="14"/>
      <c r="X2606" s="14"/>
      <c r="Y2606" s="14"/>
      <c r="Z2606" s="14"/>
      <c r="AA2606" s="14"/>
      <c r="AB2606" s="14"/>
      <c r="AC2606" s="14"/>
      <c r="AD2606" s="14"/>
      <c r="AE2606" s="14"/>
      <c r="AT2606" s="263" t="s">
        <v>188</v>
      </c>
      <c r="AU2606" s="263" t="s">
        <v>82</v>
      </c>
      <c r="AV2606" s="14" t="s">
        <v>82</v>
      </c>
      <c r="AW2606" s="14" t="s">
        <v>30</v>
      </c>
      <c r="AX2606" s="14" t="s">
        <v>73</v>
      </c>
      <c r="AY2606" s="263" t="s">
        <v>129</v>
      </c>
    </row>
    <row r="2607" spans="1:51" s="13" customFormat="1" ht="12">
      <c r="A2607" s="13"/>
      <c r="B2607" s="243"/>
      <c r="C2607" s="244"/>
      <c r="D2607" s="234" t="s">
        <v>188</v>
      </c>
      <c r="E2607" s="245" t="s">
        <v>1</v>
      </c>
      <c r="F2607" s="246" t="s">
        <v>407</v>
      </c>
      <c r="G2607" s="244"/>
      <c r="H2607" s="245" t="s">
        <v>1</v>
      </c>
      <c r="I2607" s="247"/>
      <c r="J2607" s="244"/>
      <c r="K2607" s="244"/>
      <c r="L2607" s="248"/>
      <c r="M2607" s="249"/>
      <c r="N2607" s="250"/>
      <c r="O2607" s="250"/>
      <c r="P2607" s="250"/>
      <c r="Q2607" s="250"/>
      <c r="R2607" s="250"/>
      <c r="S2607" s="250"/>
      <c r="T2607" s="251"/>
      <c r="U2607" s="13"/>
      <c r="V2607" s="13"/>
      <c r="W2607" s="13"/>
      <c r="X2607" s="13"/>
      <c r="Y2607" s="13"/>
      <c r="Z2607" s="13"/>
      <c r="AA2607" s="13"/>
      <c r="AB2607" s="13"/>
      <c r="AC2607" s="13"/>
      <c r="AD2607" s="13"/>
      <c r="AE2607" s="13"/>
      <c r="AT2607" s="252" t="s">
        <v>188</v>
      </c>
      <c r="AU2607" s="252" t="s">
        <v>82</v>
      </c>
      <c r="AV2607" s="13" t="s">
        <v>80</v>
      </c>
      <c r="AW2607" s="13" t="s">
        <v>30</v>
      </c>
      <c r="AX2607" s="13" t="s">
        <v>73</v>
      </c>
      <c r="AY2607" s="252" t="s">
        <v>129</v>
      </c>
    </row>
    <row r="2608" spans="1:51" s="14" customFormat="1" ht="12">
      <c r="A2608" s="14"/>
      <c r="B2608" s="253"/>
      <c r="C2608" s="254"/>
      <c r="D2608" s="234" t="s">
        <v>188</v>
      </c>
      <c r="E2608" s="255" t="s">
        <v>1</v>
      </c>
      <c r="F2608" s="256" t="s">
        <v>158</v>
      </c>
      <c r="G2608" s="254"/>
      <c r="H2608" s="257">
        <v>7</v>
      </c>
      <c r="I2608" s="258"/>
      <c r="J2608" s="254"/>
      <c r="K2608" s="254"/>
      <c r="L2608" s="259"/>
      <c r="M2608" s="260"/>
      <c r="N2608" s="261"/>
      <c r="O2608" s="261"/>
      <c r="P2608" s="261"/>
      <c r="Q2608" s="261"/>
      <c r="R2608" s="261"/>
      <c r="S2608" s="261"/>
      <c r="T2608" s="262"/>
      <c r="U2608" s="14"/>
      <c r="V2608" s="14"/>
      <c r="W2608" s="14"/>
      <c r="X2608" s="14"/>
      <c r="Y2608" s="14"/>
      <c r="Z2608" s="14"/>
      <c r="AA2608" s="14"/>
      <c r="AB2608" s="14"/>
      <c r="AC2608" s="14"/>
      <c r="AD2608" s="14"/>
      <c r="AE2608" s="14"/>
      <c r="AT2608" s="263" t="s">
        <v>188</v>
      </c>
      <c r="AU2608" s="263" t="s">
        <v>82</v>
      </c>
      <c r="AV2608" s="14" t="s">
        <v>82</v>
      </c>
      <c r="AW2608" s="14" t="s">
        <v>30</v>
      </c>
      <c r="AX2608" s="14" t="s">
        <v>73</v>
      </c>
      <c r="AY2608" s="263" t="s">
        <v>129</v>
      </c>
    </row>
    <row r="2609" spans="1:51" s="13" customFormat="1" ht="12">
      <c r="A2609" s="13"/>
      <c r="B2609" s="243"/>
      <c r="C2609" s="244"/>
      <c r="D2609" s="234" t="s">
        <v>188</v>
      </c>
      <c r="E2609" s="245" t="s">
        <v>1</v>
      </c>
      <c r="F2609" s="246" t="s">
        <v>671</v>
      </c>
      <c r="G2609" s="244"/>
      <c r="H2609" s="245" t="s">
        <v>1</v>
      </c>
      <c r="I2609" s="247"/>
      <c r="J2609" s="244"/>
      <c r="K2609" s="244"/>
      <c r="L2609" s="248"/>
      <c r="M2609" s="249"/>
      <c r="N2609" s="250"/>
      <c r="O2609" s="250"/>
      <c r="P2609" s="250"/>
      <c r="Q2609" s="250"/>
      <c r="R2609" s="250"/>
      <c r="S2609" s="250"/>
      <c r="T2609" s="251"/>
      <c r="U2609" s="13"/>
      <c r="V2609" s="13"/>
      <c r="W2609" s="13"/>
      <c r="X2609" s="13"/>
      <c r="Y2609" s="13"/>
      <c r="Z2609" s="13"/>
      <c r="AA2609" s="13"/>
      <c r="AB2609" s="13"/>
      <c r="AC2609" s="13"/>
      <c r="AD2609" s="13"/>
      <c r="AE2609" s="13"/>
      <c r="AT2609" s="252" t="s">
        <v>188</v>
      </c>
      <c r="AU2609" s="252" t="s">
        <v>82</v>
      </c>
      <c r="AV2609" s="13" t="s">
        <v>80</v>
      </c>
      <c r="AW2609" s="13" t="s">
        <v>30</v>
      </c>
      <c r="AX2609" s="13" t="s">
        <v>73</v>
      </c>
      <c r="AY2609" s="252" t="s">
        <v>129</v>
      </c>
    </row>
    <row r="2610" spans="1:51" s="14" customFormat="1" ht="12">
      <c r="A2610" s="14"/>
      <c r="B2610" s="253"/>
      <c r="C2610" s="254"/>
      <c r="D2610" s="234" t="s">
        <v>188</v>
      </c>
      <c r="E2610" s="255" t="s">
        <v>1</v>
      </c>
      <c r="F2610" s="256" t="s">
        <v>128</v>
      </c>
      <c r="G2610" s="254"/>
      <c r="H2610" s="257">
        <v>5</v>
      </c>
      <c r="I2610" s="258"/>
      <c r="J2610" s="254"/>
      <c r="K2610" s="254"/>
      <c r="L2610" s="259"/>
      <c r="M2610" s="260"/>
      <c r="N2610" s="261"/>
      <c r="O2610" s="261"/>
      <c r="P2610" s="261"/>
      <c r="Q2610" s="261"/>
      <c r="R2610" s="261"/>
      <c r="S2610" s="261"/>
      <c r="T2610" s="262"/>
      <c r="U2610" s="14"/>
      <c r="V2610" s="14"/>
      <c r="W2610" s="14"/>
      <c r="X2610" s="14"/>
      <c r="Y2610" s="14"/>
      <c r="Z2610" s="14"/>
      <c r="AA2610" s="14"/>
      <c r="AB2610" s="14"/>
      <c r="AC2610" s="14"/>
      <c r="AD2610" s="14"/>
      <c r="AE2610" s="14"/>
      <c r="AT2610" s="263" t="s">
        <v>188</v>
      </c>
      <c r="AU2610" s="263" t="s">
        <v>82</v>
      </c>
      <c r="AV2610" s="14" t="s">
        <v>82</v>
      </c>
      <c r="AW2610" s="14" t="s">
        <v>30</v>
      </c>
      <c r="AX2610" s="14" t="s">
        <v>73</v>
      </c>
      <c r="AY2610" s="263" t="s">
        <v>129</v>
      </c>
    </row>
    <row r="2611" spans="1:51" s="16" customFormat="1" ht="12">
      <c r="A2611" s="16"/>
      <c r="B2611" s="286"/>
      <c r="C2611" s="287"/>
      <c r="D2611" s="234" t="s">
        <v>188</v>
      </c>
      <c r="E2611" s="288" t="s">
        <v>1</v>
      </c>
      <c r="F2611" s="289" t="s">
        <v>451</v>
      </c>
      <c r="G2611" s="287"/>
      <c r="H2611" s="290">
        <v>45</v>
      </c>
      <c r="I2611" s="291"/>
      <c r="J2611" s="287"/>
      <c r="K2611" s="287"/>
      <c r="L2611" s="292"/>
      <c r="M2611" s="293"/>
      <c r="N2611" s="294"/>
      <c r="O2611" s="294"/>
      <c r="P2611" s="294"/>
      <c r="Q2611" s="294"/>
      <c r="R2611" s="294"/>
      <c r="S2611" s="294"/>
      <c r="T2611" s="295"/>
      <c r="U2611" s="16"/>
      <c r="V2611" s="16"/>
      <c r="W2611" s="16"/>
      <c r="X2611" s="16"/>
      <c r="Y2611" s="16"/>
      <c r="Z2611" s="16"/>
      <c r="AA2611" s="16"/>
      <c r="AB2611" s="16"/>
      <c r="AC2611" s="16"/>
      <c r="AD2611" s="16"/>
      <c r="AE2611" s="16"/>
      <c r="AT2611" s="296" t="s">
        <v>188</v>
      </c>
      <c r="AU2611" s="296" t="s">
        <v>82</v>
      </c>
      <c r="AV2611" s="16" t="s">
        <v>141</v>
      </c>
      <c r="AW2611" s="16" t="s">
        <v>30</v>
      </c>
      <c r="AX2611" s="16" t="s">
        <v>73</v>
      </c>
      <c r="AY2611" s="296" t="s">
        <v>129</v>
      </c>
    </row>
    <row r="2612" spans="1:51" s="15" customFormat="1" ht="12">
      <c r="A2612" s="15"/>
      <c r="B2612" s="264"/>
      <c r="C2612" s="265"/>
      <c r="D2612" s="234" t="s">
        <v>188</v>
      </c>
      <c r="E2612" s="266" t="s">
        <v>1</v>
      </c>
      <c r="F2612" s="267" t="s">
        <v>197</v>
      </c>
      <c r="G2612" s="265"/>
      <c r="H2612" s="268">
        <v>67</v>
      </c>
      <c r="I2612" s="269"/>
      <c r="J2612" s="265"/>
      <c r="K2612" s="265"/>
      <c r="L2612" s="270"/>
      <c r="M2612" s="271"/>
      <c r="N2612" s="272"/>
      <c r="O2612" s="272"/>
      <c r="P2612" s="272"/>
      <c r="Q2612" s="272"/>
      <c r="R2612" s="272"/>
      <c r="S2612" s="272"/>
      <c r="T2612" s="273"/>
      <c r="U2612" s="15"/>
      <c r="V2612" s="15"/>
      <c r="W2612" s="15"/>
      <c r="X2612" s="15"/>
      <c r="Y2612" s="15"/>
      <c r="Z2612" s="15"/>
      <c r="AA2612" s="15"/>
      <c r="AB2612" s="15"/>
      <c r="AC2612" s="15"/>
      <c r="AD2612" s="15"/>
      <c r="AE2612" s="15"/>
      <c r="AT2612" s="274" t="s">
        <v>188</v>
      </c>
      <c r="AU2612" s="274" t="s">
        <v>82</v>
      </c>
      <c r="AV2612" s="15" t="s">
        <v>136</v>
      </c>
      <c r="AW2612" s="15" t="s">
        <v>30</v>
      </c>
      <c r="AX2612" s="15" t="s">
        <v>80</v>
      </c>
      <c r="AY2612" s="274" t="s">
        <v>129</v>
      </c>
    </row>
    <row r="2613" spans="1:65" s="2" customFormat="1" ht="24.15" customHeight="1">
      <c r="A2613" s="39"/>
      <c r="B2613" s="40"/>
      <c r="C2613" s="220" t="s">
        <v>858</v>
      </c>
      <c r="D2613" s="220" t="s">
        <v>132</v>
      </c>
      <c r="E2613" s="221" t="s">
        <v>1626</v>
      </c>
      <c r="F2613" s="222" t="s">
        <v>1627</v>
      </c>
      <c r="G2613" s="223" t="s">
        <v>247</v>
      </c>
      <c r="H2613" s="224">
        <v>15</v>
      </c>
      <c r="I2613" s="225"/>
      <c r="J2613" s="226">
        <f>ROUND(I2613*H2613,2)</f>
        <v>0</v>
      </c>
      <c r="K2613" s="227"/>
      <c r="L2613" s="45"/>
      <c r="M2613" s="228" t="s">
        <v>1</v>
      </c>
      <c r="N2613" s="229" t="s">
        <v>38</v>
      </c>
      <c r="O2613" s="92"/>
      <c r="P2613" s="230">
        <f>O2613*H2613</f>
        <v>0</v>
      </c>
      <c r="Q2613" s="230">
        <v>0</v>
      </c>
      <c r="R2613" s="230">
        <f>Q2613*H2613</f>
        <v>0</v>
      </c>
      <c r="S2613" s="230">
        <v>0</v>
      </c>
      <c r="T2613" s="231">
        <f>S2613*H2613</f>
        <v>0</v>
      </c>
      <c r="U2613" s="39"/>
      <c r="V2613" s="39"/>
      <c r="W2613" s="39"/>
      <c r="X2613" s="39"/>
      <c r="Y2613" s="39"/>
      <c r="Z2613" s="39"/>
      <c r="AA2613" s="39"/>
      <c r="AB2613" s="39"/>
      <c r="AC2613" s="39"/>
      <c r="AD2613" s="39"/>
      <c r="AE2613" s="39"/>
      <c r="AR2613" s="232" t="s">
        <v>248</v>
      </c>
      <c r="AT2613" s="232" t="s">
        <v>132</v>
      </c>
      <c r="AU2613" s="232" t="s">
        <v>82</v>
      </c>
      <c r="AY2613" s="18" t="s">
        <v>129</v>
      </c>
      <c r="BE2613" s="233">
        <f>IF(N2613="základní",J2613,0)</f>
        <v>0</v>
      </c>
      <c r="BF2613" s="233">
        <f>IF(N2613="snížená",J2613,0)</f>
        <v>0</v>
      </c>
      <c r="BG2613" s="233">
        <f>IF(N2613="zákl. přenesená",J2613,0)</f>
        <v>0</v>
      </c>
      <c r="BH2613" s="233">
        <f>IF(N2613="sníž. přenesená",J2613,0)</f>
        <v>0</v>
      </c>
      <c r="BI2613" s="233">
        <f>IF(N2613="nulová",J2613,0)</f>
        <v>0</v>
      </c>
      <c r="BJ2613" s="18" t="s">
        <v>80</v>
      </c>
      <c r="BK2613" s="233">
        <f>ROUND(I2613*H2613,2)</f>
        <v>0</v>
      </c>
      <c r="BL2613" s="18" t="s">
        <v>248</v>
      </c>
      <c r="BM2613" s="232" t="s">
        <v>1628</v>
      </c>
    </row>
    <row r="2614" spans="1:47" s="2" customFormat="1" ht="12">
      <c r="A2614" s="39"/>
      <c r="B2614" s="40"/>
      <c r="C2614" s="41"/>
      <c r="D2614" s="234" t="s">
        <v>137</v>
      </c>
      <c r="E2614" s="41"/>
      <c r="F2614" s="235" t="s">
        <v>1627</v>
      </c>
      <c r="G2614" s="41"/>
      <c r="H2614" s="41"/>
      <c r="I2614" s="236"/>
      <c r="J2614" s="41"/>
      <c r="K2614" s="41"/>
      <c r="L2614" s="45"/>
      <c r="M2614" s="237"/>
      <c r="N2614" s="238"/>
      <c r="O2614" s="92"/>
      <c r="P2614" s="92"/>
      <c r="Q2614" s="92"/>
      <c r="R2614" s="92"/>
      <c r="S2614" s="92"/>
      <c r="T2614" s="93"/>
      <c r="U2614" s="39"/>
      <c r="V2614" s="39"/>
      <c r="W2614" s="39"/>
      <c r="X2614" s="39"/>
      <c r="Y2614" s="39"/>
      <c r="Z2614" s="39"/>
      <c r="AA2614" s="39"/>
      <c r="AB2614" s="39"/>
      <c r="AC2614" s="39"/>
      <c r="AD2614" s="39"/>
      <c r="AE2614" s="39"/>
      <c r="AT2614" s="18" t="s">
        <v>137</v>
      </c>
      <c r="AU2614" s="18" t="s">
        <v>82</v>
      </c>
    </row>
    <row r="2615" spans="1:51" s="13" customFormat="1" ht="12">
      <c r="A2615" s="13"/>
      <c r="B2615" s="243"/>
      <c r="C2615" s="244"/>
      <c r="D2615" s="234" t="s">
        <v>188</v>
      </c>
      <c r="E2615" s="245" t="s">
        <v>1</v>
      </c>
      <c r="F2615" s="246" t="s">
        <v>374</v>
      </c>
      <c r="G2615" s="244"/>
      <c r="H2615" s="245" t="s">
        <v>1</v>
      </c>
      <c r="I2615" s="247"/>
      <c r="J2615" s="244"/>
      <c r="K2615" s="244"/>
      <c r="L2615" s="248"/>
      <c r="M2615" s="249"/>
      <c r="N2615" s="250"/>
      <c r="O2615" s="250"/>
      <c r="P2615" s="250"/>
      <c r="Q2615" s="250"/>
      <c r="R2615" s="250"/>
      <c r="S2615" s="250"/>
      <c r="T2615" s="251"/>
      <c r="U2615" s="13"/>
      <c r="V2615" s="13"/>
      <c r="W2615" s="13"/>
      <c r="X2615" s="13"/>
      <c r="Y2615" s="13"/>
      <c r="Z2615" s="13"/>
      <c r="AA2615" s="13"/>
      <c r="AB2615" s="13"/>
      <c r="AC2615" s="13"/>
      <c r="AD2615" s="13"/>
      <c r="AE2615" s="13"/>
      <c r="AT2615" s="252" t="s">
        <v>188</v>
      </c>
      <c r="AU2615" s="252" t="s">
        <v>82</v>
      </c>
      <c r="AV2615" s="13" t="s">
        <v>80</v>
      </c>
      <c r="AW2615" s="13" t="s">
        <v>30</v>
      </c>
      <c r="AX2615" s="13" t="s">
        <v>73</v>
      </c>
      <c r="AY2615" s="252" t="s">
        <v>129</v>
      </c>
    </row>
    <row r="2616" spans="1:51" s="13" customFormat="1" ht="12">
      <c r="A2616" s="13"/>
      <c r="B2616" s="243"/>
      <c r="C2616" s="244"/>
      <c r="D2616" s="234" t="s">
        <v>188</v>
      </c>
      <c r="E2616" s="245" t="s">
        <v>1</v>
      </c>
      <c r="F2616" s="246" t="s">
        <v>550</v>
      </c>
      <c r="G2616" s="244"/>
      <c r="H2616" s="245" t="s">
        <v>1</v>
      </c>
      <c r="I2616" s="247"/>
      <c r="J2616" s="244"/>
      <c r="K2616" s="244"/>
      <c r="L2616" s="248"/>
      <c r="M2616" s="249"/>
      <c r="N2616" s="250"/>
      <c r="O2616" s="250"/>
      <c r="P2616" s="250"/>
      <c r="Q2616" s="250"/>
      <c r="R2616" s="250"/>
      <c r="S2616" s="250"/>
      <c r="T2616" s="251"/>
      <c r="U2616" s="13"/>
      <c r="V2616" s="13"/>
      <c r="W2616" s="13"/>
      <c r="X2616" s="13"/>
      <c r="Y2616" s="13"/>
      <c r="Z2616" s="13"/>
      <c r="AA2616" s="13"/>
      <c r="AB2616" s="13"/>
      <c r="AC2616" s="13"/>
      <c r="AD2616" s="13"/>
      <c r="AE2616" s="13"/>
      <c r="AT2616" s="252" t="s">
        <v>188</v>
      </c>
      <c r="AU2616" s="252" t="s">
        <v>82</v>
      </c>
      <c r="AV2616" s="13" t="s">
        <v>80</v>
      </c>
      <c r="AW2616" s="13" t="s">
        <v>30</v>
      </c>
      <c r="AX2616" s="13" t="s">
        <v>73</v>
      </c>
      <c r="AY2616" s="252" t="s">
        <v>129</v>
      </c>
    </row>
    <row r="2617" spans="1:51" s="14" customFormat="1" ht="12">
      <c r="A2617" s="14"/>
      <c r="B2617" s="253"/>
      <c r="C2617" s="254"/>
      <c r="D2617" s="234" t="s">
        <v>188</v>
      </c>
      <c r="E2617" s="255" t="s">
        <v>1</v>
      </c>
      <c r="F2617" s="256" t="s">
        <v>80</v>
      </c>
      <c r="G2617" s="254"/>
      <c r="H2617" s="257">
        <v>1</v>
      </c>
      <c r="I2617" s="258"/>
      <c r="J2617" s="254"/>
      <c r="K2617" s="254"/>
      <c r="L2617" s="259"/>
      <c r="M2617" s="260"/>
      <c r="N2617" s="261"/>
      <c r="O2617" s="261"/>
      <c r="P2617" s="261"/>
      <c r="Q2617" s="261"/>
      <c r="R2617" s="261"/>
      <c r="S2617" s="261"/>
      <c r="T2617" s="262"/>
      <c r="U2617" s="14"/>
      <c r="V2617" s="14"/>
      <c r="W2617" s="14"/>
      <c r="X2617" s="14"/>
      <c r="Y2617" s="14"/>
      <c r="Z2617" s="14"/>
      <c r="AA2617" s="14"/>
      <c r="AB2617" s="14"/>
      <c r="AC2617" s="14"/>
      <c r="AD2617" s="14"/>
      <c r="AE2617" s="14"/>
      <c r="AT2617" s="263" t="s">
        <v>188</v>
      </c>
      <c r="AU2617" s="263" t="s">
        <v>82</v>
      </c>
      <c r="AV2617" s="14" t="s">
        <v>82</v>
      </c>
      <c r="AW2617" s="14" t="s">
        <v>30</v>
      </c>
      <c r="AX2617" s="14" t="s">
        <v>73</v>
      </c>
      <c r="AY2617" s="263" t="s">
        <v>129</v>
      </c>
    </row>
    <row r="2618" spans="1:51" s="13" customFormat="1" ht="12">
      <c r="A2618" s="13"/>
      <c r="B2618" s="243"/>
      <c r="C2618" s="244"/>
      <c r="D2618" s="234" t="s">
        <v>188</v>
      </c>
      <c r="E2618" s="245" t="s">
        <v>1</v>
      </c>
      <c r="F2618" s="246" t="s">
        <v>602</v>
      </c>
      <c r="G2618" s="244"/>
      <c r="H2618" s="245" t="s">
        <v>1</v>
      </c>
      <c r="I2618" s="247"/>
      <c r="J2618" s="244"/>
      <c r="K2618" s="244"/>
      <c r="L2618" s="248"/>
      <c r="M2618" s="249"/>
      <c r="N2618" s="250"/>
      <c r="O2618" s="250"/>
      <c r="P2618" s="250"/>
      <c r="Q2618" s="250"/>
      <c r="R2618" s="250"/>
      <c r="S2618" s="250"/>
      <c r="T2618" s="251"/>
      <c r="U2618" s="13"/>
      <c r="V2618" s="13"/>
      <c r="W2618" s="13"/>
      <c r="X2618" s="13"/>
      <c r="Y2618" s="13"/>
      <c r="Z2618" s="13"/>
      <c r="AA2618" s="13"/>
      <c r="AB2618" s="13"/>
      <c r="AC2618" s="13"/>
      <c r="AD2618" s="13"/>
      <c r="AE2618" s="13"/>
      <c r="AT2618" s="252" t="s">
        <v>188</v>
      </c>
      <c r="AU2618" s="252" t="s">
        <v>82</v>
      </c>
      <c r="AV2618" s="13" t="s">
        <v>80</v>
      </c>
      <c r="AW2618" s="13" t="s">
        <v>30</v>
      </c>
      <c r="AX2618" s="13" t="s">
        <v>73</v>
      </c>
      <c r="AY2618" s="252" t="s">
        <v>129</v>
      </c>
    </row>
    <row r="2619" spans="1:51" s="14" customFormat="1" ht="12">
      <c r="A2619" s="14"/>
      <c r="B2619" s="253"/>
      <c r="C2619" s="254"/>
      <c r="D2619" s="234" t="s">
        <v>188</v>
      </c>
      <c r="E2619" s="255" t="s">
        <v>1</v>
      </c>
      <c r="F2619" s="256" t="s">
        <v>82</v>
      </c>
      <c r="G2619" s="254"/>
      <c r="H2619" s="257">
        <v>2</v>
      </c>
      <c r="I2619" s="258"/>
      <c r="J2619" s="254"/>
      <c r="K2619" s="254"/>
      <c r="L2619" s="259"/>
      <c r="M2619" s="260"/>
      <c r="N2619" s="261"/>
      <c r="O2619" s="261"/>
      <c r="P2619" s="261"/>
      <c r="Q2619" s="261"/>
      <c r="R2619" s="261"/>
      <c r="S2619" s="261"/>
      <c r="T2619" s="262"/>
      <c r="U2619" s="14"/>
      <c r="V2619" s="14"/>
      <c r="W2619" s="14"/>
      <c r="X2619" s="14"/>
      <c r="Y2619" s="14"/>
      <c r="Z2619" s="14"/>
      <c r="AA2619" s="14"/>
      <c r="AB2619" s="14"/>
      <c r="AC2619" s="14"/>
      <c r="AD2619" s="14"/>
      <c r="AE2619" s="14"/>
      <c r="AT2619" s="263" t="s">
        <v>188</v>
      </c>
      <c r="AU2619" s="263" t="s">
        <v>82</v>
      </c>
      <c r="AV2619" s="14" t="s">
        <v>82</v>
      </c>
      <c r="AW2619" s="14" t="s">
        <v>30</v>
      </c>
      <c r="AX2619" s="14" t="s">
        <v>73</v>
      </c>
      <c r="AY2619" s="263" t="s">
        <v>129</v>
      </c>
    </row>
    <row r="2620" spans="1:51" s="13" customFormat="1" ht="12">
      <c r="A2620" s="13"/>
      <c r="B2620" s="243"/>
      <c r="C2620" s="244"/>
      <c r="D2620" s="234" t="s">
        <v>188</v>
      </c>
      <c r="E2620" s="245" t="s">
        <v>1</v>
      </c>
      <c r="F2620" s="246" t="s">
        <v>388</v>
      </c>
      <c r="G2620" s="244"/>
      <c r="H2620" s="245" t="s">
        <v>1</v>
      </c>
      <c r="I2620" s="247"/>
      <c r="J2620" s="244"/>
      <c r="K2620" s="244"/>
      <c r="L2620" s="248"/>
      <c r="M2620" s="249"/>
      <c r="N2620" s="250"/>
      <c r="O2620" s="250"/>
      <c r="P2620" s="250"/>
      <c r="Q2620" s="250"/>
      <c r="R2620" s="250"/>
      <c r="S2620" s="250"/>
      <c r="T2620" s="251"/>
      <c r="U2620" s="13"/>
      <c r="V2620" s="13"/>
      <c r="W2620" s="13"/>
      <c r="X2620" s="13"/>
      <c r="Y2620" s="13"/>
      <c r="Z2620" s="13"/>
      <c r="AA2620" s="13"/>
      <c r="AB2620" s="13"/>
      <c r="AC2620" s="13"/>
      <c r="AD2620" s="13"/>
      <c r="AE2620" s="13"/>
      <c r="AT2620" s="252" t="s">
        <v>188</v>
      </c>
      <c r="AU2620" s="252" t="s">
        <v>82</v>
      </c>
      <c r="AV2620" s="13" t="s">
        <v>80</v>
      </c>
      <c r="AW2620" s="13" t="s">
        <v>30</v>
      </c>
      <c r="AX2620" s="13" t="s">
        <v>73</v>
      </c>
      <c r="AY2620" s="252" t="s">
        <v>129</v>
      </c>
    </row>
    <row r="2621" spans="1:51" s="14" customFormat="1" ht="12">
      <c r="A2621" s="14"/>
      <c r="B2621" s="253"/>
      <c r="C2621" s="254"/>
      <c r="D2621" s="234" t="s">
        <v>188</v>
      </c>
      <c r="E2621" s="255" t="s">
        <v>1</v>
      </c>
      <c r="F2621" s="256" t="s">
        <v>141</v>
      </c>
      <c r="G2621" s="254"/>
      <c r="H2621" s="257">
        <v>3</v>
      </c>
      <c r="I2621" s="258"/>
      <c r="J2621" s="254"/>
      <c r="K2621" s="254"/>
      <c r="L2621" s="259"/>
      <c r="M2621" s="260"/>
      <c r="N2621" s="261"/>
      <c r="O2621" s="261"/>
      <c r="P2621" s="261"/>
      <c r="Q2621" s="261"/>
      <c r="R2621" s="261"/>
      <c r="S2621" s="261"/>
      <c r="T2621" s="262"/>
      <c r="U2621" s="14"/>
      <c r="V2621" s="14"/>
      <c r="W2621" s="14"/>
      <c r="X2621" s="14"/>
      <c r="Y2621" s="14"/>
      <c r="Z2621" s="14"/>
      <c r="AA2621" s="14"/>
      <c r="AB2621" s="14"/>
      <c r="AC2621" s="14"/>
      <c r="AD2621" s="14"/>
      <c r="AE2621" s="14"/>
      <c r="AT2621" s="263" t="s">
        <v>188</v>
      </c>
      <c r="AU2621" s="263" t="s">
        <v>82</v>
      </c>
      <c r="AV2621" s="14" t="s">
        <v>82</v>
      </c>
      <c r="AW2621" s="14" t="s">
        <v>30</v>
      </c>
      <c r="AX2621" s="14" t="s">
        <v>73</v>
      </c>
      <c r="AY2621" s="263" t="s">
        <v>129</v>
      </c>
    </row>
    <row r="2622" spans="1:51" s="16" customFormat="1" ht="12">
      <c r="A2622" s="16"/>
      <c r="B2622" s="286"/>
      <c r="C2622" s="287"/>
      <c r="D2622" s="234" t="s">
        <v>188</v>
      </c>
      <c r="E2622" s="288" t="s">
        <v>1</v>
      </c>
      <c r="F2622" s="289" t="s">
        <v>451</v>
      </c>
      <c r="G2622" s="287"/>
      <c r="H2622" s="290">
        <v>6</v>
      </c>
      <c r="I2622" s="291"/>
      <c r="J2622" s="287"/>
      <c r="K2622" s="287"/>
      <c r="L2622" s="292"/>
      <c r="M2622" s="293"/>
      <c r="N2622" s="294"/>
      <c r="O2622" s="294"/>
      <c r="P2622" s="294"/>
      <c r="Q2622" s="294"/>
      <c r="R2622" s="294"/>
      <c r="S2622" s="294"/>
      <c r="T2622" s="295"/>
      <c r="U2622" s="16"/>
      <c r="V2622" s="16"/>
      <c r="W2622" s="16"/>
      <c r="X2622" s="16"/>
      <c r="Y2622" s="16"/>
      <c r="Z2622" s="16"/>
      <c r="AA2622" s="16"/>
      <c r="AB2622" s="16"/>
      <c r="AC2622" s="16"/>
      <c r="AD2622" s="16"/>
      <c r="AE2622" s="16"/>
      <c r="AT2622" s="296" t="s">
        <v>188</v>
      </c>
      <c r="AU2622" s="296" t="s">
        <v>82</v>
      </c>
      <c r="AV2622" s="16" t="s">
        <v>141</v>
      </c>
      <c r="AW2622" s="16" t="s">
        <v>30</v>
      </c>
      <c r="AX2622" s="16" t="s">
        <v>73</v>
      </c>
      <c r="AY2622" s="296" t="s">
        <v>129</v>
      </c>
    </row>
    <row r="2623" spans="1:51" s="13" customFormat="1" ht="12">
      <c r="A2623" s="13"/>
      <c r="B2623" s="243"/>
      <c r="C2623" s="244"/>
      <c r="D2623" s="234" t="s">
        <v>188</v>
      </c>
      <c r="E2623" s="245" t="s">
        <v>1</v>
      </c>
      <c r="F2623" s="246" t="s">
        <v>389</v>
      </c>
      <c r="G2623" s="244"/>
      <c r="H2623" s="245" t="s">
        <v>1</v>
      </c>
      <c r="I2623" s="247"/>
      <c r="J2623" s="244"/>
      <c r="K2623" s="244"/>
      <c r="L2623" s="248"/>
      <c r="M2623" s="249"/>
      <c r="N2623" s="250"/>
      <c r="O2623" s="250"/>
      <c r="P2623" s="250"/>
      <c r="Q2623" s="250"/>
      <c r="R2623" s="250"/>
      <c r="S2623" s="250"/>
      <c r="T2623" s="251"/>
      <c r="U2623" s="13"/>
      <c r="V2623" s="13"/>
      <c r="W2623" s="13"/>
      <c r="X2623" s="13"/>
      <c r="Y2623" s="13"/>
      <c r="Z2623" s="13"/>
      <c r="AA2623" s="13"/>
      <c r="AB2623" s="13"/>
      <c r="AC2623" s="13"/>
      <c r="AD2623" s="13"/>
      <c r="AE2623" s="13"/>
      <c r="AT2623" s="252" t="s">
        <v>188</v>
      </c>
      <c r="AU2623" s="252" t="s">
        <v>82</v>
      </c>
      <c r="AV2623" s="13" t="s">
        <v>80</v>
      </c>
      <c r="AW2623" s="13" t="s">
        <v>30</v>
      </c>
      <c r="AX2623" s="13" t="s">
        <v>73</v>
      </c>
      <c r="AY2623" s="252" t="s">
        <v>129</v>
      </c>
    </row>
    <row r="2624" spans="1:51" s="13" customFormat="1" ht="12">
      <c r="A2624" s="13"/>
      <c r="B2624" s="243"/>
      <c r="C2624" s="244"/>
      <c r="D2624" s="234" t="s">
        <v>188</v>
      </c>
      <c r="E2624" s="245" t="s">
        <v>1</v>
      </c>
      <c r="F2624" s="246" t="s">
        <v>403</v>
      </c>
      <c r="G2624" s="244"/>
      <c r="H2624" s="245" t="s">
        <v>1</v>
      </c>
      <c r="I2624" s="247"/>
      <c r="J2624" s="244"/>
      <c r="K2624" s="244"/>
      <c r="L2624" s="248"/>
      <c r="M2624" s="249"/>
      <c r="N2624" s="250"/>
      <c r="O2624" s="250"/>
      <c r="P2624" s="250"/>
      <c r="Q2624" s="250"/>
      <c r="R2624" s="250"/>
      <c r="S2624" s="250"/>
      <c r="T2624" s="251"/>
      <c r="U2624" s="13"/>
      <c r="V2624" s="13"/>
      <c r="W2624" s="13"/>
      <c r="X2624" s="13"/>
      <c r="Y2624" s="13"/>
      <c r="Z2624" s="13"/>
      <c r="AA2624" s="13"/>
      <c r="AB2624" s="13"/>
      <c r="AC2624" s="13"/>
      <c r="AD2624" s="13"/>
      <c r="AE2624" s="13"/>
      <c r="AT2624" s="252" t="s">
        <v>188</v>
      </c>
      <c r="AU2624" s="252" t="s">
        <v>82</v>
      </c>
      <c r="AV2624" s="13" t="s">
        <v>80</v>
      </c>
      <c r="AW2624" s="13" t="s">
        <v>30</v>
      </c>
      <c r="AX2624" s="13" t="s">
        <v>73</v>
      </c>
      <c r="AY2624" s="252" t="s">
        <v>129</v>
      </c>
    </row>
    <row r="2625" spans="1:51" s="14" customFormat="1" ht="12">
      <c r="A2625" s="14"/>
      <c r="B2625" s="253"/>
      <c r="C2625" s="254"/>
      <c r="D2625" s="234" t="s">
        <v>188</v>
      </c>
      <c r="E2625" s="255" t="s">
        <v>1</v>
      </c>
      <c r="F2625" s="256" t="s">
        <v>82</v>
      </c>
      <c r="G2625" s="254"/>
      <c r="H2625" s="257">
        <v>2</v>
      </c>
      <c r="I2625" s="258"/>
      <c r="J2625" s="254"/>
      <c r="K2625" s="254"/>
      <c r="L2625" s="259"/>
      <c r="M2625" s="260"/>
      <c r="N2625" s="261"/>
      <c r="O2625" s="261"/>
      <c r="P2625" s="261"/>
      <c r="Q2625" s="261"/>
      <c r="R2625" s="261"/>
      <c r="S2625" s="261"/>
      <c r="T2625" s="262"/>
      <c r="U2625" s="14"/>
      <c r="V2625" s="14"/>
      <c r="W2625" s="14"/>
      <c r="X2625" s="14"/>
      <c r="Y2625" s="14"/>
      <c r="Z2625" s="14"/>
      <c r="AA2625" s="14"/>
      <c r="AB2625" s="14"/>
      <c r="AC2625" s="14"/>
      <c r="AD2625" s="14"/>
      <c r="AE2625" s="14"/>
      <c r="AT2625" s="263" t="s">
        <v>188</v>
      </c>
      <c r="AU2625" s="263" t="s">
        <v>82</v>
      </c>
      <c r="AV2625" s="14" t="s">
        <v>82</v>
      </c>
      <c r="AW2625" s="14" t="s">
        <v>30</v>
      </c>
      <c r="AX2625" s="14" t="s">
        <v>73</v>
      </c>
      <c r="AY2625" s="263" t="s">
        <v>129</v>
      </c>
    </row>
    <row r="2626" spans="1:51" s="13" customFormat="1" ht="12">
      <c r="A2626" s="13"/>
      <c r="B2626" s="243"/>
      <c r="C2626" s="244"/>
      <c r="D2626" s="234" t="s">
        <v>188</v>
      </c>
      <c r="E2626" s="245" t="s">
        <v>1</v>
      </c>
      <c r="F2626" s="246" t="s">
        <v>404</v>
      </c>
      <c r="G2626" s="244"/>
      <c r="H2626" s="245" t="s">
        <v>1</v>
      </c>
      <c r="I2626" s="247"/>
      <c r="J2626" s="244"/>
      <c r="K2626" s="244"/>
      <c r="L2626" s="248"/>
      <c r="M2626" s="249"/>
      <c r="N2626" s="250"/>
      <c r="O2626" s="250"/>
      <c r="P2626" s="250"/>
      <c r="Q2626" s="250"/>
      <c r="R2626" s="250"/>
      <c r="S2626" s="250"/>
      <c r="T2626" s="251"/>
      <c r="U2626" s="13"/>
      <c r="V2626" s="13"/>
      <c r="W2626" s="13"/>
      <c r="X2626" s="13"/>
      <c r="Y2626" s="13"/>
      <c r="Z2626" s="13"/>
      <c r="AA2626" s="13"/>
      <c r="AB2626" s="13"/>
      <c r="AC2626" s="13"/>
      <c r="AD2626" s="13"/>
      <c r="AE2626" s="13"/>
      <c r="AT2626" s="252" t="s">
        <v>188</v>
      </c>
      <c r="AU2626" s="252" t="s">
        <v>82</v>
      </c>
      <c r="AV2626" s="13" t="s">
        <v>80</v>
      </c>
      <c r="AW2626" s="13" t="s">
        <v>30</v>
      </c>
      <c r="AX2626" s="13" t="s">
        <v>73</v>
      </c>
      <c r="AY2626" s="252" t="s">
        <v>129</v>
      </c>
    </row>
    <row r="2627" spans="1:51" s="14" customFormat="1" ht="12">
      <c r="A2627" s="14"/>
      <c r="B2627" s="253"/>
      <c r="C2627" s="254"/>
      <c r="D2627" s="234" t="s">
        <v>188</v>
      </c>
      <c r="E2627" s="255" t="s">
        <v>1</v>
      </c>
      <c r="F2627" s="256" t="s">
        <v>82</v>
      </c>
      <c r="G2627" s="254"/>
      <c r="H2627" s="257">
        <v>2</v>
      </c>
      <c r="I2627" s="258"/>
      <c r="J2627" s="254"/>
      <c r="K2627" s="254"/>
      <c r="L2627" s="259"/>
      <c r="M2627" s="260"/>
      <c r="N2627" s="261"/>
      <c r="O2627" s="261"/>
      <c r="P2627" s="261"/>
      <c r="Q2627" s="261"/>
      <c r="R2627" s="261"/>
      <c r="S2627" s="261"/>
      <c r="T2627" s="262"/>
      <c r="U2627" s="14"/>
      <c r="V2627" s="14"/>
      <c r="W2627" s="14"/>
      <c r="X2627" s="14"/>
      <c r="Y2627" s="14"/>
      <c r="Z2627" s="14"/>
      <c r="AA2627" s="14"/>
      <c r="AB2627" s="14"/>
      <c r="AC2627" s="14"/>
      <c r="AD2627" s="14"/>
      <c r="AE2627" s="14"/>
      <c r="AT2627" s="263" t="s">
        <v>188</v>
      </c>
      <c r="AU2627" s="263" t="s">
        <v>82</v>
      </c>
      <c r="AV2627" s="14" t="s">
        <v>82</v>
      </c>
      <c r="AW2627" s="14" t="s">
        <v>30</v>
      </c>
      <c r="AX2627" s="14" t="s">
        <v>73</v>
      </c>
      <c r="AY2627" s="263" t="s">
        <v>129</v>
      </c>
    </row>
    <row r="2628" spans="1:51" s="13" customFormat="1" ht="12">
      <c r="A2628" s="13"/>
      <c r="B2628" s="243"/>
      <c r="C2628" s="244"/>
      <c r="D2628" s="234" t="s">
        <v>188</v>
      </c>
      <c r="E2628" s="245" t="s">
        <v>1</v>
      </c>
      <c r="F2628" s="246" t="s">
        <v>664</v>
      </c>
      <c r="G2628" s="244"/>
      <c r="H2628" s="245" t="s">
        <v>1</v>
      </c>
      <c r="I2628" s="247"/>
      <c r="J2628" s="244"/>
      <c r="K2628" s="244"/>
      <c r="L2628" s="248"/>
      <c r="M2628" s="249"/>
      <c r="N2628" s="250"/>
      <c r="O2628" s="250"/>
      <c r="P2628" s="250"/>
      <c r="Q2628" s="250"/>
      <c r="R2628" s="250"/>
      <c r="S2628" s="250"/>
      <c r="T2628" s="251"/>
      <c r="U2628" s="13"/>
      <c r="V2628" s="13"/>
      <c r="W2628" s="13"/>
      <c r="X2628" s="13"/>
      <c r="Y2628" s="13"/>
      <c r="Z2628" s="13"/>
      <c r="AA2628" s="13"/>
      <c r="AB2628" s="13"/>
      <c r="AC2628" s="13"/>
      <c r="AD2628" s="13"/>
      <c r="AE2628" s="13"/>
      <c r="AT2628" s="252" t="s">
        <v>188</v>
      </c>
      <c r="AU2628" s="252" t="s">
        <v>82</v>
      </c>
      <c r="AV2628" s="13" t="s">
        <v>80</v>
      </c>
      <c r="AW2628" s="13" t="s">
        <v>30</v>
      </c>
      <c r="AX2628" s="13" t="s">
        <v>73</v>
      </c>
      <c r="AY2628" s="252" t="s">
        <v>129</v>
      </c>
    </row>
    <row r="2629" spans="1:51" s="14" customFormat="1" ht="12">
      <c r="A2629" s="14"/>
      <c r="B2629" s="253"/>
      <c r="C2629" s="254"/>
      <c r="D2629" s="234" t="s">
        <v>188</v>
      </c>
      <c r="E2629" s="255" t="s">
        <v>1</v>
      </c>
      <c r="F2629" s="256" t="s">
        <v>80</v>
      </c>
      <c r="G2629" s="254"/>
      <c r="H2629" s="257">
        <v>1</v>
      </c>
      <c r="I2629" s="258"/>
      <c r="J2629" s="254"/>
      <c r="K2629" s="254"/>
      <c r="L2629" s="259"/>
      <c r="M2629" s="260"/>
      <c r="N2629" s="261"/>
      <c r="O2629" s="261"/>
      <c r="P2629" s="261"/>
      <c r="Q2629" s="261"/>
      <c r="R2629" s="261"/>
      <c r="S2629" s="261"/>
      <c r="T2629" s="262"/>
      <c r="U2629" s="14"/>
      <c r="V2629" s="14"/>
      <c r="W2629" s="14"/>
      <c r="X2629" s="14"/>
      <c r="Y2629" s="14"/>
      <c r="Z2629" s="14"/>
      <c r="AA2629" s="14"/>
      <c r="AB2629" s="14"/>
      <c r="AC2629" s="14"/>
      <c r="AD2629" s="14"/>
      <c r="AE2629" s="14"/>
      <c r="AT2629" s="263" t="s">
        <v>188</v>
      </c>
      <c r="AU2629" s="263" t="s">
        <v>82</v>
      </c>
      <c r="AV2629" s="14" t="s">
        <v>82</v>
      </c>
      <c r="AW2629" s="14" t="s">
        <v>30</v>
      </c>
      <c r="AX2629" s="14" t="s">
        <v>73</v>
      </c>
      <c r="AY2629" s="263" t="s">
        <v>129</v>
      </c>
    </row>
    <row r="2630" spans="1:51" s="13" customFormat="1" ht="12">
      <c r="A2630" s="13"/>
      <c r="B2630" s="243"/>
      <c r="C2630" s="244"/>
      <c r="D2630" s="234" t="s">
        <v>188</v>
      </c>
      <c r="E2630" s="245" t="s">
        <v>1</v>
      </c>
      <c r="F2630" s="246" t="s">
        <v>407</v>
      </c>
      <c r="G2630" s="244"/>
      <c r="H2630" s="245" t="s">
        <v>1</v>
      </c>
      <c r="I2630" s="247"/>
      <c r="J2630" s="244"/>
      <c r="K2630" s="244"/>
      <c r="L2630" s="248"/>
      <c r="M2630" s="249"/>
      <c r="N2630" s="250"/>
      <c r="O2630" s="250"/>
      <c r="P2630" s="250"/>
      <c r="Q2630" s="250"/>
      <c r="R2630" s="250"/>
      <c r="S2630" s="250"/>
      <c r="T2630" s="251"/>
      <c r="U2630" s="13"/>
      <c r="V2630" s="13"/>
      <c r="W2630" s="13"/>
      <c r="X2630" s="13"/>
      <c r="Y2630" s="13"/>
      <c r="Z2630" s="13"/>
      <c r="AA2630" s="13"/>
      <c r="AB2630" s="13"/>
      <c r="AC2630" s="13"/>
      <c r="AD2630" s="13"/>
      <c r="AE2630" s="13"/>
      <c r="AT2630" s="252" t="s">
        <v>188</v>
      </c>
      <c r="AU2630" s="252" t="s">
        <v>82</v>
      </c>
      <c r="AV2630" s="13" t="s">
        <v>80</v>
      </c>
      <c r="AW2630" s="13" t="s">
        <v>30</v>
      </c>
      <c r="AX2630" s="13" t="s">
        <v>73</v>
      </c>
      <c r="AY2630" s="252" t="s">
        <v>129</v>
      </c>
    </row>
    <row r="2631" spans="1:51" s="14" customFormat="1" ht="12">
      <c r="A2631" s="14"/>
      <c r="B2631" s="253"/>
      <c r="C2631" s="254"/>
      <c r="D2631" s="234" t="s">
        <v>188</v>
      </c>
      <c r="E2631" s="255" t="s">
        <v>1</v>
      </c>
      <c r="F2631" s="256" t="s">
        <v>141</v>
      </c>
      <c r="G2631" s="254"/>
      <c r="H2631" s="257">
        <v>3</v>
      </c>
      <c r="I2631" s="258"/>
      <c r="J2631" s="254"/>
      <c r="K2631" s="254"/>
      <c r="L2631" s="259"/>
      <c r="M2631" s="260"/>
      <c r="N2631" s="261"/>
      <c r="O2631" s="261"/>
      <c r="P2631" s="261"/>
      <c r="Q2631" s="261"/>
      <c r="R2631" s="261"/>
      <c r="S2631" s="261"/>
      <c r="T2631" s="262"/>
      <c r="U2631" s="14"/>
      <c r="V2631" s="14"/>
      <c r="W2631" s="14"/>
      <c r="X2631" s="14"/>
      <c r="Y2631" s="14"/>
      <c r="Z2631" s="14"/>
      <c r="AA2631" s="14"/>
      <c r="AB2631" s="14"/>
      <c r="AC2631" s="14"/>
      <c r="AD2631" s="14"/>
      <c r="AE2631" s="14"/>
      <c r="AT2631" s="263" t="s">
        <v>188</v>
      </c>
      <c r="AU2631" s="263" t="s">
        <v>82</v>
      </c>
      <c r="AV2631" s="14" t="s">
        <v>82</v>
      </c>
      <c r="AW2631" s="14" t="s">
        <v>30</v>
      </c>
      <c r="AX2631" s="14" t="s">
        <v>73</v>
      </c>
      <c r="AY2631" s="263" t="s">
        <v>129</v>
      </c>
    </row>
    <row r="2632" spans="1:51" s="13" customFormat="1" ht="12">
      <c r="A2632" s="13"/>
      <c r="B2632" s="243"/>
      <c r="C2632" s="244"/>
      <c r="D2632" s="234" t="s">
        <v>188</v>
      </c>
      <c r="E2632" s="245" t="s">
        <v>1</v>
      </c>
      <c r="F2632" s="246" t="s">
        <v>671</v>
      </c>
      <c r="G2632" s="244"/>
      <c r="H2632" s="245" t="s">
        <v>1</v>
      </c>
      <c r="I2632" s="247"/>
      <c r="J2632" s="244"/>
      <c r="K2632" s="244"/>
      <c r="L2632" s="248"/>
      <c r="M2632" s="249"/>
      <c r="N2632" s="250"/>
      <c r="O2632" s="250"/>
      <c r="P2632" s="250"/>
      <c r="Q2632" s="250"/>
      <c r="R2632" s="250"/>
      <c r="S2632" s="250"/>
      <c r="T2632" s="251"/>
      <c r="U2632" s="13"/>
      <c r="V2632" s="13"/>
      <c r="W2632" s="13"/>
      <c r="X2632" s="13"/>
      <c r="Y2632" s="13"/>
      <c r="Z2632" s="13"/>
      <c r="AA2632" s="13"/>
      <c r="AB2632" s="13"/>
      <c r="AC2632" s="13"/>
      <c r="AD2632" s="13"/>
      <c r="AE2632" s="13"/>
      <c r="AT2632" s="252" t="s">
        <v>188</v>
      </c>
      <c r="AU2632" s="252" t="s">
        <v>82</v>
      </c>
      <c r="AV2632" s="13" t="s">
        <v>80</v>
      </c>
      <c r="AW2632" s="13" t="s">
        <v>30</v>
      </c>
      <c r="AX2632" s="13" t="s">
        <v>73</v>
      </c>
      <c r="AY2632" s="252" t="s">
        <v>129</v>
      </c>
    </row>
    <row r="2633" spans="1:51" s="14" customFormat="1" ht="12">
      <c r="A2633" s="14"/>
      <c r="B2633" s="253"/>
      <c r="C2633" s="254"/>
      <c r="D2633" s="234" t="s">
        <v>188</v>
      </c>
      <c r="E2633" s="255" t="s">
        <v>1</v>
      </c>
      <c r="F2633" s="256" t="s">
        <v>80</v>
      </c>
      <c r="G2633" s="254"/>
      <c r="H2633" s="257">
        <v>1</v>
      </c>
      <c r="I2633" s="258"/>
      <c r="J2633" s="254"/>
      <c r="K2633" s="254"/>
      <c r="L2633" s="259"/>
      <c r="M2633" s="260"/>
      <c r="N2633" s="261"/>
      <c r="O2633" s="261"/>
      <c r="P2633" s="261"/>
      <c r="Q2633" s="261"/>
      <c r="R2633" s="261"/>
      <c r="S2633" s="261"/>
      <c r="T2633" s="262"/>
      <c r="U2633" s="14"/>
      <c r="V2633" s="14"/>
      <c r="W2633" s="14"/>
      <c r="X2633" s="14"/>
      <c r="Y2633" s="14"/>
      <c r="Z2633" s="14"/>
      <c r="AA2633" s="14"/>
      <c r="AB2633" s="14"/>
      <c r="AC2633" s="14"/>
      <c r="AD2633" s="14"/>
      <c r="AE2633" s="14"/>
      <c r="AT2633" s="263" t="s">
        <v>188</v>
      </c>
      <c r="AU2633" s="263" t="s">
        <v>82</v>
      </c>
      <c r="AV2633" s="14" t="s">
        <v>82</v>
      </c>
      <c r="AW2633" s="14" t="s">
        <v>30</v>
      </c>
      <c r="AX2633" s="14" t="s">
        <v>73</v>
      </c>
      <c r="AY2633" s="263" t="s">
        <v>129</v>
      </c>
    </row>
    <row r="2634" spans="1:51" s="16" customFormat="1" ht="12">
      <c r="A2634" s="16"/>
      <c r="B2634" s="286"/>
      <c r="C2634" s="287"/>
      <c r="D2634" s="234" t="s">
        <v>188</v>
      </c>
      <c r="E2634" s="288" t="s">
        <v>1</v>
      </c>
      <c r="F2634" s="289" t="s">
        <v>451</v>
      </c>
      <c r="G2634" s="287"/>
      <c r="H2634" s="290">
        <v>9</v>
      </c>
      <c r="I2634" s="291"/>
      <c r="J2634" s="287"/>
      <c r="K2634" s="287"/>
      <c r="L2634" s="292"/>
      <c r="M2634" s="293"/>
      <c r="N2634" s="294"/>
      <c r="O2634" s="294"/>
      <c r="P2634" s="294"/>
      <c r="Q2634" s="294"/>
      <c r="R2634" s="294"/>
      <c r="S2634" s="294"/>
      <c r="T2634" s="295"/>
      <c r="U2634" s="16"/>
      <c r="V2634" s="16"/>
      <c r="W2634" s="16"/>
      <c r="X2634" s="16"/>
      <c r="Y2634" s="16"/>
      <c r="Z2634" s="16"/>
      <c r="AA2634" s="16"/>
      <c r="AB2634" s="16"/>
      <c r="AC2634" s="16"/>
      <c r="AD2634" s="16"/>
      <c r="AE2634" s="16"/>
      <c r="AT2634" s="296" t="s">
        <v>188</v>
      </c>
      <c r="AU2634" s="296" t="s">
        <v>82</v>
      </c>
      <c r="AV2634" s="16" t="s">
        <v>141</v>
      </c>
      <c r="AW2634" s="16" t="s">
        <v>30</v>
      </c>
      <c r="AX2634" s="16" t="s">
        <v>73</v>
      </c>
      <c r="AY2634" s="296" t="s">
        <v>129</v>
      </c>
    </row>
    <row r="2635" spans="1:51" s="15" customFormat="1" ht="12">
      <c r="A2635" s="15"/>
      <c r="B2635" s="264"/>
      <c r="C2635" s="265"/>
      <c r="D2635" s="234" t="s">
        <v>188</v>
      </c>
      <c r="E2635" s="266" t="s">
        <v>1</v>
      </c>
      <c r="F2635" s="267" t="s">
        <v>197</v>
      </c>
      <c r="G2635" s="265"/>
      <c r="H2635" s="268">
        <v>15</v>
      </c>
      <c r="I2635" s="269"/>
      <c r="J2635" s="265"/>
      <c r="K2635" s="265"/>
      <c r="L2635" s="270"/>
      <c r="M2635" s="271"/>
      <c r="N2635" s="272"/>
      <c r="O2635" s="272"/>
      <c r="P2635" s="272"/>
      <c r="Q2635" s="272"/>
      <c r="R2635" s="272"/>
      <c r="S2635" s="272"/>
      <c r="T2635" s="273"/>
      <c r="U2635" s="15"/>
      <c r="V2635" s="15"/>
      <c r="W2635" s="15"/>
      <c r="X2635" s="15"/>
      <c r="Y2635" s="15"/>
      <c r="Z2635" s="15"/>
      <c r="AA2635" s="15"/>
      <c r="AB2635" s="15"/>
      <c r="AC2635" s="15"/>
      <c r="AD2635" s="15"/>
      <c r="AE2635" s="15"/>
      <c r="AT2635" s="274" t="s">
        <v>188</v>
      </c>
      <c r="AU2635" s="274" t="s">
        <v>82</v>
      </c>
      <c r="AV2635" s="15" t="s">
        <v>136</v>
      </c>
      <c r="AW2635" s="15" t="s">
        <v>30</v>
      </c>
      <c r="AX2635" s="15" t="s">
        <v>80</v>
      </c>
      <c r="AY2635" s="274" t="s">
        <v>129</v>
      </c>
    </row>
    <row r="2636" spans="1:65" s="2" customFormat="1" ht="24.15" customHeight="1">
      <c r="A2636" s="39"/>
      <c r="B2636" s="40"/>
      <c r="C2636" s="220" t="s">
        <v>1629</v>
      </c>
      <c r="D2636" s="220" t="s">
        <v>132</v>
      </c>
      <c r="E2636" s="221" t="s">
        <v>1630</v>
      </c>
      <c r="F2636" s="222" t="s">
        <v>1631</v>
      </c>
      <c r="G2636" s="223" t="s">
        <v>230</v>
      </c>
      <c r="H2636" s="224">
        <v>112.995</v>
      </c>
      <c r="I2636" s="225"/>
      <c r="J2636" s="226">
        <f>ROUND(I2636*H2636,2)</f>
        <v>0</v>
      </c>
      <c r="K2636" s="227"/>
      <c r="L2636" s="45"/>
      <c r="M2636" s="228" t="s">
        <v>1</v>
      </c>
      <c r="N2636" s="229" t="s">
        <v>38</v>
      </c>
      <c r="O2636" s="92"/>
      <c r="P2636" s="230">
        <f>O2636*H2636</f>
        <v>0</v>
      </c>
      <c r="Q2636" s="230">
        <v>0</v>
      </c>
      <c r="R2636" s="230">
        <f>Q2636*H2636</f>
        <v>0</v>
      </c>
      <c r="S2636" s="230">
        <v>0</v>
      </c>
      <c r="T2636" s="231">
        <f>S2636*H2636</f>
        <v>0</v>
      </c>
      <c r="U2636" s="39"/>
      <c r="V2636" s="39"/>
      <c r="W2636" s="39"/>
      <c r="X2636" s="39"/>
      <c r="Y2636" s="39"/>
      <c r="Z2636" s="39"/>
      <c r="AA2636" s="39"/>
      <c r="AB2636" s="39"/>
      <c r="AC2636" s="39"/>
      <c r="AD2636" s="39"/>
      <c r="AE2636" s="39"/>
      <c r="AR2636" s="232" t="s">
        <v>248</v>
      </c>
      <c r="AT2636" s="232" t="s">
        <v>132</v>
      </c>
      <c r="AU2636" s="232" t="s">
        <v>82</v>
      </c>
      <c r="AY2636" s="18" t="s">
        <v>129</v>
      </c>
      <c r="BE2636" s="233">
        <f>IF(N2636="základní",J2636,0)</f>
        <v>0</v>
      </c>
      <c r="BF2636" s="233">
        <f>IF(N2636="snížená",J2636,0)</f>
        <v>0</v>
      </c>
      <c r="BG2636" s="233">
        <f>IF(N2636="zákl. přenesená",J2636,0)</f>
        <v>0</v>
      </c>
      <c r="BH2636" s="233">
        <f>IF(N2636="sníž. přenesená",J2636,0)</f>
        <v>0</v>
      </c>
      <c r="BI2636" s="233">
        <f>IF(N2636="nulová",J2636,0)</f>
        <v>0</v>
      </c>
      <c r="BJ2636" s="18" t="s">
        <v>80</v>
      </c>
      <c r="BK2636" s="233">
        <f>ROUND(I2636*H2636,2)</f>
        <v>0</v>
      </c>
      <c r="BL2636" s="18" t="s">
        <v>248</v>
      </c>
      <c r="BM2636" s="232" t="s">
        <v>1632</v>
      </c>
    </row>
    <row r="2637" spans="1:47" s="2" customFormat="1" ht="12">
      <c r="A2637" s="39"/>
      <c r="B2637" s="40"/>
      <c r="C2637" s="41"/>
      <c r="D2637" s="234" t="s">
        <v>137</v>
      </c>
      <c r="E2637" s="41"/>
      <c r="F2637" s="235" t="s">
        <v>1631</v>
      </c>
      <c r="G2637" s="41"/>
      <c r="H2637" s="41"/>
      <c r="I2637" s="236"/>
      <c r="J2637" s="41"/>
      <c r="K2637" s="41"/>
      <c r="L2637" s="45"/>
      <c r="M2637" s="237"/>
      <c r="N2637" s="238"/>
      <c r="O2637" s="92"/>
      <c r="P2637" s="92"/>
      <c r="Q2637" s="92"/>
      <c r="R2637" s="92"/>
      <c r="S2637" s="92"/>
      <c r="T2637" s="93"/>
      <c r="U2637" s="39"/>
      <c r="V2637" s="39"/>
      <c r="W2637" s="39"/>
      <c r="X2637" s="39"/>
      <c r="Y2637" s="39"/>
      <c r="Z2637" s="39"/>
      <c r="AA2637" s="39"/>
      <c r="AB2637" s="39"/>
      <c r="AC2637" s="39"/>
      <c r="AD2637" s="39"/>
      <c r="AE2637" s="39"/>
      <c r="AT2637" s="18" t="s">
        <v>137</v>
      </c>
      <c r="AU2637" s="18" t="s">
        <v>82</v>
      </c>
    </row>
    <row r="2638" spans="1:51" s="13" customFormat="1" ht="12">
      <c r="A2638" s="13"/>
      <c r="B2638" s="243"/>
      <c r="C2638" s="244"/>
      <c r="D2638" s="234" t="s">
        <v>188</v>
      </c>
      <c r="E2638" s="245" t="s">
        <v>1</v>
      </c>
      <c r="F2638" s="246" t="s">
        <v>374</v>
      </c>
      <c r="G2638" s="244"/>
      <c r="H2638" s="245" t="s">
        <v>1</v>
      </c>
      <c r="I2638" s="247"/>
      <c r="J2638" s="244"/>
      <c r="K2638" s="244"/>
      <c r="L2638" s="248"/>
      <c r="M2638" s="249"/>
      <c r="N2638" s="250"/>
      <c r="O2638" s="250"/>
      <c r="P2638" s="250"/>
      <c r="Q2638" s="250"/>
      <c r="R2638" s="250"/>
      <c r="S2638" s="250"/>
      <c r="T2638" s="251"/>
      <c r="U2638" s="13"/>
      <c r="V2638" s="13"/>
      <c r="W2638" s="13"/>
      <c r="X2638" s="13"/>
      <c r="Y2638" s="13"/>
      <c r="Z2638" s="13"/>
      <c r="AA2638" s="13"/>
      <c r="AB2638" s="13"/>
      <c r="AC2638" s="13"/>
      <c r="AD2638" s="13"/>
      <c r="AE2638" s="13"/>
      <c r="AT2638" s="252" t="s">
        <v>188</v>
      </c>
      <c r="AU2638" s="252" t="s">
        <v>82</v>
      </c>
      <c r="AV2638" s="13" t="s">
        <v>80</v>
      </c>
      <c r="AW2638" s="13" t="s">
        <v>30</v>
      </c>
      <c r="AX2638" s="13" t="s">
        <v>73</v>
      </c>
      <c r="AY2638" s="252" t="s">
        <v>129</v>
      </c>
    </row>
    <row r="2639" spans="1:51" s="13" customFormat="1" ht="12">
      <c r="A2639" s="13"/>
      <c r="B2639" s="243"/>
      <c r="C2639" s="244"/>
      <c r="D2639" s="234" t="s">
        <v>188</v>
      </c>
      <c r="E2639" s="245" t="s">
        <v>1</v>
      </c>
      <c r="F2639" s="246" t="s">
        <v>550</v>
      </c>
      <c r="G2639" s="244"/>
      <c r="H2639" s="245" t="s">
        <v>1</v>
      </c>
      <c r="I2639" s="247"/>
      <c r="J2639" s="244"/>
      <c r="K2639" s="244"/>
      <c r="L2639" s="248"/>
      <c r="M2639" s="249"/>
      <c r="N2639" s="250"/>
      <c r="O2639" s="250"/>
      <c r="P2639" s="250"/>
      <c r="Q2639" s="250"/>
      <c r="R2639" s="250"/>
      <c r="S2639" s="250"/>
      <c r="T2639" s="251"/>
      <c r="U2639" s="13"/>
      <c r="V2639" s="13"/>
      <c r="W2639" s="13"/>
      <c r="X2639" s="13"/>
      <c r="Y2639" s="13"/>
      <c r="Z2639" s="13"/>
      <c r="AA2639" s="13"/>
      <c r="AB2639" s="13"/>
      <c r="AC2639" s="13"/>
      <c r="AD2639" s="13"/>
      <c r="AE2639" s="13"/>
      <c r="AT2639" s="252" t="s">
        <v>188</v>
      </c>
      <c r="AU2639" s="252" t="s">
        <v>82</v>
      </c>
      <c r="AV2639" s="13" t="s">
        <v>80</v>
      </c>
      <c r="AW2639" s="13" t="s">
        <v>30</v>
      </c>
      <c r="AX2639" s="13" t="s">
        <v>73</v>
      </c>
      <c r="AY2639" s="252" t="s">
        <v>129</v>
      </c>
    </row>
    <row r="2640" spans="1:51" s="14" customFormat="1" ht="12">
      <c r="A2640" s="14"/>
      <c r="B2640" s="253"/>
      <c r="C2640" s="254"/>
      <c r="D2640" s="234" t="s">
        <v>188</v>
      </c>
      <c r="E2640" s="255" t="s">
        <v>1</v>
      </c>
      <c r="F2640" s="256" t="s">
        <v>1633</v>
      </c>
      <c r="G2640" s="254"/>
      <c r="H2640" s="257">
        <v>6.6</v>
      </c>
      <c r="I2640" s="258"/>
      <c r="J2640" s="254"/>
      <c r="K2640" s="254"/>
      <c r="L2640" s="259"/>
      <c r="M2640" s="260"/>
      <c r="N2640" s="261"/>
      <c r="O2640" s="261"/>
      <c r="P2640" s="261"/>
      <c r="Q2640" s="261"/>
      <c r="R2640" s="261"/>
      <c r="S2640" s="261"/>
      <c r="T2640" s="262"/>
      <c r="U2640" s="14"/>
      <c r="V2640" s="14"/>
      <c r="W2640" s="14"/>
      <c r="X2640" s="14"/>
      <c r="Y2640" s="14"/>
      <c r="Z2640" s="14"/>
      <c r="AA2640" s="14"/>
      <c r="AB2640" s="14"/>
      <c r="AC2640" s="14"/>
      <c r="AD2640" s="14"/>
      <c r="AE2640" s="14"/>
      <c r="AT2640" s="263" t="s">
        <v>188</v>
      </c>
      <c r="AU2640" s="263" t="s">
        <v>82</v>
      </c>
      <c r="AV2640" s="14" t="s">
        <v>82</v>
      </c>
      <c r="AW2640" s="14" t="s">
        <v>30</v>
      </c>
      <c r="AX2640" s="14" t="s">
        <v>73</v>
      </c>
      <c r="AY2640" s="263" t="s">
        <v>129</v>
      </c>
    </row>
    <row r="2641" spans="1:51" s="13" customFormat="1" ht="12">
      <c r="A2641" s="13"/>
      <c r="B2641" s="243"/>
      <c r="C2641" s="244"/>
      <c r="D2641" s="234" t="s">
        <v>188</v>
      </c>
      <c r="E2641" s="245" t="s">
        <v>1</v>
      </c>
      <c r="F2641" s="246" t="s">
        <v>602</v>
      </c>
      <c r="G2641" s="244"/>
      <c r="H2641" s="245" t="s">
        <v>1</v>
      </c>
      <c r="I2641" s="247"/>
      <c r="J2641" s="244"/>
      <c r="K2641" s="244"/>
      <c r="L2641" s="248"/>
      <c r="M2641" s="249"/>
      <c r="N2641" s="250"/>
      <c r="O2641" s="250"/>
      <c r="P2641" s="250"/>
      <c r="Q2641" s="250"/>
      <c r="R2641" s="250"/>
      <c r="S2641" s="250"/>
      <c r="T2641" s="251"/>
      <c r="U2641" s="13"/>
      <c r="V2641" s="13"/>
      <c r="W2641" s="13"/>
      <c r="X2641" s="13"/>
      <c r="Y2641" s="13"/>
      <c r="Z2641" s="13"/>
      <c r="AA2641" s="13"/>
      <c r="AB2641" s="13"/>
      <c r="AC2641" s="13"/>
      <c r="AD2641" s="13"/>
      <c r="AE2641" s="13"/>
      <c r="AT2641" s="252" t="s">
        <v>188</v>
      </c>
      <c r="AU2641" s="252" t="s">
        <v>82</v>
      </c>
      <c r="AV2641" s="13" t="s">
        <v>80</v>
      </c>
      <c r="AW2641" s="13" t="s">
        <v>30</v>
      </c>
      <c r="AX2641" s="13" t="s">
        <v>73</v>
      </c>
      <c r="AY2641" s="252" t="s">
        <v>129</v>
      </c>
    </row>
    <row r="2642" spans="1:51" s="14" customFormat="1" ht="12">
      <c r="A2642" s="14"/>
      <c r="B2642" s="253"/>
      <c r="C2642" s="254"/>
      <c r="D2642" s="234" t="s">
        <v>188</v>
      </c>
      <c r="E2642" s="255" t="s">
        <v>1</v>
      </c>
      <c r="F2642" s="256" t="s">
        <v>1634</v>
      </c>
      <c r="G2642" s="254"/>
      <c r="H2642" s="257">
        <v>5.55</v>
      </c>
      <c r="I2642" s="258"/>
      <c r="J2642" s="254"/>
      <c r="K2642" s="254"/>
      <c r="L2642" s="259"/>
      <c r="M2642" s="260"/>
      <c r="N2642" s="261"/>
      <c r="O2642" s="261"/>
      <c r="P2642" s="261"/>
      <c r="Q2642" s="261"/>
      <c r="R2642" s="261"/>
      <c r="S2642" s="261"/>
      <c r="T2642" s="262"/>
      <c r="U2642" s="14"/>
      <c r="V2642" s="14"/>
      <c r="W2642" s="14"/>
      <c r="X2642" s="14"/>
      <c r="Y2642" s="14"/>
      <c r="Z2642" s="14"/>
      <c r="AA2642" s="14"/>
      <c r="AB2642" s="14"/>
      <c r="AC2642" s="14"/>
      <c r="AD2642" s="14"/>
      <c r="AE2642" s="14"/>
      <c r="AT2642" s="263" t="s">
        <v>188</v>
      </c>
      <c r="AU2642" s="263" t="s">
        <v>82</v>
      </c>
      <c r="AV2642" s="14" t="s">
        <v>82</v>
      </c>
      <c r="AW2642" s="14" t="s">
        <v>30</v>
      </c>
      <c r="AX2642" s="14" t="s">
        <v>73</v>
      </c>
      <c r="AY2642" s="263" t="s">
        <v>129</v>
      </c>
    </row>
    <row r="2643" spans="1:51" s="13" customFormat="1" ht="12">
      <c r="A2643" s="13"/>
      <c r="B2643" s="243"/>
      <c r="C2643" s="244"/>
      <c r="D2643" s="234" t="s">
        <v>188</v>
      </c>
      <c r="E2643" s="245" t="s">
        <v>1</v>
      </c>
      <c r="F2643" s="246" t="s">
        <v>388</v>
      </c>
      <c r="G2643" s="244"/>
      <c r="H2643" s="245" t="s">
        <v>1</v>
      </c>
      <c r="I2643" s="247"/>
      <c r="J2643" s="244"/>
      <c r="K2643" s="244"/>
      <c r="L2643" s="248"/>
      <c r="M2643" s="249"/>
      <c r="N2643" s="250"/>
      <c r="O2643" s="250"/>
      <c r="P2643" s="250"/>
      <c r="Q2643" s="250"/>
      <c r="R2643" s="250"/>
      <c r="S2643" s="250"/>
      <c r="T2643" s="251"/>
      <c r="U2643" s="13"/>
      <c r="V2643" s="13"/>
      <c r="W2643" s="13"/>
      <c r="X2643" s="13"/>
      <c r="Y2643" s="13"/>
      <c r="Z2643" s="13"/>
      <c r="AA2643" s="13"/>
      <c r="AB2643" s="13"/>
      <c r="AC2643" s="13"/>
      <c r="AD2643" s="13"/>
      <c r="AE2643" s="13"/>
      <c r="AT2643" s="252" t="s">
        <v>188</v>
      </c>
      <c r="AU2643" s="252" t="s">
        <v>82</v>
      </c>
      <c r="AV2643" s="13" t="s">
        <v>80</v>
      </c>
      <c r="AW2643" s="13" t="s">
        <v>30</v>
      </c>
      <c r="AX2643" s="13" t="s">
        <v>73</v>
      </c>
      <c r="AY2643" s="252" t="s">
        <v>129</v>
      </c>
    </row>
    <row r="2644" spans="1:51" s="14" customFormat="1" ht="12">
      <c r="A2644" s="14"/>
      <c r="B2644" s="253"/>
      <c r="C2644" s="254"/>
      <c r="D2644" s="234" t="s">
        <v>188</v>
      </c>
      <c r="E2644" s="255" t="s">
        <v>1</v>
      </c>
      <c r="F2644" s="256" t="s">
        <v>1635</v>
      </c>
      <c r="G2644" s="254"/>
      <c r="H2644" s="257">
        <v>9.3</v>
      </c>
      <c r="I2644" s="258"/>
      <c r="J2644" s="254"/>
      <c r="K2644" s="254"/>
      <c r="L2644" s="259"/>
      <c r="M2644" s="260"/>
      <c r="N2644" s="261"/>
      <c r="O2644" s="261"/>
      <c r="P2644" s="261"/>
      <c r="Q2644" s="261"/>
      <c r="R2644" s="261"/>
      <c r="S2644" s="261"/>
      <c r="T2644" s="262"/>
      <c r="U2644" s="14"/>
      <c r="V2644" s="14"/>
      <c r="W2644" s="14"/>
      <c r="X2644" s="14"/>
      <c r="Y2644" s="14"/>
      <c r="Z2644" s="14"/>
      <c r="AA2644" s="14"/>
      <c r="AB2644" s="14"/>
      <c r="AC2644" s="14"/>
      <c r="AD2644" s="14"/>
      <c r="AE2644" s="14"/>
      <c r="AT2644" s="263" t="s">
        <v>188</v>
      </c>
      <c r="AU2644" s="263" t="s">
        <v>82</v>
      </c>
      <c r="AV2644" s="14" t="s">
        <v>82</v>
      </c>
      <c r="AW2644" s="14" t="s">
        <v>30</v>
      </c>
      <c r="AX2644" s="14" t="s">
        <v>73</v>
      </c>
      <c r="AY2644" s="263" t="s">
        <v>129</v>
      </c>
    </row>
    <row r="2645" spans="1:51" s="13" customFormat="1" ht="12">
      <c r="A2645" s="13"/>
      <c r="B2645" s="243"/>
      <c r="C2645" s="244"/>
      <c r="D2645" s="234" t="s">
        <v>188</v>
      </c>
      <c r="E2645" s="245" t="s">
        <v>1</v>
      </c>
      <c r="F2645" s="246" t="s">
        <v>605</v>
      </c>
      <c r="G2645" s="244"/>
      <c r="H2645" s="245" t="s">
        <v>1</v>
      </c>
      <c r="I2645" s="247"/>
      <c r="J2645" s="244"/>
      <c r="K2645" s="244"/>
      <c r="L2645" s="248"/>
      <c r="M2645" s="249"/>
      <c r="N2645" s="250"/>
      <c r="O2645" s="250"/>
      <c r="P2645" s="250"/>
      <c r="Q2645" s="250"/>
      <c r="R2645" s="250"/>
      <c r="S2645" s="250"/>
      <c r="T2645" s="251"/>
      <c r="U2645" s="13"/>
      <c r="V2645" s="13"/>
      <c r="W2645" s="13"/>
      <c r="X2645" s="13"/>
      <c r="Y2645" s="13"/>
      <c r="Z2645" s="13"/>
      <c r="AA2645" s="13"/>
      <c r="AB2645" s="13"/>
      <c r="AC2645" s="13"/>
      <c r="AD2645" s="13"/>
      <c r="AE2645" s="13"/>
      <c r="AT2645" s="252" t="s">
        <v>188</v>
      </c>
      <c r="AU2645" s="252" t="s">
        <v>82</v>
      </c>
      <c r="AV2645" s="13" t="s">
        <v>80</v>
      </c>
      <c r="AW2645" s="13" t="s">
        <v>30</v>
      </c>
      <c r="AX2645" s="13" t="s">
        <v>73</v>
      </c>
      <c r="AY2645" s="252" t="s">
        <v>129</v>
      </c>
    </row>
    <row r="2646" spans="1:51" s="14" customFormat="1" ht="12">
      <c r="A2646" s="14"/>
      <c r="B2646" s="253"/>
      <c r="C2646" s="254"/>
      <c r="D2646" s="234" t="s">
        <v>188</v>
      </c>
      <c r="E2646" s="255" t="s">
        <v>1</v>
      </c>
      <c r="F2646" s="256" t="s">
        <v>814</v>
      </c>
      <c r="G2646" s="254"/>
      <c r="H2646" s="257">
        <v>8.93</v>
      </c>
      <c r="I2646" s="258"/>
      <c r="J2646" s="254"/>
      <c r="K2646" s="254"/>
      <c r="L2646" s="259"/>
      <c r="M2646" s="260"/>
      <c r="N2646" s="261"/>
      <c r="O2646" s="261"/>
      <c r="P2646" s="261"/>
      <c r="Q2646" s="261"/>
      <c r="R2646" s="261"/>
      <c r="S2646" s="261"/>
      <c r="T2646" s="262"/>
      <c r="U2646" s="14"/>
      <c r="V2646" s="14"/>
      <c r="W2646" s="14"/>
      <c r="X2646" s="14"/>
      <c r="Y2646" s="14"/>
      <c r="Z2646" s="14"/>
      <c r="AA2646" s="14"/>
      <c r="AB2646" s="14"/>
      <c r="AC2646" s="14"/>
      <c r="AD2646" s="14"/>
      <c r="AE2646" s="14"/>
      <c r="AT2646" s="263" t="s">
        <v>188</v>
      </c>
      <c r="AU2646" s="263" t="s">
        <v>82</v>
      </c>
      <c r="AV2646" s="14" t="s">
        <v>82</v>
      </c>
      <c r="AW2646" s="14" t="s">
        <v>30</v>
      </c>
      <c r="AX2646" s="14" t="s">
        <v>73</v>
      </c>
      <c r="AY2646" s="263" t="s">
        <v>129</v>
      </c>
    </row>
    <row r="2647" spans="1:51" s="16" customFormat="1" ht="12">
      <c r="A2647" s="16"/>
      <c r="B2647" s="286"/>
      <c r="C2647" s="287"/>
      <c r="D2647" s="234" t="s">
        <v>188</v>
      </c>
      <c r="E2647" s="288" t="s">
        <v>1</v>
      </c>
      <c r="F2647" s="289" t="s">
        <v>451</v>
      </c>
      <c r="G2647" s="287"/>
      <c r="H2647" s="290">
        <v>30.38</v>
      </c>
      <c r="I2647" s="291"/>
      <c r="J2647" s="287"/>
      <c r="K2647" s="287"/>
      <c r="L2647" s="292"/>
      <c r="M2647" s="293"/>
      <c r="N2647" s="294"/>
      <c r="O2647" s="294"/>
      <c r="P2647" s="294"/>
      <c r="Q2647" s="294"/>
      <c r="R2647" s="294"/>
      <c r="S2647" s="294"/>
      <c r="T2647" s="295"/>
      <c r="U2647" s="16"/>
      <c r="V2647" s="16"/>
      <c r="W2647" s="16"/>
      <c r="X2647" s="16"/>
      <c r="Y2647" s="16"/>
      <c r="Z2647" s="16"/>
      <c r="AA2647" s="16"/>
      <c r="AB2647" s="16"/>
      <c r="AC2647" s="16"/>
      <c r="AD2647" s="16"/>
      <c r="AE2647" s="16"/>
      <c r="AT2647" s="296" t="s">
        <v>188</v>
      </c>
      <c r="AU2647" s="296" t="s">
        <v>82</v>
      </c>
      <c r="AV2647" s="16" t="s">
        <v>141</v>
      </c>
      <c r="AW2647" s="16" t="s">
        <v>30</v>
      </c>
      <c r="AX2647" s="16" t="s">
        <v>73</v>
      </c>
      <c r="AY2647" s="296" t="s">
        <v>129</v>
      </c>
    </row>
    <row r="2648" spans="1:51" s="13" customFormat="1" ht="12">
      <c r="A2648" s="13"/>
      <c r="B2648" s="243"/>
      <c r="C2648" s="244"/>
      <c r="D2648" s="234" t="s">
        <v>188</v>
      </c>
      <c r="E2648" s="245" t="s">
        <v>1</v>
      </c>
      <c r="F2648" s="246" t="s">
        <v>389</v>
      </c>
      <c r="G2648" s="244"/>
      <c r="H2648" s="245" t="s">
        <v>1</v>
      </c>
      <c r="I2648" s="247"/>
      <c r="J2648" s="244"/>
      <c r="K2648" s="244"/>
      <c r="L2648" s="248"/>
      <c r="M2648" s="249"/>
      <c r="N2648" s="250"/>
      <c r="O2648" s="250"/>
      <c r="P2648" s="250"/>
      <c r="Q2648" s="250"/>
      <c r="R2648" s="250"/>
      <c r="S2648" s="250"/>
      <c r="T2648" s="251"/>
      <c r="U2648" s="13"/>
      <c r="V2648" s="13"/>
      <c r="W2648" s="13"/>
      <c r="X2648" s="13"/>
      <c r="Y2648" s="13"/>
      <c r="Z2648" s="13"/>
      <c r="AA2648" s="13"/>
      <c r="AB2648" s="13"/>
      <c r="AC2648" s="13"/>
      <c r="AD2648" s="13"/>
      <c r="AE2648" s="13"/>
      <c r="AT2648" s="252" t="s">
        <v>188</v>
      </c>
      <c r="AU2648" s="252" t="s">
        <v>82</v>
      </c>
      <c r="AV2648" s="13" t="s">
        <v>80</v>
      </c>
      <c r="AW2648" s="13" t="s">
        <v>30</v>
      </c>
      <c r="AX2648" s="13" t="s">
        <v>73</v>
      </c>
      <c r="AY2648" s="252" t="s">
        <v>129</v>
      </c>
    </row>
    <row r="2649" spans="1:51" s="13" customFormat="1" ht="12">
      <c r="A2649" s="13"/>
      <c r="B2649" s="243"/>
      <c r="C2649" s="244"/>
      <c r="D2649" s="234" t="s">
        <v>188</v>
      </c>
      <c r="E2649" s="245" t="s">
        <v>1</v>
      </c>
      <c r="F2649" s="246" t="s">
        <v>646</v>
      </c>
      <c r="G2649" s="244"/>
      <c r="H2649" s="245" t="s">
        <v>1</v>
      </c>
      <c r="I2649" s="247"/>
      <c r="J2649" s="244"/>
      <c r="K2649" s="244"/>
      <c r="L2649" s="248"/>
      <c r="M2649" s="249"/>
      <c r="N2649" s="250"/>
      <c r="O2649" s="250"/>
      <c r="P2649" s="250"/>
      <c r="Q2649" s="250"/>
      <c r="R2649" s="250"/>
      <c r="S2649" s="250"/>
      <c r="T2649" s="251"/>
      <c r="U2649" s="13"/>
      <c r="V2649" s="13"/>
      <c r="W2649" s="13"/>
      <c r="X2649" s="13"/>
      <c r="Y2649" s="13"/>
      <c r="Z2649" s="13"/>
      <c r="AA2649" s="13"/>
      <c r="AB2649" s="13"/>
      <c r="AC2649" s="13"/>
      <c r="AD2649" s="13"/>
      <c r="AE2649" s="13"/>
      <c r="AT2649" s="252" t="s">
        <v>188</v>
      </c>
      <c r="AU2649" s="252" t="s">
        <v>82</v>
      </c>
      <c r="AV2649" s="13" t="s">
        <v>80</v>
      </c>
      <c r="AW2649" s="13" t="s">
        <v>30</v>
      </c>
      <c r="AX2649" s="13" t="s">
        <v>73</v>
      </c>
      <c r="AY2649" s="252" t="s">
        <v>129</v>
      </c>
    </row>
    <row r="2650" spans="1:51" s="14" customFormat="1" ht="12">
      <c r="A2650" s="14"/>
      <c r="B2650" s="253"/>
      <c r="C2650" s="254"/>
      <c r="D2650" s="234" t="s">
        <v>188</v>
      </c>
      <c r="E2650" s="255" t="s">
        <v>1</v>
      </c>
      <c r="F2650" s="256" t="s">
        <v>1636</v>
      </c>
      <c r="G2650" s="254"/>
      <c r="H2650" s="257">
        <v>4.55</v>
      </c>
      <c r="I2650" s="258"/>
      <c r="J2650" s="254"/>
      <c r="K2650" s="254"/>
      <c r="L2650" s="259"/>
      <c r="M2650" s="260"/>
      <c r="N2650" s="261"/>
      <c r="O2650" s="261"/>
      <c r="P2650" s="261"/>
      <c r="Q2650" s="261"/>
      <c r="R2650" s="261"/>
      <c r="S2650" s="261"/>
      <c r="T2650" s="262"/>
      <c r="U2650" s="14"/>
      <c r="V2650" s="14"/>
      <c r="W2650" s="14"/>
      <c r="X2650" s="14"/>
      <c r="Y2650" s="14"/>
      <c r="Z2650" s="14"/>
      <c r="AA2650" s="14"/>
      <c r="AB2650" s="14"/>
      <c r="AC2650" s="14"/>
      <c r="AD2650" s="14"/>
      <c r="AE2650" s="14"/>
      <c r="AT2650" s="263" t="s">
        <v>188</v>
      </c>
      <c r="AU2650" s="263" t="s">
        <v>82</v>
      </c>
      <c r="AV2650" s="14" t="s">
        <v>82</v>
      </c>
      <c r="AW2650" s="14" t="s">
        <v>30</v>
      </c>
      <c r="AX2650" s="14" t="s">
        <v>73</v>
      </c>
      <c r="AY2650" s="263" t="s">
        <v>129</v>
      </c>
    </row>
    <row r="2651" spans="1:51" s="13" customFormat="1" ht="12">
      <c r="A2651" s="13"/>
      <c r="B2651" s="243"/>
      <c r="C2651" s="244"/>
      <c r="D2651" s="234" t="s">
        <v>188</v>
      </c>
      <c r="E2651" s="245" t="s">
        <v>1</v>
      </c>
      <c r="F2651" s="246" t="s">
        <v>649</v>
      </c>
      <c r="G2651" s="244"/>
      <c r="H2651" s="245" t="s">
        <v>1</v>
      </c>
      <c r="I2651" s="247"/>
      <c r="J2651" s="244"/>
      <c r="K2651" s="244"/>
      <c r="L2651" s="248"/>
      <c r="M2651" s="249"/>
      <c r="N2651" s="250"/>
      <c r="O2651" s="250"/>
      <c r="P2651" s="250"/>
      <c r="Q2651" s="250"/>
      <c r="R2651" s="250"/>
      <c r="S2651" s="250"/>
      <c r="T2651" s="251"/>
      <c r="U2651" s="13"/>
      <c r="V2651" s="13"/>
      <c r="W2651" s="13"/>
      <c r="X2651" s="13"/>
      <c r="Y2651" s="13"/>
      <c r="Z2651" s="13"/>
      <c r="AA2651" s="13"/>
      <c r="AB2651" s="13"/>
      <c r="AC2651" s="13"/>
      <c r="AD2651" s="13"/>
      <c r="AE2651" s="13"/>
      <c r="AT2651" s="252" t="s">
        <v>188</v>
      </c>
      <c r="AU2651" s="252" t="s">
        <v>82</v>
      </c>
      <c r="AV2651" s="13" t="s">
        <v>80</v>
      </c>
      <c r="AW2651" s="13" t="s">
        <v>30</v>
      </c>
      <c r="AX2651" s="13" t="s">
        <v>73</v>
      </c>
      <c r="AY2651" s="252" t="s">
        <v>129</v>
      </c>
    </row>
    <row r="2652" spans="1:51" s="14" customFormat="1" ht="12">
      <c r="A2652" s="14"/>
      <c r="B2652" s="253"/>
      <c r="C2652" s="254"/>
      <c r="D2652" s="234" t="s">
        <v>188</v>
      </c>
      <c r="E2652" s="255" t="s">
        <v>1</v>
      </c>
      <c r="F2652" s="256" t="s">
        <v>1637</v>
      </c>
      <c r="G2652" s="254"/>
      <c r="H2652" s="257">
        <v>4.385</v>
      </c>
      <c r="I2652" s="258"/>
      <c r="J2652" s="254"/>
      <c r="K2652" s="254"/>
      <c r="L2652" s="259"/>
      <c r="M2652" s="260"/>
      <c r="N2652" s="261"/>
      <c r="O2652" s="261"/>
      <c r="P2652" s="261"/>
      <c r="Q2652" s="261"/>
      <c r="R2652" s="261"/>
      <c r="S2652" s="261"/>
      <c r="T2652" s="262"/>
      <c r="U2652" s="14"/>
      <c r="V2652" s="14"/>
      <c r="W2652" s="14"/>
      <c r="X2652" s="14"/>
      <c r="Y2652" s="14"/>
      <c r="Z2652" s="14"/>
      <c r="AA2652" s="14"/>
      <c r="AB2652" s="14"/>
      <c r="AC2652" s="14"/>
      <c r="AD2652" s="14"/>
      <c r="AE2652" s="14"/>
      <c r="AT2652" s="263" t="s">
        <v>188</v>
      </c>
      <c r="AU2652" s="263" t="s">
        <v>82</v>
      </c>
      <c r="AV2652" s="14" t="s">
        <v>82</v>
      </c>
      <c r="AW2652" s="14" t="s">
        <v>30</v>
      </c>
      <c r="AX2652" s="14" t="s">
        <v>73</v>
      </c>
      <c r="AY2652" s="263" t="s">
        <v>129</v>
      </c>
    </row>
    <row r="2653" spans="1:51" s="13" customFormat="1" ht="12">
      <c r="A2653" s="13"/>
      <c r="B2653" s="243"/>
      <c r="C2653" s="244"/>
      <c r="D2653" s="234" t="s">
        <v>188</v>
      </c>
      <c r="E2653" s="245" t="s">
        <v>1</v>
      </c>
      <c r="F2653" s="246" t="s">
        <v>403</v>
      </c>
      <c r="G2653" s="244"/>
      <c r="H2653" s="245" t="s">
        <v>1</v>
      </c>
      <c r="I2653" s="247"/>
      <c r="J2653" s="244"/>
      <c r="K2653" s="244"/>
      <c r="L2653" s="248"/>
      <c r="M2653" s="249"/>
      <c r="N2653" s="250"/>
      <c r="O2653" s="250"/>
      <c r="P2653" s="250"/>
      <c r="Q2653" s="250"/>
      <c r="R2653" s="250"/>
      <c r="S2653" s="250"/>
      <c r="T2653" s="251"/>
      <c r="U2653" s="13"/>
      <c r="V2653" s="13"/>
      <c r="W2653" s="13"/>
      <c r="X2653" s="13"/>
      <c r="Y2653" s="13"/>
      <c r="Z2653" s="13"/>
      <c r="AA2653" s="13"/>
      <c r="AB2653" s="13"/>
      <c r="AC2653" s="13"/>
      <c r="AD2653" s="13"/>
      <c r="AE2653" s="13"/>
      <c r="AT2653" s="252" t="s">
        <v>188</v>
      </c>
      <c r="AU2653" s="252" t="s">
        <v>82</v>
      </c>
      <c r="AV2653" s="13" t="s">
        <v>80</v>
      </c>
      <c r="AW2653" s="13" t="s">
        <v>30</v>
      </c>
      <c r="AX2653" s="13" t="s">
        <v>73</v>
      </c>
      <c r="AY2653" s="252" t="s">
        <v>129</v>
      </c>
    </row>
    <row r="2654" spans="1:51" s="14" customFormat="1" ht="12">
      <c r="A2654" s="14"/>
      <c r="B2654" s="253"/>
      <c r="C2654" s="254"/>
      <c r="D2654" s="234" t="s">
        <v>188</v>
      </c>
      <c r="E2654" s="255" t="s">
        <v>1</v>
      </c>
      <c r="F2654" s="256" t="s">
        <v>1638</v>
      </c>
      <c r="G2654" s="254"/>
      <c r="H2654" s="257">
        <v>6.05</v>
      </c>
      <c r="I2654" s="258"/>
      <c r="J2654" s="254"/>
      <c r="K2654" s="254"/>
      <c r="L2654" s="259"/>
      <c r="M2654" s="260"/>
      <c r="N2654" s="261"/>
      <c r="O2654" s="261"/>
      <c r="P2654" s="261"/>
      <c r="Q2654" s="261"/>
      <c r="R2654" s="261"/>
      <c r="S2654" s="261"/>
      <c r="T2654" s="262"/>
      <c r="U2654" s="14"/>
      <c r="V2654" s="14"/>
      <c r="W2654" s="14"/>
      <c r="X2654" s="14"/>
      <c r="Y2654" s="14"/>
      <c r="Z2654" s="14"/>
      <c r="AA2654" s="14"/>
      <c r="AB2654" s="14"/>
      <c r="AC2654" s="14"/>
      <c r="AD2654" s="14"/>
      <c r="AE2654" s="14"/>
      <c r="AT2654" s="263" t="s">
        <v>188</v>
      </c>
      <c r="AU2654" s="263" t="s">
        <v>82</v>
      </c>
      <c r="AV2654" s="14" t="s">
        <v>82</v>
      </c>
      <c r="AW2654" s="14" t="s">
        <v>30</v>
      </c>
      <c r="AX2654" s="14" t="s">
        <v>73</v>
      </c>
      <c r="AY2654" s="263" t="s">
        <v>129</v>
      </c>
    </row>
    <row r="2655" spans="1:51" s="13" customFormat="1" ht="12">
      <c r="A2655" s="13"/>
      <c r="B2655" s="243"/>
      <c r="C2655" s="244"/>
      <c r="D2655" s="234" t="s">
        <v>188</v>
      </c>
      <c r="E2655" s="245" t="s">
        <v>1</v>
      </c>
      <c r="F2655" s="246" t="s">
        <v>656</v>
      </c>
      <c r="G2655" s="244"/>
      <c r="H2655" s="245" t="s">
        <v>1</v>
      </c>
      <c r="I2655" s="247"/>
      <c r="J2655" s="244"/>
      <c r="K2655" s="244"/>
      <c r="L2655" s="248"/>
      <c r="M2655" s="249"/>
      <c r="N2655" s="250"/>
      <c r="O2655" s="250"/>
      <c r="P2655" s="250"/>
      <c r="Q2655" s="250"/>
      <c r="R2655" s="250"/>
      <c r="S2655" s="250"/>
      <c r="T2655" s="251"/>
      <c r="U2655" s="13"/>
      <c r="V2655" s="13"/>
      <c r="W2655" s="13"/>
      <c r="X2655" s="13"/>
      <c r="Y2655" s="13"/>
      <c r="Z2655" s="13"/>
      <c r="AA2655" s="13"/>
      <c r="AB2655" s="13"/>
      <c r="AC2655" s="13"/>
      <c r="AD2655" s="13"/>
      <c r="AE2655" s="13"/>
      <c r="AT2655" s="252" t="s">
        <v>188</v>
      </c>
      <c r="AU2655" s="252" t="s">
        <v>82</v>
      </c>
      <c r="AV2655" s="13" t="s">
        <v>80</v>
      </c>
      <c r="AW2655" s="13" t="s">
        <v>30</v>
      </c>
      <c r="AX2655" s="13" t="s">
        <v>73</v>
      </c>
      <c r="AY2655" s="252" t="s">
        <v>129</v>
      </c>
    </row>
    <row r="2656" spans="1:51" s="14" customFormat="1" ht="12">
      <c r="A2656" s="14"/>
      <c r="B2656" s="253"/>
      <c r="C2656" s="254"/>
      <c r="D2656" s="234" t="s">
        <v>188</v>
      </c>
      <c r="E2656" s="255" t="s">
        <v>1</v>
      </c>
      <c r="F2656" s="256" t="s">
        <v>1639</v>
      </c>
      <c r="G2656" s="254"/>
      <c r="H2656" s="257">
        <v>4.95</v>
      </c>
      <c r="I2656" s="258"/>
      <c r="J2656" s="254"/>
      <c r="K2656" s="254"/>
      <c r="L2656" s="259"/>
      <c r="M2656" s="260"/>
      <c r="N2656" s="261"/>
      <c r="O2656" s="261"/>
      <c r="P2656" s="261"/>
      <c r="Q2656" s="261"/>
      <c r="R2656" s="261"/>
      <c r="S2656" s="261"/>
      <c r="T2656" s="262"/>
      <c r="U2656" s="14"/>
      <c r="V2656" s="14"/>
      <c r="W2656" s="14"/>
      <c r="X2656" s="14"/>
      <c r="Y2656" s="14"/>
      <c r="Z2656" s="14"/>
      <c r="AA2656" s="14"/>
      <c r="AB2656" s="14"/>
      <c r="AC2656" s="14"/>
      <c r="AD2656" s="14"/>
      <c r="AE2656" s="14"/>
      <c r="AT2656" s="263" t="s">
        <v>188</v>
      </c>
      <c r="AU2656" s="263" t="s">
        <v>82</v>
      </c>
      <c r="AV2656" s="14" t="s">
        <v>82</v>
      </c>
      <c r="AW2656" s="14" t="s">
        <v>30</v>
      </c>
      <c r="AX2656" s="14" t="s">
        <v>73</v>
      </c>
      <c r="AY2656" s="263" t="s">
        <v>129</v>
      </c>
    </row>
    <row r="2657" spans="1:51" s="13" customFormat="1" ht="12">
      <c r="A2657" s="13"/>
      <c r="B2657" s="243"/>
      <c r="C2657" s="244"/>
      <c r="D2657" s="234" t="s">
        <v>188</v>
      </c>
      <c r="E2657" s="245" t="s">
        <v>1</v>
      </c>
      <c r="F2657" s="246" t="s">
        <v>659</v>
      </c>
      <c r="G2657" s="244"/>
      <c r="H2657" s="245" t="s">
        <v>1</v>
      </c>
      <c r="I2657" s="247"/>
      <c r="J2657" s="244"/>
      <c r="K2657" s="244"/>
      <c r="L2657" s="248"/>
      <c r="M2657" s="249"/>
      <c r="N2657" s="250"/>
      <c r="O2657" s="250"/>
      <c r="P2657" s="250"/>
      <c r="Q2657" s="250"/>
      <c r="R2657" s="250"/>
      <c r="S2657" s="250"/>
      <c r="T2657" s="251"/>
      <c r="U2657" s="13"/>
      <c r="V2657" s="13"/>
      <c r="W2657" s="13"/>
      <c r="X2657" s="13"/>
      <c r="Y2657" s="13"/>
      <c r="Z2657" s="13"/>
      <c r="AA2657" s="13"/>
      <c r="AB2657" s="13"/>
      <c r="AC2657" s="13"/>
      <c r="AD2657" s="13"/>
      <c r="AE2657" s="13"/>
      <c r="AT2657" s="252" t="s">
        <v>188</v>
      </c>
      <c r="AU2657" s="252" t="s">
        <v>82</v>
      </c>
      <c r="AV2657" s="13" t="s">
        <v>80</v>
      </c>
      <c r="AW2657" s="13" t="s">
        <v>30</v>
      </c>
      <c r="AX2657" s="13" t="s">
        <v>73</v>
      </c>
      <c r="AY2657" s="252" t="s">
        <v>129</v>
      </c>
    </row>
    <row r="2658" spans="1:51" s="14" customFormat="1" ht="12">
      <c r="A2658" s="14"/>
      <c r="B2658" s="253"/>
      <c r="C2658" s="254"/>
      <c r="D2658" s="234" t="s">
        <v>188</v>
      </c>
      <c r="E2658" s="255" t="s">
        <v>1</v>
      </c>
      <c r="F2658" s="256" t="s">
        <v>1640</v>
      </c>
      <c r="G2658" s="254"/>
      <c r="H2658" s="257">
        <v>4.25</v>
      </c>
      <c r="I2658" s="258"/>
      <c r="J2658" s="254"/>
      <c r="K2658" s="254"/>
      <c r="L2658" s="259"/>
      <c r="M2658" s="260"/>
      <c r="N2658" s="261"/>
      <c r="O2658" s="261"/>
      <c r="P2658" s="261"/>
      <c r="Q2658" s="261"/>
      <c r="R2658" s="261"/>
      <c r="S2658" s="261"/>
      <c r="T2658" s="262"/>
      <c r="U2658" s="14"/>
      <c r="V2658" s="14"/>
      <c r="W2658" s="14"/>
      <c r="X2658" s="14"/>
      <c r="Y2658" s="14"/>
      <c r="Z2658" s="14"/>
      <c r="AA2658" s="14"/>
      <c r="AB2658" s="14"/>
      <c r="AC2658" s="14"/>
      <c r="AD2658" s="14"/>
      <c r="AE2658" s="14"/>
      <c r="AT2658" s="263" t="s">
        <v>188</v>
      </c>
      <c r="AU2658" s="263" t="s">
        <v>82</v>
      </c>
      <c r="AV2658" s="14" t="s">
        <v>82</v>
      </c>
      <c r="AW2658" s="14" t="s">
        <v>30</v>
      </c>
      <c r="AX2658" s="14" t="s">
        <v>73</v>
      </c>
      <c r="AY2658" s="263" t="s">
        <v>129</v>
      </c>
    </row>
    <row r="2659" spans="1:51" s="13" customFormat="1" ht="12">
      <c r="A2659" s="13"/>
      <c r="B2659" s="243"/>
      <c r="C2659" s="244"/>
      <c r="D2659" s="234" t="s">
        <v>188</v>
      </c>
      <c r="E2659" s="245" t="s">
        <v>1</v>
      </c>
      <c r="F2659" s="246" t="s">
        <v>404</v>
      </c>
      <c r="G2659" s="244"/>
      <c r="H2659" s="245" t="s">
        <v>1</v>
      </c>
      <c r="I2659" s="247"/>
      <c r="J2659" s="244"/>
      <c r="K2659" s="244"/>
      <c r="L2659" s="248"/>
      <c r="M2659" s="249"/>
      <c r="N2659" s="250"/>
      <c r="O2659" s="250"/>
      <c r="P2659" s="250"/>
      <c r="Q2659" s="250"/>
      <c r="R2659" s="250"/>
      <c r="S2659" s="250"/>
      <c r="T2659" s="251"/>
      <c r="U2659" s="13"/>
      <c r="V2659" s="13"/>
      <c r="W2659" s="13"/>
      <c r="X2659" s="13"/>
      <c r="Y2659" s="13"/>
      <c r="Z2659" s="13"/>
      <c r="AA2659" s="13"/>
      <c r="AB2659" s="13"/>
      <c r="AC2659" s="13"/>
      <c r="AD2659" s="13"/>
      <c r="AE2659" s="13"/>
      <c r="AT2659" s="252" t="s">
        <v>188</v>
      </c>
      <c r="AU2659" s="252" t="s">
        <v>82</v>
      </c>
      <c r="AV2659" s="13" t="s">
        <v>80</v>
      </c>
      <c r="AW2659" s="13" t="s">
        <v>30</v>
      </c>
      <c r="AX2659" s="13" t="s">
        <v>73</v>
      </c>
      <c r="AY2659" s="252" t="s">
        <v>129</v>
      </c>
    </row>
    <row r="2660" spans="1:51" s="14" customFormat="1" ht="12">
      <c r="A2660" s="14"/>
      <c r="B2660" s="253"/>
      <c r="C2660" s="254"/>
      <c r="D2660" s="234" t="s">
        <v>188</v>
      </c>
      <c r="E2660" s="255" t="s">
        <v>1</v>
      </c>
      <c r="F2660" s="256" t="s">
        <v>1641</v>
      </c>
      <c r="G2660" s="254"/>
      <c r="H2660" s="257">
        <v>4.65</v>
      </c>
      <c r="I2660" s="258"/>
      <c r="J2660" s="254"/>
      <c r="K2660" s="254"/>
      <c r="L2660" s="259"/>
      <c r="M2660" s="260"/>
      <c r="N2660" s="261"/>
      <c r="O2660" s="261"/>
      <c r="P2660" s="261"/>
      <c r="Q2660" s="261"/>
      <c r="R2660" s="261"/>
      <c r="S2660" s="261"/>
      <c r="T2660" s="262"/>
      <c r="U2660" s="14"/>
      <c r="V2660" s="14"/>
      <c r="W2660" s="14"/>
      <c r="X2660" s="14"/>
      <c r="Y2660" s="14"/>
      <c r="Z2660" s="14"/>
      <c r="AA2660" s="14"/>
      <c r="AB2660" s="14"/>
      <c r="AC2660" s="14"/>
      <c r="AD2660" s="14"/>
      <c r="AE2660" s="14"/>
      <c r="AT2660" s="263" t="s">
        <v>188</v>
      </c>
      <c r="AU2660" s="263" t="s">
        <v>82</v>
      </c>
      <c r="AV2660" s="14" t="s">
        <v>82</v>
      </c>
      <c r="AW2660" s="14" t="s">
        <v>30</v>
      </c>
      <c r="AX2660" s="14" t="s">
        <v>73</v>
      </c>
      <c r="AY2660" s="263" t="s">
        <v>129</v>
      </c>
    </row>
    <row r="2661" spans="1:51" s="13" customFormat="1" ht="12">
      <c r="A2661" s="13"/>
      <c r="B2661" s="243"/>
      <c r="C2661" s="244"/>
      <c r="D2661" s="234" t="s">
        <v>188</v>
      </c>
      <c r="E2661" s="245" t="s">
        <v>1</v>
      </c>
      <c r="F2661" s="246" t="s">
        <v>664</v>
      </c>
      <c r="G2661" s="244"/>
      <c r="H2661" s="245" t="s">
        <v>1</v>
      </c>
      <c r="I2661" s="247"/>
      <c r="J2661" s="244"/>
      <c r="K2661" s="244"/>
      <c r="L2661" s="248"/>
      <c r="M2661" s="249"/>
      <c r="N2661" s="250"/>
      <c r="O2661" s="250"/>
      <c r="P2661" s="250"/>
      <c r="Q2661" s="250"/>
      <c r="R2661" s="250"/>
      <c r="S2661" s="250"/>
      <c r="T2661" s="251"/>
      <c r="U2661" s="13"/>
      <c r="V2661" s="13"/>
      <c r="W2661" s="13"/>
      <c r="X2661" s="13"/>
      <c r="Y2661" s="13"/>
      <c r="Z2661" s="13"/>
      <c r="AA2661" s="13"/>
      <c r="AB2661" s="13"/>
      <c r="AC2661" s="13"/>
      <c r="AD2661" s="13"/>
      <c r="AE2661" s="13"/>
      <c r="AT2661" s="252" t="s">
        <v>188</v>
      </c>
      <c r="AU2661" s="252" t="s">
        <v>82</v>
      </c>
      <c r="AV2661" s="13" t="s">
        <v>80</v>
      </c>
      <c r="AW2661" s="13" t="s">
        <v>30</v>
      </c>
      <c r="AX2661" s="13" t="s">
        <v>73</v>
      </c>
      <c r="AY2661" s="252" t="s">
        <v>129</v>
      </c>
    </row>
    <row r="2662" spans="1:51" s="14" customFormat="1" ht="12">
      <c r="A2662" s="14"/>
      <c r="B2662" s="253"/>
      <c r="C2662" s="254"/>
      <c r="D2662" s="234" t="s">
        <v>188</v>
      </c>
      <c r="E2662" s="255" t="s">
        <v>1</v>
      </c>
      <c r="F2662" s="256" t="s">
        <v>1642</v>
      </c>
      <c r="G2662" s="254"/>
      <c r="H2662" s="257">
        <v>4.95</v>
      </c>
      <c r="I2662" s="258"/>
      <c r="J2662" s="254"/>
      <c r="K2662" s="254"/>
      <c r="L2662" s="259"/>
      <c r="M2662" s="260"/>
      <c r="N2662" s="261"/>
      <c r="O2662" s="261"/>
      <c r="P2662" s="261"/>
      <c r="Q2662" s="261"/>
      <c r="R2662" s="261"/>
      <c r="S2662" s="261"/>
      <c r="T2662" s="262"/>
      <c r="U2662" s="14"/>
      <c r="V2662" s="14"/>
      <c r="W2662" s="14"/>
      <c r="X2662" s="14"/>
      <c r="Y2662" s="14"/>
      <c r="Z2662" s="14"/>
      <c r="AA2662" s="14"/>
      <c r="AB2662" s="14"/>
      <c r="AC2662" s="14"/>
      <c r="AD2662" s="14"/>
      <c r="AE2662" s="14"/>
      <c r="AT2662" s="263" t="s">
        <v>188</v>
      </c>
      <c r="AU2662" s="263" t="s">
        <v>82</v>
      </c>
      <c r="AV2662" s="14" t="s">
        <v>82</v>
      </c>
      <c r="AW2662" s="14" t="s">
        <v>30</v>
      </c>
      <c r="AX2662" s="14" t="s">
        <v>73</v>
      </c>
      <c r="AY2662" s="263" t="s">
        <v>129</v>
      </c>
    </row>
    <row r="2663" spans="1:51" s="13" customFormat="1" ht="12">
      <c r="A2663" s="13"/>
      <c r="B2663" s="243"/>
      <c r="C2663" s="244"/>
      <c r="D2663" s="234" t="s">
        <v>188</v>
      </c>
      <c r="E2663" s="245" t="s">
        <v>1</v>
      </c>
      <c r="F2663" s="246" t="s">
        <v>407</v>
      </c>
      <c r="G2663" s="244"/>
      <c r="H2663" s="245" t="s">
        <v>1</v>
      </c>
      <c r="I2663" s="247"/>
      <c r="J2663" s="244"/>
      <c r="K2663" s="244"/>
      <c r="L2663" s="248"/>
      <c r="M2663" s="249"/>
      <c r="N2663" s="250"/>
      <c r="O2663" s="250"/>
      <c r="P2663" s="250"/>
      <c r="Q2663" s="250"/>
      <c r="R2663" s="250"/>
      <c r="S2663" s="250"/>
      <c r="T2663" s="251"/>
      <c r="U2663" s="13"/>
      <c r="V2663" s="13"/>
      <c r="W2663" s="13"/>
      <c r="X2663" s="13"/>
      <c r="Y2663" s="13"/>
      <c r="Z2663" s="13"/>
      <c r="AA2663" s="13"/>
      <c r="AB2663" s="13"/>
      <c r="AC2663" s="13"/>
      <c r="AD2663" s="13"/>
      <c r="AE2663" s="13"/>
      <c r="AT2663" s="252" t="s">
        <v>188</v>
      </c>
      <c r="AU2663" s="252" t="s">
        <v>82</v>
      </c>
      <c r="AV2663" s="13" t="s">
        <v>80</v>
      </c>
      <c r="AW2663" s="13" t="s">
        <v>30</v>
      </c>
      <c r="AX2663" s="13" t="s">
        <v>73</v>
      </c>
      <c r="AY2663" s="252" t="s">
        <v>129</v>
      </c>
    </row>
    <row r="2664" spans="1:51" s="14" customFormat="1" ht="12">
      <c r="A2664" s="14"/>
      <c r="B2664" s="253"/>
      <c r="C2664" s="254"/>
      <c r="D2664" s="234" t="s">
        <v>188</v>
      </c>
      <c r="E2664" s="255" t="s">
        <v>1</v>
      </c>
      <c r="F2664" s="256" t="s">
        <v>1643</v>
      </c>
      <c r="G2664" s="254"/>
      <c r="H2664" s="257">
        <v>39.3</v>
      </c>
      <c r="I2664" s="258"/>
      <c r="J2664" s="254"/>
      <c r="K2664" s="254"/>
      <c r="L2664" s="259"/>
      <c r="M2664" s="260"/>
      <c r="N2664" s="261"/>
      <c r="O2664" s="261"/>
      <c r="P2664" s="261"/>
      <c r="Q2664" s="261"/>
      <c r="R2664" s="261"/>
      <c r="S2664" s="261"/>
      <c r="T2664" s="262"/>
      <c r="U2664" s="14"/>
      <c r="V2664" s="14"/>
      <c r="W2664" s="14"/>
      <c r="X2664" s="14"/>
      <c r="Y2664" s="14"/>
      <c r="Z2664" s="14"/>
      <c r="AA2664" s="14"/>
      <c r="AB2664" s="14"/>
      <c r="AC2664" s="14"/>
      <c r="AD2664" s="14"/>
      <c r="AE2664" s="14"/>
      <c r="AT2664" s="263" t="s">
        <v>188</v>
      </c>
      <c r="AU2664" s="263" t="s">
        <v>82</v>
      </c>
      <c r="AV2664" s="14" t="s">
        <v>82</v>
      </c>
      <c r="AW2664" s="14" t="s">
        <v>30</v>
      </c>
      <c r="AX2664" s="14" t="s">
        <v>73</v>
      </c>
      <c r="AY2664" s="263" t="s">
        <v>129</v>
      </c>
    </row>
    <row r="2665" spans="1:51" s="13" customFormat="1" ht="12">
      <c r="A2665" s="13"/>
      <c r="B2665" s="243"/>
      <c r="C2665" s="244"/>
      <c r="D2665" s="234" t="s">
        <v>188</v>
      </c>
      <c r="E2665" s="245" t="s">
        <v>1</v>
      </c>
      <c r="F2665" s="246" t="s">
        <v>671</v>
      </c>
      <c r="G2665" s="244"/>
      <c r="H2665" s="245" t="s">
        <v>1</v>
      </c>
      <c r="I2665" s="247"/>
      <c r="J2665" s="244"/>
      <c r="K2665" s="244"/>
      <c r="L2665" s="248"/>
      <c r="M2665" s="249"/>
      <c r="N2665" s="250"/>
      <c r="O2665" s="250"/>
      <c r="P2665" s="250"/>
      <c r="Q2665" s="250"/>
      <c r="R2665" s="250"/>
      <c r="S2665" s="250"/>
      <c r="T2665" s="251"/>
      <c r="U2665" s="13"/>
      <c r="V2665" s="13"/>
      <c r="W2665" s="13"/>
      <c r="X2665" s="13"/>
      <c r="Y2665" s="13"/>
      <c r="Z2665" s="13"/>
      <c r="AA2665" s="13"/>
      <c r="AB2665" s="13"/>
      <c r="AC2665" s="13"/>
      <c r="AD2665" s="13"/>
      <c r="AE2665" s="13"/>
      <c r="AT2665" s="252" t="s">
        <v>188</v>
      </c>
      <c r="AU2665" s="252" t="s">
        <v>82</v>
      </c>
      <c r="AV2665" s="13" t="s">
        <v>80</v>
      </c>
      <c r="AW2665" s="13" t="s">
        <v>30</v>
      </c>
      <c r="AX2665" s="13" t="s">
        <v>73</v>
      </c>
      <c r="AY2665" s="252" t="s">
        <v>129</v>
      </c>
    </row>
    <row r="2666" spans="1:51" s="14" customFormat="1" ht="12">
      <c r="A2666" s="14"/>
      <c r="B2666" s="253"/>
      <c r="C2666" s="254"/>
      <c r="D2666" s="234" t="s">
        <v>188</v>
      </c>
      <c r="E2666" s="255" t="s">
        <v>1</v>
      </c>
      <c r="F2666" s="256" t="s">
        <v>1644</v>
      </c>
      <c r="G2666" s="254"/>
      <c r="H2666" s="257">
        <v>9.53</v>
      </c>
      <c r="I2666" s="258"/>
      <c r="J2666" s="254"/>
      <c r="K2666" s="254"/>
      <c r="L2666" s="259"/>
      <c r="M2666" s="260"/>
      <c r="N2666" s="261"/>
      <c r="O2666" s="261"/>
      <c r="P2666" s="261"/>
      <c r="Q2666" s="261"/>
      <c r="R2666" s="261"/>
      <c r="S2666" s="261"/>
      <c r="T2666" s="262"/>
      <c r="U2666" s="14"/>
      <c r="V2666" s="14"/>
      <c r="W2666" s="14"/>
      <c r="X2666" s="14"/>
      <c r="Y2666" s="14"/>
      <c r="Z2666" s="14"/>
      <c r="AA2666" s="14"/>
      <c r="AB2666" s="14"/>
      <c r="AC2666" s="14"/>
      <c r="AD2666" s="14"/>
      <c r="AE2666" s="14"/>
      <c r="AT2666" s="263" t="s">
        <v>188</v>
      </c>
      <c r="AU2666" s="263" t="s">
        <v>82</v>
      </c>
      <c r="AV2666" s="14" t="s">
        <v>82</v>
      </c>
      <c r="AW2666" s="14" t="s">
        <v>30</v>
      </c>
      <c r="AX2666" s="14" t="s">
        <v>73</v>
      </c>
      <c r="AY2666" s="263" t="s">
        <v>129</v>
      </c>
    </row>
    <row r="2667" spans="1:51" s="16" customFormat="1" ht="12">
      <c r="A2667" s="16"/>
      <c r="B2667" s="286"/>
      <c r="C2667" s="287"/>
      <c r="D2667" s="234" t="s">
        <v>188</v>
      </c>
      <c r="E2667" s="288" t="s">
        <v>1</v>
      </c>
      <c r="F2667" s="289" t="s">
        <v>451</v>
      </c>
      <c r="G2667" s="287"/>
      <c r="H2667" s="290">
        <v>82.61500000000001</v>
      </c>
      <c r="I2667" s="291"/>
      <c r="J2667" s="287"/>
      <c r="K2667" s="287"/>
      <c r="L2667" s="292"/>
      <c r="M2667" s="293"/>
      <c r="N2667" s="294"/>
      <c r="O2667" s="294"/>
      <c r="P2667" s="294"/>
      <c r="Q2667" s="294"/>
      <c r="R2667" s="294"/>
      <c r="S2667" s="294"/>
      <c r="T2667" s="295"/>
      <c r="U2667" s="16"/>
      <c r="V2667" s="16"/>
      <c r="W2667" s="16"/>
      <c r="X2667" s="16"/>
      <c r="Y2667" s="16"/>
      <c r="Z2667" s="16"/>
      <c r="AA2667" s="16"/>
      <c r="AB2667" s="16"/>
      <c r="AC2667" s="16"/>
      <c r="AD2667" s="16"/>
      <c r="AE2667" s="16"/>
      <c r="AT2667" s="296" t="s">
        <v>188</v>
      </c>
      <c r="AU2667" s="296" t="s">
        <v>82</v>
      </c>
      <c r="AV2667" s="16" t="s">
        <v>141</v>
      </c>
      <c r="AW2667" s="16" t="s">
        <v>30</v>
      </c>
      <c r="AX2667" s="16" t="s">
        <v>73</v>
      </c>
      <c r="AY2667" s="296" t="s">
        <v>129</v>
      </c>
    </row>
    <row r="2668" spans="1:51" s="15" customFormat="1" ht="12">
      <c r="A2668" s="15"/>
      <c r="B2668" s="264"/>
      <c r="C2668" s="265"/>
      <c r="D2668" s="234" t="s">
        <v>188</v>
      </c>
      <c r="E2668" s="266" t="s">
        <v>1</v>
      </c>
      <c r="F2668" s="267" t="s">
        <v>197</v>
      </c>
      <c r="G2668" s="265"/>
      <c r="H2668" s="268">
        <v>112.99499999999999</v>
      </c>
      <c r="I2668" s="269"/>
      <c r="J2668" s="265"/>
      <c r="K2668" s="265"/>
      <c r="L2668" s="270"/>
      <c r="M2668" s="271"/>
      <c r="N2668" s="272"/>
      <c r="O2668" s="272"/>
      <c r="P2668" s="272"/>
      <c r="Q2668" s="272"/>
      <c r="R2668" s="272"/>
      <c r="S2668" s="272"/>
      <c r="T2668" s="273"/>
      <c r="U2668" s="15"/>
      <c r="V2668" s="15"/>
      <c r="W2668" s="15"/>
      <c r="X2668" s="15"/>
      <c r="Y2668" s="15"/>
      <c r="Z2668" s="15"/>
      <c r="AA2668" s="15"/>
      <c r="AB2668" s="15"/>
      <c r="AC2668" s="15"/>
      <c r="AD2668" s="15"/>
      <c r="AE2668" s="15"/>
      <c r="AT2668" s="274" t="s">
        <v>188</v>
      </c>
      <c r="AU2668" s="274" t="s">
        <v>82</v>
      </c>
      <c r="AV2668" s="15" t="s">
        <v>136</v>
      </c>
      <c r="AW2668" s="15" t="s">
        <v>30</v>
      </c>
      <c r="AX2668" s="15" t="s">
        <v>80</v>
      </c>
      <c r="AY2668" s="274" t="s">
        <v>129</v>
      </c>
    </row>
    <row r="2669" spans="1:65" s="2" customFormat="1" ht="37.8" customHeight="1">
      <c r="A2669" s="39"/>
      <c r="B2669" s="40"/>
      <c r="C2669" s="220" t="s">
        <v>881</v>
      </c>
      <c r="D2669" s="220" t="s">
        <v>132</v>
      </c>
      <c r="E2669" s="221" t="s">
        <v>1645</v>
      </c>
      <c r="F2669" s="222" t="s">
        <v>1646</v>
      </c>
      <c r="G2669" s="223" t="s">
        <v>187</v>
      </c>
      <c r="H2669" s="224">
        <v>52.477</v>
      </c>
      <c r="I2669" s="225"/>
      <c r="J2669" s="226">
        <f>ROUND(I2669*H2669,2)</f>
        <v>0</v>
      </c>
      <c r="K2669" s="227"/>
      <c r="L2669" s="45"/>
      <c r="M2669" s="228" t="s">
        <v>1</v>
      </c>
      <c r="N2669" s="229" t="s">
        <v>38</v>
      </c>
      <c r="O2669" s="92"/>
      <c r="P2669" s="230">
        <f>O2669*H2669</f>
        <v>0</v>
      </c>
      <c r="Q2669" s="230">
        <v>0</v>
      </c>
      <c r="R2669" s="230">
        <f>Q2669*H2669</f>
        <v>0</v>
      </c>
      <c r="S2669" s="230">
        <v>0</v>
      </c>
      <c r="T2669" s="231">
        <f>S2669*H2669</f>
        <v>0</v>
      </c>
      <c r="U2669" s="39"/>
      <c r="V2669" s="39"/>
      <c r="W2669" s="39"/>
      <c r="X2669" s="39"/>
      <c r="Y2669" s="39"/>
      <c r="Z2669" s="39"/>
      <c r="AA2669" s="39"/>
      <c r="AB2669" s="39"/>
      <c r="AC2669" s="39"/>
      <c r="AD2669" s="39"/>
      <c r="AE2669" s="39"/>
      <c r="AR2669" s="232" t="s">
        <v>248</v>
      </c>
      <c r="AT2669" s="232" t="s">
        <v>132</v>
      </c>
      <c r="AU2669" s="232" t="s">
        <v>82</v>
      </c>
      <c r="AY2669" s="18" t="s">
        <v>129</v>
      </c>
      <c r="BE2669" s="233">
        <f>IF(N2669="základní",J2669,0)</f>
        <v>0</v>
      </c>
      <c r="BF2669" s="233">
        <f>IF(N2669="snížená",J2669,0)</f>
        <v>0</v>
      </c>
      <c r="BG2669" s="233">
        <f>IF(N2669="zákl. přenesená",J2669,0)</f>
        <v>0</v>
      </c>
      <c r="BH2669" s="233">
        <f>IF(N2669="sníž. přenesená",J2669,0)</f>
        <v>0</v>
      </c>
      <c r="BI2669" s="233">
        <f>IF(N2669="nulová",J2669,0)</f>
        <v>0</v>
      </c>
      <c r="BJ2669" s="18" t="s">
        <v>80</v>
      </c>
      <c r="BK2669" s="233">
        <f>ROUND(I2669*H2669,2)</f>
        <v>0</v>
      </c>
      <c r="BL2669" s="18" t="s">
        <v>248</v>
      </c>
      <c r="BM2669" s="232" t="s">
        <v>1647</v>
      </c>
    </row>
    <row r="2670" spans="1:47" s="2" customFormat="1" ht="12">
      <c r="A2670" s="39"/>
      <c r="B2670" s="40"/>
      <c r="C2670" s="41"/>
      <c r="D2670" s="234" t="s">
        <v>137</v>
      </c>
      <c r="E2670" s="41"/>
      <c r="F2670" s="235" t="s">
        <v>1646</v>
      </c>
      <c r="G2670" s="41"/>
      <c r="H2670" s="41"/>
      <c r="I2670" s="236"/>
      <c r="J2670" s="41"/>
      <c r="K2670" s="41"/>
      <c r="L2670" s="45"/>
      <c r="M2670" s="237"/>
      <c r="N2670" s="238"/>
      <c r="O2670" s="92"/>
      <c r="P2670" s="92"/>
      <c r="Q2670" s="92"/>
      <c r="R2670" s="92"/>
      <c r="S2670" s="92"/>
      <c r="T2670" s="93"/>
      <c r="U2670" s="39"/>
      <c r="V2670" s="39"/>
      <c r="W2670" s="39"/>
      <c r="X2670" s="39"/>
      <c r="Y2670" s="39"/>
      <c r="Z2670" s="39"/>
      <c r="AA2670" s="39"/>
      <c r="AB2670" s="39"/>
      <c r="AC2670" s="39"/>
      <c r="AD2670" s="39"/>
      <c r="AE2670" s="39"/>
      <c r="AT2670" s="18" t="s">
        <v>137</v>
      </c>
      <c r="AU2670" s="18" t="s">
        <v>82</v>
      </c>
    </row>
    <row r="2671" spans="1:65" s="2" customFormat="1" ht="24.15" customHeight="1">
      <c r="A2671" s="39"/>
      <c r="B2671" s="40"/>
      <c r="C2671" s="275" t="s">
        <v>1648</v>
      </c>
      <c r="D2671" s="275" t="s">
        <v>293</v>
      </c>
      <c r="E2671" s="276" t="s">
        <v>1649</v>
      </c>
      <c r="F2671" s="277" t="s">
        <v>1650</v>
      </c>
      <c r="G2671" s="278" t="s">
        <v>187</v>
      </c>
      <c r="H2671" s="279">
        <v>57.725</v>
      </c>
      <c r="I2671" s="280"/>
      <c r="J2671" s="281">
        <f>ROUND(I2671*H2671,2)</f>
        <v>0</v>
      </c>
      <c r="K2671" s="282"/>
      <c r="L2671" s="283"/>
      <c r="M2671" s="284" t="s">
        <v>1</v>
      </c>
      <c r="N2671" s="285" t="s">
        <v>38</v>
      </c>
      <c r="O2671" s="92"/>
      <c r="P2671" s="230">
        <f>O2671*H2671</f>
        <v>0</v>
      </c>
      <c r="Q2671" s="230">
        <v>0</v>
      </c>
      <c r="R2671" s="230">
        <f>Q2671*H2671</f>
        <v>0</v>
      </c>
      <c r="S2671" s="230">
        <v>0</v>
      </c>
      <c r="T2671" s="231">
        <f>S2671*H2671</f>
        <v>0</v>
      </c>
      <c r="U2671" s="39"/>
      <c r="V2671" s="39"/>
      <c r="W2671" s="39"/>
      <c r="X2671" s="39"/>
      <c r="Y2671" s="39"/>
      <c r="Z2671" s="39"/>
      <c r="AA2671" s="39"/>
      <c r="AB2671" s="39"/>
      <c r="AC2671" s="39"/>
      <c r="AD2671" s="39"/>
      <c r="AE2671" s="39"/>
      <c r="AR2671" s="232" t="s">
        <v>291</v>
      </c>
      <c r="AT2671" s="232" t="s">
        <v>293</v>
      </c>
      <c r="AU2671" s="232" t="s">
        <v>82</v>
      </c>
      <c r="AY2671" s="18" t="s">
        <v>129</v>
      </c>
      <c r="BE2671" s="233">
        <f>IF(N2671="základní",J2671,0)</f>
        <v>0</v>
      </c>
      <c r="BF2671" s="233">
        <f>IF(N2671="snížená",J2671,0)</f>
        <v>0</v>
      </c>
      <c r="BG2671" s="233">
        <f>IF(N2671="zákl. přenesená",J2671,0)</f>
        <v>0</v>
      </c>
      <c r="BH2671" s="233">
        <f>IF(N2671="sníž. přenesená",J2671,0)</f>
        <v>0</v>
      </c>
      <c r="BI2671" s="233">
        <f>IF(N2671="nulová",J2671,0)</f>
        <v>0</v>
      </c>
      <c r="BJ2671" s="18" t="s">
        <v>80</v>
      </c>
      <c r="BK2671" s="233">
        <f>ROUND(I2671*H2671,2)</f>
        <v>0</v>
      </c>
      <c r="BL2671" s="18" t="s">
        <v>248</v>
      </c>
      <c r="BM2671" s="232" t="s">
        <v>1651</v>
      </c>
    </row>
    <row r="2672" spans="1:47" s="2" customFormat="1" ht="12">
      <c r="A2672" s="39"/>
      <c r="B2672" s="40"/>
      <c r="C2672" s="41"/>
      <c r="D2672" s="234" t="s">
        <v>137</v>
      </c>
      <c r="E2672" s="41"/>
      <c r="F2672" s="235" t="s">
        <v>1650</v>
      </c>
      <c r="G2672" s="41"/>
      <c r="H2672" s="41"/>
      <c r="I2672" s="236"/>
      <c r="J2672" s="41"/>
      <c r="K2672" s="41"/>
      <c r="L2672" s="45"/>
      <c r="M2672" s="237"/>
      <c r="N2672" s="238"/>
      <c r="O2672" s="92"/>
      <c r="P2672" s="92"/>
      <c r="Q2672" s="92"/>
      <c r="R2672" s="92"/>
      <c r="S2672" s="92"/>
      <c r="T2672" s="93"/>
      <c r="U2672" s="39"/>
      <c r="V2672" s="39"/>
      <c r="W2672" s="39"/>
      <c r="X2672" s="39"/>
      <c r="Y2672" s="39"/>
      <c r="Z2672" s="39"/>
      <c r="AA2672" s="39"/>
      <c r="AB2672" s="39"/>
      <c r="AC2672" s="39"/>
      <c r="AD2672" s="39"/>
      <c r="AE2672" s="39"/>
      <c r="AT2672" s="18" t="s">
        <v>137</v>
      </c>
      <c r="AU2672" s="18" t="s">
        <v>82</v>
      </c>
    </row>
    <row r="2673" spans="1:51" s="14" customFormat="1" ht="12">
      <c r="A2673" s="14"/>
      <c r="B2673" s="253"/>
      <c r="C2673" s="254"/>
      <c r="D2673" s="234" t="s">
        <v>188</v>
      </c>
      <c r="E2673" s="255" t="s">
        <v>1</v>
      </c>
      <c r="F2673" s="256" t="s">
        <v>1652</v>
      </c>
      <c r="G2673" s="254"/>
      <c r="H2673" s="257">
        <v>57.725</v>
      </c>
      <c r="I2673" s="258"/>
      <c r="J2673" s="254"/>
      <c r="K2673" s="254"/>
      <c r="L2673" s="259"/>
      <c r="M2673" s="260"/>
      <c r="N2673" s="261"/>
      <c r="O2673" s="261"/>
      <c r="P2673" s="261"/>
      <c r="Q2673" s="261"/>
      <c r="R2673" s="261"/>
      <c r="S2673" s="261"/>
      <c r="T2673" s="262"/>
      <c r="U2673" s="14"/>
      <c r="V2673" s="14"/>
      <c r="W2673" s="14"/>
      <c r="X2673" s="14"/>
      <c r="Y2673" s="14"/>
      <c r="Z2673" s="14"/>
      <c r="AA2673" s="14"/>
      <c r="AB2673" s="14"/>
      <c r="AC2673" s="14"/>
      <c r="AD2673" s="14"/>
      <c r="AE2673" s="14"/>
      <c r="AT2673" s="263" t="s">
        <v>188</v>
      </c>
      <c r="AU2673" s="263" t="s">
        <v>82</v>
      </c>
      <c r="AV2673" s="14" t="s">
        <v>82</v>
      </c>
      <c r="AW2673" s="14" t="s">
        <v>30</v>
      </c>
      <c r="AX2673" s="14" t="s">
        <v>73</v>
      </c>
      <c r="AY2673" s="263" t="s">
        <v>129</v>
      </c>
    </row>
    <row r="2674" spans="1:51" s="15" customFormat="1" ht="12">
      <c r="A2674" s="15"/>
      <c r="B2674" s="264"/>
      <c r="C2674" s="265"/>
      <c r="D2674" s="234" t="s">
        <v>188</v>
      </c>
      <c r="E2674" s="266" t="s">
        <v>1</v>
      </c>
      <c r="F2674" s="267" t="s">
        <v>197</v>
      </c>
      <c r="G2674" s="265"/>
      <c r="H2674" s="268">
        <v>57.725</v>
      </c>
      <c r="I2674" s="269"/>
      <c r="J2674" s="265"/>
      <c r="K2674" s="265"/>
      <c r="L2674" s="270"/>
      <c r="M2674" s="271"/>
      <c r="N2674" s="272"/>
      <c r="O2674" s="272"/>
      <c r="P2674" s="272"/>
      <c r="Q2674" s="272"/>
      <c r="R2674" s="272"/>
      <c r="S2674" s="272"/>
      <c r="T2674" s="273"/>
      <c r="U2674" s="15"/>
      <c r="V2674" s="15"/>
      <c r="W2674" s="15"/>
      <c r="X2674" s="15"/>
      <c r="Y2674" s="15"/>
      <c r="Z2674" s="15"/>
      <c r="AA2674" s="15"/>
      <c r="AB2674" s="15"/>
      <c r="AC2674" s="15"/>
      <c r="AD2674" s="15"/>
      <c r="AE2674" s="15"/>
      <c r="AT2674" s="274" t="s">
        <v>188</v>
      </c>
      <c r="AU2674" s="274" t="s">
        <v>82</v>
      </c>
      <c r="AV2674" s="15" t="s">
        <v>136</v>
      </c>
      <c r="AW2674" s="15" t="s">
        <v>30</v>
      </c>
      <c r="AX2674" s="15" t="s">
        <v>80</v>
      </c>
      <c r="AY2674" s="274" t="s">
        <v>129</v>
      </c>
    </row>
    <row r="2675" spans="1:65" s="2" customFormat="1" ht="33" customHeight="1">
      <c r="A2675" s="39"/>
      <c r="B2675" s="40"/>
      <c r="C2675" s="220" t="s">
        <v>885</v>
      </c>
      <c r="D2675" s="220" t="s">
        <v>132</v>
      </c>
      <c r="E2675" s="221" t="s">
        <v>1653</v>
      </c>
      <c r="F2675" s="222" t="s">
        <v>1654</v>
      </c>
      <c r="G2675" s="223" t="s">
        <v>230</v>
      </c>
      <c r="H2675" s="224">
        <v>148.81</v>
      </c>
      <c r="I2675" s="225"/>
      <c r="J2675" s="226">
        <f>ROUND(I2675*H2675,2)</f>
        <v>0</v>
      </c>
      <c r="K2675" s="227"/>
      <c r="L2675" s="45"/>
      <c r="M2675" s="228" t="s">
        <v>1</v>
      </c>
      <c r="N2675" s="229" t="s">
        <v>38</v>
      </c>
      <c r="O2675" s="92"/>
      <c r="P2675" s="230">
        <f>O2675*H2675</f>
        <v>0</v>
      </c>
      <c r="Q2675" s="230">
        <v>0</v>
      </c>
      <c r="R2675" s="230">
        <f>Q2675*H2675</f>
        <v>0</v>
      </c>
      <c r="S2675" s="230">
        <v>0</v>
      </c>
      <c r="T2675" s="231">
        <f>S2675*H2675</f>
        <v>0</v>
      </c>
      <c r="U2675" s="39"/>
      <c r="V2675" s="39"/>
      <c r="W2675" s="39"/>
      <c r="X2675" s="39"/>
      <c r="Y2675" s="39"/>
      <c r="Z2675" s="39"/>
      <c r="AA2675" s="39"/>
      <c r="AB2675" s="39"/>
      <c r="AC2675" s="39"/>
      <c r="AD2675" s="39"/>
      <c r="AE2675" s="39"/>
      <c r="AR2675" s="232" t="s">
        <v>248</v>
      </c>
      <c r="AT2675" s="232" t="s">
        <v>132</v>
      </c>
      <c r="AU2675" s="232" t="s">
        <v>82</v>
      </c>
      <c r="AY2675" s="18" t="s">
        <v>129</v>
      </c>
      <c r="BE2675" s="233">
        <f>IF(N2675="základní",J2675,0)</f>
        <v>0</v>
      </c>
      <c r="BF2675" s="233">
        <f>IF(N2675="snížená",J2675,0)</f>
        <v>0</v>
      </c>
      <c r="BG2675" s="233">
        <f>IF(N2675="zákl. přenesená",J2675,0)</f>
        <v>0</v>
      </c>
      <c r="BH2675" s="233">
        <f>IF(N2675="sníž. přenesená",J2675,0)</f>
        <v>0</v>
      </c>
      <c r="BI2675" s="233">
        <f>IF(N2675="nulová",J2675,0)</f>
        <v>0</v>
      </c>
      <c r="BJ2675" s="18" t="s">
        <v>80</v>
      </c>
      <c r="BK2675" s="233">
        <f>ROUND(I2675*H2675,2)</f>
        <v>0</v>
      </c>
      <c r="BL2675" s="18" t="s">
        <v>248</v>
      </c>
      <c r="BM2675" s="232" t="s">
        <v>1655</v>
      </c>
    </row>
    <row r="2676" spans="1:47" s="2" customFormat="1" ht="12">
      <c r="A2676" s="39"/>
      <c r="B2676" s="40"/>
      <c r="C2676" s="41"/>
      <c r="D2676" s="234" t="s">
        <v>137</v>
      </c>
      <c r="E2676" s="41"/>
      <c r="F2676" s="235" t="s">
        <v>1654</v>
      </c>
      <c r="G2676" s="41"/>
      <c r="H2676" s="41"/>
      <c r="I2676" s="236"/>
      <c r="J2676" s="41"/>
      <c r="K2676" s="41"/>
      <c r="L2676" s="45"/>
      <c r="M2676" s="237"/>
      <c r="N2676" s="238"/>
      <c r="O2676" s="92"/>
      <c r="P2676" s="92"/>
      <c r="Q2676" s="92"/>
      <c r="R2676" s="92"/>
      <c r="S2676" s="92"/>
      <c r="T2676" s="93"/>
      <c r="U2676" s="39"/>
      <c r="V2676" s="39"/>
      <c r="W2676" s="39"/>
      <c r="X2676" s="39"/>
      <c r="Y2676" s="39"/>
      <c r="Z2676" s="39"/>
      <c r="AA2676" s="39"/>
      <c r="AB2676" s="39"/>
      <c r="AC2676" s="39"/>
      <c r="AD2676" s="39"/>
      <c r="AE2676" s="39"/>
      <c r="AT2676" s="18" t="s">
        <v>137</v>
      </c>
      <c r="AU2676" s="18" t="s">
        <v>82</v>
      </c>
    </row>
    <row r="2677" spans="1:51" s="13" customFormat="1" ht="12">
      <c r="A2677" s="13"/>
      <c r="B2677" s="243"/>
      <c r="C2677" s="244"/>
      <c r="D2677" s="234" t="s">
        <v>188</v>
      </c>
      <c r="E2677" s="245" t="s">
        <v>1</v>
      </c>
      <c r="F2677" s="246" t="s">
        <v>1656</v>
      </c>
      <c r="G2677" s="244"/>
      <c r="H2677" s="245" t="s">
        <v>1</v>
      </c>
      <c r="I2677" s="247"/>
      <c r="J2677" s="244"/>
      <c r="K2677" s="244"/>
      <c r="L2677" s="248"/>
      <c r="M2677" s="249"/>
      <c r="N2677" s="250"/>
      <c r="O2677" s="250"/>
      <c r="P2677" s="250"/>
      <c r="Q2677" s="250"/>
      <c r="R2677" s="250"/>
      <c r="S2677" s="250"/>
      <c r="T2677" s="251"/>
      <c r="U2677" s="13"/>
      <c r="V2677" s="13"/>
      <c r="W2677" s="13"/>
      <c r="X2677" s="13"/>
      <c r="Y2677" s="13"/>
      <c r="Z2677" s="13"/>
      <c r="AA2677" s="13"/>
      <c r="AB2677" s="13"/>
      <c r="AC2677" s="13"/>
      <c r="AD2677" s="13"/>
      <c r="AE2677" s="13"/>
      <c r="AT2677" s="252" t="s">
        <v>188</v>
      </c>
      <c r="AU2677" s="252" t="s">
        <v>82</v>
      </c>
      <c r="AV2677" s="13" t="s">
        <v>80</v>
      </c>
      <c r="AW2677" s="13" t="s">
        <v>30</v>
      </c>
      <c r="AX2677" s="13" t="s">
        <v>73</v>
      </c>
      <c r="AY2677" s="252" t="s">
        <v>129</v>
      </c>
    </row>
    <row r="2678" spans="1:51" s="13" customFormat="1" ht="12">
      <c r="A2678" s="13"/>
      <c r="B2678" s="243"/>
      <c r="C2678" s="244"/>
      <c r="D2678" s="234" t="s">
        <v>188</v>
      </c>
      <c r="E2678" s="245" t="s">
        <v>1</v>
      </c>
      <c r="F2678" s="246" t="s">
        <v>374</v>
      </c>
      <c r="G2678" s="244"/>
      <c r="H2678" s="245" t="s">
        <v>1</v>
      </c>
      <c r="I2678" s="247"/>
      <c r="J2678" s="244"/>
      <c r="K2678" s="244"/>
      <c r="L2678" s="248"/>
      <c r="M2678" s="249"/>
      <c r="N2678" s="250"/>
      <c r="O2678" s="250"/>
      <c r="P2678" s="250"/>
      <c r="Q2678" s="250"/>
      <c r="R2678" s="250"/>
      <c r="S2678" s="250"/>
      <c r="T2678" s="251"/>
      <c r="U2678" s="13"/>
      <c r="V2678" s="13"/>
      <c r="W2678" s="13"/>
      <c r="X2678" s="13"/>
      <c r="Y2678" s="13"/>
      <c r="Z2678" s="13"/>
      <c r="AA2678" s="13"/>
      <c r="AB2678" s="13"/>
      <c r="AC2678" s="13"/>
      <c r="AD2678" s="13"/>
      <c r="AE2678" s="13"/>
      <c r="AT2678" s="252" t="s">
        <v>188</v>
      </c>
      <c r="AU2678" s="252" t="s">
        <v>82</v>
      </c>
      <c r="AV2678" s="13" t="s">
        <v>80</v>
      </c>
      <c r="AW2678" s="13" t="s">
        <v>30</v>
      </c>
      <c r="AX2678" s="13" t="s">
        <v>73</v>
      </c>
      <c r="AY2678" s="252" t="s">
        <v>129</v>
      </c>
    </row>
    <row r="2679" spans="1:51" s="13" customFormat="1" ht="12">
      <c r="A2679" s="13"/>
      <c r="B2679" s="243"/>
      <c r="C2679" s="244"/>
      <c r="D2679" s="234" t="s">
        <v>188</v>
      </c>
      <c r="E2679" s="245" t="s">
        <v>1</v>
      </c>
      <c r="F2679" s="246" t="s">
        <v>375</v>
      </c>
      <c r="G2679" s="244"/>
      <c r="H2679" s="245" t="s">
        <v>1</v>
      </c>
      <c r="I2679" s="247"/>
      <c r="J2679" s="244"/>
      <c r="K2679" s="244"/>
      <c r="L2679" s="248"/>
      <c r="M2679" s="249"/>
      <c r="N2679" s="250"/>
      <c r="O2679" s="250"/>
      <c r="P2679" s="250"/>
      <c r="Q2679" s="250"/>
      <c r="R2679" s="250"/>
      <c r="S2679" s="250"/>
      <c r="T2679" s="251"/>
      <c r="U2679" s="13"/>
      <c r="V2679" s="13"/>
      <c r="W2679" s="13"/>
      <c r="X2679" s="13"/>
      <c r="Y2679" s="13"/>
      <c r="Z2679" s="13"/>
      <c r="AA2679" s="13"/>
      <c r="AB2679" s="13"/>
      <c r="AC2679" s="13"/>
      <c r="AD2679" s="13"/>
      <c r="AE2679" s="13"/>
      <c r="AT2679" s="252" t="s">
        <v>188</v>
      </c>
      <c r="AU2679" s="252" t="s">
        <v>82</v>
      </c>
      <c r="AV2679" s="13" t="s">
        <v>80</v>
      </c>
      <c r="AW2679" s="13" t="s">
        <v>30</v>
      </c>
      <c r="AX2679" s="13" t="s">
        <v>73</v>
      </c>
      <c r="AY2679" s="252" t="s">
        <v>129</v>
      </c>
    </row>
    <row r="2680" spans="1:51" s="14" customFormat="1" ht="12">
      <c r="A2680" s="14"/>
      <c r="B2680" s="253"/>
      <c r="C2680" s="254"/>
      <c r="D2680" s="234" t="s">
        <v>188</v>
      </c>
      <c r="E2680" s="255" t="s">
        <v>1</v>
      </c>
      <c r="F2680" s="256" t="s">
        <v>1657</v>
      </c>
      <c r="G2680" s="254"/>
      <c r="H2680" s="257">
        <v>19.71</v>
      </c>
      <c r="I2680" s="258"/>
      <c r="J2680" s="254"/>
      <c r="K2680" s="254"/>
      <c r="L2680" s="259"/>
      <c r="M2680" s="260"/>
      <c r="N2680" s="261"/>
      <c r="O2680" s="261"/>
      <c r="P2680" s="261"/>
      <c r="Q2680" s="261"/>
      <c r="R2680" s="261"/>
      <c r="S2680" s="261"/>
      <c r="T2680" s="262"/>
      <c r="U2680" s="14"/>
      <c r="V2680" s="14"/>
      <c r="W2680" s="14"/>
      <c r="X2680" s="14"/>
      <c r="Y2680" s="14"/>
      <c r="Z2680" s="14"/>
      <c r="AA2680" s="14"/>
      <c r="AB2680" s="14"/>
      <c r="AC2680" s="14"/>
      <c r="AD2680" s="14"/>
      <c r="AE2680" s="14"/>
      <c r="AT2680" s="263" t="s">
        <v>188</v>
      </c>
      <c r="AU2680" s="263" t="s">
        <v>82</v>
      </c>
      <c r="AV2680" s="14" t="s">
        <v>82</v>
      </c>
      <c r="AW2680" s="14" t="s">
        <v>30</v>
      </c>
      <c r="AX2680" s="14" t="s">
        <v>73</v>
      </c>
      <c r="AY2680" s="263" t="s">
        <v>129</v>
      </c>
    </row>
    <row r="2681" spans="1:51" s="13" customFormat="1" ht="12">
      <c r="A2681" s="13"/>
      <c r="B2681" s="243"/>
      <c r="C2681" s="244"/>
      <c r="D2681" s="234" t="s">
        <v>188</v>
      </c>
      <c r="E2681" s="245" t="s">
        <v>1</v>
      </c>
      <c r="F2681" s="246" t="s">
        <v>440</v>
      </c>
      <c r="G2681" s="244"/>
      <c r="H2681" s="245" t="s">
        <v>1</v>
      </c>
      <c r="I2681" s="247"/>
      <c r="J2681" s="244"/>
      <c r="K2681" s="244"/>
      <c r="L2681" s="248"/>
      <c r="M2681" s="249"/>
      <c r="N2681" s="250"/>
      <c r="O2681" s="250"/>
      <c r="P2681" s="250"/>
      <c r="Q2681" s="250"/>
      <c r="R2681" s="250"/>
      <c r="S2681" s="250"/>
      <c r="T2681" s="251"/>
      <c r="U2681" s="13"/>
      <c r="V2681" s="13"/>
      <c r="W2681" s="13"/>
      <c r="X2681" s="13"/>
      <c r="Y2681" s="13"/>
      <c r="Z2681" s="13"/>
      <c r="AA2681" s="13"/>
      <c r="AB2681" s="13"/>
      <c r="AC2681" s="13"/>
      <c r="AD2681" s="13"/>
      <c r="AE2681" s="13"/>
      <c r="AT2681" s="252" t="s">
        <v>188</v>
      </c>
      <c r="AU2681" s="252" t="s">
        <v>82</v>
      </c>
      <c r="AV2681" s="13" t="s">
        <v>80</v>
      </c>
      <c r="AW2681" s="13" t="s">
        <v>30</v>
      </c>
      <c r="AX2681" s="13" t="s">
        <v>73</v>
      </c>
      <c r="AY2681" s="252" t="s">
        <v>129</v>
      </c>
    </row>
    <row r="2682" spans="1:51" s="14" customFormat="1" ht="12">
      <c r="A2682" s="14"/>
      <c r="B2682" s="253"/>
      <c r="C2682" s="254"/>
      <c r="D2682" s="234" t="s">
        <v>188</v>
      </c>
      <c r="E2682" s="255" t="s">
        <v>1</v>
      </c>
      <c r="F2682" s="256" t="s">
        <v>1658</v>
      </c>
      <c r="G2682" s="254"/>
      <c r="H2682" s="257">
        <v>29.3</v>
      </c>
      <c r="I2682" s="258"/>
      <c r="J2682" s="254"/>
      <c r="K2682" s="254"/>
      <c r="L2682" s="259"/>
      <c r="M2682" s="260"/>
      <c r="N2682" s="261"/>
      <c r="O2682" s="261"/>
      <c r="P2682" s="261"/>
      <c r="Q2682" s="261"/>
      <c r="R2682" s="261"/>
      <c r="S2682" s="261"/>
      <c r="T2682" s="262"/>
      <c r="U2682" s="14"/>
      <c r="V2682" s="14"/>
      <c r="W2682" s="14"/>
      <c r="X2682" s="14"/>
      <c r="Y2682" s="14"/>
      <c r="Z2682" s="14"/>
      <c r="AA2682" s="14"/>
      <c r="AB2682" s="14"/>
      <c r="AC2682" s="14"/>
      <c r="AD2682" s="14"/>
      <c r="AE2682" s="14"/>
      <c r="AT2682" s="263" t="s">
        <v>188</v>
      </c>
      <c r="AU2682" s="263" t="s">
        <v>82</v>
      </c>
      <c r="AV2682" s="14" t="s">
        <v>82</v>
      </c>
      <c r="AW2682" s="14" t="s">
        <v>30</v>
      </c>
      <c r="AX2682" s="14" t="s">
        <v>73</v>
      </c>
      <c r="AY2682" s="263" t="s">
        <v>129</v>
      </c>
    </row>
    <row r="2683" spans="1:51" s="13" customFormat="1" ht="12">
      <c r="A2683" s="13"/>
      <c r="B2683" s="243"/>
      <c r="C2683" s="244"/>
      <c r="D2683" s="234" t="s">
        <v>188</v>
      </c>
      <c r="E2683" s="245" t="s">
        <v>1</v>
      </c>
      <c r="F2683" s="246" t="s">
        <v>382</v>
      </c>
      <c r="G2683" s="244"/>
      <c r="H2683" s="245" t="s">
        <v>1</v>
      </c>
      <c r="I2683" s="247"/>
      <c r="J2683" s="244"/>
      <c r="K2683" s="244"/>
      <c r="L2683" s="248"/>
      <c r="M2683" s="249"/>
      <c r="N2683" s="250"/>
      <c r="O2683" s="250"/>
      <c r="P2683" s="250"/>
      <c r="Q2683" s="250"/>
      <c r="R2683" s="250"/>
      <c r="S2683" s="250"/>
      <c r="T2683" s="251"/>
      <c r="U2683" s="13"/>
      <c r="V2683" s="13"/>
      <c r="W2683" s="13"/>
      <c r="X2683" s="13"/>
      <c r="Y2683" s="13"/>
      <c r="Z2683" s="13"/>
      <c r="AA2683" s="13"/>
      <c r="AB2683" s="13"/>
      <c r="AC2683" s="13"/>
      <c r="AD2683" s="13"/>
      <c r="AE2683" s="13"/>
      <c r="AT2683" s="252" t="s">
        <v>188</v>
      </c>
      <c r="AU2683" s="252" t="s">
        <v>82</v>
      </c>
      <c r="AV2683" s="13" t="s">
        <v>80</v>
      </c>
      <c r="AW2683" s="13" t="s">
        <v>30</v>
      </c>
      <c r="AX2683" s="13" t="s">
        <v>73</v>
      </c>
      <c r="AY2683" s="252" t="s">
        <v>129</v>
      </c>
    </row>
    <row r="2684" spans="1:51" s="14" customFormat="1" ht="12">
      <c r="A2684" s="14"/>
      <c r="B2684" s="253"/>
      <c r="C2684" s="254"/>
      <c r="D2684" s="234" t="s">
        <v>188</v>
      </c>
      <c r="E2684" s="255" t="s">
        <v>1</v>
      </c>
      <c r="F2684" s="256" t="s">
        <v>1659</v>
      </c>
      <c r="G2684" s="254"/>
      <c r="H2684" s="257">
        <v>25.2</v>
      </c>
      <c r="I2684" s="258"/>
      <c r="J2684" s="254"/>
      <c r="K2684" s="254"/>
      <c r="L2684" s="259"/>
      <c r="M2684" s="260"/>
      <c r="N2684" s="261"/>
      <c r="O2684" s="261"/>
      <c r="P2684" s="261"/>
      <c r="Q2684" s="261"/>
      <c r="R2684" s="261"/>
      <c r="S2684" s="261"/>
      <c r="T2684" s="262"/>
      <c r="U2684" s="14"/>
      <c r="V2684" s="14"/>
      <c r="W2684" s="14"/>
      <c r="X2684" s="14"/>
      <c r="Y2684" s="14"/>
      <c r="Z2684" s="14"/>
      <c r="AA2684" s="14"/>
      <c r="AB2684" s="14"/>
      <c r="AC2684" s="14"/>
      <c r="AD2684" s="14"/>
      <c r="AE2684" s="14"/>
      <c r="AT2684" s="263" t="s">
        <v>188</v>
      </c>
      <c r="AU2684" s="263" t="s">
        <v>82</v>
      </c>
      <c r="AV2684" s="14" t="s">
        <v>82</v>
      </c>
      <c r="AW2684" s="14" t="s">
        <v>30</v>
      </c>
      <c r="AX2684" s="14" t="s">
        <v>73</v>
      </c>
      <c r="AY2684" s="263" t="s">
        <v>129</v>
      </c>
    </row>
    <row r="2685" spans="1:51" s="13" customFormat="1" ht="12">
      <c r="A2685" s="13"/>
      <c r="B2685" s="243"/>
      <c r="C2685" s="244"/>
      <c r="D2685" s="234" t="s">
        <v>188</v>
      </c>
      <c r="E2685" s="245" t="s">
        <v>1</v>
      </c>
      <c r="F2685" s="246" t="s">
        <v>384</v>
      </c>
      <c r="G2685" s="244"/>
      <c r="H2685" s="245" t="s">
        <v>1</v>
      </c>
      <c r="I2685" s="247"/>
      <c r="J2685" s="244"/>
      <c r="K2685" s="244"/>
      <c r="L2685" s="248"/>
      <c r="M2685" s="249"/>
      <c r="N2685" s="250"/>
      <c r="O2685" s="250"/>
      <c r="P2685" s="250"/>
      <c r="Q2685" s="250"/>
      <c r="R2685" s="250"/>
      <c r="S2685" s="250"/>
      <c r="T2685" s="251"/>
      <c r="U2685" s="13"/>
      <c r="V2685" s="13"/>
      <c r="W2685" s="13"/>
      <c r="X2685" s="13"/>
      <c r="Y2685" s="13"/>
      <c r="Z2685" s="13"/>
      <c r="AA2685" s="13"/>
      <c r="AB2685" s="13"/>
      <c r="AC2685" s="13"/>
      <c r="AD2685" s="13"/>
      <c r="AE2685" s="13"/>
      <c r="AT2685" s="252" t="s">
        <v>188</v>
      </c>
      <c r="AU2685" s="252" t="s">
        <v>82</v>
      </c>
      <c r="AV2685" s="13" t="s">
        <v>80</v>
      </c>
      <c r="AW2685" s="13" t="s">
        <v>30</v>
      </c>
      <c r="AX2685" s="13" t="s">
        <v>73</v>
      </c>
      <c r="AY2685" s="252" t="s">
        <v>129</v>
      </c>
    </row>
    <row r="2686" spans="1:51" s="14" customFormat="1" ht="12">
      <c r="A2686" s="14"/>
      <c r="B2686" s="253"/>
      <c r="C2686" s="254"/>
      <c r="D2686" s="234" t="s">
        <v>188</v>
      </c>
      <c r="E2686" s="255" t="s">
        <v>1</v>
      </c>
      <c r="F2686" s="256" t="s">
        <v>1660</v>
      </c>
      <c r="G2686" s="254"/>
      <c r="H2686" s="257">
        <v>24.85</v>
      </c>
      <c r="I2686" s="258"/>
      <c r="J2686" s="254"/>
      <c r="K2686" s="254"/>
      <c r="L2686" s="259"/>
      <c r="M2686" s="260"/>
      <c r="N2686" s="261"/>
      <c r="O2686" s="261"/>
      <c r="P2686" s="261"/>
      <c r="Q2686" s="261"/>
      <c r="R2686" s="261"/>
      <c r="S2686" s="261"/>
      <c r="T2686" s="262"/>
      <c r="U2686" s="14"/>
      <c r="V2686" s="14"/>
      <c r="W2686" s="14"/>
      <c r="X2686" s="14"/>
      <c r="Y2686" s="14"/>
      <c r="Z2686" s="14"/>
      <c r="AA2686" s="14"/>
      <c r="AB2686" s="14"/>
      <c r="AC2686" s="14"/>
      <c r="AD2686" s="14"/>
      <c r="AE2686" s="14"/>
      <c r="AT2686" s="263" t="s">
        <v>188</v>
      </c>
      <c r="AU2686" s="263" t="s">
        <v>82</v>
      </c>
      <c r="AV2686" s="14" t="s">
        <v>82</v>
      </c>
      <c r="AW2686" s="14" t="s">
        <v>30</v>
      </c>
      <c r="AX2686" s="14" t="s">
        <v>73</v>
      </c>
      <c r="AY2686" s="263" t="s">
        <v>129</v>
      </c>
    </row>
    <row r="2687" spans="1:51" s="13" customFormat="1" ht="12">
      <c r="A2687" s="13"/>
      <c r="B2687" s="243"/>
      <c r="C2687" s="244"/>
      <c r="D2687" s="234" t="s">
        <v>188</v>
      </c>
      <c r="E2687" s="245" t="s">
        <v>1</v>
      </c>
      <c r="F2687" s="246" t="s">
        <v>386</v>
      </c>
      <c r="G2687" s="244"/>
      <c r="H2687" s="245" t="s">
        <v>1</v>
      </c>
      <c r="I2687" s="247"/>
      <c r="J2687" s="244"/>
      <c r="K2687" s="244"/>
      <c r="L2687" s="248"/>
      <c r="M2687" s="249"/>
      <c r="N2687" s="250"/>
      <c r="O2687" s="250"/>
      <c r="P2687" s="250"/>
      <c r="Q2687" s="250"/>
      <c r="R2687" s="250"/>
      <c r="S2687" s="250"/>
      <c r="T2687" s="251"/>
      <c r="U2687" s="13"/>
      <c r="V2687" s="13"/>
      <c r="W2687" s="13"/>
      <c r="X2687" s="13"/>
      <c r="Y2687" s="13"/>
      <c r="Z2687" s="13"/>
      <c r="AA2687" s="13"/>
      <c r="AB2687" s="13"/>
      <c r="AC2687" s="13"/>
      <c r="AD2687" s="13"/>
      <c r="AE2687" s="13"/>
      <c r="AT2687" s="252" t="s">
        <v>188</v>
      </c>
      <c r="AU2687" s="252" t="s">
        <v>82</v>
      </c>
      <c r="AV2687" s="13" t="s">
        <v>80</v>
      </c>
      <c r="AW2687" s="13" t="s">
        <v>30</v>
      </c>
      <c r="AX2687" s="13" t="s">
        <v>73</v>
      </c>
      <c r="AY2687" s="252" t="s">
        <v>129</v>
      </c>
    </row>
    <row r="2688" spans="1:51" s="14" customFormat="1" ht="12">
      <c r="A2688" s="14"/>
      <c r="B2688" s="253"/>
      <c r="C2688" s="254"/>
      <c r="D2688" s="234" t="s">
        <v>188</v>
      </c>
      <c r="E2688" s="255" t="s">
        <v>1</v>
      </c>
      <c r="F2688" s="256" t="s">
        <v>1661</v>
      </c>
      <c r="G2688" s="254"/>
      <c r="H2688" s="257">
        <v>17</v>
      </c>
      <c r="I2688" s="258"/>
      <c r="J2688" s="254"/>
      <c r="K2688" s="254"/>
      <c r="L2688" s="259"/>
      <c r="M2688" s="260"/>
      <c r="N2688" s="261"/>
      <c r="O2688" s="261"/>
      <c r="P2688" s="261"/>
      <c r="Q2688" s="261"/>
      <c r="R2688" s="261"/>
      <c r="S2688" s="261"/>
      <c r="T2688" s="262"/>
      <c r="U2688" s="14"/>
      <c r="V2688" s="14"/>
      <c r="W2688" s="14"/>
      <c r="X2688" s="14"/>
      <c r="Y2688" s="14"/>
      <c r="Z2688" s="14"/>
      <c r="AA2688" s="14"/>
      <c r="AB2688" s="14"/>
      <c r="AC2688" s="14"/>
      <c r="AD2688" s="14"/>
      <c r="AE2688" s="14"/>
      <c r="AT2688" s="263" t="s">
        <v>188</v>
      </c>
      <c r="AU2688" s="263" t="s">
        <v>82</v>
      </c>
      <c r="AV2688" s="14" t="s">
        <v>82</v>
      </c>
      <c r="AW2688" s="14" t="s">
        <v>30</v>
      </c>
      <c r="AX2688" s="14" t="s">
        <v>73</v>
      </c>
      <c r="AY2688" s="263" t="s">
        <v>129</v>
      </c>
    </row>
    <row r="2689" spans="1:51" s="13" customFormat="1" ht="12">
      <c r="A2689" s="13"/>
      <c r="B2689" s="243"/>
      <c r="C2689" s="244"/>
      <c r="D2689" s="234" t="s">
        <v>188</v>
      </c>
      <c r="E2689" s="245" t="s">
        <v>1</v>
      </c>
      <c r="F2689" s="246" t="s">
        <v>387</v>
      </c>
      <c r="G2689" s="244"/>
      <c r="H2689" s="245" t="s">
        <v>1</v>
      </c>
      <c r="I2689" s="247"/>
      <c r="J2689" s="244"/>
      <c r="K2689" s="244"/>
      <c r="L2689" s="248"/>
      <c r="M2689" s="249"/>
      <c r="N2689" s="250"/>
      <c r="O2689" s="250"/>
      <c r="P2689" s="250"/>
      <c r="Q2689" s="250"/>
      <c r="R2689" s="250"/>
      <c r="S2689" s="250"/>
      <c r="T2689" s="251"/>
      <c r="U2689" s="13"/>
      <c r="V2689" s="13"/>
      <c r="W2689" s="13"/>
      <c r="X2689" s="13"/>
      <c r="Y2689" s="13"/>
      <c r="Z2689" s="13"/>
      <c r="AA2689" s="13"/>
      <c r="AB2689" s="13"/>
      <c r="AC2689" s="13"/>
      <c r="AD2689" s="13"/>
      <c r="AE2689" s="13"/>
      <c r="AT2689" s="252" t="s">
        <v>188</v>
      </c>
      <c r="AU2689" s="252" t="s">
        <v>82</v>
      </c>
      <c r="AV2689" s="13" t="s">
        <v>80</v>
      </c>
      <c r="AW2689" s="13" t="s">
        <v>30</v>
      </c>
      <c r="AX2689" s="13" t="s">
        <v>73</v>
      </c>
      <c r="AY2689" s="252" t="s">
        <v>129</v>
      </c>
    </row>
    <row r="2690" spans="1:51" s="14" customFormat="1" ht="12">
      <c r="A2690" s="14"/>
      <c r="B2690" s="253"/>
      <c r="C2690" s="254"/>
      <c r="D2690" s="234" t="s">
        <v>188</v>
      </c>
      <c r="E2690" s="255" t="s">
        <v>1</v>
      </c>
      <c r="F2690" s="256" t="s">
        <v>1661</v>
      </c>
      <c r="G2690" s="254"/>
      <c r="H2690" s="257">
        <v>17</v>
      </c>
      <c r="I2690" s="258"/>
      <c r="J2690" s="254"/>
      <c r="K2690" s="254"/>
      <c r="L2690" s="259"/>
      <c r="M2690" s="260"/>
      <c r="N2690" s="261"/>
      <c r="O2690" s="261"/>
      <c r="P2690" s="261"/>
      <c r="Q2690" s="261"/>
      <c r="R2690" s="261"/>
      <c r="S2690" s="261"/>
      <c r="T2690" s="262"/>
      <c r="U2690" s="14"/>
      <c r="V2690" s="14"/>
      <c r="W2690" s="14"/>
      <c r="X2690" s="14"/>
      <c r="Y2690" s="14"/>
      <c r="Z2690" s="14"/>
      <c r="AA2690" s="14"/>
      <c r="AB2690" s="14"/>
      <c r="AC2690" s="14"/>
      <c r="AD2690" s="14"/>
      <c r="AE2690" s="14"/>
      <c r="AT2690" s="263" t="s">
        <v>188</v>
      </c>
      <c r="AU2690" s="263" t="s">
        <v>82</v>
      </c>
      <c r="AV2690" s="14" t="s">
        <v>82</v>
      </c>
      <c r="AW2690" s="14" t="s">
        <v>30</v>
      </c>
      <c r="AX2690" s="14" t="s">
        <v>73</v>
      </c>
      <c r="AY2690" s="263" t="s">
        <v>129</v>
      </c>
    </row>
    <row r="2691" spans="1:51" s="16" customFormat="1" ht="12">
      <c r="A2691" s="16"/>
      <c r="B2691" s="286"/>
      <c r="C2691" s="287"/>
      <c r="D2691" s="234" t="s">
        <v>188</v>
      </c>
      <c r="E2691" s="288" t="s">
        <v>1</v>
      </c>
      <c r="F2691" s="289" t="s">
        <v>451</v>
      </c>
      <c r="G2691" s="287"/>
      <c r="H2691" s="290">
        <v>133.06</v>
      </c>
      <c r="I2691" s="291"/>
      <c r="J2691" s="287"/>
      <c r="K2691" s="287"/>
      <c r="L2691" s="292"/>
      <c r="M2691" s="293"/>
      <c r="N2691" s="294"/>
      <c r="O2691" s="294"/>
      <c r="P2691" s="294"/>
      <c r="Q2691" s="294"/>
      <c r="R2691" s="294"/>
      <c r="S2691" s="294"/>
      <c r="T2691" s="295"/>
      <c r="U2691" s="16"/>
      <c r="V2691" s="16"/>
      <c r="W2691" s="16"/>
      <c r="X2691" s="16"/>
      <c r="Y2691" s="16"/>
      <c r="Z2691" s="16"/>
      <c r="AA2691" s="16"/>
      <c r="AB2691" s="16"/>
      <c r="AC2691" s="16"/>
      <c r="AD2691" s="16"/>
      <c r="AE2691" s="16"/>
      <c r="AT2691" s="296" t="s">
        <v>188</v>
      </c>
      <c r="AU2691" s="296" t="s">
        <v>82</v>
      </c>
      <c r="AV2691" s="16" t="s">
        <v>141</v>
      </c>
      <c r="AW2691" s="16" t="s">
        <v>30</v>
      </c>
      <c r="AX2691" s="16" t="s">
        <v>73</v>
      </c>
      <c r="AY2691" s="296" t="s">
        <v>129</v>
      </c>
    </row>
    <row r="2692" spans="1:51" s="13" customFormat="1" ht="12">
      <c r="A2692" s="13"/>
      <c r="B2692" s="243"/>
      <c r="C2692" s="244"/>
      <c r="D2692" s="234" t="s">
        <v>188</v>
      </c>
      <c r="E2692" s="245" t="s">
        <v>1</v>
      </c>
      <c r="F2692" s="246" t="s">
        <v>389</v>
      </c>
      <c r="G2692" s="244"/>
      <c r="H2692" s="245" t="s">
        <v>1</v>
      </c>
      <c r="I2692" s="247"/>
      <c r="J2692" s="244"/>
      <c r="K2692" s="244"/>
      <c r="L2692" s="248"/>
      <c r="M2692" s="249"/>
      <c r="N2692" s="250"/>
      <c r="O2692" s="250"/>
      <c r="P2692" s="250"/>
      <c r="Q2692" s="250"/>
      <c r="R2692" s="250"/>
      <c r="S2692" s="250"/>
      <c r="T2692" s="251"/>
      <c r="U2692" s="13"/>
      <c r="V2692" s="13"/>
      <c r="W2692" s="13"/>
      <c r="X2692" s="13"/>
      <c r="Y2692" s="13"/>
      <c r="Z2692" s="13"/>
      <c r="AA2692" s="13"/>
      <c r="AB2692" s="13"/>
      <c r="AC2692" s="13"/>
      <c r="AD2692" s="13"/>
      <c r="AE2692" s="13"/>
      <c r="AT2692" s="252" t="s">
        <v>188</v>
      </c>
      <c r="AU2692" s="252" t="s">
        <v>82</v>
      </c>
      <c r="AV2692" s="13" t="s">
        <v>80</v>
      </c>
      <c r="AW2692" s="13" t="s">
        <v>30</v>
      </c>
      <c r="AX2692" s="13" t="s">
        <v>73</v>
      </c>
      <c r="AY2692" s="252" t="s">
        <v>129</v>
      </c>
    </row>
    <row r="2693" spans="1:51" s="13" customFormat="1" ht="12">
      <c r="A2693" s="13"/>
      <c r="B2693" s="243"/>
      <c r="C2693" s="244"/>
      <c r="D2693" s="234" t="s">
        <v>188</v>
      </c>
      <c r="E2693" s="245" t="s">
        <v>1</v>
      </c>
      <c r="F2693" s="246" t="s">
        <v>406</v>
      </c>
      <c r="G2693" s="244"/>
      <c r="H2693" s="245" t="s">
        <v>1</v>
      </c>
      <c r="I2693" s="247"/>
      <c r="J2693" s="244"/>
      <c r="K2693" s="244"/>
      <c r="L2693" s="248"/>
      <c r="M2693" s="249"/>
      <c r="N2693" s="250"/>
      <c r="O2693" s="250"/>
      <c r="P2693" s="250"/>
      <c r="Q2693" s="250"/>
      <c r="R2693" s="250"/>
      <c r="S2693" s="250"/>
      <c r="T2693" s="251"/>
      <c r="U2693" s="13"/>
      <c r="V2693" s="13"/>
      <c r="W2693" s="13"/>
      <c r="X2693" s="13"/>
      <c r="Y2693" s="13"/>
      <c r="Z2693" s="13"/>
      <c r="AA2693" s="13"/>
      <c r="AB2693" s="13"/>
      <c r="AC2693" s="13"/>
      <c r="AD2693" s="13"/>
      <c r="AE2693" s="13"/>
      <c r="AT2693" s="252" t="s">
        <v>188</v>
      </c>
      <c r="AU2693" s="252" t="s">
        <v>82</v>
      </c>
      <c r="AV2693" s="13" t="s">
        <v>80</v>
      </c>
      <c r="AW2693" s="13" t="s">
        <v>30</v>
      </c>
      <c r="AX2693" s="13" t="s">
        <v>73</v>
      </c>
      <c r="AY2693" s="252" t="s">
        <v>129</v>
      </c>
    </row>
    <row r="2694" spans="1:51" s="14" customFormat="1" ht="12">
      <c r="A2694" s="14"/>
      <c r="B2694" s="253"/>
      <c r="C2694" s="254"/>
      <c r="D2694" s="234" t="s">
        <v>188</v>
      </c>
      <c r="E2694" s="255" t="s">
        <v>1</v>
      </c>
      <c r="F2694" s="256" t="s">
        <v>1662</v>
      </c>
      <c r="G2694" s="254"/>
      <c r="H2694" s="257">
        <v>15.75</v>
      </c>
      <c r="I2694" s="258"/>
      <c r="J2694" s="254"/>
      <c r="K2694" s="254"/>
      <c r="L2694" s="259"/>
      <c r="M2694" s="260"/>
      <c r="N2694" s="261"/>
      <c r="O2694" s="261"/>
      <c r="P2694" s="261"/>
      <c r="Q2694" s="261"/>
      <c r="R2694" s="261"/>
      <c r="S2694" s="261"/>
      <c r="T2694" s="262"/>
      <c r="U2694" s="14"/>
      <c r="V2694" s="14"/>
      <c r="W2694" s="14"/>
      <c r="X2694" s="14"/>
      <c r="Y2694" s="14"/>
      <c r="Z2694" s="14"/>
      <c r="AA2694" s="14"/>
      <c r="AB2694" s="14"/>
      <c r="AC2694" s="14"/>
      <c r="AD2694" s="14"/>
      <c r="AE2694" s="14"/>
      <c r="AT2694" s="263" t="s">
        <v>188</v>
      </c>
      <c r="AU2694" s="263" t="s">
        <v>82</v>
      </c>
      <c r="AV2694" s="14" t="s">
        <v>82</v>
      </c>
      <c r="AW2694" s="14" t="s">
        <v>30</v>
      </c>
      <c r="AX2694" s="14" t="s">
        <v>73</v>
      </c>
      <c r="AY2694" s="263" t="s">
        <v>129</v>
      </c>
    </row>
    <row r="2695" spans="1:51" s="16" customFormat="1" ht="12">
      <c r="A2695" s="16"/>
      <c r="B2695" s="286"/>
      <c r="C2695" s="287"/>
      <c r="D2695" s="234" t="s">
        <v>188</v>
      </c>
      <c r="E2695" s="288" t="s">
        <v>1</v>
      </c>
      <c r="F2695" s="289" t="s">
        <v>451</v>
      </c>
      <c r="G2695" s="287"/>
      <c r="H2695" s="290">
        <v>15.75</v>
      </c>
      <c r="I2695" s="291"/>
      <c r="J2695" s="287"/>
      <c r="K2695" s="287"/>
      <c r="L2695" s="292"/>
      <c r="M2695" s="293"/>
      <c r="N2695" s="294"/>
      <c r="O2695" s="294"/>
      <c r="P2695" s="294"/>
      <c r="Q2695" s="294"/>
      <c r="R2695" s="294"/>
      <c r="S2695" s="294"/>
      <c r="T2695" s="295"/>
      <c r="U2695" s="16"/>
      <c r="V2695" s="16"/>
      <c r="W2695" s="16"/>
      <c r="X2695" s="16"/>
      <c r="Y2695" s="16"/>
      <c r="Z2695" s="16"/>
      <c r="AA2695" s="16"/>
      <c r="AB2695" s="16"/>
      <c r="AC2695" s="16"/>
      <c r="AD2695" s="16"/>
      <c r="AE2695" s="16"/>
      <c r="AT2695" s="296" t="s">
        <v>188</v>
      </c>
      <c r="AU2695" s="296" t="s">
        <v>82</v>
      </c>
      <c r="AV2695" s="16" t="s">
        <v>141</v>
      </c>
      <c r="AW2695" s="16" t="s">
        <v>30</v>
      </c>
      <c r="AX2695" s="16" t="s">
        <v>73</v>
      </c>
      <c r="AY2695" s="296" t="s">
        <v>129</v>
      </c>
    </row>
    <row r="2696" spans="1:51" s="15" customFormat="1" ht="12">
      <c r="A2696" s="15"/>
      <c r="B2696" s="264"/>
      <c r="C2696" s="265"/>
      <c r="D2696" s="234" t="s">
        <v>188</v>
      </c>
      <c r="E2696" s="266" t="s">
        <v>1</v>
      </c>
      <c r="F2696" s="267" t="s">
        <v>197</v>
      </c>
      <c r="G2696" s="265"/>
      <c r="H2696" s="268">
        <v>148.81</v>
      </c>
      <c r="I2696" s="269"/>
      <c r="J2696" s="265"/>
      <c r="K2696" s="265"/>
      <c r="L2696" s="270"/>
      <c r="M2696" s="271"/>
      <c r="N2696" s="272"/>
      <c r="O2696" s="272"/>
      <c r="P2696" s="272"/>
      <c r="Q2696" s="272"/>
      <c r="R2696" s="272"/>
      <c r="S2696" s="272"/>
      <c r="T2696" s="273"/>
      <c r="U2696" s="15"/>
      <c r="V2696" s="15"/>
      <c r="W2696" s="15"/>
      <c r="X2696" s="15"/>
      <c r="Y2696" s="15"/>
      <c r="Z2696" s="15"/>
      <c r="AA2696" s="15"/>
      <c r="AB2696" s="15"/>
      <c r="AC2696" s="15"/>
      <c r="AD2696" s="15"/>
      <c r="AE2696" s="15"/>
      <c r="AT2696" s="274" t="s">
        <v>188</v>
      </c>
      <c r="AU2696" s="274" t="s">
        <v>82</v>
      </c>
      <c r="AV2696" s="15" t="s">
        <v>136</v>
      </c>
      <c r="AW2696" s="15" t="s">
        <v>30</v>
      </c>
      <c r="AX2696" s="15" t="s">
        <v>80</v>
      </c>
      <c r="AY2696" s="274" t="s">
        <v>129</v>
      </c>
    </row>
    <row r="2697" spans="1:65" s="2" customFormat="1" ht="24.15" customHeight="1">
      <c r="A2697" s="39"/>
      <c r="B2697" s="40"/>
      <c r="C2697" s="275" t="s">
        <v>1663</v>
      </c>
      <c r="D2697" s="275" t="s">
        <v>293</v>
      </c>
      <c r="E2697" s="276" t="s">
        <v>1664</v>
      </c>
      <c r="F2697" s="277" t="s">
        <v>1665</v>
      </c>
      <c r="G2697" s="278" t="s">
        <v>247</v>
      </c>
      <c r="H2697" s="279">
        <v>545.582</v>
      </c>
      <c r="I2697" s="280"/>
      <c r="J2697" s="281">
        <f>ROUND(I2697*H2697,2)</f>
        <v>0</v>
      </c>
      <c r="K2697" s="282"/>
      <c r="L2697" s="283"/>
      <c r="M2697" s="284" t="s">
        <v>1</v>
      </c>
      <c r="N2697" s="285" t="s">
        <v>38</v>
      </c>
      <c r="O2697" s="92"/>
      <c r="P2697" s="230">
        <f>O2697*H2697</f>
        <v>0</v>
      </c>
      <c r="Q2697" s="230">
        <v>0</v>
      </c>
      <c r="R2697" s="230">
        <f>Q2697*H2697</f>
        <v>0</v>
      </c>
      <c r="S2697" s="230">
        <v>0</v>
      </c>
      <c r="T2697" s="231">
        <f>S2697*H2697</f>
        <v>0</v>
      </c>
      <c r="U2697" s="39"/>
      <c r="V2697" s="39"/>
      <c r="W2697" s="39"/>
      <c r="X2697" s="39"/>
      <c r="Y2697" s="39"/>
      <c r="Z2697" s="39"/>
      <c r="AA2697" s="39"/>
      <c r="AB2697" s="39"/>
      <c r="AC2697" s="39"/>
      <c r="AD2697" s="39"/>
      <c r="AE2697" s="39"/>
      <c r="AR2697" s="232" t="s">
        <v>291</v>
      </c>
      <c r="AT2697" s="232" t="s">
        <v>293</v>
      </c>
      <c r="AU2697" s="232" t="s">
        <v>82</v>
      </c>
      <c r="AY2697" s="18" t="s">
        <v>129</v>
      </c>
      <c r="BE2697" s="233">
        <f>IF(N2697="základní",J2697,0)</f>
        <v>0</v>
      </c>
      <c r="BF2697" s="233">
        <f>IF(N2697="snížená",J2697,0)</f>
        <v>0</v>
      </c>
      <c r="BG2697" s="233">
        <f>IF(N2697="zákl. přenesená",J2697,0)</f>
        <v>0</v>
      </c>
      <c r="BH2697" s="233">
        <f>IF(N2697="sníž. přenesená",J2697,0)</f>
        <v>0</v>
      </c>
      <c r="BI2697" s="233">
        <f>IF(N2697="nulová",J2697,0)</f>
        <v>0</v>
      </c>
      <c r="BJ2697" s="18" t="s">
        <v>80</v>
      </c>
      <c r="BK2697" s="233">
        <f>ROUND(I2697*H2697,2)</f>
        <v>0</v>
      </c>
      <c r="BL2697" s="18" t="s">
        <v>248</v>
      </c>
      <c r="BM2697" s="232" t="s">
        <v>1666</v>
      </c>
    </row>
    <row r="2698" spans="1:47" s="2" customFormat="1" ht="12">
      <c r="A2698" s="39"/>
      <c r="B2698" s="40"/>
      <c r="C2698" s="41"/>
      <c r="D2698" s="234" t="s">
        <v>137</v>
      </c>
      <c r="E2698" s="41"/>
      <c r="F2698" s="235" t="s">
        <v>1665</v>
      </c>
      <c r="G2698" s="41"/>
      <c r="H2698" s="41"/>
      <c r="I2698" s="236"/>
      <c r="J2698" s="41"/>
      <c r="K2698" s="41"/>
      <c r="L2698" s="45"/>
      <c r="M2698" s="237"/>
      <c r="N2698" s="238"/>
      <c r="O2698" s="92"/>
      <c r="P2698" s="92"/>
      <c r="Q2698" s="92"/>
      <c r="R2698" s="92"/>
      <c r="S2698" s="92"/>
      <c r="T2698" s="93"/>
      <c r="U2698" s="39"/>
      <c r="V2698" s="39"/>
      <c r="W2698" s="39"/>
      <c r="X2698" s="39"/>
      <c r="Y2698" s="39"/>
      <c r="Z2698" s="39"/>
      <c r="AA2698" s="39"/>
      <c r="AB2698" s="39"/>
      <c r="AC2698" s="39"/>
      <c r="AD2698" s="39"/>
      <c r="AE2698" s="39"/>
      <c r="AT2698" s="18" t="s">
        <v>137</v>
      </c>
      <c r="AU2698" s="18" t="s">
        <v>82</v>
      </c>
    </row>
    <row r="2699" spans="1:65" s="2" customFormat="1" ht="16.5" customHeight="1">
      <c r="A2699" s="39"/>
      <c r="B2699" s="40"/>
      <c r="C2699" s="220" t="s">
        <v>890</v>
      </c>
      <c r="D2699" s="220" t="s">
        <v>132</v>
      </c>
      <c r="E2699" s="221" t="s">
        <v>1667</v>
      </c>
      <c r="F2699" s="222" t="s">
        <v>1668</v>
      </c>
      <c r="G2699" s="223" t="s">
        <v>230</v>
      </c>
      <c r="H2699" s="224">
        <v>112.995</v>
      </c>
      <c r="I2699" s="225"/>
      <c r="J2699" s="226">
        <f>ROUND(I2699*H2699,2)</f>
        <v>0</v>
      </c>
      <c r="K2699" s="227"/>
      <c r="L2699" s="45"/>
      <c r="M2699" s="228" t="s">
        <v>1</v>
      </c>
      <c r="N2699" s="229" t="s">
        <v>38</v>
      </c>
      <c r="O2699" s="92"/>
      <c r="P2699" s="230">
        <f>O2699*H2699</f>
        <v>0</v>
      </c>
      <c r="Q2699" s="230">
        <v>0</v>
      </c>
      <c r="R2699" s="230">
        <f>Q2699*H2699</f>
        <v>0</v>
      </c>
      <c r="S2699" s="230">
        <v>0</v>
      </c>
      <c r="T2699" s="231">
        <f>S2699*H2699</f>
        <v>0</v>
      </c>
      <c r="U2699" s="39"/>
      <c r="V2699" s="39"/>
      <c r="W2699" s="39"/>
      <c r="X2699" s="39"/>
      <c r="Y2699" s="39"/>
      <c r="Z2699" s="39"/>
      <c r="AA2699" s="39"/>
      <c r="AB2699" s="39"/>
      <c r="AC2699" s="39"/>
      <c r="AD2699" s="39"/>
      <c r="AE2699" s="39"/>
      <c r="AR2699" s="232" t="s">
        <v>248</v>
      </c>
      <c r="AT2699" s="232" t="s">
        <v>132</v>
      </c>
      <c r="AU2699" s="232" t="s">
        <v>82</v>
      </c>
      <c r="AY2699" s="18" t="s">
        <v>129</v>
      </c>
      <c r="BE2699" s="233">
        <f>IF(N2699="základní",J2699,0)</f>
        <v>0</v>
      </c>
      <c r="BF2699" s="233">
        <f>IF(N2699="snížená",J2699,0)</f>
        <v>0</v>
      </c>
      <c r="BG2699" s="233">
        <f>IF(N2699="zákl. přenesená",J2699,0)</f>
        <v>0</v>
      </c>
      <c r="BH2699" s="233">
        <f>IF(N2699="sníž. přenesená",J2699,0)</f>
        <v>0</v>
      </c>
      <c r="BI2699" s="233">
        <f>IF(N2699="nulová",J2699,0)</f>
        <v>0</v>
      </c>
      <c r="BJ2699" s="18" t="s">
        <v>80</v>
      </c>
      <c r="BK2699" s="233">
        <f>ROUND(I2699*H2699,2)</f>
        <v>0</v>
      </c>
      <c r="BL2699" s="18" t="s">
        <v>248</v>
      </c>
      <c r="BM2699" s="232" t="s">
        <v>1669</v>
      </c>
    </row>
    <row r="2700" spans="1:47" s="2" customFormat="1" ht="12">
      <c r="A2700" s="39"/>
      <c r="B2700" s="40"/>
      <c r="C2700" s="41"/>
      <c r="D2700" s="234" t="s">
        <v>137</v>
      </c>
      <c r="E2700" s="41"/>
      <c r="F2700" s="235" t="s">
        <v>1668</v>
      </c>
      <c r="G2700" s="41"/>
      <c r="H2700" s="41"/>
      <c r="I2700" s="236"/>
      <c r="J2700" s="41"/>
      <c r="K2700" s="41"/>
      <c r="L2700" s="45"/>
      <c r="M2700" s="237"/>
      <c r="N2700" s="238"/>
      <c r="O2700" s="92"/>
      <c r="P2700" s="92"/>
      <c r="Q2700" s="92"/>
      <c r="R2700" s="92"/>
      <c r="S2700" s="92"/>
      <c r="T2700" s="93"/>
      <c r="U2700" s="39"/>
      <c r="V2700" s="39"/>
      <c r="W2700" s="39"/>
      <c r="X2700" s="39"/>
      <c r="Y2700" s="39"/>
      <c r="Z2700" s="39"/>
      <c r="AA2700" s="39"/>
      <c r="AB2700" s="39"/>
      <c r="AC2700" s="39"/>
      <c r="AD2700" s="39"/>
      <c r="AE2700" s="39"/>
      <c r="AT2700" s="18" t="s">
        <v>137</v>
      </c>
      <c r="AU2700" s="18" t="s">
        <v>82</v>
      </c>
    </row>
    <row r="2701" spans="1:51" s="13" customFormat="1" ht="12">
      <c r="A2701" s="13"/>
      <c r="B2701" s="243"/>
      <c r="C2701" s="244"/>
      <c r="D2701" s="234" t="s">
        <v>188</v>
      </c>
      <c r="E2701" s="245" t="s">
        <v>1</v>
      </c>
      <c r="F2701" s="246" t="s">
        <v>374</v>
      </c>
      <c r="G2701" s="244"/>
      <c r="H2701" s="245" t="s">
        <v>1</v>
      </c>
      <c r="I2701" s="247"/>
      <c r="J2701" s="244"/>
      <c r="K2701" s="244"/>
      <c r="L2701" s="248"/>
      <c r="M2701" s="249"/>
      <c r="N2701" s="250"/>
      <c r="O2701" s="250"/>
      <c r="P2701" s="250"/>
      <c r="Q2701" s="250"/>
      <c r="R2701" s="250"/>
      <c r="S2701" s="250"/>
      <c r="T2701" s="251"/>
      <c r="U2701" s="13"/>
      <c r="V2701" s="13"/>
      <c r="W2701" s="13"/>
      <c r="X2701" s="13"/>
      <c r="Y2701" s="13"/>
      <c r="Z2701" s="13"/>
      <c r="AA2701" s="13"/>
      <c r="AB2701" s="13"/>
      <c r="AC2701" s="13"/>
      <c r="AD2701" s="13"/>
      <c r="AE2701" s="13"/>
      <c r="AT2701" s="252" t="s">
        <v>188</v>
      </c>
      <c r="AU2701" s="252" t="s">
        <v>82</v>
      </c>
      <c r="AV2701" s="13" t="s">
        <v>80</v>
      </c>
      <c r="AW2701" s="13" t="s">
        <v>30</v>
      </c>
      <c r="AX2701" s="13" t="s">
        <v>73</v>
      </c>
      <c r="AY2701" s="252" t="s">
        <v>129</v>
      </c>
    </row>
    <row r="2702" spans="1:51" s="13" customFormat="1" ht="12">
      <c r="A2702" s="13"/>
      <c r="B2702" s="243"/>
      <c r="C2702" s="244"/>
      <c r="D2702" s="234" t="s">
        <v>188</v>
      </c>
      <c r="E2702" s="245" t="s">
        <v>1</v>
      </c>
      <c r="F2702" s="246" t="s">
        <v>550</v>
      </c>
      <c r="G2702" s="244"/>
      <c r="H2702" s="245" t="s">
        <v>1</v>
      </c>
      <c r="I2702" s="247"/>
      <c r="J2702" s="244"/>
      <c r="K2702" s="244"/>
      <c r="L2702" s="248"/>
      <c r="M2702" s="249"/>
      <c r="N2702" s="250"/>
      <c r="O2702" s="250"/>
      <c r="P2702" s="250"/>
      <c r="Q2702" s="250"/>
      <c r="R2702" s="250"/>
      <c r="S2702" s="250"/>
      <c r="T2702" s="251"/>
      <c r="U2702" s="13"/>
      <c r="V2702" s="13"/>
      <c r="W2702" s="13"/>
      <c r="X2702" s="13"/>
      <c r="Y2702" s="13"/>
      <c r="Z2702" s="13"/>
      <c r="AA2702" s="13"/>
      <c r="AB2702" s="13"/>
      <c r="AC2702" s="13"/>
      <c r="AD2702" s="13"/>
      <c r="AE2702" s="13"/>
      <c r="AT2702" s="252" t="s">
        <v>188</v>
      </c>
      <c r="AU2702" s="252" t="s">
        <v>82</v>
      </c>
      <c r="AV2702" s="13" t="s">
        <v>80</v>
      </c>
      <c r="AW2702" s="13" t="s">
        <v>30</v>
      </c>
      <c r="AX2702" s="13" t="s">
        <v>73</v>
      </c>
      <c r="AY2702" s="252" t="s">
        <v>129</v>
      </c>
    </row>
    <row r="2703" spans="1:51" s="14" customFormat="1" ht="12">
      <c r="A2703" s="14"/>
      <c r="B2703" s="253"/>
      <c r="C2703" s="254"/>
      <c r="D2703" s="234" t="s">
        <v>188</v>
      </c>
      <c r="E2703" s="255" t="s">
        <v>1</v>
      </c>
      <c r="F2703" s="256" t="s">
        <v>1633</v>
      </c>
      <c r="G2703" s="254"/>
      <c r="H2703" s="257">
        <v>6.6</v>
      </c>
      <c r="I2703" s="258"/>
      <c r="J2703" s="254"/>
      <c r="K2703" s="254"/>
      <c r="L2703" s="259"/>
      <c r="M2703" s="260"/>
      <c r="N2703" s="261"/>
      <c r="O2703" s="261"/>
      <c r="P2703" s="261"/>
      <c r="Q2703" s="261"/>
      <c r="R2703" s="261"/>
      <c r="S2703" s="261"/>
      <c r="T2703" s="262"/>
      <c r="U2703" s="14"/>
      <c r="V2703" s="14"/>
      <c r="W2703" s="14"/>
      <c r="X2703" s="14"/>
      <c r="Y2703" s="14"/>
      <c r="Z2703" s="14"/>
      <c r="AA2703" s="14"/>
      <c r="AB2703" s="14"/>
      <c r="AC2703" s="14"/>
      <c r="AD2703" s="14"/>
      <c r="AE2703" s="14"/>
      <c r="AT2703" s="263" t="s">
        <v>188</v>
      </c>
      <c r="AU2703" s="263" t="s">
        <v>82</v>
      </c>
      <c r="AV2703" s="14" t="s">
        <v>82</v>
      </c>
      <c r="AW2703" s="14" t="s">
        <v>30</v>
      </c>
      <c r="AX2703" s="14" t="s">
        <v>73</v>
      </c>
      <c r="AY2703" s="263" t="s">
        <v>129</v>
      </c>
    </row>
    <row r="2704" spans="1:51" s="13" customFormat="1" ht="12">
      <c r="A2704" s="13"/>
      <c r="B2704" s="243"/>
      <c r="C2704" s="244"/>
      <c r="D2704" s="234" t="s">
        <v>188</v>
      </c>
      <c r="E2704" s="245" t="s">
        <v>1</v>
      </c>
      <c r="F2704" s="246" t="s">
        <v>602</v>
      </c>
      <c r="G2704" s="244"/>
      <c r="H2704" s="245" t="s">
        <v>1</v>
      </c>
      <c r="I2704" s="247"/>
      <c r="J2704" s="244"/>
      <c r="K2704" s="244"/>
      <c r="L2704" s="248"/>
      <c r="M2704" s="249"/>
      <c r="N2704" s="250"/>
      <c r="O2704" s="250"/>
      <c r="P2704" s="250"/>
      <c r="Q2704" s="250"/>
      <c r="R2704" s="250"/>
      <c r="S2704" s="250"/>
      <c r="T2704" s="251"/>
      <c r="U2704" s="13"/>
      <c r="V2704" s="13"/>
      <c r="W2704" s="13"/>
      <c r="X2704" s="13"/>
      <c r="Y2704" s="13"/>
      <c r="Z2704" s="13"/>
      <c r="AA2704" s="13"/>
      <c r="AB2704" s="13"/>
      <c r="AC2704" s="13"/>
      <c r="AD2704" s="13"/>
      <c r="AE2704" s="13"/>
      <c r="AT2704" s="252" t="s">
        <v>188</v>
      </c>
      <c r="AU2704" s="252" t="s">
        <v>82</v>
      </c>
      <c r="AV2704" s="13" t="s">
        <v>80</v>
      </c>
      <c r="AW2704" s="13" t="s">
        <v>30</v>
      </c>
      <c r="AX2704" s="13" t="s">
        <v>73</v>
      </c>
      <c r="AY2704" s="252" t="s">
        <v>129</v>
      </c>
    </row>
    <row r="2705" spans="1:51" s="14" customFormat="1" ht="12">
      <c r="A2705" s="14"/>
      <c r="B2705" s="253"/>
      <c r="C2705" s="254"/>
      <c r="D2705" s="234" t="s">
        <v>188</v>
      </c>
      <c r="E2705" s="255" t="s">
        <v>1</v>
      </c>
      <c r="F2705" s="256" t="s">
        <v>1634</v>
      </c>
      <c r="G2705" s="254"/>
      <c r="H2705" s="257">
        <v>5.55</v>
      </c>
      <c r="I2705" s="258"/>
      <c r="J2705" s="254"/>
      <c r="K2705" s="254"/>
      <c r="L2705" s="259"/>
      <c r="M2705" s="260"/>
      <c r="N2705" s="261"/>
      <c r="O2705" s="261"/>
      <c r="P2705" s="261"/>
      <c r="Q2705" s="261"/>
      <c r="R2705" s="261"/>
      <c r="S2705" s="261"/>
      <c r="T2705" s="262"/>
      <c r="U2705" s="14"/>
      <c r="V2705" s="14"/>
      <c r="W2705" s="14"/>
      <c r="X2705" s="14"/>
      <c r="Y2705" s="14"/>
      <c r="Z2705" s="14"/>
      <c r="AA2705" s="14"/>
      <c r="AB2705" s="14"/>
      <c r="AC2705" s="14"/>
      <c r="AD2705" s="14"/>
      <c r="AE2705" s="14"/>
      <c r="AT2705" s="263" t="s">
        <v>188</v>
      </c>
      <c r="AU2705" s="263" t="s">
        <v>82</v>
      </c>
      <c r="AV2705" s="14" t="s">
        <v>82</v>
      </c>
      <c r="AW2705" s="14" t="s">
        <v>30</v>
      </c>
      <c r="AX2705" s="14" t="s">
        <v>73</v>
      </c>
      <c r="AY2705" s="263" t="s">
        <v>129</v>
      </c>
    </row>
    <row r="2706" spans="1:51" s="13" customFormat="1" ht="12">
      <c r="A2706" s="13"/>
      <c r="B2706" s="243"/>
      <c r="C2706" s="244"/>
      <c r="D2706" s="234" t="s">
        <v>188</v>
      </c>
      <c r="E2706" s="245" t="s">
        <v>1</v>
      </c>
      <c r="F2706" s="246" t="s">
        <v>388</v>
      </c>
      <c r="G2706" s="244"/>
      <c r="H2706" s="245" t="s">
        <v>1</v>
      </c>
      <c r="I2706" s="247"/>
      <c r="J2706" s="244"/>
      <c r="K2706" s="244"/>
      <c r="L2706" s="248"/>
      <c r="M2706" s="249"/>
      <c r="N2706" s="250"/>
      <c r="O2706" s="250"/>
      <c r="P2706" s="250"/>
      <c r="Q2706" s="250"/>
      <c r="R2706" s="250"/>
      <c r="S2706" s="250"/>
      <c r="T2706" s="251"/>
      <c r="U2706" s="13"/>
      <c r="V2706" s="13"/>
      <c r="W2706" s="13"/>
      <c r="X2706" s="13"/>
      <c r="Y2706" s="13"/>
      <c r="Z2706" s="13"/>
      <c r="AA2706" s="13"/>
      <c r="AB2706" s="13"/>
      <c r="AC2706" s="13"/>
      <c r="AD2706" s="13"/>
      <c r="AE2706" s="13"/>
      <c r="AT2706" s="252" t="s">
        <v>188</v>
      </c>
      <c r="AU2706" s="252" t="s">
        <v>82</v>
      </c>
      <c r="AV2706" s="13" t="s">
        <v>80</v>
      </c>
      <c r="AW2706" s="13" t="s">
        <v>30</v>
      </c>
      <c r="AX2706" s="13" t="s">
        <v>73</v>
      </c>
      <c r="AY2706" s="252" t="s">
        <v>129</v>
      </c>
    </row>
    <row r="2707" spans="1:51" s="14" customFormat="1" ht="12">
      <c r="A2707" s="14"/>
      <c r="B2707" s="253"/>
      <c r="C2707" s="254"/>
      <c r="D2707" s="234" t="s">
        <v>188</v>
      </c>
      <c r="E2707" s="255" t="s">
        <v>1</v>
      </c>
      <c r="F2707" s="256" t="s">
        <v>1635</v>
      </c>
      <c r="G2707" s="254"/>
      <c r="H2707" s="257">
        <v>9.3</v>
      </c>
      <c r="I2707" s="258"/>
      <c r="J2707" s="254"/>
      <c r="K2707" s="254"/>
      <c r="L2707" s="259"/>
      <c r="M2707" s="260"/>
      <c r="N2707" s="261"/>
      <c r="O2707" s="261"/>
      <c r="P2707" s="261"/>
      <c r="Q2707" s="261"/>
      <c r="R2707" s="261"/>
      <c r="S2707" s="261"/>
      <c r="T2707" s="262"/>
      <c r="U2707" s="14"/>
      <c r="V2707" s="14"/>
      <c r="W2707" s="14"/>
      <c r="X2707" s="14"/>
      <c r="Y2707" s="14"/>
      <c r="Z2707" s="14"/>
      <c r="AA2707" s="14"/>
      <c r="AB2707" s="14"/>
      <c r="AC2707" s="14"/>
      <c r="AD2707" s="14"/>
      <c r="AE2707" s="14"/>
      <c r="AT2707" s="263" t="s">
        <v>188</v>
      </c>
      <c r="AU2707" s="263" t="s">
        <v>82</v>
      </c>
      <c r="AV2707" s="14" t="s">
        <v>82</v>
      </c>
      <c r="AW2707" s="14" t="s">
        <v>30</v>
      </c>
      <c r="AX2707" s="14" t="s">
        <v>73</v>
      </c>
      <c r="AY2707" s="263" t="s">
        <v>129</v>
      </c>
    </row>
    <row r="2708" spans="1:51" s="13" customFormat="1" ht="12">
      <c r="A2708" s="13"/>
      <c r="B2708" s="243"/>
      <c r="C2708" s="244"/>
      <c r="D2708" s="234" t="s">
        <v>188</v>
      </c>
      <c r="E2708" s="245" t="s">
        <v>1</v>
      </c>
      <c r="F2708" s="246" t="s">
        <v>605</v>
      </c>
      <c r="G2708" s="244"/>
      <c r="H2708" s="245" t="s">
        <v>1</v>
      </c>
      <c r="I2708" s="247"/>
      <c r="J2708" s="244"/>
      <c r="K2708" s="244"/>
      <c r="L2708" s="248"/>
      <c r="M2708" s="249"/>
      <c r="N2708" s="250"/>
      <c r="O2708" s="250"/>
      <c r="P2708" s="250"/>
      <c r="Q2708" s="250"/>
      <c r="R2708" s="250"/>
      <c r="S2708" s="250"/>
      <c r="T2708" s="251"/>
      <c r="U2708" s="13"/>
      <c r="V2708" s="13"/>
      <c r="W2708" s="13"/>
      <c r="X2708" s="13"/>
      <c r="Y2708" s="13"/>
      <c r="Z2708" s="13"/>
      <c r="AA2708" s="13"/>
      <c r="AB2708" s="13"/>
      <c r="AC2708" s="13"/>
      <c r="AD2708" s="13"/>
      <c r="AE2708" s="13"/>
      <c r="AT2708" s="252" t="s">
        <v>188</v>
      </c>
      <c r="AU2708" s="252" t="s">
        <v>82</v>
      </c>
      <c r="AV2708" s="13" t="s">
        <v>80</v>
      </c>
      <c r="AW2708" s="13" t="s">
        <v>30</v>
      </c>
      <c r="AX2708" s="13" t="s">
        <v>73</v>
      </c>
      <c r="AY2708" s="252" t="s">
        <v>129</v>
      </c>
    </row>
    <row r="2709" spans="1:51" s="14" customFormat="1" ht="12">
      <c r="A2709" s="14"/>
      <c r="B2709" s="253"/>
      <c r="C2709" s="254"/>
      <c r="D2709" s="234" t="s">
        <v>188</v>
      </c>
      <c r="E2709" s="255" t="s">
        <v>1</v>
      </c>
      <c r="F2709" s="256" t="s">
        <v>814</v>
      </c>
      <c r="G2709" s="254"/>
      <c r="H2709" s="257">
        <v>8.93</v>
      </c>
      <c r="I2709" s="258"/>
      <c r="J2709" s="254"/>
      <c r="K2709" s="254"/>
      <c r="L2709" s="259"/>
      <c r="M2709" s="260"/>
      <c r="N2709" s="261"/>
      <c r="O2709" s="261"/>
      <c r="P2709" s="261"/>
      <c r="Q2709" s="261"/>
      <c r="R2709" s="261"/>
      <c r="S2709" s="261"/>
      <c r="T2709" s="262"/>
      <c r="U2709" s="14"/>
      <c r="V2709" s="14"/>
      <c r="W2709" s="14"/>
      <c r="X2709" s="14"/>
      <c r="Y2709" s="14"/>
      <c r="Z2709" s="14"/>
      <c r="AA2709" s="14"/>
      <c r="AB2709" s="14"/>
      <c r="AC2709" s="14"/>
      <c r="AD2709" s="14"/>
      <c r="AE2709" s="14"/>
      <c r="AT2709" s="263" t="s">
        <v>188</v>
      </c>
      <c r="AU2709" s="263" t="s">
        <v>82</v>
      </c>
      <c r="AV2709" s="14" t="s">
        <v>82</v>
      </c>
      <c r="AW2709" s="14" t="s">
        <v>30</v>
      </c>
      <c r="AX2709" s="14" t="s">
        <v>73</v>
      </c>
      <c r="AY2709" s="263" t="s">
        <v>129</v>
      </c>
    </row>
    <row r="2710" spans="1:51" s="16" customFormat="1" ht="12">
      <c r="A2710" s="16"/>
      <c r="B2710" s="286"/>
      <c r="C2710" s="287"/>
      <c r="D2710" s="234" t="s">
        <v>188</v>
      </c>
      <c r="E2710" s="288" t="s">
        <v>1</v>
      </c>
      <c r="F2710" s="289" t="s">
        <v>451</v>
      </c>
      <c r="G2710" s="287"/>
      <c r="H2710" s="290">
        <v>30.38</v>
      </c>
      <c r="I2710" s="291"/>
      <c r="J2710" s="287"/>
      <c r="K2710" s="287"/>
      <c r="L2710" s="292"/>
      <c r="M2710" s="293"/>
      <c r="N2710" s="294"/>
      <c r="O2710" s="294"/>
      <c r="P2710" s="294"/>
      <c r="Q2710" s="294"/>
      <c r="R2710" s="294"/>
      <c r="S2710" s="294"/>
      <c r="T2710" s="295"/>
      <c r="U2710" s="16"/>
      <c r="V2710" s="16"/>
      <c r="W2710" s="16"/>
      <c r="X2710" s="16"/>
      <c r="Y2710" s="16"/>
      <c r="Z2710" s="16"/>
      <c r="AA2710" s="16"/>
      <c r="AB2710" s="16"/>
      <c r="AC2710" s="16"/>
      <c r="AD2710" s="16"/>
      <c r="AE2710" s="16"/>
      <c r="AT2710" s="296" t="s">
        <v>188</v>
      </c>
      <c r="AU2710" s="296" t="s">
        <v>82</v>
      </c>
      <c r="AV2710" s="16" t="s">
        <v>141</v>
      </c>
      <c r="AW2710" s="16" t="s">
        <v>30</v>
      </c>
      <c r="AX2710" s="16" t="s">
        <v>73</v>
      </c>
      <c r="AY2710" s="296" t="s">
        <v>129</v>
      </c>
    </row>
    <row r="2711" spans="1:51" s="13" customFormat="1" ht="12">
      <c r="A2711" s="13"/>
      <c r="B2711" s="243"/>
      <c r="C2711" s="244"/>
      <c r="D2711" s="234" t="s">
        <v>188</v>
      </c>
      <c r="E2711" s="245" t="s">
        <v>1</v>
      </c>
      <c r="F2711" s="246" t="s">
        <v>389</v>
      </c>
      <c r="G2711" s="244"/>
      <c r="H2711" s="245" t="s">
        <v>1</v>
      </c>
      <c r="I2711" s="247"/>
      <c r="J2711" s="244"/>
      <c r="K2711" s="244"/>
      <c r="L2711" s="248"/>
      <c r="M2711" s="249"/>
      <c r="N2711" s="250"/>
      <c r="O2711" s="250"/>
      <c r="P2711" s="250"/>
      <c r="Q2711" s="250"/>
      <c r="R2711" s="250"/>
      <c r="S2711" s="250"/>
      <c r="T2711" s="251"/>
      <c r="U2711" s="13"/>
      <c r="V2711" s="13"/>
      <c r="W2711" s="13"/>
      <c r="X2711" s="13"/>
      <c r="Y2711" s="13"/>
      <c r="Z2711" s="13"/>
      <c r="AA2711" s="13"/>
      <c r="AB2711" s="13"/>
      <c r="AC2711" s="13"/>
      <c r="AD2711" s="13"/>
      <c r="AE2711" s="13"/>
      <c r="AT2711" s="252" t="s">
        <v>188</v>
      </c>
      <c r="AU2711" s="252" t="s">
        <v>82</v>
      </c>
      <c r="AV2711" s="13" t="s">
        <v>80</v>
      </c>
      <c r="AW2711" s="13" t="s">
        <v>30</v>
      </c>
      <c r="AX2711" s="13" t="s">
        <v>73</v>
      </c>
      <c r="AY2711" s="252" t="s">
        <v>129</v>
      </c>
    </row>
    <row r="2712" spans="1:51" s="13" customFormat="1" ht="12">
      <c r="A2712" s="13"/>
      <c r="B2712" s="243"/>
      <c r="C2712" s="244"/>
      <c r="D2712" s="234" t="s">
        <v>188</v>
      </c>
      <c r="E2712" s="245" t="s">
        <v>1</v>
      </c>
      <c r="F2712" s="246" t="s">
        <v>646</v>
      </c>
      <c r="G2712" s="244"/>
      <c r="H2712" s="245" t="s">
        <v>1</v>
      </c>
      <c r="I2712" s="247"/>
      <c r="J2712" s="244"/>
      <c r="K2712" s="244"/>
      <c r="L2712" s="248"/>
      <c r="M2712" s="249"/>
      <c r="N2712" s="250"/>
      <c r="O2712" s="250"/>
      <c r="P2712" s="250"/>
      <c r="Q2712" s="250"/>
      <c r="R2712" s="250"/>
      <c r="S2712" s="250"/>
      <c r="T2712" s="251"/>
      <c r="U2712" s="13"/>
      <c r="V2712" s="13"/>
      <c r="W2712" s="13"/>
      <c r="X2712" s="13"/>
      <c r="Y2712" s="13"/>
      <c r="Z2712" s="13"/>
      <c r="AA2712" s="13"/>
      <c r="AB2712" s="13"/>
      <c r="AC2712" s="13"/>
      <c r="AD2712" s="13"/>
      <c r="AE2712" s="13"/>
      <c r="AT2712" s="252" t="s">
        <v>188</v>
      </c>
      <c r="AU2712" s="252" t="s">
        <v>82</v>
      </c>
      <c r="AV2712" s="13" t="s">
        <v>80</v>
      </c>
      <c r="AW2712" s="13" t="s">
        <v>30</v>
      </c>
      <c r="AX2712" s="13" t="s">
        <v>73</v>
      </c>
      <c r="AY2712" s="252" t="s">
        <v>129</v>
      </c>
    </row>
    <row r="2713" spans="1:51" s="14" customFormat="1" ht="12">
      <c r="A2713" s="14"/>
      <c r="B2713" s="253"/>
      <c r="C2713" s="254"/>
      <c r="D2713" s="234" t="s">
        <v>188</v>
      </c>
      <c r="E2713" s="255" t="s">
        <v>1</v>
      </c>
      <c r="F2713" s="256" t="s">
        <v>1636</v>
      </c>
      <c r="G2713" s="254"/>
      <c r="H2713" s="257">
        <v>4.55</v>
      </c>
      <c r="I2713" s="258"/>
      <c r="J2713" s="254"/>
      <c r="K2713" s="254"/>
      <c r="L2713" s="259"/>
      <c r="M2713" s="260"/>
      <c r="N2713" s="261"/>
      <c r="O2713" s="261"/>
      <c r="P2713" s="261"/>
      <c r="Q2713" s="261"/>
      <c r="R2713" s="261"/>
      <c r="S2713" s="261"/>
      <c r="T2713" s="262"/>
      <c r="U2713" s="14"/>
      <c r="V2713" s="14"/>
      <c r="W2713" s="14"/>
      <c r="X2713" s="14"/>
      <c r="Y2713" s="14"/>
      <c r="Z2713" s="14"/>
      <c r="AA2713" s="14"/>
      <c r="AB2713" s="14"/>
      <c r="AC2713" s="14"/>
      <c r="AD2713" s="14"/>
      <c r="AE2713" s="14"/>
      <c r="AT2713" s="263" t="s">
        <v>188</v>
      </c>
      <c r="AU2713" s="263" t="s">
        <v>82</v>
      </c>
      <c r="AV2713" s="14" t="s">
        <v>82</v>
      </c>
      <c r="AW2713" s="14" t="s">
        <v>30</v>
      </c>
      <c r="AX2713" s="14" t="s">
        <v>73</v>
      </c>
      <c r="AY2713" s="263" t="s">
        <v>129</v>
      </c>
    </row>
    <row r="2714" spans="1:51" s="13" customFormat="1" ht="12">
      <c r="A2714" s="13"/>
      <c r="B2714" s="243"/>
      <c r="C2714" s="244"/>
      <c r="D2714" s="234" t="s">
        <v>188</v>
      </c>
      <c r="E2714" s="245" t="s">
        <v>1</v>
      </c>
      <c r="F2714" s="246" t="s">
        <v>649</v>
      </c>
      <c r="G2714" s="244"/>
      <c r="H2714" s="245" t="s">
        <v>1</v>
      </c>
      <c r="I2714" s="247"/>
      <c r="J2714" s="244"/>
      <c r="K2714" s="244"/>
      <c r="L2714" s="248"/>
      <c r="M2714" s="249"/>
      <c r="N2714" s="250"/>
      <c r="O2714" s="250"/>
      <c r="P2714" s="250"/>
      <c r="Q2714" s="250"/>
      <c r="R2714" s="250"/>
      <c r="S2714" s="250"/>
      <c r="T2714" s="251"/>
      <c r="U2714" s="13"/>
      <c r="V2714" s="13"/>
      <c r="W2714" s="13"/>
      <c r="X2714" s="13"/>
      <c r="Y2714" s="13"/>
      <c r="Z2714" s="13"/>
      <c r="AA2714" s="13"/>
      <c r="AB2714" s="13"/>
      <c r="AC2714" s="13"/>
      <c r="AD2714" s="13"/>
      <c r="AE2714" s="13"/>
      <c r="AT2714" s="252" t="s">
        <v>188</v>
      </c>
      <c r="AU2714" s="252" t="s">
        <v>82</v>
      </c>
      <c r="AV2714" s="13" t="s">
        <v>80</v>
      </c>
      <c r="AW2714" s="13" t="s">
        <v>30</v>
      </c>
      <c r="AX2714" s="13" t="s">
        <v>73</v>
      </c>
      <c r="AY2714" s="252" t="s">
        <v>129</v>
      </c>
    </row>
    <row r="2715" spans="1:51" s="14" customFormat="1" ht="12">
      <c r="A2715" s="14"/>
      <c r="B2715" s="253"/>
      <c r="C2715" s="254"/>
      <c r="D2715" s="234" t="s">
        <v>188</v>
      </c>
      <c r="E2715" s="255" t="s">
        <v>1</v>
      </c>
      <c r="F2715" s="256" t="s">
        <v>1637</v>
      </c>
      <c r="G2715" s="254"/>
      <c r="H2715" s="257">
        <v>4.385</v>
      </c>
      <c r="I2715" s="258"/>
      <c r="J2715" s="254"/>
      <c r="K2715" s="254"/>
      <c r="L2715" s="259"/>
      <c r="M2715" s="260"/>
      <c r="N2715" s="261"/>
      <c r="O2715" s="261"/>
      <c r="P2715" s="261"/>
      <c r="Q2715" s="261"/>
      <c r="R2715" s="261"/>
      <c r="S2715" s="261"/>
      <c r="T2715" s="262"/>
      <c r="U2715" s="14"/>
      <c r="V2715" s="14"/>
      <c r="W2715" s="14"/>
      <c r="X2715" s="14"/>
      <c r="Y2715" s="14"/>
      <c r="Z2715" s="14"/>
      <c r="AA2715" s="14"/>
      <c r="AB2715" s="14"/>
      <c r="AC2715" s="14"/>
      <c r="AD2715" s="14"/>
      <c r="AE2715" s="14"/>
      <c r="AT2715" s="263" t="s">
        <v>188</v>
      </c>
      <c r="AU2715" s="263" t="s">
        <v>82</v>
      </c>
      <c r="AV2715" s="14" t="s">
        <v>82</v>
      </c>
      <c r="AW2715" s="14" t="s">
        <v>30</v>
      </c>
      <c r="AX2715" s="14" t="s">
        <v>73</v>
      </c>
      <c r="AY2715" s="263" t="s">
        <v>129</v>
      </c>
    </row>
    <row r="2716" spans="1:51" s="13" customFormat="1" ht="12">
      <c r="A2716" s="13"/>
      <c r="B2716" s="243"/>
      <c r="C2716" s="244"/>
      <c r="D2716" s="234" t="s">
        <v>188</v>
      </c>
      <c r="E2716" s="245" t="s">
        <v>1</v>
      </c>
      <c r="F2716" s="246" t="s">
        <v>403</v>
      </c>
      <c r="G2716" s="244"/>
      <c r="H2716" s="245" t="s">
        <v>1</v>
      </c>
      <c r="I2716" s="247"/>
      <c r="J2716" s="244"/>
      <c r="K2716" s="244"/>
      <c r="L2716" s="248"/>
      <c r="M2716" s="249"/>
      <c r="N2716" s="250"/>
      <c r="O2716" s="250"/>
      <c r="P2716" s="250"/>
      <c r="Q2716" s="250"/>
      <c r="R2716" s="250"/>
      <c r="S2716" s="250"/>
      <c r="T2716" s="251"/>
      <c r="U2716" s="13"/>
      <c r="V2716" s="13"/>
      <c r="W2716" s="13"/>
      <c r="X2716" s="13"/>
      <c r="Y2716" s="13"/>
      <c r="Z2716" s="13"/>
      <c r="AA2716" s="13"/>
      <c r="AB2716" s="13"/>
      <c r="AC2716" s="13"/>
      <c r="AD2716" s="13"/>
      <c r="AE2716" s="13"/>
      <c r="AT2716" s="252" t="s">
        <v>188</v>
      </c>
      <c r="AU2716" s="252" t="s">
        <v>82</v>
      </c>
      <c r="AV2716" s="13" t="s">
        <v>80</v>
      </c>
      <c r="AW2716" s="13" t="s">
        <v>30</v>
      </c>
      <c r="AX2716" s="13" t="s">
        <v>73</v>
      </c>
      <c r="AY2716" s="252" t="s">
        <v>129</v>
      </c>
    </row>
    <row r="2717" spans="1:51" s="14" customFormat="1" ht="12">
      <c r="A2717" s="14"/>
      <c r="B2717" s="253"/>
      <c r="C2717" s="254"/>
      <c r="D2717" s="234" t="s">
        <v>188</v>
      </c>
      <c r="E2717" s="255" t="s">
        <v>1</v>
      </c>
      <c r="F2717" s="256" t="s">
        <v>1638</v>
      </c>
      <c r="G2717" s="254"/>
      <c r="H2717" s="257">
        <v>6.05</v>
      </c>
      <c r="I2717" s="258"/>
      <c r="J2717" s="254"/>
      <c r="K2717" s="254"/>
      <c r="L2717" s="259"/>
      <c r="M2717" s="260"/>
      <c r="N2717" s="261"/>
      <c r="O2717" s="261"/>
      <c r="P2717" s="261"/>
      <c r="Q2717" s="261"/>
      <c r="R2717" s="261"/>
      <c r="S2717" s="261"/>
      <c r="T2717" s="262"/>
      <c r="U2717" s="14"/>
      <c r="V2717" s="14"/>
      <c r="W2717" s="14"/>
      <c r="X2717" s="14"/>
      <c r="Y2717" s="14"/>
      <c r="Z2717" s="14"/>
      <c r="AA2717" s="14"/>
      <c r="AB2717" s="14"/>
      <c r="AC2717" s="14"/>
      <c r="AD2717" s="14"/>
      <c r="AE2717" s="14"/>
      <c r="AT2717" s="263" t="s">
        <v>188</v>
      </c>
      <c r="AU2717" s="263" t="s">
        <v>82</v>
      </c>
      <c r="AV2717" s="14" t="s">
        <v>82</v>
      </c>
      <c r="AW2717" s="14" t="s">
        <v>30</v>
      </c>
      <c r="AX2717" s="14" t="s">
        <v>73</v>
      </c>
      <c r="AY2717" s="263" t="s">
        <v>129</v>
      </c>
    </row>
    <row r="2718" spans="1:51" s="13" customFormat="1" ht="12">
      <c r="A2718" s="13"/>
      <c r="B2718" s="243"/>
      <c r="C2718" s="244"/>
      <c r="D2718" s="234" t="s">
        <v>188</v>
      </c>
      <c r="E2718" s="245" t="s">
        <v>1</v>
      </c>
      <c r="F2718" s="246" t="s">
        <v>656</v>
      </c>
      <c r="G2718" s="244"/>
      <c r="H2718" s="245" t="s">
        <v>1</v>
      </c>
      <c r="I2718" s="247"/>
      <c r="J2718" s="244"/>
      <c r="K2718" s="244"/>
      <c r="L2718" s="248"/>
      <c r="M2718" s="249"/>
      <c r="N2718" s="250"/>
      <c r="O2718" s="250"/>
      <c r="P2718" s="250"/>
      <c r="Q2718" s="250"/>
      <c r="R2718" s="250"/>
      <c r="S2718" s="250"/>
      <c r="T2718" s="251"/>
      <c r="U2718" s="13"/>
      <c r="V2718" s="13"/>
      <c r="W2718" s="13"/>
      <c r="X2718" s="13"/>
      <c r="Y2718" s="13"/>
      <c r="Z2718" s="13"/>
      <c r="AA2718" s="13"/>
      <c r="AB2718" s="13"/>
      <c r="AC2718" s="13"/>
      <c r="AD2718" s="13"/>
      <c r="AE2718" s="13"/>
      <c r="AT2718" s="252" t="s">
        <v>188</v>
      </c>
      <c r="AU2718" s="252" t="s">
        <v>82</v>
      </c>
      <c r="AV2718" s="13" t="s">
        <v>80</v>
      </c>
      <c r="AW2718" s="13" t="s">
        <v>30</v>
      </c>
      <c r="AX2718" s="13" t="s">
        <v>73</v>
      </c>
      <c r="AY2718" s="252" t="s">
        <v>129</v>
      </c>
    </row>
    <row r="2719" spans="1:51" s="14" customFormat="1" ht="12">
      <c r="A2719" s="14"/>
      <c r="B2719" s="253"/>
      <c r="C2719" s="254"/>
      <c r="D2719" s="234" t="s">
        <v>188</v>
      </c>
      <c r="E2719" s="255" t="s">
        <v>1</v>
      </c>
      <c r="F2719" s="256" t="s">
        <v>1639</v>
      </c>
      <c r="G2719" s="254"/>
      <c r="H2719" s="257">
        <v>4.95</v>
      </c>
      <c r="I2719" s="258"/>
      <c r="J2719" s="254"/>
      <c r="K2719" s="254"/>
      <c r="L2719" s="259"/>
      <c r="M2719" s="260"/>
      <c r="N2719" s="261"/>
      <c r="O2719" s="261"/>
      <c r="P2719" s="261"/>
      <c r="Q2719" s="261"/>
      <c r="R2719" s="261"/>
      <c r="S2719" s="261"/>
      <c r="T2719" s="262"/>
      <c r="U2719" s="14"/>
      <c r="V2719" s="14"/>
      <c r="W2719" s="14"/>
      <c r="X2719" s="14"/>
      <c r="Y2719" s="14"/>
      <c r="Z2719" s="14"/>
      <c r="AA2719" s="14"/>
      <c r="AB2719" s="14"/>
      <c r="AC2719" s="14"/>
      <c r="AD2719" s="14"/>
      <c r="AE2719" s="14"/>
      <c r="AT2719" s="263" t="s">
        <v>188</v>
      </c>
      <c r="AU2719" s="263" t="s">
        <v>82</v>
      </c>
      <c r="AV2719" s="14" t="s">
        <v>82</v>
      </c>
      <c r="AW2719" s="14" t="s">
        <v>30</v>
      </c>
      <c r="AX2719" s="14" t="s">
        <v>73</v>
      </c>
      <c r="AY2719" s="263" t="s">
        <v>129</v>
      </c>
    </row>
    <row r="2720" spans="1:51" s="13" customFormat="1" ht="12">
      <c r="A2720" s="13"/>
      <c r="B2720" s="243"/>
      <c r="C2720" s="244"/>
      <c r="D2720" s="234" t="s">
        <v>188</v>
      </c>
      <c r="E2720" s="245" t="s">
        <v>1</v>
      </c>
      <c r="F2720" s="246" t="s">
        <v>659</v>
      </c>
      <c r="G2720" s="244"/>
      <c r="H2720" s="245" t="s">
        <v>1</v>
      </c>
      <c r="I2720" s="247"/>
      <c r="J2720" s="244"/>
      <c r="K2720" s="244"/>
      <c r="L2720" s="248"/>
      <c r="M2720" s="249"/>
      <c r="N2720" s="250"/>
      <c r="O2720" s="250"/>
      <c r="P2720" s="250"/>
      <c r="Q2720" s="250"/>
      <c r="R2720" s="250"/>
      <c r="S2720" s="250"/>
      <c r="T2720" s="251"/>
      <c r="U2720" s="13"/>
      <c r="V2720" s="13"/>
      <c r="W2720" s="13"/>
      <c r="X2720" s="13"/>
      <c r="Y2720" s="13"/>
      <c r="Z2720" s="13"/>
      <c r="AA2720" s="13"/>
      <c r="AB2720" s="13"/>
      <c r="AC2720" s="13"/>
      <c r="AD2720" s="13"/>
      <c r="AE2720" s="13"/>
      <c r="AT2720" s="252" t="s">
        <v>188</v>
      </c>
      <c r="AU2720" s="252" t="s">
        <v>82</v>
      </c>
      <c r="AV2720" s="13" t="s">
        <v>80</v>
      </c>
      <c r="AW2720" s="13" t="s">
        <v>30</v>
      </c>
      <c r="AX2720" s="13" t="s">
        <v>73</v>
      </c>
      <c r="AY2720" s="252" t="s">
        <v>129</v>
      </c>
    </row>
    <row r="2721" spans="1:51" s="14" customFormat="1" ht="12">
      <c r="A2721" s="14"/>
      <c r="B2721" s="253"/>
      <c r="C2721" s="254"/>
      <c r="D2721" s="234" t="s">
        <v>188</v>
      </c>
      <c r="E2721" s="255" t="s">
        <v>1</v>
      </c>
      <c r="F2721" s="256" t="s">
        <v>1640</v>
      </c>
      <c r="G2721" s="254"/>
      <c r="H2721" s="257">
        <v>4.25</v>
      </c>
      <c r="I2721" s="258"/>
      <c r="J2721" s="254"/>
      <c r="K2721" s="254"/>
      <c r="L2721" s="259"/>
      <c r="M2721" s="260"/>
      <c r="N2721" s="261"/>
      <c r="O2721" s="261"/>
      <c r="P2721" s="261"/>
      <c r="Q2721" s="261"/>
      <c r="R2721" s="261"/>
      <c r="S2721" s="261"/>
      <c r="T2721" s="262"/>
      <c r="U2721" s="14"/>
      <c r="V2721" s="14"/>
      <c r="W2721" s="14"/>
      <c r="X2721" s="14"/>
      <c r="Y2721" s="14"/>
      <c r="Z2721" s="14"/>
      <c r="AA2721" s="14"/>
      <c r="AB2721" s="14"/>
      <c r="AC2721" s="14"/>
      <c r="AD2721" s="14"/>
      <c r="AE2721" s="14"/>
      <c r="AT2721" s="263" t="s">
        <v>188</v>
      </c>
      <c r="AU2721" s="263" t="s">
        <v>82</v>
      </c>
      <c r="AV2721" s="14" t="s">
        <v>82</v>
      </c>
      <c r="AW2721" s="14" t="s">
        <v>30</v>
      </c>
      <c r="AX2721" s="14" t="s">
        <v>73</v>
      </c>
      <c r="AY2721" s="263" t="s">
        <v>129</v>
      </c>
    </row>
    <row r="2722" spans="1:51" s="13" customFormat="1" ht="12">
      <c r="A2722" s="13"/>
      <c r="B2722" s="243"/>
      <c r="C2722" s="244"/>
      <c r="D2722" s="234" t="s">
        <v>188</v>
      </c>
      <c r="E2722" s="245" t="s">
        <v>1</v>
      </c>
      <c r="F2722" s="246" t="s">
        <v>404</v>
      </c>
      <c r="G2722" s="244"/>
      <c r="H2722" s="245" t="s">
        <v>1</v>
      </c>
      <c r="I2722" s="247"/>
      <c r="J2722" s="244"/>
      <c r="K2722" s="244"/>
      <c r="L2722" s="248"/>
      <c r="M2722" s="249"/>
      <c r="N2722" s="250"/>
      <c r="O2722" s="250"/>
      <c r="P2722" s="250"/>
      <c r="Q2722" s="250"/>
      <c r="R2722" s="250"/>
      <c r="S2722" s="250"/>
      <c r="T2722" s="251"/>
      <c r="U2722" s="13"/>
      <c r="V2722" s="13"/>
      <c r="W2722" s="13"/>
      <c r="X2722" s="13"/>
      <c r="Y2722" s="13"/>
      <c r="Z2722" s="13"/>
      <c r="AA2722" s="13"/>
      <c r="AB2722" s="13"/>
      <c r="AC2722" s="13"/>
      <c r="AD2722" s="13"/>
      <c r="AE2722" s="13"/>
      <c r="AT2722" s="252" t="s">
        <v>188</v>
      </c>
      <c r="AU2722" s="252" t="s">
        <v>82</v>
      </c>
      <c r="AV2722" s="13" t="s">
        <v>80</v>
      </c>
      <c r="AW2722" s="13" t="s">
        <v>30</v>
      </c>
      <c r="AX2722" s="13" t="s">
        <v>73</v>
      </c>
      <c r="AY2722" s="252" t="s">
        <v>129</v>
      </c>
    </row>
    <row r="2723" spans="1:51" s="14" customFormat="1" ht="12">
      <c r="A2723" s="14"/>
      <c r="B2723" s="253"/>
      <c r="C2723" s="254"/>
      <c r="D2723" s="234" t="s">
        <v>188</v>
      </c>
      <c r="E2723" s="255" t="s">
        <v>1</v>
      </c>
      <c r="F2723" s="256" t="s">
        <v>1641</v>
      </c>
      <c r="G2723" s="254"/>
      <c r="H2723" s="257">
        <v>4.65</v>
      </c>
      <c r="I2723" s="258"/>
      <c r="J2723" s="254"/>
      <c r="K2723" s="254"/>
      <c r="L2723" s="259"/>
      <c r="M2723" s="260"/>
      <c r="N2723" s="261"/>
      <c r="O2723" s="261"/>
      <c r="P2723" s="261"/>
      <c r="Q2723" s="261"/>
      <c r="R2723" s="261"/>
      <c r="S2723" s="261"/>
      <c r="T2723" s="262"/>
      <c r="U2723" s="14"/>
      <c r="V2723" s="14"/>
      <c r="W2723" s="14"/>
      <c r="X2723" s="14"/>
      <c r="Y2723" s="14"/>
      <c r="Z2723" s="14"/>
      <c r="AA2723" s="14"/>
      <c r="AB2723" s="14"/>
      <c r="AC2723" s="14"/>
      <c r="AD2723" s="14"/>
      <c r="AE2723" s="14"/>
      <c r="AT2723" s="263" t="s">
        <v>188</v>
      </c>
      <c r="AU2723" s="263" t="s">
        <v>82</v>
      </c>
      <c r="AV2723" s="14" t="s">
        <v>82</v>
      </c>
      <c r="AW2723" s="14" t="s">
        <v>30</v>
      </c>
      <c r="AX2723" s="14" t="s">
        <v>73</v>
      </c>
      <c r="AY2723" s="263" t="s">
        <v>129</v>
      </c>
    </row>
    <row r="2724" spans="1:51" s="13" customFormat="1" ht="12">
      <c r="A2724" s="13"/>
      <c r="B2724" s="243"/>
      <c r="C2724" s="244"/>
      <c r="D2724" s="234" t="s">
        <v>188</v>
      </c>
      <c r="E2724" s="245" t="s">
        <v>1</v>
      </c>
      <c r="F2724" s="246" t="s">
        <v>664</v>
      </c>
      <c r="G2724" s="244"/>
      <c r="H2724" s="245" t="s">
        <v>1</v>
      </c>
      <c r="I2724" s="247"/>
      <c r="J2724" s="244"/>
      <c r="K2724" s="244"/>
      <c r="L2724" s="248"/>
      <c r="M2724" s="249"/>
      <c r="N2724" s="250"/>
      <c r="O2724" s="250"/>
      <c r="P2724" s="250"/>
      <c r="Q2724" s="250"/>
      <c r="R2724" s="250"/>
      <c r="S2724" s="250"/>
      <c r="T2724" s="251"/>
      <c r="U2724" s="13"/>
      <c r="V2724" s="13"/>
      <c r="W2724" s="13"/>
      <c r="X2724" s="13"/>
      <c r="Y2724" s="13"/>
      <c r="Z2724" s="13"/>
      <c r="AA2724" s="13"/>
      <c r="AB2724" s="13"/>
      <c r="AC2724" s="13"/>
      <c r="AD2724" s="13"/>
      <c r="AE2724" s="13"/>
      <c r="AT2724" s="252" t="s">
        <v>188</v>
      </c>
      <c r="AU2724" s="252" t="s">
        <v>82</v>
      </c>
      <c r="AV2724" s="13" t="s">
        <v>80</v>
      </c>
      <c r="AW2724" s="13" t="s">
        <v>30</v>
      </c>
      <c r="AX2724" s="13" t="s">
        <v>73</v>
      </c>
      <c r="AY2724" s="252" t="s">
        <v>129</v>
      </c>
    </row>
    <row r="2725" spans="1:51" s="14" customFormat="1" ht="12">
      <c r="A2725" s="14"/>
      <c r="B2725" s="253"/>
      <c r="C2725" s="254"/>
      <c r="D2725" s="234" t="s">
        <v>188</v>
      </c>
      <c r="E2725" s="255" t="s">
        <v>1</v>
      </c>
      <c r="F2725" s="256" t="s">
        <v>1642</v>
      </c>
      <c r="G2725" s="254"/>
      <c r="H2725" s="257">
        <v>4.95</v>
      </c>
      <c r="I2725" s="258"/>
      <c r="J2725" s="254"/>
      <c r="K2725" s="254"/>
      <c r="L2725" s="259"/>
      <c r="M2725" s="260"/>
      <c r="N2725" s="261"/>
      <c r="O2725" s="261"/>
      <c r="P2725" s="261"/>
      <c r="Q2725" s="261"/>
      <c r="R2725" s="261"/>
      <c r="S2725" s="261"/>
      <c r="T2725" s="262"/>
      <c r="U2725" s="14"/>
      <c r="V2725" s="14"/>
      <c r="W2725" s="14"/>
      <c r="X2725" s="14"/>
      <c r="Y2725" s="14"/>
      <c r="Z2725" s="14"/>
      <c r="AA2725" s="14"/>
      <c r="AB2725" s="14"/>
      <c r="AC2725" s="14"/>
      <c r="AD2725" s="14"/>
      <c r="AE2725" s="14"/>
      <c r="AT2725" s="263" t="s">
        <v>188</v>
      </c>
      <c r="AU2725" s="263" t="s">
        <v>82</v>
      </c>
      <c r="AV2725" s="14" t="s">
        <v>82</v>
      </c>
      <c r="AW2725" s="14" t="s">
        <v>30</v>
      </c>
      <c r="AX2725" s="14" t="s">
        <v>73</v>
      </c>
      <c r="AY2725" s="263" t="s">
        <v>129</v>
      </c>
    </row>
    <row r="2726" spans="1:51" s="13" customFormat="1" ht="12">
      <c r="A2726" s="13"/>
      <c r="B2726" s="243"/>
      <c r="C2726" s="244"/>
      <c r="D2726" s="234" t="s">
        <v>188</v>
      </c>
      <c r="E2726" s="245" t="s">
        <v>1</v>
      </c>
      <c r="F2726" s="246" t="s">
        <v>407</v>
      </c>
      <c r="G2726" s="244"/>
      <c r="H2726" s="245" t="s">
        <v>1</v>
      </c>
      <c r="I2726" s="247"/>
      <c r="J2726" s="244"/>
      <c r="K2726" s="244"/>
      <c r="L2726" s="248"/>
      <c r="M2726" s="249"/>
      <c r="N2726" s="250"/>
      <c r="O2726" s="250"/>
      <c r="P2726" s="250"/>
      <c r="Q2726" s="250"/>
      <c r="R2726" s="250"/>
      <c r="S2726" s="250"/>
      <c r="T2726" s="251"/>
      <c r="U2726" s="13"/>
      <c r="V2726" s="13"/>
      <c r="W2726" s="13"/>
      <c r="X2726" s="13"/>
      <c r="Y2726" s="13"/>
      <c r="Z2726" s="13"/>
      <c r="AA2726" s="13"/>
      <c r="AB2726" s="13"/>
      <c r="AC2726" s="13"/>
      <c r="AD2726" s="13"/>
      <c r="AE2726" s="13"/>
      <c r="AT2726" s="252" t="s">
        <v>188</v>
      </c>
      <c r="AU2726" s="252" t="s">
        <v>82</v>
      </c>
      <c r="AV2726" s="13" t="s">
        <v>80</v>
      </c>
      <c r="AW2726" s="13" t="s">
        <v>30</v>
      </c>
      <c r="AX2726" s="13" t="s">
        <v>73</v>
      </c>
      <c r="AY2726" s="252" t="s">
        <v>129</v>
      </c>
    </row>
    <row r="2727" spans="1:51" s="14" customFormat="1" ht="12">
      <c r="A2727" s="14"/>
      <c r="B2727" s="253"/>
      <c r="C2727" s="254"/>
      <c r="D2727" s="234" t="s">
        <v>188</v>
      </c>
      <c r="E2727" s="255" t="s">
        <v>1</v>
      </c>
      <c r="F2727" s="256" t="s">
        <v>1643</v>
      </c>
      <c r="G2727" s="254"/>
      <c r="H2727" s="257">
        <v>39.3</v>
      </c>
      <c r="I2727" s="258"/>
      <c r="J2727" s="254"/>
      <c r="K2727" s="254"/>
      <c r="L2727" s="259"/>
      <c r="M2727" s="260"/>
      <c r="N2727" s="261"/>
      <c r="O2727" s="261"/>
      <c r="P2727" s="261"/>
      <c r="Q2727" s="261"/>
      <c r="R2727" s="261"/>
      <c r="S2727" s="261"/>
      <c r="T2727" s="262"/>
      <c r="U2727" s="14"/>
      <c r="V2727" s="14"/>
      <c r="W2727" s="14"/>
      <c r="X2727" s="14"/>
      <c r="Y2727" s="14"/>
      <c r="Z2727" s="14"/>
      <c r="AA2727" s="14"/>
      <c r="AB2727" s="14"/>
      <c r="AC2727" s="14"/>
      <c r="AD2727" s="14"/>
      <c r="AE2727" s="14"/>
      <c r="AT2727" s="263" t="s">
        <v>188</v>
      </c>
      <c r="AU2727" s="263" t="s">
        <v>82</v>
      </c>
      <c r="AV2727" s="14" t="s">
        <v>82</v>
      </c>
      <c r="AW2727" s="14" t="s">
        <v>30</v>
      </c>
      <c r="AX2727" s="14" t="s">
        <v>73</v>
      </c>
      <c r="AY2727" s="263" t="s">
        <v>129</v>
      </c>
    </row>
    <row r="2728" spans="1:51" s="13" customFormat="1" ht="12">
      <c r="A2728" s="13"/>
      <c r="B2728" s="243"/>
      <c r="C2728" s="244"/>
      <c r="D2728" s="234" t="s">
        <v>188</v>
      </c>
      <c r="E2728" s="245" t="s">
        <v>1</v>
      </c>
      <c r="F2728" s="246" t="s">
        <v>671</v>
      </c>
      <c r="G2728" s="244"/>
      <c r="H2728" s="245" t="s">
        <v>1</v>
      </c>
      <c r="I2728" s="247"/>
      <c r="J2728" s="244"/>
      <c r="K2728" s="244"/>
      <c r="L2728" s="248"/>
      <c r="M2728" s="249"/>
      <c r="N2728" s="250"/>
      <c r="O2728" s="250"/>
      <c r="P2728" s="250"/>
      <c r="Q2728" s="250"/>
      <c r="R2728" s="250"/>
      <c r="S2728" s="250"/>
      <c r="T2728" s="251"/>
      <c r="U2728" s="13"/>
      <c r="V2728" s="13"/>
      <c r="W2728" s="13"/>
      <c r="X2728" s="13"/>
      <c r="Y2728" s="13"/>
      <c r="Z2728" s="13"/>
      <c r="AA2728" s="13"/>
      <c r="AB2728" s="13"/>
      <c r="AC2728" s="13"/>
      <c r="AD2728" s="13"/>
      <c r="AE2728" s="13"/>
      <c r="AT2728" s="252" t="s">
        <v>188</v>
      </c>
      <c r="AU2728" s="252" t="s">
        <v>82</v>
      </c>
      <c r="AV2728" s="13" t="s">
        <v>80</v>
      </c>
      <c r="AW2728" s="13" t="s">
        <v>30</v>
      </c>
      <c r="AX2728" s="13" t="s">
        <v>73</v>
      </c>
      <c r="AY2728" s="252" t="s">
        <v>129</v>
      </c>
    </row>
    <row r="2729" spans="1:51" s="14" customFormat="1" ht="12">
      <c r="A2729" s="14"/>
      <c r="B2729" s="253"/>
      <c r="C2729" s="254"/>
      <c r="D2729" s="234" t="s">
        <v>188</v>
      </c>
      <c r="E2729" s="255" t="s">
        <v>1</v>
      </c>
      <c r="F2729" s="256" t="s">
        <v>1644</v>
      </c>
      <c r="G2729" s="254"/>
      <c r="H2729" s="257">
        <v>9.53</v>
      </c>
      <c r="I2729" s="258"/>
      <c r="J2729" s="254"/>
      <c r="K2729" s="254"/>
      <c r="L2729" s="259"/>
      <c r="M2729" s="260"/>
      <c r="N2729" s="261"/>
      <c r="O2729" s="261"/>
      <c r="P2729" s="261"/>
      <c r="Q2729" s="261"/>
      <c r="R2729" s="261"/>
      <c r="S2729" s="261"/>
      <c r="T2729" s="262"/>
      <c r="U2729" s="14"/>
      <c r="V2729" s="14"/>
      <c r="W2729" s="14"/>
      <c r="X2729" s="14"/>
      <c r="Y2729" s="14"/>
      <c r="Z2729" s="14"/>
      <c r="AA2729" s="14"/>
      <c r="AB2729" s="14"/>
      <c r="AC2729" s="14"/>
      <c r="AD2729" s="14"/>
      <c r="AE2729" s="14"/>
      <c r="AT2729" s="263" t="s">
        <v>188</v>
      </c>
      <c r="AU2729" s="263" t="s">
        <v>82</v>
      </c>
      <c r="AV2729" s="14" t="s">
        <v>82</v>
      </c>
      <c r="AW2729" s="14" t="s">
        <v>30</v>
      </c>
      <c r="AX2729" s="14" t="s">
        <v>73</v>
      </c>
      <c r="AY2729" s="263" t="s">
        <v>129</v>
      </c>
    </row>
    <row r="2730" spans="1:51" s="16" customFormat="1" ht="12">
      <c r="A2730" s="16"/>
      <c r="B2730" s="286"/>
      <c r="C2730" s="287"/>
      <c r="D2730" s="234" t="s">
        <v>188</v>
      </c>
      <c r="E2730" s="288" t="s">
        <v>1</v>
      </c>
      <c r="F2730" s="289" t="s">
        <v>451</v>
      </c>
      <c r="G2730" s="287"/>
      <c r="H2730" s="290">
        <v>82.61500000000001</v>
      </c>
      <c r="I2730" s="291"/>
      <c r="J2730" s="287"/>
      <c r="K2730" s="287"/>
      <c r="L2730" s="292"/>
      <c r="M2730" s="293"/>
      <c r="N2730" s="294"/>
      <c r="O2730" s="294"/>
      <c r="P2730" s="294"/>
      <c r="Q2730" s="294"/>
      <c r="R2730" s="294"/>
      <c r="S2730" s="294"/>
      <c r="T2730" s="295"/>
      <c r="U2730" s="16"/>
      <c r="V2730" s="16"/>
      <c r="W2730" s="16"/>
      <c r="X2730" s="16"/>
      <c r="Y2730" s="16"/>
      <c r="Z2730" s="16"/>
      <c r="AA2730" s="16"/>
      <c r="AB2730" s="16"/>
      <c r="AC2730" s="16"/>
      <c r="AD2730" s="16"/>
      <c r="AE2730" s="16"/>
      <c r="AT2730" s="296" t="s">
        <v>188</v>
      </c>
      <c r="AU2730" s="296" t="s">
        <v>82</v>
      </c>
      <c r="AV2730" s="16" t="s">
        <v>141</v>
      </c>
      <c r="AW2730" s="16" t="s">
        <v>30</v>
      </c>
      <c r="AX2730" s="16" t="s">
        <v>73</v>
      </c>
      <c r="AY2730" s="296" t="s">
        <v>129</v>
      </c>
    </row>
    <row r="2731" spans="1:51" s="15" customFormat="1" ht="12">
      <c r="A2731" s="15"/>
      <c r="B2731" s="264"/>
      <c r="C2731" s="265"/>
      <c r="D2731" s="234" t="s">
        <v>188</v>
      </c>
      <c r="E2731" s="266" t="s">
        <v>1</v>
      </c>
      <c r="F2731" s="267" t="s">
        <v>197</v>
      </c>
      <c r="G2731" s="265"/>
      <c r="H2731" s="268">
        <v>112.99499999999999</v>
      </c>
      <c r="I2731" s="269"/>
      <c r="J2731" s="265"/>
      <c r="K2731" s="265"/>
      <c r="L2731" s="270"/>
      <c r="M2731" s="271"/>
      <c r="N2731" s="272"/>
      <c r="O2731" s="272"/>
      <c r="P2731" s="272"/>
      <c r="Q2731" s="272"/>
      <c r="R2731" s="272"/>
      <c r="S2731" s="272"/>
      <c r="T2731" s="273"/>
      <c r="U2731" s="15"/>
      <c r="V2731" s="15"/>
      <c r="W2731" s="15"/>
      <c r="X2731" s="15"/>
      <c r="Y2731" s="15"/>
      <c r="Z2731" s="15"/>
      <c r="AA2731" s="15"/>
      <c r="AB2731" s="15"/>
      <c r="AC2731" s="15"/>
      <c r="AD2731" s="15"/>
      <c r="AE2731" s="15"/>
      <c r="AT2731" s="274" t="s">
        <v>188</v>
      </c>
      <c r="AU2731" s="274" t="s">
        <v>82</v>
      </c>
      <c r="AV2731" s="15" t="s">
        <v>136</v>
      </c>
      <c r="AW2731" s="15" t="s">
        <v>30</v>
      </c>
      <c r="AX2731" s="15" t="s">
        <v>80</v>
      </c>
      <c r="AY2731" s="274" t="s">
        <v>129</v>
      </c>
    </row>
    <row r="2732" spans="1:65" s="2" customFormat="1" ht="37.8" customHeight="1">
      <c r="A2732" s="39"/>
      <c r="B2732" s="40"/>
      <c r="C2732" s="220" t="s">
        <v>1670</v>
      </c>
      <c r="D2732" s="220" t="s">
        <v>132</v>
      </c>
      <c r="E2732" s="221" t="s">
        <v>1671</v>
      </c>
      <c r="F2732" s="222" t="s">
        <v>1672</v>
      </c>
      <c r="G2732" s="223" t="s">
        <v>230</v>
      </c>
      <c r="H2732" s="224">
        <v>26.6</v>
      </c>
      <c r="I2732" s="225"/>
      <c r="J2732" s="226">
        <f>ROUND(I2732*H2732,2)</f>
        <v>0</v>
      </c>
      <c r="K2732" s="227"/>
      <c r="L2732" s="45"/>
      <c r="M2732" s="228" t="s">
        <v>1</v>
      </c>
      <c r="N2732" s="229" t="s">
        <v>38</v>
      </c>
      <c r="O2732" s="92"/>
      <c r="P2732" s="230">
        <f>O2732*H2732</f>
        <v>0</v>
      </c>
      <c r="Q2732" s="230">
        <v>0</v>
      </c>
      <c r="R2732" s="230">
        <f>Q2732*H2732</f>
        <v>0</v>
      </c>
      <c r="S2732" s="230">
        <v>0</v>
      </c>
      <c r="T2732" s="231">
        <f>S2732*H2732</f>
        <v>0</v>
      </c>
      <c r="U2732" s="39"/>
      <c r="V2732" s="39"/>
      <c r="W2732" s="39"/>
      <c r="X2732" s="39"/>
      <c r="Y2732" s="39"/>
      <c r="Z2732" s="39"/>
      <c r="AA2732" s="39"/>
      <c r="AB2732" s="39"/>
      <c r="AC2732" s="39"/>
      <c r="AD2732" s="39"/>
      <c r="AE2732" s="39"/>
      <c r="AR2732" s="232" t="s">
        <v>248</v>
      </c>
      <c r="AT2732" s="232" t="s">
        <v>132</v>
      </c>
      <c r="AU2732" s="232" t="s">
        <v>82</v>
      </c>
      <c r="AY2732" s="18" t="s">
        <v>129</v>
      </c>
      <c r="BE2732" s="233">
        <f>IF(N2732="základní",J2732,0)</f>
        <v>0</v>
      </c>
      <c r="BF2732" s="233">
        <f>IF(N2732="snížená",J2732,0)</f>
        <v>0</v>
      </c>
      <c r="BG2732" s="233">
        <f>IF(N2732="zákl. přenesená",J2732,0)</f>
        <v>0</v>
      </c>
      <c r="BH2732" s="233">
        <f>IF(N2732="sníž. přenesená",J2732,0)</f>
        <v>0</v>
      </c>
      <c r="BI2732" s="233">
        <f>IF(N2732="nulová",J2732,0)</f>
        <v>0</v>
      </c>
      <c r="BJ2732" s="18" t="s">
        <v>80</v>
      </c>
      <c r="BK2732" s="233">
        <f>ROUND(I2732*H2732,2)</f>
        <v>0</v>
      </c>
      <c r="BL2732" s="18" t="s">
        <v>248</v>
      </c>
      <c r="BM2732" s="232" t="s">
        <v>1673</v>
      </c>
    </row>
    <row r="2733" spans="1:47" s="2" customFormat="1" ht="12">
      <c r="A2733" s="39"/>
      <c r="B2733" s="40"/>
      <c r="C2733" s="41"/>
      <c r="D2733" s="234" t="s">
        <v>137</v>
      </c>
      <c r="E2733" s="41"/>
      <c r="F2733" s="235" t="s">
        <v>1672</v>
      </c>
      <c r="G2733" s="41"/>
      <c r="H2733" s="41"/>
      <c r="I2733" s="236"/>
      <c r="J2733" s="41"/>
      <c r="K2733" s="41"/>
      <c r="L2733" s="45"/>
      <c r="M2733" s="237"/>
      <c r="N2733" s="238"/>
      <c r="O2733" s="92"/>
      <c r="P2733" s="92"/>
      <c r="Q2733" s="92"/>
      <c r="R2733" s="92"/>
      <c r="S2733" s="92"/>
      <c r="T2733" s="93"/>
      <c r="U2733" s="39"/>
      <c r="V2733" s="39"/>
      <c r="W2733" s="39"/>
      <c r="X2733" s="39"/>
      <c r="Y2733" s="39"/>
      <c r="Z2733" s="39"/>
      <c r="AA2733" s="39"/>
      <c r="AB2733" s="39"/>
      <c r="AC2733" s="39"/>
      <c r="AD2733" s="39"/>
      <c r="AE2733" s="39"/>
      <c r="AT2733" s="18" t="s">
        <v>137</v>
      </c>
      <c r="AU2733" s="18" t="s">
        <v>82</v>
      </c>
    </row>
    <row r="2734" spans="1:51" s="13" customFormat="1" ht="12">
      <c r="A2734" s="13"/>
      <c r="B2734" s="243"/>
      <c r="C2734" s="244"/>
      <c r="D2734" s="234" t="s">
        <v>188</v>
      </c>
      <c r="E2734" s="245" t="s">
        <v>1</v>
      </c>
      <c r="F2734" s="246" t="s">
        <v>374</v>
      </c>
      <c r="G2734" s="244"/>
      <c r="H2734" s="245" t="s">
        <v>1</v>
      </c>
      <c r="I2734" s="247"/>
      <c r="J2734" s="244"/>
      <c r="K2734" s="244"/>
      <c r="L2734" s="248"/>
      <c r="M2734" s="249"/>
      <c r="N2734" s="250"/>
      <c r="O2734" s="250"/>
      <c r="P2734" s="250"/>
      <c r="Q2734" s="250"/>
      <c r="R2734" s="250"/>
      <c r="S2734" s="250"/>
      <c r="T2734" s="251"/>
      <c r="U2734" s="13"/>
      <c r="V2734" s="13"/>
      <c r="W2734" s="13"/>
      <c r="X2734" s="13"/>
      <c r="Y2734" s="13"/>
      <c r="Z2734" s="13"/>
      <c r="AA2734" s="13"/>
      <c r="AB2734" s="13"/>
      <c r="AC2734" s="13"/>
      <c r="AD2734" s="13"/>
      <c r="AE2734" s="13"/>
      <c r="AT2734" s="252" t="s">
        <v>188</v>
      </c>
      <c r="AU2734" s="252" t="s">
        <v>82</v>
      </c>
      <c r="AV2734" s="13" t="s">
        <v>80</v>
      </c>
      <c r="AW2734" s="13" t="s">
        <v>30</v>
      </c>
      <c r="AX2734" s="13" t="s">
        <v>73</v>
      </c>
      <c r="AY2734" s="252" t="s">
        <v>129</v>
      </c>
    </row>
    <row r="2735" spans="1:51" s="14" customFormat="1" ht="12">
      <c r="A2735" s="14"/>
      <c r="B2735" s="253"/>
      <c r="C2735" s="254"/>
      <c r="D2735" s="234" t="s">
        <v>188</v>
      </c>
      <c r="E2735" s="255" t="s">
        <v>1</v>
      </c>
      <c r="F2735" s="256" t="s">
        <v>1674</v>
      </c>
      <c r="G2735" s="254"/>
      <c r="H2735" s="257">
        <v>0.9</v>
      </c>
      <c r="I2735" s="258"/>
      <c r="J2735" s="254"/>
      <c r="K2735" s="254"/>
      <c r="L2735" s="259"/>
      <c r="M2735" s="260"/>
      <c r="N2735" s="261"/>
      <c r="O2735" s="261"/>
      <c r="P2735" s="261"/>
      <c r="Q2735" s="261"/>
      <c r="R2735" s="261"/>
      <c r="S2735" s="261"/>
      <c r="T2735" s="262"/>
      <c r="U2735" s="14"/>
      <c r="V2735" s="14"/>
      <c r="W2735" s="14"/>
      <c r="X2735" s="14"/>
      <c r="Y2735" s="14"/>
      <c r="Z2735" s="14"/>
      <c r="AA2735" s="14"/>
      <c r="AB2735" s="14"/>
      <c r="AC2735" s="14"/>
      <c r="AD2735" s="14"/>
      <c r="AE2735" s="14"/>
      <c r="AT2735" s="263" t="s">
        <v>188</v>
      </c>
      <c r="AU2735" s="263" t="s">
        <v>82</v>
      </c>
      <c r="AV2735" s="14" t="s">
        <v>82</v>
      </c>
      <c r="AW2735" s="14" t="s">
        <v>30</v>
      </c>
      <c r="AX2735" s="14" t="s">
        <v>73</v>
      </c>
      <c r="AY2735" s="263" t="s">
        <v>129</v>
      </c>
    </row>
    <row r="2736" spans="1:51" s="14" customFormat="1" ht="12">
      <c r="A2736" s="14"/>
      <c r="B2736" s="253"/>
      <c r="C2736" s="254"/>
      <c r="D2736" s="234" t="s">
        <v>188</v>
      </c>
      <c r="E2736" s="255" t="s">
        <v>1</v>
      </c>
      <c r="F2736" s="256" t="s">
        <v>1675</v>
      </c>
      <c r="G2736" s="254"/>
      <c r="H2736" s="257">
        <v>0.8</v>
      </c>
      <c r="I2736" s="258"/>
      <c r="J2736" s="254"/>
      <c r="K2736" s="254"/>
      <c r="L2736" s="259"/>
      <c r="M2736" s="260"/>
      <c r="N2736" s="261"/>
      <c r="O2736" s="261"/>
      <c r="P2736" s="261"/>
      <c r="Q2736" s="261"/>
      <c r="R2736" s="261"/>
      <c r="S2736" s="261"/>
      <c r="T2736" s="262"/>
      <c r="U2736" s="14"/>
      <c r="V2736" s="14"/>
      <c r="W2736" s="14"/>
      <c r="X2736" s="14"/>
      <c r="Y2736" s="14"/>
      <c r="Z2736" s="14"/>
      <c r="AA2736" s="14"/>
      <c r="AB2736" s="14"/>
      <c r="AC2736" s="14"/>
      <c r="AD2736" s="14"/>
      <c r="AE2736" s="14"/>
      <c r="AT2736" s="263" t="s">
        <v>188</v>
      </c>
      <c r="AU2736" s="263" t="s">
        <v>82</v>
      </c>
      <c r="AV2736" s="14" t="s">
        <v>82</v>
      </c>
      <c r="AW2736" s="14" t="s">
        <v>30</v>
      </c>
      <c r="AX2736" s="14" t="s">
        <v>73</v>
      </c>
      <c r="AY2736" s="263" t="s">
        <v>129</v>
      </c>
    </row>
    <row r="2737" spans="1:51" s="14" customFormat="1" ht="12">
      <c r="A2737" s="14"/>
      <c r="B2737" s="253"/>
      <c r="C2737" s="254"/>
      <c r="D2737" s="234" t="s">
        <v>188</v>
      </c>
      <c r="E2737" s="255" t="s">
        <v>1</v>
      </c>
      <c r="F2737" s="256" t="s">
        <v>1676</v>
      </c>
      <c r="G2737" s="254"/>
      <c r="H2737" s="257">
        <v>0.8</v>
      </c>
      <c r="I2737" s="258"/>
      <c r="J2737" s="254"/>
      <c r="K2737" s="254"/>
      <c r="L2737" s="259"/>
      <c r="M2737" s="260"/>
      <c r="N2737" s="261"/>
      <c r="O2737" s="261"/>
      <c r="P2737" s="261"/>
      <c r="Q2737" s="261"/>
      <c r="R2737" s="261"/>
      <c r="S2737" s="261"/>
      <c r="T2737" s="262"/>
      <c r="U2737" s="14"/>
      <c r="V2737" s="14"/>
      <c r="W2737" s="14"/>
      <c r="X2737" s="14"/>
      <c r="Y2737" s="14"/>
      <c r="Z2737" s="14"/>
      <c r="AA2737" s="14"/>
      <c r="AB2737" s="14"/>
      <c r="AC2737" s="14"/>
      <c r="AD2737" s="14"/>
      <c r="AE2737" s="14"/>
      <c r="AT2737" s="263" t="s">
        <v>188</v>
      </c>
      <c r="AU2737" s="263" t="s">
        <v>82</v>
      </c>
      <c r="AV2737" s="14" t="s">
        <v>82</v>
      </c>
      <c r="AW2737" s="14" t="s">
        <v>30</v>
      </c>
      <c r="AX2737" s="14" t="s">
        <v>73</v>
      </c>
      <c r="AY2737" s="263" t="s">
        <v>129</v>
      </c>
    </row>
    <row r="2738" spans="1:51" s="14" customFormat="1" ht="12">
      <c r="A2738" s="14"/>
      <c r="B2738" s="253"/>
      <c r="C2738" s="254"/>
      <c r="D2738" s="234" t="s">
        <v>188</v>
      </c>
      <c r="E2738" s="255" t="s">
        <v>1</v>
      </c>
      <c r="F2738" s="256" t="s">
        <v>1677</v>
      </c>
      <c r="G2738" s="254"/>
      <c r="H2738" s="257">
        <v>0.8</v>
      </c>
      <c r="I2738" s="258"/>
      <c r="J2738" s="254"/>
      <c r="K2738" s="254"/>
      <c r="L2738" s="259"/>
      <c r="M2738" s="260"/>
      <c r="N2738" s="261"/>
      <c r="O2738" s="261"/>
      <c r="P2738" s="261"/>
      <c r="Q2738" s="261"/>
      <c r="R2738" s="261"/>
      <c r="S2738" s="261"/>
      <c r="T2738" s="262"/>
      <c r="U2738" s="14"/>
      <c r="V2738" s="14"/>
      <c r="W2738" s="14"/>
      <c r="X2738" s="14"/>
      <c r="Y2738" s="14"/>
      <c r="Z2738" s="14"/>
      <c r="AA2738" s="14"/>
      <c r="AB2738" s="14"/>
      <c r="AC2738" s="14"/>
      <c r="AD2738" s="14"/>
      <c r="AE2738" s="14"/>
      <c r="AT2738" s="263" t="s">
        <v>188</v>
      </c>
      <c r="AU2738" s="263" t="s">
        <v>82</v>
      </c>
      <c r="AV2738" s="14" t="s">
        <v>82</v>
      </c>
      <c r="AW2738" s="14" t="s">
        <v>30</v>
      </c>
      <c r="AX2738" s="14" t="s">
        <v>73</v>
      </c>
      <c r="AY2738" s="263" t="s">
        <v>129</v>
      </c>
    </row>
    <row r="2739" spans="1:51" s="14" customFormat="1" ht="12">
      <c r="A2739" s="14"/>
      <c r="B2739" s="253"/>
      <c r="C2739" s="254"/>
      <c r="D2739" s="234" t="s">
        <v>188</v>
      </c>
      <c r="E2739" s="255" t="s">
        <v>1</v>
      </c>
      <c r="F2739" s="256" t="s">
        <v>1678</v>
      </c>
      <c r="G2739" s="254"/>
      <c r="H2739" s="257">
        <v>0.8</v>
      </c>
      <c r="I2739" s="258"/>
      <c r="J2739" s="254"/>
      <c r="K2739" s="254"/>
      <c r="L2739" s="259"/>
      <c r="M2739" s="260"/>
      <c r="N2739" s="261"/>
      <c r="O2739" s="261"/>
      <c r="P2739" s="261"/>
      <c r="Q2739" s="261"/>
      <c r="R2739" s="261"/>
      <c r="S2739" s="261"/>
      <c r="T2739" s="262"/>
      <c r="U2739" s="14"/>
      <c r="V2739" s="14"/>
      <c r="W2739" s="14"/>
      <c r="X2739" s="14"/>
      <c r="Y2739" s="14"/>
      <c r="Z2739" s="14"/>
      <c r="AA2739" s="14"/>
      <c r="AB2739" s="14"/>
      <c r="AC2739" s="14"/>
      <c r="AD2739" s="14"/>
      <c r="AE2739" s="14"/>
      <c r="AT2739" s="263" t="s">
        <v>188</v>
      </c>
      <c r="AU2739" s="263" t="s">
        <v>82</v>
      </c>
      <c r="AV2739" s="14" t="s">
        <v>82</v>
      </c>
      <c r="AW2739" s="14" t="s">
        <v>30</v>
      </c>
      <c r="AX2739" s="14" t="s">
        <v>73</v>
      </c>
      <c r="AY2739" s="263" t="s">
        <v>129</v>
      </c>
    </row>
    <row r="2740" spans="1:51" s="14" customFormat="1" ht="12">
      <c r="A2740" s="14"/>
      <c r="B2740" s="253"/>
      <c r="C2740" s="254"/>
      <c r="D2740" s="234" t="s">
        <v>188</v>
      </c>
      <c r="E2740" s="255" t="s">
        <v>1</v>
      </c>
      <c r="F2740" s="256" t="s">
        <v>1679</v>
      </c>
      <c r="G2740" s="254"/>
      <c r="H2740" s="257">
        <v>0.8</v>
      </c>
      <c r="I2740" s="258"/>
      <c r="J2740" s="254"/>
      <c r="K2740" s="254"/>
      <c r="L2740" s="259"/>
      <c r="M2740" s="260"/>
      <c r="N2740" s="261"/>
      <c r="O2740" s="261"/>
      <c r="P2740" s="261"/>
      <c r="Q2740" s="261"/>
      <c r="R2740" s="261"/>
      <c r="S2740" s="261"/>
      <c r="T2740" s="262"/>
      <c r="U2740" s="14"/>
      <c r="V2740" s="14"/>
      <c r="W2740" s="14"/>
      <c r="X2740" s="14"/>
      <c r="Y2740" s="14"/>
      <c r="Z2740" s="14"/>
      <c r="AA2740" s="14"/>
      <c r="AB2740" s="14"/>
      <c r="AC2740" s="14"/>
      <c r="AD2740" s="14"/>
      <c r="AE2740" s="14"/>
      <c r="AT2740" s="263" t="s">
        <v>188</v>
      </c>
      <c r="AU2740" s="263" t="s">
        <v>82</v>
      </c>
      <c r="AV2740" s="14" t="s">
        <v>82</v>
      </c>
      <c r="AW2740" s="14" t="s">
        <v>30</v>
      </c>
      <c r="AX2740" s="14" t="s">
        <v>73</v>
      </c>
      <c r="AY2740" s="263" t="s">
        <v>129</v>
      </c>
    </row>
    <row r="2741" spans="1:51" s="14" customFormat="1" ht="12">
      <c r="A2741" s="14"/>
      <c r="B2741" s="253"/>
      <c r="C2741" s="254"/>
      <c r="D2741" s="234" t="s">
        <v>188</v>
      </c>
      <c r="E2741" s="255" t="s">
        <v>1</v>
      </c>
      <c r="F2741" s="256" t="s">
        <v>1680</v>
      </c>
      <c r="G2741" s="254"/>
      <c r="H2741" s="257">
        <v>0.8</v>
      </c>
      <c r="I2741" s="258"/>
      <c r="J2741" s="254"/>
      <c r="K2741" s="254"/>
      <c r="L2741" s="259"/>
      <c r="M2741" s="260"/>
      <c r="N2741" s="261"/>
      <c r="O2741" s="261"/>
      <c r="P2741" s="261"/>
      <c r="Q2741" s="261"/>
      <c r="R2741" s="261"/>
      <c r="S2741" s="261"/>
      <c r="T2741" s="262"/>
      <c r="U2741" s="14"/>
      <c r="V2741" s="14"/>
      <c r="W2741" s="14"/>
      <c r="X2741" s="14"/>
      <c r="Y2741" s="14"/>
      <c r="Z2741" s="14"/>
      <c r="AA2741" s="14"/>
      <c r="AB2741" s="14"/>
      <c r="AC2741" s="14"/>
      <c r="AD2741" s="14"/>
      <c r="AE2741" s="14"/>
      <c r="AT2741" s="263" t="s">
        <v>188</v>
      </c>
      <c r="AU2741" s="263" t="s">
        <v>82</v>
      </c>
      <c r="AV2741" s="14" t="s">
        <v>82</v>
      </c>
      <c r="AW2741" s="14" t="s">
        <v>30</v>
      </c>
      <c r="AX2741" s="14" t="s">
        <v>73</v>
      </c>
      <c r="AY2741" s="263" t="s">
        <v>129</v>
      </c>
    </row>
    <row r="2742" spans="1:51" s="14" customFormat="1" ht="12">
      <c r="A2742" s="14"/>
      <c r="B2742" s="253"/>
      <c r="C2742" s="254"/>
      <c r="D2742" s="234" t="s">
        <v>188</v>
      </c>
      <c r="E2742" s="255" t="s">
        <v>1</v>
      </c>
      <c r="F2742" s="256" t="s">
        <v>1681</v>
      </c>
      <c r="G2742" s="254"/>
      <c r="H2742" s="257">
        <v>0.8</v>
      </c>
      <c r="I2742" s="258"/>
      <c r="J2742" s="254"/>
      <c r="K2742" s="254"/>
      <c r="L2742" s="259"/>
      <c r="M2742" s="260"/>
      <c r="N2742" s="261"/>
      <c r="O2742" s="261"/>
      <c r="P2742" s="261"/>
      <c r="Q2742" s="261"/>
      <c r="R2742" s="261"/>
      <c r="S2742" s="261"/>
      <c r="T2742" s="262"/>
      <c r="U2742" s="14"/>
      <c r="V2742" s="14"/>
      <c r="W2742" s="14"/>
      <c r="X2742" s="14"/>
      <c r="Y2742" s="14"/>
      <c r="Z2742" s="14"/>
      <c r="AA2742" s="14"/>
      <c r="AB2742" s="14"/>
      <c r="AC2742" s="14"/>
      <c r="AD2742" s="14"/>
      <c r="AE2742" s="14"/>
      <c r="AT2742" s="263" t="s">
        <v>188</v>
      </c>
      <c r="AU2742" s="263" t="s">
        <v>82</v>
      </c>
      <c r="AV2742" s="14" t="s">
        <v>82</v>
      </c>
      <c r="AW2742" s="14" t="s">
        <v>30</v>
      </c>
      <c r="AX2742" s="14" t="s">
        <v>73</v>
      </c>
      <c r="AY2742" s="263" t="s">
        <v>129</v>
      </c>
    </row>
    <row r="2743" spans="1:51" s="14" customFormat="1" ht="12">
      <c r="A2743" s="14"/>
      <c r="B2743" s="253"/>
      <c r="C2743" s="254"/>
      <c r="D2743" s="234" t="s">
        <v>188</v>
      </c>
      <c r="E2743" s="255" t="s">
        <v>1</v>
      </c>
      <c r="F2743" s="256" t="s">
        <v>1682</v>
      </c>
      <c r="G2743" s="254"/>
      <c r="H2743" s="257">
        <v>0.7</v>
      </c>
      <c r="I2743" s="258"/>
      <c r="J2743" s="254"/>
      <c r="K2743" s="254"/>
      <c r="L2743" s="259"/>
      <c r="M2743" s="260"/>
      <c r="N2743" s="261"/>
      <c r="O2743" s="261"/>
      <c r="P2743" s="261"/>
      <c r="Q2743" s="261"/>
      <c r="R2743" s="261"/>
      <c r="S2743" s="261"/>
      <c r="T2743" s="262"/>
      <c r="U2743" s="14"/>
      <c r="V2743" s="14"/>
      <c r="W2743" s="14"/>
      <c r="X2743" s="14"/>
      <c r="Y2743" s="14"/>
      <c r="Z2743" s="14"/>
      <c r="AA2743" s="14"/>
      <c r="AB2743" s="14"/>
      <c r="AC2743" s="14"/>
      <c r="AD2743" s="14"/>
      <c r="AE2743" s="14"/>
      <c r="AT2743" s="263" t="s">
        <v>188</v>
      </c>
      <c r="AU2743" s="263" t="s">
        <v>82</v>
      </c>
      <c r="AV2743" s="14" t="s">
        <v>82</v>
      </c>
      <c r="AW2743" s="14" t="s">
        <v>30</v>
      </c>
      <c r="AX2743" s="14" t="s">
        <v>73</v>
      </c>
      <c r="AY2743" s="263" t="s">
        <v>129</v>
      </c>
    </row>
    <row r="2744" spans="1:51" s="14" customFormat="1" ht="12">
      <c r="A2744" s="14"/>
      <c r="B2744" s="253"/>
      <c r="C2744" s="254"/>
      <c r="D2744" s="234" t="s">
        <v>188</v>
      </c>
      <c r="E2744" s="255" t="s">
        <v>1</v>
      </c>
      <c r="F2744" s="256" t="s">
        <v>1683</v>
      </c>
      <c r="G2744" s="254"/>
      <c r="H2744" s="257">
        <v>0.8</v>
      </c>
      <c r="I2744" s="258"/>
      <c r="J2744" s="254"/>
      <c r="K2744" s="254"/>
      <c r="L2744" s="259"/>
      <c r="M2744" s="260"/>
      <c r="N2744" s="261"/>
      <c r="O2744" s="261"/>
      <c r="P2744" s="261"/>
      <c r="Q2744" s="261"/>
      <c r="R2744" s="261"/>
      <c r="S2744" s="261"/>
      <c r="T2744" s="262"/>
      <c r="U2744" s="14"/>
      <c r="V2744" s="14"/>
      <c r="W2744" s="14"/>
      <c r="X2744" s="14"/>
      <c r="Y2744" s="14"/>
      <c r="Z2744" s="14"/>
      <c r="AA2744" s="14"/>
      <c r="AB2744" s="14"/>
      <c r="AC2744" s="14"/>
      <c r="AD2744" s="14"/>
      <c r="AE2744" s="14"/>
      <c r="AT2744" s="263" t="s">
        <v>188</v>
      </c>
      <c r="AU2744" s="263" t="s">
        <v>82</v>
      </c>
      <c r="AV2744" s="14" t="s">
        <v>82</v>
      </c>
      <c r="AW2744" s="14" t="s">
        <v>30</v>
      </c>
      <c r="AX2744" s="14" t="s">
        <v>73</v>
      </c>
      <c r="AY2744" s="263" t="s">
        <v>129</v>
      </c>
    </row>
    <row r="2745" spans="1:51" s="14" customFormat="1" ht="12">
      <c r="A2745" s="14"/>
      <c r="B2745" s="253"/>
      <c r="C2745" s="254"/>
      <c r="D2745" s="234" t="s">
        <v>188</v>
      </c>
      <c r="E2745" s="255" t="s">
        <v>1</v>
      </c>
      <c r="F2745" s="256" t="s">
        <v>1684</v>
      </c>
      <c r="G2745" s="254"/>
      <c r="H2745" s="257">
        <v>0.7</v>
      </c>
      <c r="I2745" s="258"/>
      <c r="J2745" s="254"/>
      <c r="K2745" s="254"/>
      <c r="L2745" s="259"/>
      <c r="M2745" s="260"/>
      <c r="N2745" s="261"/>
      <c r="O2745" s="261"/>
      <c r="P2745" s="261"/>
      <c r="Q2745" s="261"/>
      <c r="R2745" s="261"/>
      <c r="S2745" s="261"/>
      <c r="T2745" s="262"/>
      <c r="U2745" s="14"/>
      <c r="V2745" s="14"/>
      <c r="W2745" s="14"/>
      <c r="X2745" s="14"/>
      <c r="Y2745" s="14"/>
      <c r="Z2745" s="14"/>
      <c r="AA2745" s="14"/>
      <c r="AB2745" s="14"/>
      <c r="AC2745" s="14"/>
      <c r="AD2745" s="14"/>
      <c r="AE2745" s="14"/>
      <c r="AT2745" s="263" t="s">
        <v>188</v>
      </c>
      <c r="AU2745" s="263" t="s">
        <v>82</v>
      </c>
      <c r="AV2745" s="14" t="s">
        <v>82</v>
      </c>
      <c r="AW2745" s="14" t="s">
        <v>30</v>
      </c>
      <c r="AX2745" s="14" t="s">
        <v>73</v>
      </c>
      <c r="AY2745" s="263" t="s">
        <v>129</v>
      </c>
    </row>
    <row r="2746" spans="1:51" s="14" customFormat="1" ht="12">
      <c r="A2746" s="14"/>
      <c r="B2746" s="253"/>
      <c r="C2746" s="254"/>
      <c r="D2746" s="234" t="s">
        <v>188</v>
      </c>
      <c r="E2746" s="255" t="s">
        <v>1</v>
      </c>
      <c r="F2746" s="256" t="s">
        <v>1685</v>
      </c>
      <c r="G2746" s="254"/>
      <c r="H2746" s="257">
        <v>0.8</v>
      </c>
      <c r="I2746" s="258"/>
      <c r="J2746" s="254"/>
      <c r="K2746" s="254"/>
      <c r="L2746" s="259"/>
      <c r="M2746" s="260"/>
      <c r="N2746" s="261"/>
      <c r="O2746" s="261"/>
      <c r="P2746" s="261"/>
      <c r="Q2746" s="261"/>
      <c r="R2746" s="261"/>
      <c r="S2746" s="261"/>
      <c r="T2746" s="262"/>
      <c r="U2746" s="14"/>
      <c r="V2746" s="14"/>
      <c r="W2746" s="14"/>
      <c r="X2746" s="14"/>
      <c r="Y2746" s="14"/>
      <c r="Z2746" s="14"/>
      <c r="AA2746" s="14"/>
      <c r="AB2746" s="14"/>
      <c r="AC2746" s="14"/>
      <c r="AD2746" s="14"/>
      <c r="AE2746" s="14"/>
      <c r="AT2746" s="263" t="s">
        <v>188</v>
      </c>
      <c r="AU2746" s="263" t="s">
        <v>82</v>
      </c>
      <c r="AV2746" s="14" t="s">
        <v>82</v>
      </c>
      <c r="AW2746" s="14" t="s">
        <v>30</v>
      </c>
      <c r="AX2746" s="14" t="s">
        <v>73</v>
      </c>
      <c r="AY2746" s="263" t="s">
        <v>129</v>
      </c>
    </row>
    <row r="2747" spans="1:51" s="14" customFormat="1" ht="12">
      <c r="A2747" s="14"/>
      <c r="B2747" s="253"/>
      <c r="C2747" s="254"/>
      <c r="D2747" s="234" t="s">
        <v>188</v>
      </c>
      <c r="E2747" s="255" t="s">
        <v>1</v>
      </c>
      <c r="F2747" s="256" t="s">
        <v>1686</v>
      </c>
      <c r="G2747" s="254"/>
      <c r="H2747" s="257">
        <v>0.7</v>
      </c>
      <c r="I2747" s="258"/>
      <c r="J2747" s="254"/>
      <c r="K2747" s="254"/>
      <c r="L2747" s="259"/>
      <c r="M2747" s="260"/>
      <c r="N2747" s="261"/>
      <c r="O2747" s="261"/>
      <c r="P2747" s="261"/>
      <c r="Q2747" s="261"/>
      <c r="R2747" s="261"/>
      <c r="S2747" s="261"/>
      <c r="T2747" s="262"/>
      <c r="U2747" s="14"/>
      <c r="V2747" s="14"/>
      <c r="W2747" s="14"/>
      <c r="X2747" s="14"/>
      <c r="Y2747" s="14"/>
      <c r="Z2747" s="14"/>
      <c r="AA2747" s="14"/>
      <c r="AB2747" s="14"/>
      <c r="AC2747" s="14"/>
      <c r="AD2747" s="14"/>
      <c r="AE2747" s="14"/>
      <c r="AT2747" s="263" t="s">
        <v>188</v>
      </c>
      <c r="AU2747" s="263" t="s">
        <v>82</v>
      </c>
      <c r="AV2747" s="14" t="s">
        <v>82</v>
      </c>
      <c r="AW2747" s="14" t="s">
        <v>30</v>
      </c>
      <c r="AX2747" s="14" t="s">
        <v>73</v>
      </c>
      <c r="AY2747" s="263" t="s">
        <v>129</v>
      </c>
    </row>
    <row r="2748" spans="1:51" s="14" customFormat="1" ht="12">
      <c r="A2748" s="14"/>
      <c r="B2748" s="253"/>
      <c r="C2748" s="254"/>
      <c r="D2748" s="234" t="s">
        <v>188</v>
      </c>
      <c r="E2748" s="255" t="s">
        <v>1</v>
      </c>
      <c r="F2748" s="256" t="s">
        <v>1687</v>
      </c>
      <c r="G2748" s="254"/>
      <c r="H2748" s="257">
        <v>0.7</v>
      </c>
      <c r="I2748" s="258"/>
      <c r="J2748" s="254"/>
      <c r="K2748" s="254"/>
      <c r="L2748" s="259"/>
      <c r="M2748" s="260"/>
      <c r="N2748" s="261"/>
      <c r="O2748" s="261"/>
      <c r="P2748" s="261"/>
      <c r="Q2748" s="261"/>
      <c r="R2748" s="261"/>
      <c r="S2748" s="261"/>
      <c r="T2748" s="262"/>
      <c r="U2748" s="14"/>
      <c r="V2748" s="14"/>
      <c r="W2748" s="14"/>
      <c r="X2748" s="14"/>
      <c r="Y2748" s="14"/>
      <c r="Z2748" s="14"/>
      <c r="AA2748" s="14"/>
      <c r="AB2748" s="14"/>
      <c r="AC2748" s="14"/>
      <c r="AD2748" s="14"/>
      <c r="AE2748" s="14"/>
      <c r="AT2748" s="263" t="s">
        <v>188</v>
      </c>
      <c r="AU2748" s="263" t="s">
        <v>82</v>
      </c>
      <c r="AV2748" s="14" t="s">
        <v>82</v>
      </c>
      <c r="AW2748" s="14" t="s">
        <v>30</v>
      </c>
      <c r="AX2748" s="14" t="s">
        <v>73</v>
      </c>
      <c r="AY2748" s="263" t="s">
        <v>129</v>
      </c>
    </row>
    <row r="2749" spans="1:51" s="13" customFormat="1" ht="12">
      <c r="A2749" s="13"/>
      <c r="B2749" s="243"/>
      <c r="C2749" s="244"/>
      <c r="D2749" s="234" t="s">
        <v>188</v>
      </c>
      <c r="E2749" s="245" t="s">
        <v>1</v>
      </c>
      <c r="F2749" s="246" t="s">
        <v>389</v>
      </c>
      <c r="G2749" s="244"/>
      <c r="H2749" s="245" t="s">
        <v>1</v>
      </c>
      <c r="I2749" s="247"/>
      <c r="J2749" s="244"/>
      <c r="K2749" s="244"/>
      <c r="L2749" s="248"/>
      <c r="M2749" s="249"/>
      <c r="N2749" s="250"/>
      <c r="O2749" s="250"/>
      <c r="P2749" s="250"/>
      <c r="Q2749" s="250"/>
      <c r="R2749" s="250"/>
      <c r="S2749" s="250"/>
      <c r="T2749" s="251"/>
      <c r="U2749" s="13"/>
      <c r="V2749" s="13"/>
      <c r="W2749" s="13"/>
      <c r="X2749" s="13"/>
      <c r="Y2749" s="13"/>
      <c r="Z2749" s="13"/>
      <c r="AA2749" s="13"/>
      <c r="AB2749" s="13"/>
      <c r="AC2749" s="13"/>
      <c r="AD2749" s="13"/>
      <c r="AE2749" s="13"/>
      <c r="AT2749" s="252" t="s">
        <v>188</v>
      </c>
      <c r="AU2749" s="252" t="s">
        <v>82</v>
      </c>
      <c r="AV2749" s="13" t="s">
        <v>80</v>
      </c>
      <c r="AW2749" s="13" t="s">
        <v>30</v>
      </c>
      <c r="AX2749" s="13" t="s">
        <v>73</v>
      </c>
      <c r="AY2749" s="252" t="s">
        <v>129</v>
      </c>
    </row>
    <row r="2750" spans="1:51" s="14" customFormat="1" ht="12">
      <c r="A2750" s="14"/>
      <c r="B2750" s="253"/>
      <c r="C2750" s="254"/>
      <c r="D2750" s="234" t="s">
        <v>188</v>
      </c>
      <c r="E2750" s="255" t="s">
        <v>1</v>
      </c>
      <c r="F2750" s="256" t="s">
        <v>1688</v>
      </c>
      <c r="G2750" s="254"/>
      <c r="H2750" s="257">
        <v>0.8</v>
      </c>
      <c r="I2750" s="258"/>
      <c r="J2750" s="254"/>
      <c r="K2750" s="254"/>
      <c r="L2750" s="259"/>
      <c r="M2750" s="260"/>
      <c r="N2750" s="261"/>
      <c r="O2750" s="261"/>
      <c r="P2750" s="261"/>
      <c r="Q2750" s="261"/>
      <c r="R2750" s="261"/>
      <c r="S2750" s="261"/>
      <c r="T2750" s="262"/>
      <c r="U2750" s="14"/>
      <c r="V2750" s="14"/>
      <c r="W2750" s="14"/>
      <c r="X2750" s="14"/>
      <c r="Y2750" s="14"/>
      <c r="Z2750" s="14"/>
      <c r="AA2750" s="14"/>
      <c r="AB2750" s="14"/>
      <c r="AC2750" s="14"/>
      <c r="AD2750" s="14"/>
      <c r="AE2750" s="14"/>
      <c r="AT2750" s="263" t="s">
        <v>188</v>
      </c>
      <c r="AU2750" s="263" t="s">
        <v>82</v>
      </c>
      <c r="AV2750" s="14" t="s">
        <v>82</v>
      </c>
      <c r="AW2750" s="14" t="s">
        <v>30</v>
      </c>
      <c r="AX2750" s="14" t="s">
        <v>73</v>
      </c>
      <c r="AY2750" s="263" t="s">
        <v>129</v>
      </c>
    </row>
    <row r="2751" spans="1:51" s="14" customFormat="1" ht="12">
      <c r="A2751" s="14"/>
      <c r="B2751" s="253"/>
      <c r="C2751" s="254"/>
      <c r="D2751" s="234" t="s">
        <v>188</v>
      </c>
      <c r="E2751" s="255" t="s">
        <v>1</v>
      </c>
      <c r="F2751" s="256" t="s">
        <v>1689</v>
      </c>
      <c r="G2751" s="254"/>
      <c r="H2751" s="257">
        <v>0.8</v>
      </c>
      <c r="I2751" s="258"/>
      <c r="J2751" s="254"/>
      <c r="K2751" s="254"/>
      <c r="L2751" s="259"/>
      <c r="M2751" s="260"/>
      <c r="N2751" s="261"/>
      <c r="O2751" s="261"/>
      <c r="P2751" s="261"/>
      <c r="Q2751" s="261"/>
      <c r="R2751" s="261"/>
      <c r="S2751" s="261"/>
      <c r="T2751" s="262"/>
      <c r="U2751" s="14"/>
      <c r="V2751" s="14"/>
      <c r="W2751" s="14"/>
      <c r="X2751" s="14"/>
      <c r="Y2751" s="14"/>
      <c r="Z2751" s="14"/>
      <c r="AA2751" s="14"/>
      <c r="AB2751" s="14"/>
      <c r="AC2751" s="14"/>
      <c r="AD2751" s="14"/>
      <c r="AE2751" s="14"/>
      <c r="AT2751" s="263" t="s">
        <v>188</v>
      </c>
      <c r="AU2751" s="263" t="s">
        <v>82</v>
      </c>
      <c r="AV2751" s="14" t="s">
        <v>82</v>
      </c>
      <c r="AW2751" s="14" t="s">
        <v>30</v>
      </c>
      <c r="AX2751" s="14" t="s">
        <v>73</v>
      </c>
      <c r="AY2751" s="263" t="s">
        <v>129</v>
      </c>
    </row>
    <row r="2752" spans="1:51" s="14" customFormat="1" ht="12">
      <c r="A2752" s="14"/>
      <c r="B2752" s="253"/>
      <c r="C2752" s="254"/>
      <c r="D2752" s="234" t="s">
        <v>188</v>
      </c>
      <c r="E2752" s="255" t="s">
        <v>1</v>
      </c>
      <c r="F2752" s="256" t="s">
        <v>1690</v>
      </c>
      <c r="G2752" s="254"/>
      <c r="H2752" s="257">
        <v>0.8</v>
      </c>
      <c r="I2752" s="258"/>
      <c r="J2752" s="254"/>
      <c r="K2752" s="254"/>
      <c r="L2752" s="259"/>
      <c r="M2752" s="260"/>
      <c r="N2752" s="261"/>
      <c r="O2752" s="261"/>
      <c r="P2752" s="261"/>
      <c r="Q2752" s="261"/>
      <c r="R2752" s="261"/>
      <c r="S2752" s="261"/>
      <c r="T2752" s="262"/>
      <c r="U2752" s="14"/>
      <c r="V2752" s="14"/>
      <c r="W2752" s="14"/>
      <c r="X2752" s="14"/>
      <c r="Y2752" s="14"/>
      <c r="Z2752" s="14"/>
      <c r="AA2752" s="14"/>
      <c r="AB2752" s="14"/>
      <c r="AC2752" s="14"/>
      <c r="AD2752" s="14"/>
      <c r="AE2752" s="14"/>
      <c r="AT2752" s="263" t="s">
        <v>188</v>
      </c>
      <c r="AU2752" s="263" t="s">
        <v>82</v>
      </c>
      <c r="AV2752" s="14" t="s">
        <v>82</v>
      </c>
      <c r="AW2752" s="14" t="s">
        <v>30</v>
      </c>
      <c r="AX2752" s="14" t="s">
        <v>73</v>
      </c>
      <c r="AY2752" s="263" t="s">
        <v>129</v>
      </c>
    </row>
    <row r="2753" spans="1:51" s="14" customFormat="1" ht="12">
      <c r="A2753" s="14"/>
      <c r="B2753" s="253"/>
      <c r="C2753" s="254"/>
      <c r="D2753" s="234" t="s">
        <v>188</v>
      </c>
      <c r="E2753" s="255" t="s">
        <v>1</v>
      </c>
      <c r="F2753" s="256" t="s">
        <v>1691</v>
      </c>
      <c r="G2753" s="254"/>
      <c r="H2753" s="257">
        <v>0.8</v>
      </c>
      <c r="I2753" s="258"/>
      <c r="J2753" s="254"/>
      <c r="K2753" s="254"/>
      <c r="L2753" s="259"/>
      <c r="M2753" s="260"/>
      <c r="N2753" s="261"/>
      <c r="O2753" s="261"/>
      <c r="P2753" s="261"/>
      <c r="Q2753" s="261"/>
      <c r="R2753" s="261"/>
      <c r="S2753" s="261"/>
      <c r="T2753" s="262"/>
      <c r="U2753" s="14"/>
      <c r="V2753" s="14"/>
      <c r="W2753" s="14"/>
      <c r="X2753" s="14"/>
      <c r="Y2753" s="14"/>
      <c r="Z2753" s="14"/>
      <c r="AA2753" s="14"/>
      <c r="AB2753" s="14"/>
      <c r="AC2753" s="14"/>
      <c r="AD2753" s="14"/>
      <c r="AE2753" s="14"/>
      <c r="AT2753" s="263" t="s">
        <v>188</v>
      </c>
      <c r="AU2753" s="263" t="s">
        <v>82</v>
      </c>
      <c r="AV2753" s="14" t="s">
        <v>82</v>
      </c>
      <c r="AW2753" s="14" t="s">
        <v>30</v>
      </c>
      <c r="AX2753" s="14" t="s">
        <v>73</v>
      </c>
      <c r="AY2753" s="263" t="s">
        <v>129</v>
      </c>
    </row>
    <row r="2754" spans="1:51" s="14" customFormat="1" ht="12">
      <c r="A2754" s="14"/>
      <c r="B2754" s="253"/>
      <c r="C2754" s="254"/>
      <c r="D2754" s="234" t="s">
        <v>188</v>
      </c>
      <c r="E2754" s="255" t="s">
        <v>1</v>
      </c>
      <c r="F2754" s="256" t="s">
        <v>1692</v>
      </c>
      <c r="G2754" s="254"/>
      <c r="H2754" s="257">
        <v>0.8</v>
      </c>
      <c r="I2754" s="258"/>
      <c r="J2754" s="254"/>
      <c r="K2754" s="254"/>
      <c r="L2754" s="259"/>
      <c r="M2754" s="260"/>
      <c r="N2754" s="261"/>
      <c r="O2754" s="261"/>
      <c r="P2754" s="261"/>
      <c r="Q2754" s="261"/>
      <c r="R2754" s="261"/>
      <c r="S2754" s="261"/>
      <c r="T2754" s="262"/>
      <c r="U2754" s="14"/>
      <c r="V2754" s="14"/>
      <c r="W2754" s="14"/>
      <c r="X2754" s="14"/>
      <c r="Y2754" s="14"/>
      <c r="Z2754" s="14"/>
      <c r="AA2754" s="14"/>
      <c r="AB2754" s="14"/>
      <c r="AC2754" s="14"/>
      <c r="AD2754" s="14"/>
      <c r="AE2754" s="14"/>
      <c r="AT2754" s="263" t="s">
        <v>188</v>
      </c>
      <c r="AU2754" s="263" t="s">
        <v>82</v>
      </c>
      <c r="AV2754" s="14" t="s">
        <v>82</v>
      </c>
      <c r="AW2754" s="14" t="s">
        <v>30</v>
      </c>
      <c r="AX2754" s="14" t="s">
        <v>73</v>
      </c>
      <c r="AY2754" s="263" t="s">
        <v>129</v>
      </c>
    </row>
    <row r="2755" spans="1:51" s="14" customFormat="1" ht="12">
      <c r="A2755" s="14"/>
      <c r="B2755" s="253"/>
      <c r="C2755" s="254"/>
      <c r="D2755" s="234" t="s">
        <v>188</v>
      </c>
      <c r="E2755" s="255" t="s">
        <v>1</v>
      </c>
      <c r="F2755" s="256" t="s">
        <v>1693</v>
      </c>
      <c r="G2755" s="254"/>
      <c r="H2755" s="257">
        <v>0.8</v>
      </c>
      <c r="I2755" s="258"/>
      <c r="J2755" s="254"/>
      <c r="K2755" s="254"/>
      <c r="L2755" s="259"/>
      <c r="M2755" s="260"/>
      <c r="N2755" s="261"/>
      <c r="O2755" s="261"/>
      <c r="P2755" s="261"/>
      <c r="Q2755" s="261"/>
      <c r="R2755" s="261"/>
      <c r="S2755" s="261"/>
      <c r="T2755" s="262"/>
      <c r="U2755" s="14"/>
      <c r="V2755" s="14"/>
      <c r="W2755" s="14"/>
      <c r="X2755" s="14"/>
      <c r="Y2755" s="14"/>
      <c r="Z2755" s="14"/>
      <c r="AA2755" s="14"/>
      <c r="AB2755" s="14"/>
      <c r="AC2755" s="14"/>
      <c r="AD2755" s="14"/>
      <c r="AE2755" s="14"/>
      <c r="AT2755" s="263" t="s">
        <v>188</v>
      </c>
      <c r="AU2755" s="263" t="s">
        <v>82</v>
      </c>
      <c r="AV2755" s="14" t="s">
        <v>82</v>
      </c>
      <c r="AW2755" s="14" t="s">
        <v>30</v>
      </c>
      <c r="AX2755" s="14" t="s">
        <v>73</v>
      </c>
      <c r="AY2755" s="263" t="s">
        <v>129</v>
      </c>
    </row>
    <row r="2756" spans="1:51" s="14" customFormat="1" ht="12">
      <c r="A2756" s="14"/>
      <c r="B2756" s="253"/>
      <c r="C2756" s="254"/>
      <c r="D2756" s="234" t="s">
        <v>188</v>
      </c>
      <c r="E2756" s="255" t="s">
        <v>1</v>
      </c>
      <c r="F2756" s="256" t="s">
        <v>1694</v>
      </c>
      <c r="G2756" s="254"/>
      <c r="H2756" s="257">
        <v>0.8</v>
      </c>
      <c r="I2756" s="258"/>
      <c r="J2756" s="254"/>
      <c r="K2756" s="254"/>
      <c r="L2756" s="259"/>
      <c r="M2756" s="260"/>
      <c r="N2756" s="261"/>
      <c r="O2756" s="261"/>
      <c r="P2756" s="261"/>
      <c r="Q2756" s="261"/>
      <c r="R2756" s="261"/>
      <c r="S2756" s="261"/>
      <c r="T2756" s="262"/>
      <c r="U2756" s="14"/>
      <c r="V2756" s="14"/>
      <c r="W2756" s="14"/>
      <c r="X2756" s="14"/>
      <c r="Y2756" s="14"/>
      <c r="Z2756" s="14"/>
      <c r="AA2756" s="14"/>
      <c r="AB2756" s="14"/>
      <c r="AC2756" s="14"/>
      <c r="AD2756" s="14"/>
      <c r="AE2756" s="14"/>
      <c r="AT2756" s="263" t="s">
        <v>188</v>
      </c>
      <c r="AU2756" s="263" t="s">
        <v>82</v>
      </c>
      <c r="AV2756" s="14" t="s">
        <v>82</v>
      </c>
      <c r="AW2756" s="14" t="s">
        <v>30</v>
      </c>
      <c r="AX2756" s="14" t="s">
        <v>73</v>
      </c>
      <c r="AY2756" s="263" t="s">
        <v>129</v>
      </c>
    </row>
    <row r="2757" spans="1:51" s="14" customFormat="1" ht="12">
      <c r="A2757" s="14"/>
      <c r="B2757" s="253"/>
      <c r="C2757" s="254"/>
      <c r="D2757" s="234" t="s">
        <v>188</v>
      </c>
      <c r="E2757" s="255" t="s">
        <v>1</v>
      </c>
      <c r="F2757" s="256" t="s">
        <v>1695</v>
      </c>
      <c r="G2757" s="254"/>
      <c r="H2757" s="257">
        <v>0.8</v>
      </c>
      <c r="I2757" s="258"/>
      <c r="J2757" s="254"/>
      <c r="K2757" s="254"/>
      <c r="L2757" s="259"/>
      <c r="M2757" s="260"/>
      <c r="N2757" s="261"/>
      <c r="O2757" s="261"/>
      <c r="P2757" s="261"/>
      <c r="Q2757" s="261"/>
      <c r="R2757" s="261"/>
      <c r="S2757" s="261"/>
      <c r="T2757" s="262"/>
      <c r="U2757" s="14"/>
      <c r="V2757" s="14"/>
      <c r="W2757" s="14"/>
      <c r="X2757" s="14"/>
      <c r="Y2757" s="14"/>
      <c r="Z2757" s="14"/>
      <c r="AA2757" s="14"/>
      <c r="AB2757" s="14"/>
      <c r="AC2757" s="14"/>
      <c r="AD2757" s="14"/>
      <c r="AE2757" s="14"/>
      <c r="AT2757" s="263" t="s">
        <v>188</v>
      </c>
      <c r="AU2757" s="263" t="s">
        <v>82</v>
      </c>
      <c r="AV2757" s="14" t="s">
        <v>82</v>
      </c>
      <c r="AW2757" s="14" t="s">
        <v>30</v>
      </c>
      <c r="AX2757" s="14" t="s">
        <v>73</v>
      </c>
      <c r="AY2757" s="263" t="s">
        <v>129</v>
      </c>
    </row>
    <row r="2758" spans="1:51" s="14" customFormat="1" ht="12">
      <c r="A2758" s="14"/>
      <c r="B2758" s="253"/>
      <c r="C2758" s="254"/>
      <c r="D2758" s="234" t="s">
        <v>188</v>
      </c>
      <c r="E2758" s="255" t="s">
        <v>1</v>
      </c>
      <c r="F2758" s="256" t="s">
        <v>1696</v>
      </c>
      <c r="G2758" s="254"/>
      <c r="H2758" s="257">
        <v>0.8</v>
      </c>
      <c r="I2758" s="258"/>
      <c r="J2758" s="254"/>
      <c r="K2758" s="254"/>
      <c r="L2758" s="259"/>
      <c r="M2758" s="260"/>
      <c r="N2758" s="261"/>
      <c r="O2758" s="261"/>
      <c r="P2758" s="261"/>
      <c r="Q2758" s="261"/>
      <c r="R2758" s="261"/>
      <c r="S2758" s="261"/>
      <c r="T2758" s="262"/>
      <c r="U2758" s="14"/>
      <c r="V2758" s="14"/>
      <c r="W2758" s="14"/>
      <c r="X2758" s="14"/>
      <c r="Y2758" s="14"/>
      <c r="Z2758" s="14"/>
      <c r="AA2758" s="14"/>
      <c r="AB2758" s="14"/>
      <c r="AC2758" s="14"/>
      <c r="AD2758" s="14"/>
      <c r="AE2758" s="14"/>
      <c r="AT2758" s="263" t="s">
        <v>188</v>
      </c>
      <c r="AU2758" s="263" t="s">
        <v>82</v>
      </c>
      <c r="AV2758" s="14" t="s">
        <v>82</v>
      </c>
      <c r="AW2758" s="14" t="s">
        <v>30</v>
      </c>
      <c r="AX2758" s="14" t="s">
        <v>73</v>
      </c>
      <c r="AY2758" s="263" t="s">
        <v>129</v>
      </c>
    </row>
    <row r="2759" spans="1:51" s="14" customFormat="1" ht="12">
      <c r="A2759" s="14"/>
      <c r="B2759" s="253"/>
      <c r="C2759" s="254"/>
      <c r="D2759" s="234" t="s">
        <v>188</v>
      </c>
      <c r="E2759" s="255" t="s">
        <v>1</v>
      </c>
      <c r="F2759" s="256" t="s">
        <v>1697</v>
      </c>
      <c r="G2759" s="254"/>
      <c r="H2759" s="257">
        <v>0.7</v>
      </c>
      <c r="I2759" s="258"/>
      <c r="J2759" s="254"/>
      <c r="K2759" s="254"/>
      <c r="L2759" s="259"/>
      <c r="M2759" s="260"/>
      <c r="N2759" s="261"/>
      <c r="O2759" s="261"/>
      <c r="P2759" s="261"/>
      <c r="Q2759" s="261"/>
      <c r="R2759" s="261"/>
      <c r="S2759" s="261"/>
      <c r="T2759" s="262"/>
      <c r="U2759" s="14"/>
      <c r="V2759" s="14"/>
      <c r="W2759" s="14"/>
      <c r="X2759" s="14"/>
      <c r="Y2759" s="14"/>
      <c r="Z2759" s="14"/>
      <c r="AA2759" s="14"/>
      <c r="AB2759" s="14"/>
      <c r="AC2759" s="14"/>
      <c r="AD2759" s="14"/>
      <c r="AE2759" s="14"/>
      <c r="AT2759" s="263" t="s">
        <v>188</v>
      </c>
      <c r="AU2759" s="263" t="s">
        <v>82</v>
      </c>
      <c r="AV2759" s="14" t="s">
        <v>82</v>
      </c>
      <c r="AW2759" s="14" t="s">
        <v>30</v>
      </c>
      <c r="AX2759" s="14" t="s">
        <v>73</v>
      </c>
      <c r="AY2759" s="263" t="s">
        <v>129</v>
      </c>
    </row>
    <row r="2760" spans="1:51" s="14" customFormat="1" ht="12">
      <c r="A2760" s="14"/>
      <c r="B2760" s="253"/>
      <c r="C2760" s="254"/>
      <c r="D2760" s="234" t="s">
        <v>188</v>
      </c>
      <c r="E2760" s="255" t="s">
        <v>1</v>
      </c>
      <c r="F2760" s="256" t="s">
        <v>1698</v>
      </c>
      <c r="G2760" s="254"/>
      <c r="H2760" s="257">
        <v>0.7</v>
      </c>
      <c r="I2760" s="258"/>
      <c r="J2760" s="254"/>
      <c r="K2760" s="254"/>
      <c r="L2760" s="259"/>
      <c r="M2760" s="260"/>
      <c r="N2760" s="261"/>
      <c r="O2760" s="261"/>
      <c r="P2760" s="261"/>
      <c r="Q2760" s="261"/>
      <c r="R2760" s="261"/>
      <c r="S2760" s="261"/>
      <c r="T2760" s="262"/>
      <c r="U2760" s="14"/>
      <c r="V2760" s="14"/>
      <c r="W2760" s="14"/>
      <c r="X2760" s="14"/>
      <c r="Y2760" s="14"/>
      <c r="Z2760" s="14"/>
      <c r="AA2760" s="14"/>
      <c r="AB2760" s="14"/>
      <c r="AC2760" s="14"/>
      <c r="AD2760" s="14"/>
      <c r="AE2760" s="14"/>
      <c r="AT2760" s="263" t="s">
        <v>188</v>
      </c>
      <c r="AU2760" s="263" t="s">
        <v>82</v>
      </c>
      <c r="AV2760" s="14" t="s">
        <v>82</v>
      </c>
      <c r="AW2760" s="14" t="s">
        <v>30</v>
      </c>
      <c r="AX2760" s="14" t="s">
        <v>73</v>
      </c>
      <c r="AY2760" s="263" t="s">
        <v>129</v>
      </c>
    </row>
    <row r="2761" spans="1:51" s="14" customFormat="1" ht="12">
      <c r="A2761" s="14"/>
      <c r="B2761" s="253"/>
      <c r="C2761" s="254"/>
      <c r="D2761" s="234" t="s">
        <v>188</v>
      </c>
      <c r="E2761" s="255" t="s">
        <v>1</v>
      </c>
      <c r="F2761" s="256" t="s">
        <v>1699</v>
      </c>
      <c r="G2761" s="254"/>
      <c r="H2761" s="257">
        <v>0.7</v>
      </c>
      <c r="I2761" s="258"/>
      <c r="J2761" s="254"/>
      <c r="K2761" s="254"/>
      <c r="L2761" s="259"/>
      <c r="M2761" s="260"/>
      <c r="N2761" s="261"/>
      <c r="O2761" s="261"/>
      <c r="P2761" s="261"/>
      <c r="Q2761" s="261"/>
      <c r="R2761" s="261"/>
      <c r="S2761" s="261"/>
      <c r="T2761" s="262"/>
      <c r="U2761" s="14"/>
      <c r="V2761" s="14"/>
      <c r="W2761" s="14"/>
      <c r="X2761" s="14"/>
      <c r="Y2761" s="14"/>
      <c r="Z2761" s="14"/>
      <c r="AA2761" s="14"/>
      <c r="AB2761" s="14"/>
      <c r="AC2761" s="14"/>
      <c r="AD2761" s="14"/>
      <c r="AE2761" s="14"/>
      <c r="AT2761" s="263" t="s">
        <v>188</v>
      </c>
      <c r="AU2761" s="263" t="s">
        <v>82</v>
      </c>
      <c r="AV2761" s="14" t="s">
        <v>82</v>
      </c>
      <c r="AW2761" s="14" t="s">
        <v>30</v>
      </c>
      <c r="AX2761" s="14" t="s">
        <v>73</v>
      </c>
      <c r="AY2761" s="263" t="s">
        <v>129</v>
      </c>
    </row>
    <row r="2762" spans="1:51" s="14" customFormat="1" ht="12">
      <c r="A2762" s="14"/>
      <c r="B2762" s="253"/>
      <c r="C2762" s="254"/>
      <c r="D2762" s="234" t="s">
        <v>188</v>
      </c>
      <c r="E2762" s="255" t="s">
        <v>1</v>
      </c>
      <c r="F2762" s="256" t="s">
        <v>1700</v>
      </c>
      <c r="G2762" s="254"/>
      <c r="H2762" s="257">
        <v>0.8</v>
      </c>
      <c r="I2762" s="258"/>
      <c r="J2762" s="254"/>
      <c r="K2762" s="254"/>
      <c r="L2762" s="259"/>
      <c r="M2762" s="260"/>
      <c r="N2762" s="261"/>
      <c r="O2762" s="261"/>
      <c r="P2762" s="261"/>
      <c r="Q2762" s="261"/>
      <c r="R2762" s="261"/>
      <c r="S2762" s="261"/>
      <c r="T2762" s="262"/>
      <c r="U2762" s="14"/>
      <c r="V2762" s="14"/>
      <c r="W2762" s="14"/>
      <c r="X2762" s="14"/>
      <c r="Y2762" s="14"/>
      <c r="Z2762" s="14"/>
      <c r="AA2762" s="14"/>
      <c r="AB2762" s="14"/>
      <c r="AC2762" s="14"/>
      <c r="AD2762" s="14"/>
      <c r="AE2762" s="14"/>
      <c r="AT2762" s="263" t="s">
        <v>188</v>
      </c>
      <c r="AU2762" s="263" t="s">
        <v>82</v>
      </c>
      <c r="AV2762" s="14" t="s">
        <v>82</v>
      </c>
      <c r="AW2762" s="14" t="s">
        <v>30</v>
      </c>
      <c r="AX2762" s="14" t="s">
        <v>73</v>
      </c>
      <c r="AY2762" s="263" t="s">
        <v>129</v>
      </c>
    </row>
    <row r="2763" spans="1:51" s="14" customFormat="1" ht="12">
      <c r="A2763" s="14"/>
      <c r="B2763" s="253"/>
      <c r="C2763" s="254"/>
      <c r="D2763" s="234" t="s">
        <v>188</v>
      </c>
      <c r="E2763" s="255" t="s">
        <v>1</v>
      </c>
      <c r="F2763" s="256" t="s">
        <v>1701</v>
      </c>
      <c r="G2763" s="254"/>
      <c r="H2763" s="257">
        <v>0.8</v>
      </c>
      <c r="I2763" s="258"/>
      <c r="J2763" s="254"/>
      <c r="K2763" s="254"/>
      <c r="L2763" s="259"/>
      <c r="M2763" s="260"/>
      <c r="N2763" s="261"/>
      <c r="O2763" s="261"/>
      <c r="P2763" s="261"/>
      <c r="Q2763" s="261"/>
      <c r="R2763" s="261"/>
      <c r="S2763" s="261"/>
      <c r="T2763" s="262"/>
      <c r="U2763" s="14"/>
      <c r="V2763" s="14"/>
      <c r="W2763" s="14"/>
      <c r="X2763" s="14"/>
      <c r="Y2763" s="14"/>
      <c r="Z2763" s="14"/>
      <c r="AA2763" s="14"/>
      <c r="AB2763" s="14"/>
      <c r="AC2763" s="14"/>
      <c r="AD2763" s="14"/>
      <c r="AE2763" s="14"/>
      <c r="AT2763" s="263" t="s">
        <v>188</v>
      </c>
      <c r="AU2763" s="263" t="s">
        <v>82</v>
      </c>
      <c r="AV2763" s="14" t="s">
        <v>82</v>
      </c>
      <c r="AW2763" s="14" t="s">
        <v>30</v>
      </c>
      <c r="AX2763" s="14" t="s">
        <v>73</v>
      </c>
      <c r="AY2763" s="263" t="s">
        <v>129</v>
      </c>
    </row>
    <row r="2764" spans="1:51" s="14" customFormat="1" ht="12">
      <c r="A2764" s="14"/>
      <c r="B2764" s="253"/>
      <c r="C2764" s="254"/>
      <c r="D2764" s="234" t="s">
        <v>188</v>
      </c>
      <c r="E2764" s="255" t="s">
        <v>1</v>
      </c>
      <c r="F2764" s="256" t="s">
        <v>1702</v>
      </c>
      <c r="G2764" s="254"/>
      <c r="H2764" s="257">
        <v>0.8</v>
      </c>
      <c r="I2764" s="258"/>
      <c r="J2764" s="254"/>
      <c r="K2764" s="254"/>
      <c r="L2764" s="259"/>
      <c r="M2764" s="260"/>
      <c r="N2764" s="261"/>
      <c r="O2764" s="261"/>
      <c r="P2764" s="261"/>
      <c r="Q2764" s="261"/>
      <c r="R2764" s="261"/>
      <c r="S2764" s="261"/>
      <c r="T2764" s="262"/>
      <c r="U2764" s="14"/>
      <c r="V2764" s="14"/>
      <c r="W2764" s="14"/>
      <c r="X2764" s="14"/>
      <c r="Y2764" s="14"/>
      <c r="Z2764" s="14"/>
      <c r="AA2764" s="14"/>
      <c r="AB2764" s="14"/>
      <c r="AC2764" s="14"/>
      <c r="AD2764" s="14"/>
      <c r="AE2764" s="14"/>
      <c r="AT2764" s="263" t="s">
        <v>188</v>
      </c>
      <c r="AU2764" s="263" t="s">
        <v>82</v>
      </c>
      <c r="AV2764" s="14" t="s">
        <v>82</v>
      </c>
      <c r="AW2764" s="14" t="s">
        <v>30</v>
      </c>
      <c r="AX2764" s="14" t="s">
        <v>73</v>
      </c>
      <c r="AY2764" s="263" t="s">
        <v>129</v>
      </c>
    </row>
    <row r="2765" spans="1:51" s="14" customFormat="1" ht="12">
      <c r="A2765" s="14"/>
      <c r="B2765" s="253"/>
      <c r="C2765" s="254"/>
      <c r="D2765" s="234" t="s">
        <v>188</v>
      </c>
      <c r="E2765" s="255" t="s">
        <v>1</v>
      </c>
      <c r="F2765" s="256" t="s">
        <v>1703</v>
      </c>
      <c r="G2765" s="254"/>
      <c r="H2765" s="257">
        <v>0.6</v>
      </c>
      <c r="I2765" s="258"/>
      <c r="J2765" s="254"/>
      <c r="K2765" s="254"/>
      <c r="L2765" s="259"/>
      <c r="M2765" s="260"/>
      <c r="N2765" s="261"/>
      <c r="O2765" s="261"/>
      <c r="P2765" s="261"/>
      <c r="Q2765" s="261"/>
      <c r="R2765" s="261"/>
      <c r="S2765" s="261"/>
      <c r="T2765" s="262"/>
      <c r="U2765" s="14"/>
      <c r="V2765" s="14"/>
      <c r="W2765" s="14"/>
      <c r="X2765" s="14"/>
      <c r="Y2765" s="14"/>
      <c r="Z2765" s="14"/>
      <c r="AA2765" s="14"/>
      <c r="AB2765" s="14"/>
      <c r="AC2765" s="14"/>
      <c r="AD2765" s="14"/>
      <c r="AE2765" s="14"/>
      <c r="AT2765" s="263" t="s">
        <v>188</v>
      </c>
      <c r="AU2765" s="263" t="s">
        <v>82</v>
      </c>
      <c r="AV2765" s="14" t="s">
        <v>82</v>
      </c>
      <c r="AW2765" s="14" t="s">
        <v>30</v>
      </c>
      <c r="AX2765" s="14" t="s">
        <v>73</v>
      </c>
      <c r="AY2765" s="263" t="s">
        <v>129</v>
      </c>
    </row>
    <row r="2766" spans="1:51" s="14" customFormat="1" ht="12">
      <c r="A2766" s="14"/>
      <c r="B2766" s="253"/>
      <c r="C2766" s="254"/>
      <c r="D2766" s="234" t="s">
        <v>188</v>
      </c>
      <c r="E2766" s="255" t="s">
        <v>1</v>
      </c>
      <c r="F2766" s="256" t="s">
        <v>1704</v>
      </c>
      <c r="G2766" s="254"/>
      <c r="H2766" s="257">
        <v>0.7</v>
      </c>
      <c r="I2766" s="258"/>
      <c r="J2766" s="254"/>
      <c r="K2766" s="254"/>
      <c r="L2766" s="259"/>
      <c r="M2766" s="260"/>
      <c r="N2766" s="261"/>
      <c r="O2766" s="261"/>
      <c r="P2766" s="261"/>
      <c r="Q2766" s="261"/>
      <c r="R2766" s="261"/>
      <c r="S2766" s="261"/>
      <c r="T2766" s="262"/>
      <c r="U2766" s="14"/>
      <c r="V2766" s="14"/>
      <c r="W2766" s="14"/>
      <c r="X2766" s="14"/>
      <c r="Y2766" s="14"/>
      <c r="Z2766" s="14"/>
      <c r="AA2766" s="14"/>
      <c r="AB2766" s="14"/>
      <c r="AC2766" s="14"/>
      <c r="AD2766" s="14"/>
      <c r="AE2766" s="14"/>
      <c r="AT2766" s="263" t="s">
        <v>188</v>
      </c>
      <c r="AU2766" s="263" t="s">
        <v>82</v>
      </c>
      <c r="AV2766" s="14" t="s">
        <v>82</v>
      </c>
      <c r="AW2766" s="14" t="s">
        <v>30</v>
      </c>
      <c r="AX2766" s="14" t="s">
        <v>73</v>
      </c>
      <c r="AY2766" s="263" t="s">
        <v>129</v>
      </c>
    </row>
    <row r="2767" spans="1:51" s="14" customFormat="1" ht="12">
      <c r="A2767" s="14"/>
      <c r="B2767" s="253"/>
      <c r="C2767" s="254"/>
      <c r="D2767" s="234" t="s">
        <v>188</v>
      </c>
      <c r="E2767" s="255" t="s">
        <v>1</v>
      </c>
      <c r="F2767" s="256" t="s">
        <v>1705</v>
      </c>
      <c r="G2767" s="254"/>
      <c r="H2767" s="257">
        <v>0.6</v>
      </c>
      <c r="I2767" s="258"/>
      <c r="J2767" s="254"/>
      <c r="K2767" s="254"/>
      <c r="L2767" s="259"/>
      <c r="M2767" s="260"/>
      <c r="N2767" s="261"/>
      <c r="O2767" s="261"/>
      <c r="P2767" s="261"/>
      <c r="Q2767" s="261"/>
      <c r="R2767" s="261"/>
      <c r="S2767" s="261"/>
      <c r="T2767" s="262"/>
      <c r="U2767" s="14"/>
      <c r="V2767" s="14"/>
      <c r="W2767" s="14"/>
      <c r="X2767" s="14"/>
      <c r="Y2767" s="14"/>
      <c r="Z2767" s="14"/>
      <c r="AA2767" s="14"/>
      <c r="AB2767" s="14"/>
      <c r="AC2767" s="14"/>
      <c r="AD2767" s="14"/>
      <c r="AE2767" s="14"/>
      <c r="AT2767" s="263" t="s">
        <v>188</v>
      </c>
      <c r="AU2767" s="263" t="s">
        <v>82</v>
      </c>
      <c r="AV2767" s="14" t="s">
        <v>82</v>
      </c>
      <c r="AW2767" s="14" t="s">
        <v>30</v>
      </c>
      <c r="AX2767" s="14" t="s">
        <v>73</v>
      </c>
      <c r="AY2767" s="263" t="s">
        <v>129</v>
      </c>
    </row>
    <row r="2768" spans="1:51" s="14" customFormat="1" ht="12">
      <c r="A2768" s="14"/>
      <c r="B2768" s="253"/>
      <c r="C2768" s="254"/>
      <c r="D2768" s="234" t="s">
        <v>188</v>
      </c>
      <c r="E2768" s="255" t="s">
        <v>1</v>
      </c>
      <c r="F2768" s="256" t="s">
        <v>1706</v>
      </c>
      <c r="G2768" s="254"/>
      <c r="H2768" s="257">
        <v>0.7</v>
      </c>
      <c r="I2768" s="258"/>
      <c r="J2768" s="254"/>
      <c r="K2768" s="254"/>
      <c r="L2768" s="259"/>
      <c r="M2768" s="260"/>
      <c r="N2768" s="261"/>
      <c r="O2768" s="261"/>
      <c r="P2768" s="261"/>
      <c r="Q2768" s="261"/>
      <c r="R2768" s="261"/>
      <c r="S2768" s="261"/>
      <c r="T2768" s="262"/>
      <c r="U2768" s="14"/>
      <c r="V2768" s="14"/>
      <c r="W2768" s="14"/>
      <c r="X2768" s="14"/>
      <c r="Y2768" s="14"/>
      <c r="Z2768" s="14"/>
      <c r="AA2768" s="14"/>
      <c r="AB2768" s="14"/>
      <c r="AC2768" s="14"/>
      <c r="AD2768" s="14"/>
      <c r="AE2768" s="14"/>
      <c r="AT2768" s="263" t="s">
        <v>188</v>
      </c>
      <c r="AU2768" s="263" t="s">
        <v>82</v>
      </c>
      <c r="AV2768" s="14" t="s">
        <v>82</v>
      </c>
      <c r="AW2768" s="14" t="s">
        <v>30</v>
      </c>
      <c r="AX2768" s="14" t="s">
        <v>73</v>
      </c>
      <c r="AY2768" s="263" t="s">
        <v>129</v>
      </c>
    </row>
    <row r="2769" spans="1:51" s="14" customFormat="1" ht="12">
      <c r="A2769" s="14"/>
      <c r="B2769" s="253"/>
      <c r="C2769" s="254"/>
      <c r="D2769" s="234" t="s">
        <v>188</v>
      </c>
      <c r="E2769" s="255" t="s">
        <v>1</v>
      </c>
      <c r="F2769" s="256" t="s">
        <v>1707</v>
      </c>
      <c r="G2769" s="254"/>
      <c r="H2769" s="257">
        <v>0.7</v>
      </c>
      <c r="I2769" s="258"/>
      <c r="J2769" s="254"/>
      <c r="K2769" s="254"/>
      <c r="L2769" s="259"/>
      <c r="M2769" s="260"/>
      <c r="N2769" s="261"/>
      <c r="O2769" s="261"/>
      <c r="P2769" s="261"/>
      <c r="Q2769" s="261"/>
      <c r="R2769" s="261"/>
      <c r="S2769" s="261"/>
      <c r="T2769" s="262"/>
      <c r="U2769" s="14"/>
      <c r="V2769" s="14"/>
      <c r="W2769" s="14"/>
      <c r="X2769" s="14"/>
      <c r="Y2769" s="14"/>
      <c r="Z2769" s="14"/>
      <c r="AA2769" s="14"/>
      <c r="AB2769" s="14"/>
      <c r="AC2769" s="14"/>
      <c r="AD2769" s="14"/>
      <c r="AE2769" s="14"/>
      <c r="AT2769" s="263" t="s">
        <v>188</v>
      </c>
      <c r="AU2769" s="263" t="s">
        <v>82</v>
      </c>
      <c r="AV2769" s="14" t="s">
        <v>82</v>
      </c>
      <c r="AW2769" s="14" t="s">
        <v>30</v>
      </c>
      <c r="AX2769" s="14" t="s">
        <v>73</v>
      </c>
      <c r="AY2769" s="263" t="s">
        <v>129</v>
      </c>
    </row>
    <row r="2770" spans="1:51" s="14" customFormat="1" ht="12">
      <c r="A2770" s="14"/>
      <c r="B2770" s="253"/>
      <c r="C2770" s="254"/>
      <c r="D2770" s="234" t="s">
        <v>188</v>
      </c>
      <c r="E2770" s="255" t="s">
        <v>1</v>
      </c>
      <c r="F2770" s="256" t="s">
        <v>1708</v>
      </c>
      <c r="G2770" s="254"/>
      <c r="H2770" s="257">
        <v>0.7</v>
      </c>
      <c r="I2770" s="258"/>
      <c r="J2770" s="254"/>
      <c r="K2770" s="254"/>
      <c r="L2770" s="259"/>
      <c r="M2770" s="260"/>
      <c r="N2770" s="261"/>
      <c r="O2770" s="261"/>
      <c r="P2770" s="261"/>
      <c r="Q2770" s="261"/>
      <c r="R2770" s="261"/>
      <c r="S2770" s="261"/>
      <c r="T2770" s="262"/>
      <c r="U2770" s="14"/>
      <c r="V2770" s="14"/>
      <c r="W2770" s="14"/>
      <c r="X2770" s="14"/>
      <c r="Y2770" s="14"/>
      <c r="Z2770" s="14"/>
      <c r="AA2770" s="14"/>
      <c r="AB2770" s="14"/>
      <c r="AC2770" s="14"/>
      <c r="AD2770" s="14"/>
      <c r="AE2770" s="14"/>
      <c r="AT2770" s="263" t="s">
        <v>188</v>
      </c>
      <c r="AU2770" s="263" t="s">
        <v>82</v>
      </c>
      <c r="AV2770" s="14" t="s">
        <v>82</v>
      </c>
      <c r="AW2770" s="14" t="s">
        <v>30</v>
      </c>
      <c r="AX2770" s="14" t="s">
        <v>73</v>
      </c>
      <c r="AY2770" s="263" t="s">
        <v>129</v>
      </c>
    </row>
    <row r="2771" spans="1:51" s="15" customFormat="1" ht="12">
      <c r="A2771" s="15"/>
      <c r="B2771" s="264"/>
      <c r="C2771" s="265"/>
      <c r="D2771" s="234" t="s">
        <v>188</v>
      </c>
      <c r="E2771" s="266" t="s">
        <v>1</v>
      </c>
      <c r="F2771" s="267" t="s">
        <v>197</v>
      </c>
      <c r="G2771" s="265"/>
      <c r="H2771" s="268">
        <v>26.600000000000005</v>
      </c>
      <c r="I2771" s="269"/>
      <c r="J2771" s="265"/>
      <c r="K2771" s="265"/>
      <c r="L2771" s="270"/>
      <c r="M2771" s="271"/>
      <c r="N2771" s="272"/>
      <c r="O2771" s="272"/>
      <c r="P2771" s="272"/>
      <c r="Q2771" s="272"/>
      <c r="R2771" s="272"/>
      <c r="S2771" s="272"/>
      <c r="T2771" s="273"/>
      <c r="U2771" s="15"/>
      <c r="V2771" s="15"/>
      <c r="W2771" s="15"/>
      <c r="X2771" s="15"/>
      <c r="Y2771" s="15"/>
      <c r="Z2771" s="15"/>
      <c r="AA2771" s="15"/>
      <c r="AB2771" s="15"/>
      <c r="AC2771" s="15"/>
      <c r="AD2771" s="15"/>
      <c r="AE2771" s="15"/>
      <c r="AT2771" s="274" t="s">
        <v>188</v>
      </c>
      <c r="AU2771" s="274" t="s">
        <v>82</v>
      </c>
      <c r="AV2771" s="15" t="s">
        <v>136</v>
      </c>
      <c r="AW2771" s="15" t="s">
        <v>30</v>
      </c>
      <c r="AX2771" s="15" t="s">
        <v>80</v>
      </c>
      <c r="AY2771" s="274" t="s">
        <v>129</v>
      </c>
    </row>
    <row r="2772" spans="1:65" s="2" customFormat="1" ht="16.5" customHeight="1">
      <c r="A2772" s="39"/>
      <c r="B2772" s="40"/>
      <c r="C2772" s="275" t="s">
        <v>896</v>
      </c>
      <c r="D2772" s="275" t="s">
        <v>293</v>
      </c>
      <c r="E2772" s="276" t="s">
        <v>1709</v>
      </c>
      <c r="F2772" s="277" t="s">
        <v>1710</v>
      </c>
      <c r="G2772" s="278" t="s">
        <v>230</v>
      </c>
      <c r="H2772" s="279">
        <v>28.49</v>
      </c>
      <c r="I2772" s="280"/>
      <c r="J2772" s="281">
        <f>ROUND(I2772*H2772,2)</f>
        <v>0</v>
      </c>
      <c r="K2772" s="282"/>
      <c r="L2772" s="283"/>
      <c r="M2772" s="284" t="s">
        <v>1</v>
      </c>
      <c r="N2772" s="285" t="s">
        <v>38</v>
      </c>
      <c r="O2772" s="92"/>
      <c r="P2772" s="230">
        <f>O2772*H2772</f>
        <v>0</v>
      </c>
      <c r="Q2772" s="230">
        <v>0</v>
      </c>
      <c r="R2772" s="230">
        <f>Q2772*H2772</f>
        <v>0</v>
      </c>
      <c r="S2772" s="230">
        <v>0</v>
      </c>
      <c r="T2772" s="231">
        <f>S2772*H2772</f>
        <v>0</v>
      </c>
      <c r="U2772" s="39"/>
      <c r="V2772" s="39"/>
      <c r="W2772" s="39"/>
      <c r="X2772" s="39"/>
      <c r="Y2772" s="39"/>
      <c r="Z2772" s="39"/>
      <c r="AA2772" s="39"/>
      <c r="AB2772" s="39"/>
      <c r="AC2772" s="39"/>
      <c r="AD2772" s="39"/>
      <c r="AE2772" s="39"/>
      <c r="AR2772" s="232" t="s">
        <v>291</v>
      </c>
      <c r="AT2772" s="232" t="s">
        <v>293</v>
      </c>
      <c r="AU2772" s="232" t="s">
        <v>82</v>
      </c>
      <c r="AY2772" s="18" t="s">
        <v>129</v>
      </c>
      <c r="BE2772" s="233">
        <f>IF(N2772="základní",J2772,0)</f>
        <v>0</v>
      </c>
      <c r="BF2772" s="233">
        <f>IF(N2772="snížená",J2772,0)</f>
        <v>0</v>
      </c>
      <c r="BG2772" s="233">
        <f>IF(N2772="zákl. přenesená",J2772,0)</f>
        <v>0</v>
      </c>
      <c r="BH2772" s="233">
        <f>IF(N2772="sníž. přenesená",J2772,0)</f>
        <v>0</v>
      </c>
      <c r="BI2772" s="233">
        <f>IF(N2772="nulová",J2772,0)</f>
        <v>0</v>
      </c>
      <c r="BJ2772" s="18" t="s">
        <v>80</v>
      </c>
      <c r="BK2772" s="233">
        <f>ROUND(I2772*H2772,2)</f>
        <v>0</v>
      </c>
      <c r="BL2772" s="18" t="s">
        <v>248</v>
      </c>
      <c r="BM2772" s="232" t="s">
        <v>1711</v>
      </c>
    </row>
    <row r="2773" spans="1:47" s="2" customFormat="1" ht="12">
      <c r="A2773" s="39"/>
      <c r="B2773" s="40"/>
      <c r="C2773" s="41"/>
      <c r="D2773" s="234" t="s">
        <v>137</v>
      </c>
      <c r="E2773" s="41"/>
      <c r="F2773" s="235" t="s">
        <v>1710</v>
      </c>
      <c r="G2773" s="41"/>
      <c r="H2773" s="41"/>
      <c r="I2773" s="236"/>
      <c r="J2773" s="41"/>
      <c r="K2773" s="41"/>
      <c r="L2773" s="45"/>
      <c r="M2773" s="237"/>
      <c r="N2773" s="238"/>
      <c r="O2773" s="92"/>
      <c r="P2773" s="92"/>
      <c r="Q2773" s="92"/>
      <c r="R2773" s="92"/>
      <c r="S2773" s="92"/>
      <c r="T2773" s="93"/>
      <c r="U2773" s="39"/>
      <c r="V2773" s="39"/>
      <c r="W2773" s="39"/>
      <c r="X2773" s="39"/>
      <c r="Y2773" s="39"/>
      <c r="Z2773" s="39"/>
      <c r="AA2773" s="39"/>
      <c r="AB2773" s="39"/>
      <c r="AC2773" s="39"/>
      <c r="AD2773" s="39"/>
      <c r="AE2773" s="39"/>
      <c r="AT2773" s="18" t="s">
        <v>137</v>
      </c>
      <c r="AU2773" s="18" t="s">
        <v>82</v>
      </c>
    </row>
    <row r="2774" spans="1:51" s="14" customFormat="1" ht="12">
      <c r="A2774" s="14"/>
      <c r="B2774" s="253"/>
      <c r="C2774" s="254"/>
      <c r="D2774" s="234" t="s">
        <v>188</v>
      </c>
      <c r="E2774" s="255" t="s">
        <v>1</v>
      </c>
      <c r="F2774" s="256" t="s">
        <v>1712</v>
      </c>
      <c r="G2774" s="254"/>
      <c r="H2774" s="257">
        <v>28.49</v>
      </c>
      <c r="I2774" s="258"/>
      <c r="J2774" s="254"/>
      <c r="K2774" s="254"/>
      <c r="L2774" s="259"/>
      <c r="M2774" s="260"/>
      <c r="N2774" s="261"/>
      <c r="O2774" s="261"/>
      <c r="P2774" s="261"/>
      <c r="Q2774" s="261"/>
      <c r="R2774" s="261"/>
      <c r="S2774" s="261"/>
      <c r="T2774" s="262"/>
      <c r="U2774" s="14"/>
      <c r="V2774" s="14"/>
      <c r="W2774" s="14"/>
      <c r="X2774" s="14"/>
      <c r="Y2774" s="14"/>
      <c r="Z2774" s="14"/>
      <c r="AA2774" s="14"/>
      <c r="AB2774" s="14"/>
      <c r="AC2774" s="14"/>
      <c r="AD2774" s="14"/>
      <c r="AE2774" s="14"/>
      <c r="AT2774" s="263" t="s">
        <v>188</v>
      </c>
      <c r="AU2774" s="263" t="s">
        <v>82</v>
      </c>
      <c r="AV2774" s="14" t="s">
        <v>82</v>
      </c>
      <c r="AW2774" s="14" t="s">
        <v>30</v>
      </c>
      <c r="AX2774" s="14" t="s">
        <v>73</v>
      </c>
      <c r="AY2774" s="263" t="s">
        <v>129</v>
      </c>
    </row>
    <row r="2775" spans="1:51" s="15" customFormat="1" ht="12">
      <c r="A2775" s="15"/>
      <c r="B2775" s="264"/>
      <c r="C2775" s="265"/>
      <c r="D2775" s="234" t="s">
        <v>188</v>
      </c>
      <c r="E2775" s="266" t="s">
        <v>1</v>
      </c>
      <c r="F2775" s="267" t="s">
        <v>197</v>
      </c>
      <c r="G2775" s="265"/>
      <c r="H2775" s="268">
        <v>28.49</v>
      </c>
      <c r="I2775" s="269"/>
      <c r="J2775" s="265"/>
      <c r="K2775" s="265"/>
      <c r="L2775" s="270"/>
      <c r="M2775" s="271"/>
      <c r="N2775" s="272"/>
      <c r="O2775" s="272"/>
      <c r="P2775" s="272"/>
      <c r="Q2775" s="272"/>
      <c r="R2775" s="272"/>
      <c r="S2775" s="272"/>
      <c r="T2775" s="273"/>
      <c r="U2775" s="15"/>
      <c r="V2775" s="15"/>
      <c r="W2775" s="15"/>
      <c r="X2775" s="15"/>
      <c r="Y2775" s="15"/>
      <c r="Z2775" s="15"/>
      <c r="AA2775" s="15"/>
      <c r="AB2775" s="15"/>
      <c r="AC2775" s="15"/>
      <c r="AD2775" s="15"/>
      <c r="AE2775" s="15"/>
      <c r="AT2775" s="274" t="s">
        <v>188</v>
      </c>
      <c r="AU2775" s="274" t="s">
        <v>82</v>
      </c>
      <c r="AV2775" s="15" t="s">
        <v>136</v>
      </c>
      <c r="AW2775" s="15" t="s">
        <v>30</v>
      </c>
      <c r="AX2775" s="15" t="s">
        <v>80</v>
      </c>
      <c r="AY2775" s="274" t="s">
        <v>129</v>
      </c>
    </row>
    <row r="2776" spans="1:65" s="2" customFormat="1" ht="44.25" customHeight="1">
      <c r="A2776" s="39"/>
      <c r="B2776" s="40"/>
      <c r="C2776" s="220" t="s">
        <v>1713</v>
      </c>
      <c r="D2776" s="220" t="s">
        <v>132</v>
      </c>
      <c r="E2776" s="221" t="s">
        <v>1714</v>
      </c>
      <c r="F2776" s="222" t="s">
        <v>1715</v>
      </c>
      <c r="G2776" s="223" t="s">
        <v>1347</v>
      </c>
      <c r="H2776" s="297"/>
      <c r="I2776" s="225"/>
      <c r="J2776" s="226">
        <f>ROUND(I2776*H2776,2)</f>
        <v>0</v>
      </c>
      <c r="K2776" s="227"/>
      <c r="L2776" s="45"/>
      <c r="M2776" s="228" t="s">
        <v>1</v>
      </c>
      <c r="N2776" s="229" t="s">
        <v>38</v>
      </c>
      <c r="O2776" s="92"/>
      <c r="P2776" s="230">
        <f>O2776*H2776</f>
        <v>0</v>
      </c>
      <c r="Q2776" s="230">
        <v>0</v>
      </c>
      <c r="R2776" s="230">
        <f>Q2776*H2776</f>
        <v>0</v>
      </c>
      <c r="S2776" s="230">
        <v>0</v>
      </c>
      <c r="T2776" s="231">
        <f>S2776*H2776</f>
        <v>0</v>
      </c>
      <c r="U2776" s="39"/>
      <c r="V2776" s="39"/>
      <c r="W2776" s="39"/>
      <c r="X2776" s="39"/>
      <c r="Y2776" s="39"/>
      <c r="Z2776" s="39"/>
      <c r="AA2776" s="39"/>
      <c r="AB2776" s="39"/>
      <c r="AC2776" s="39"/>
      <c r="AD2776" s="39"/>
      <c r="AE2776" s="39"/>
      <c r="AR2776" s="232" t="s">
        <v>248</v>
      </c>
      <c r="AT2776" s="232" t="s">
        <v>132</v>
      </c>
      <c r="AU2776" s="232" t="s">
        <v>82</v>
      </c>
      <c r="AY2776" s="18" t="s">
        <v>129</v>
      </c>
      <c r="BE2776" s="233">
        <f>IF(N2776="základní",J2776,0)</f>
        <v>0</v>
      </c>
      <c r="BF2776" s="233">
        <f>IF(N2776="snížená",J2776,0)</f>
        <v>0</v>
      </c>
      <c r="BG2776" s="233">
        <f>IF(N2776="zákl. přenesená",J2776,0)</f>
        <v>0</v>
      </c>
      <c r="BH2776" s="233">
        <f>IF(N2776="sníž. přenesená",J2776,0)</f>
        <v>0</v>
      </c>
      <c r="BI2776" s="233">
        <f>IF(N2776="nulová",J2776,0)</f>
        <v>0</v>
      </c>
      <c r="BJ2776" s="18" t="s">
        <v>80</v>
      </c>
      <c r="BK2776" s="233">
        <f>ROUND(I2776*H2776,2)</f>
        <v>0</v>
      </c>
      <c r="BL2776" s="18" t="s">
        <v>248</v>
      </c>
      <c r="BM2776" s="232" t="s">
        <v>1716</v>
      </c>
    </row>
    <row r="2777" spans="1:47" s="2" customFormat="1" ht="12">
      <c r="A2777" s="39"/>
      <c r="B2777" s="40"/>
      <c r="C2777" s="41"/>
      <c r="D2777" s="234" t="s">
        <v>137</v>
      </c>
      <c r="E2777" s="41"/>
      <c r="F2777" s="235" t="s">
        <v>1715</v>
      </c>
      <c r="G2777" s="41"/>
      <c r="H2777" s="41"/>
      <c r="I2777" s="236"/>
      <c r="J2777" s="41"/>
      <c r="K2777" s="41"/>
      <c r="L2777" s="45"/>
      <c r="M2777" s="237"/>
      <c r="N2777" s="238"/>
      <c r="O2777" s="92"/>
      <c r="P2777" s="92"/>
      <c r="Q2777" s="92"/>
      <c r="R2777" s="92"/>
      <c r="S2777" s="92"/>
      <c r="T2777" s="93"/>
      <c r="U2777" s="39"/>
      <c r="V2777" s="39"/>
      <c r="W2777" s="39"/>
      <c r="X2777" s="39"/>
      <c r="Y2777" s="39"/>
      <c r="Z2777" s="39"/>
      <c r="AA2777" s="39"/>
      <c r="AB2777" s="39"/>
      <c r="AC2777" s="39"/>
      <c r="AD2777" s="39"/>
      <c r="AE2777" s="39"/>
      <c r="AT2777" s="18" t="s">
        <v>137</v>
      </c>
      <c r="AU2777" s="18" t="s">
        <v>82</v>
      </c>
    </row>
    <row r="2778" spans="1:63" s="12" customFormat="1" ht="22.8" customHeight="1">
      <c r="A2778" s="12"/>
      <c r="B2778" s="204"/>
      <c r="C2778" s="205"/>
      <c r="D2778" s="206" t="s">
        <v>72</v>
      </c>
      <c r="E2778" s="218" t="s">
        <v>1717</v>
      </c>
      <c r="F2778" s="218" t="s">
        <v>1718</v>
      </c>
      <c r="G2778" s="205"/>
      <c r="H2778" s="205"/>
      <c r="I2778" s="208"/>
      <c r="J2778" s="219">
        <f>BK2778</f>
        <v>0</v>
      </c>
      <c r="K2778" s="205"/>
      <c r="L2778" s="210"/>
      <c r="M2778" s="211"/>
      <c r="N2778" s="212"/>
      <c r="O2778" s="212"/>
      <c r="P2778" s="213">
        <f>SUM(P2779:P3307)</f>
        <v>0</v>
      </c>
      <c r="Q2778" s="212"/>
      <c r="R2778" s="213">
        <f>SUM(R2779:R3307)</f>
        <v>0</v>
      </c>
      <c r="S2778" s="212"/>
      <c r="T2778" s="214">
        <f>SUM(T2779:T3307)</f>
        <v>0</v>
      </c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R2778" s="215" t="s">
        <v>82</v>
      </c>
      <c r="AT2778" s="216" t="s">
        <v>72</v>
      </c>
      <c r="AU2778" s="216" t="s">
        <v>80</v>
      </c>
      <c r="AY2778" s="215" t="s">
        <v>129</v>
      </c>
      <c r="BK2778" s="217">
        <f>SUM(BK2779:BK3307)</f>
        <v>0</v>
      </c>
    </row>
    <row r="2779" spans="1:65" s="2" customFormat="1" ht="24.15" customHeight="1">
      <c r="A2779" s="39"/>
      <c r="B2779" s="40"/>
      <c r="C2779" s="220" t="s">
        <v>922</v>
      </c>
      <c r="D2779" s="220" t="s">
        <v>132</v>
      </c>
      <c r="E2779" s="221" t="s">
        <v>1719</v>
      </c>
      <c r="F2779" s="222" t="s">
        <v>1720</v>
      </c>
      <c r="G2779" s="223" t="s">
        <v>187</v>
      </c>
      <c r="H2779" s="224">
        <v>462.947</v>
      </c>
      <c r="I2779" s="225"/>
      <c r="J2779" s="226">
        <f>ROUND(I2779*H2779,2)</f>
        <v>0</v>
      </c>
      <c r="K2779" s="227"/>
      <c r="L2779" s="45"/>
      <c r="M2779" s="228" t="s">
        <v>1</v>
      </c>
      <c r="N2779" s="229" t="s">
        <v>38</v>
      </c>
      <c r="O2779" s="92"/>
      <c r="P2779" s="230">
        <f>O2779*H2779</f>
        <v>0</v>
      </c>
      <c r="Q2779" s="230">
        <v>0</v>
      </c>
      <c r="R2779" s="230">
        <f>Q2779*H2779</f>
        <v>0</v>
      </c>
      <c r="S2779" s="230">
        <v>0</v>
      </c>
      <c r="T2779" s="231">
        <f>S2779*H2779</f>
        <v>0</v>
      </c>
      <c r="U2779" s="39"/>
      <c r="V2779" s="39"/>
      <c r="W2779" s="39"/>
      <c r="X2779" s="39"/>
      <c r="Y2779" s="39"/>
      <c r="Z2779" s="39"/>
      <c r="AA2779" s="39"/>
      <c r="AB2779" s="39"/>
      <c r="AC2779" s="39"/>
      <c r="AD2779" s="39"/>
      <c r="AE2779" s="39"/>
      <c r="AR2779" s="232" t="s">
        <v>248</v>
      </c>
      <c r="AT2779" s="232" t="s">
        <v>132</v>
      </c>
      <c r="AU2779" s="232" t="s">
        <v>82</v>
      </c>
      <c r="AY2779" s="18" t="s">
        <v>129</v>
      </c>
      <c r="BE2779" s="233">
        <f>IF(N2779="základní",J2779,0)</f>
        <v>0</v>
      </c>
      <c r="BF2779" s="233">
        <f>IF(N2779="snížená",J2779,0)</f>
        <v>0</v>
      </c>
      <c r="BG2779" s="233">
        <f>IF(N2779="zákl. přenesená",J2779,0)</f>
        <v>0</v>
      </c>
      <c r="BH2779" s="233">
        <f>IF(N2779="sníž. přenesená",J2779,0)</f>
        <v>0</v>
      </c>
      <c r="BI2779" s="233">
        <f>IF(N2779="nulová",J2779,0)</f>
        <v>0</v>
      </c>
      <c r="BJ2779" s="18" t="s">
        <v>80</v>
      </c>
      <c r="BK2779" s="233">
        <f>ROUND(I2779*H2779,2)</f>
        <v>0</v>
      </c>
      <c r="BL2779" s="18" t="s">
        <v>248</v>
      </c>
      <c r="BM2779" s="232" t="s">
        <v>1721</v>
      </c>
    </row>
    <row r="2780" spans="1:47" s="2" customFormat="1" ht="12">
      <c r="A2780" s="39"/>
      <c r="B2780" s="40"/>
      <c r="C2780" s="41"/>
      <c r="D2780" s="234" t="s">
        <v>137</v>
      </c>
      <c r="E2780" s="41"/>
      <c r="F2780" s="235" t="s">
        <v>1720</v>
      </c>
      <c r="G2780" s="41"/>
      <c r="H2780" s="41"/>
      <c r="I2780" s="236"/>
      <c r="J2780" s="41"/>
      <c r="K2780" s="41"/>
      <c r="L2780" s="45"/>
      <c r="M2780" s="237"/>
      <c r="N2780" s="238"/>
      <c r="O2780" s="92"/>
      <c r="P2780" s="92"/>
      <c r="Q2780" s="92"/>
      <c r="R2780" s="92"/>
      <c r="S2780" s="92"/>
      <c r="T2780" s="93"/>
      <c r="U2780" s="39"/>
      <c r="V2780" s="39"/>
      <c r="W2780" s="39"/>
      <c r="X2780" s="39"/>
      <c r="Y2780" s="39"/>
      <c r="Z2780" s="39"/>
      <c r="AA2780" s="39"/>
      <c r="AB2780" s="39"/>
      <c r="AC2780" s="39"/>
      <c r="AD2780" s="39"/>
      <c r="AE2780" s="39"/>
      <c r="AT2780" s="18" t="s">
        <v>137</v>
      </c>
      <c r="AU2780" s="18" t="s">
        <v>82</v>
      </c>
    </row>
    <row r="2781" spans="1:51" s="13" customFormat="1" ht="12">
      <c r="A2781" s="13"/>
      <c r="B2781" s="243"/>
      <c r="C2781" s="244"/>
      <c r="D2781" s="234" t="s">
        <v>188</v>
      </c>
      <c r="E2781" s="245" t="s">
        <v>1</v>
      </c>
      <c r="F2781" s="246" t="s">
        <v>374</v>
      </c>
      <c r="G2781" s="244"/>
      <c r="H2781" s="245" t="s">
        <v>1</v>
      </c>
      <c r="I2781" s="247"/>
      <c r="J2781" s="244"/>
      <c r="K2781" s="244"/>
      <c r="L2781" s="248"/>
      <c r="M2781" s="249"/>
      <c r="N2781" s="250"/>
      <c r="O2781" s="250"/>
      <c r="P2781" s="250"/>
      <c r="Q2781" s="250"/>
      <c r="R2781" s="250"/>
      <c r="S2781" s="250"/>
      <c r="T2781" s="251"/>
      <c r="U2781" s="13"/>
      <c r="V2781" s="13"/>
      <c r="W2781" s="13"/>
      <c r="X2781" s="13"/>
      <c r="Y2781" s="13"/>
      <c r="Z2781" s="13"/>
      <c r="AA2781" s="13"/>
      <c r="AB2781" s="13"/>
      <c r="AC2781" s="13"/>
      <c r="AD2781" s="13"/>
      <c r="AE2781" s="13"/>
      <c r="AT2781" s="252" t="s">
        <v>188</v>
      </c>
      <c r="AU2781" s="252" t="s">
        <v>82</v>
      </c>
      <c r="AV2781" s="13" t="s">
        <v>80</v>
      </c>
      <c r="AW2781" s="13" t="s">
        <v>30</v>
      </c>
      <c r="AX2781" s="13" t="s">
        <v>73</v>
      </c>
      <c r="AY2781" s="252" t="s">
        <v>129</v>
      </c>
    </row>
    <row r="2782" spans="1:51" s="13" customFormat="1" ht="12">
      <c r="A2782" s="13"/>
      <c r="B2782" s="243"/>
      <c r="C2782" s="244"/>
      <c r="D2782" s="234" t="s">
        <v>188</v>
      </c>
      <c r="E2782" s="245" t="s">
        <v>1</v>
      </c>
      <c r="F2782" s="246" t="s">
        <v>684</v>
      </c>
      <c r="G2782" s="244"/>
      <c r="H2782" s="245" t="s">
        <v>1</v>
      </c>
      <c r="I2782" s="247"/>
      <c r="J2782" s="244"/>
      <c r="K2782" s="244"/>
      <c r="L2782" s="248"/>
      <c r="M2782" s="249"/>
      <c r="N2782" s="250"/>
      <c r="O2782" s="250"/>
      <c r="P2782" s="250"/>
      <c r="Q2782" s="250"/>
      <c r="R2782" s="250"/>
      <c r="S2782" s="250"/>
      <c r="T2782" s="251"/>
      <c r="U2782" s="13"/>
      <c r="V2782" s="13"/>
      <c r="W2782" s="13"/>
      <c r="X2782" s="13"/>
      <c r="Y2782" s="13"/>
      <c r="Z2782" s="13"/>
      <c r="AA2782" s="13"/>
      <c r="AB2782" s="13"/>
      <c r="AC2782" s="13"/>
      <c r="AD2782" s="13"/>
      <c r="AE2782" s="13"/>
      <c r="AT2782" s="252" t="s">
        <v>188</v>
      </c>
      <c r="AU2782" s="252" t="s">
        <v>82</v>
      </c>
      <c r="AV2782" s="13" t="s">
        <v>80</v>
      </c>
      <c r="AW2782" s="13" t="s">
        <v>30</v>
      </c>
      <c r="AX2782" s="13" t="s">
        <v>73</v>
      </c>
      <c r="AY2782" s="252" t="s">
        <v>129</v>
      </c>
    </row>
    <row r="2783" spans="1:51" s="14" customFormat="1" ht="12">
      <c r="A2783" s="14"/>
      <c r="B2783" s="253"/>
      <c r="C2783" s="254"/>
      <c r="D2783" s="234" t="s">
        <v>188</v>
      </c>
      <c r="E2783" s="255" t="s">
        <v>1</v>
      </c>
      <c r="F2783" s="256" t="s">
        <v>1722</v>
      </c>
      <c r="G2783" s="254"/>
      <c r="H2783" s="257">
        <v>14.52</v>
      </c>
      <c r="I2783" s="258"/>
      <c r="J2783" s="254"/>
      <c r="K2783" s="254"/>
      <c r="L2783" s="259"/>
      <c r="M2783" s="260"/>
      <c r="N2783" s="261"/>
      <c r="O2783" s="261"/>
      <c r="P2783" s="261"/>
      <c r="Q2783" s="261"/>
      <c r="R2783" s="261"/>
      <c r="S2783" s="261"/>
      <c r="T2783" s="262"/>
      <c r="U2783" s="14"/>
      <c r="V2783" s="14"/>
      <c r="W2783" s="14"/>
      <c r="X2783" s="14"/>
      <c r="Y2783" s="14"/>
      <c r="Z2783" s="14"/>
      <c r="AA2783" s="14"/>
      <c r="AB2783" s="14"/>
      <c r="AC2783" s="14"/>
      <c r="AD2783" s="14"/>
      <c r="AE2783" s="14"/>
      <c r="AT2783" s="263" t="s">
        <v>188</v>
      </c>
      <c r="AU2783" s="263" t="s">
        <v>82</v>
      </c>
      <c r="AV2783" s="14" t="s">
        <v>82</v>
      </c>
      <c r="AW2783" s="14" t="s">
        <v>30</v>
      </c>
      <c r="AX2783" s="14" t="s">
        <v>73</v>
      </c>
      <c r="AY2783" s="263" t="s">
        <v>129</v>
      </c>
    </row>
    <row r="2784" spans="1:51" s="14" customFormat="1" ht="12">
      <c r="A2784" s="14"/>
      <c r="B2784" s="253"/>
      <c r="C2784" s="254"/>
      <c r="D2784" s="234" t="s">
        <v>188</v>
      </c>
      <c r="E2784" s="255" t="s">
        <v>1</v>
      </c>
      <c r="F2784" s="256" t="s">
        <v>1723</v>
      </c>
      <c r="G2784" s="254"/>
      <c r="H2784" s="257">
        <v>2.565</v>
      </c>
      <c r="I2784" s="258"/>
      <c r="J2784" s="254"/>
      <c r="K2784" s="254"/>
      <c r="L2784" s="259"/>
      <c r="M2784" s="260"/>
      <c r="N2784" s="261"/>
      <c r="O2784" s="261"/>
      <c r="P2784" s="261"/>
      <c r="Q2784" s="261"/>
      <c r="R2784" s="261"/>
      <c r="S2784" s="261"/>
      <c r="T2784" s="262"/>
      <c r="U2784" s="14"/>
      <c r="V2784" s="14"/>
      <c r="W2784" s="14"/>
      <c r="X2784" s="14"/>
      <c r="Y2784" s="14"/>
      <c r="Z2784" s="14"/>
      <c r="AA2784" s="14"/>
      <c r="AB2784" s="14"/>
      <c r="AC2784" s="14"/>
      <c r="AD2784" s="14"/>
      <c r="AE2784" s="14"/>
      <c r="AT2784" s="263" t="s">
        <v>188</v>
      </c>
      <c r="AU2784" s="263" t="s">
        <v>82</v>
      </c>
      <c r="AV2784" s="14" t="s">
        <v>82</v>
      </c>
      <c r="AW2784" s="14" t="s">
        <v>30</v>
      </c>
      <c r="AX2784" s="14" t="s">
        <v>73</v>
      </c>
      <c r="AY2784" s="263" t="s">
        <v>129</v>
      </c>
    </row>
    <row r="2785" spans="1:51" s="14" customFormat="1" ht="12">
      <c r="A2785" s="14"/>
      <c r="B2785" s="253"/>
      <c r="C2785" s="254"/>
      <c r="D2785" s="234" t="s">
        <v>188</v>
      </c>
      <c r="E2785" s="255" t="s">
        <v>1</v>
      </c>
      <c r="F2785" s="256" t="s">
        <v>1724</v>
      </c>
      <c r="G2785" s="254"/>
      <c r="H2785" s="257">
        <v>0.27</v>
      </c>
      <c r="I2785" s="258"/>
      <c r="J2785" s="254"/>
      <c r="K2785" s="254"/>
      <c r="L2785" s="259"/>
      <c r="M2785" s="260"/>
      <c r="N2785" s="261"/>
      <c r="O2785" s="261"/>
      <c r="P2785" s="261"/>
      <c r="Q2785" s="261"/>
      <c r="R2785" s="261"/>
      <c r="S2785" s="261"/>
      <c r="T2785" s="262"/>
      <c r="U2785" s="14"/>
      <c r="V2785" s="14"/>
      <c r="W2785" s="14"/>
      <c r="X2785" s="14"/>
      <c r="Y2785" s="14"/>
      <c r="Z2785" s="14"/>
      <c r="AA2785" s="14"/>
      <c r="AB2785" s="14"/>
      <c r="AC2785" s="14"/>
      <c r="AD2785" s="14"/>
      <c r="AE2785" s="14"/>
      <c r="AT2785" s="263" t="s">
        <v>188</v>
      </c>
      <c r="AU2785" s="263" t="s">
        <v>82</v>
      </c>
      <c r="AV2785" s="14" t="s">
        <v>82</v>
      </c>
      <c r="AW2785" s="14" t="s">
        <v>30</v>
      </c>
      <c r="AX2785" s="14" t="s">
        <v>73</v>
      </c>
      <c r="AY2785" s="263" t="s">
        <v>129</v>
      </c>
    </row>
    <row r="2786" spans="1:51" s="14" customFormat="1" ht="12">
      <c r="A2786" s="14"/>
      <c r="B2786" s="253"/>
      <c r="C2786" s="254"/>
      <c r="D2786" s="234" t="s">
        <v>188</v>
      </c>
      <c r="E2786" s="255" t="s">
        <v>1</v>
      </c>
      <c r="F2786" s="256" t="s">
        <v>1725</v>
      </c>
      <c r="G2786" s="254"/>
      <c r="H2786" s="257">
        <v>0.22</v>
      </c>
      <c r="I2786" s="258"/>
      <c r="J2786" s="254"/>
      <c r="K2786" s="254"/>
      <c r="L2786" s="259"/>
      <c r="M2786" s="260"/>
      <c r="N2786" s="261"/>
      <c r="O2786" s="261"/>
      <c r="P2786" s="261"/>
      <c r="Q2786" s="261"/>
      <c r="R2786" s="261"/>
      <c r="S2786" s="261"/>
      <c r="T2786" s="262"/>
      <c r="U2786" s="14"/>
      <c r="V2786" s="14"/>
      <c r="W2786" s="14"/>
      <c r="X2786" s="14"/>
      <c r="Y2786" s="14"/>
      <c r="Z2786" s="14"/>
      <c r="AA2786" s="14"/>
      <c r="AB2786" s="14"/>
      <c r="AC2786" s="14"/>
      <c r="AD2786" s="14"/>
      <c r="AE2786" s="14"/>
      <c r="AT2786" s="263" t="s">
        <v>188</v>
      </c>
      <c r="AU2786" s="263" t="s">
        <v>82</v>
      </c>
      <c r="AV2786" s="14" t="s">
        <v>82</v>
      </c>
      <c r="AW2786" s="14" t="s">
        <v>30</v>
      </c>
      <c r="AX2786" s="14" t="s">
        <v>73</v>
      </c>
      <c r="AY2786" s="263" t="s">
        <v>129</v>
      </c>
    </row>
    <row r="2787" spans="1:51" s="14" customFormat="1" ht="12">
      <c r="A2787" s="14"/>
      <c r="B2787" s="253"/>
      <c r="C2787" s="254"/>
      <c r="D2787" s="234" t="s">
        <v>188</v>
      </c>
      <c r="E2787" s="255" t="s">
        <v>1</v>
      </c>
      <c r="F2787" s="256" t="s">
        <v>1726</v>
      </c>
      <c r="G2787" s="254"/>
      <c r="H2787" s="257">
        <v>0.398</v>
      </c>
      <c r="I2787" s="258"/>
      <c r="J2787" s="254"/>
      <c r="K2787" s="254"/>
      <c r="L2787" s="259"/>
      <c r="M2787" s="260"/>
      <c r="N2787" s="261"/>
      <c r="O2787" s="261"/>
      <c r="P2787" s="261"/>
      <c r="Q2787" s="261"/>
      <c r="R2787" s="261"/>
      <c r="S2787" s="261"/>
      <c r="T2787" s="262"/>
      <c r="U2787" s="14"/>
      <c r="V2787" s="14"/>
      <c r="W2787" s="14"/>
      <c r="X2787" s="14"/>
      <c r="Y2787" s="14"/>
      <c r="Z2787" s="14"/>
      <c r="AA2787" s="14"/>
      <c r="AB2787" s="14"/>
      <c r="AC2787" s="14"/>
      <c r="AD2787" s="14"/>
      <c r="AE2787" s="14"/>
      <c r="AT2787" s="263" t="s">
        <v>188</v>
      </c>
      <c r="AU2787" s="263" t="s">
        <v>82</v>
      </c>
      <c r="AV2787" s="14" t="s">
        <v>82</v>
      </c>
      <c r="AW2787" s="14" t="s">
        <v>30</v>
      </c>
      <c r="AX2787" s="14" t="s">
        <v>73</v>
      </c>
      <c r="AY2787" s="263" t="s">
        <v>129</v>
      </c>
    </row>
    <row r="2788" spans="1:51" s="13" customFormat="1" ht="12">
      <c r="A2788" s="13"/>
      <c r="B2788" s="243"/>
      <c r="C2788" s="244"/>
      <c r="D2788" s="234" t="s">
        <v>188</v>
      </c>
      <c r="E2788" s="245" t="s">
        <v>1</v>
      </c>
      <c r="F2788" s="246" t="s">
        <v>955</v>
      </c>
      <c r="G2788" s="244"/>
      <c r="H2788" s="245" t="s">
        <v>1</v>
      </c>
      <c r="I2788" s="247"/>
      <c r="J2788" s="244"/>
      <c r="K2788" s="244"/>
      <c r="L2788" s="248"/>
      <c r="M2788" s="249"/>
      <c r="N2788" s="250"/>
      <c r="O2788" s="250"/>
      <c r="P2788" s="250"/>
      <c r="Q2788" s="250"/>
      <c r="R2788" s="250"/>
      <c r="S2788" s="250"/>
      <c r="T2788" s="251"/>
      <c r="U2788" s="13"/>
      <c r="V2788" s="13"/>
      <c r="W2788" s="13"/>
      <c r="X2788" s="13"/>
      <c r="Y2788" s="13"/>
      <c r="Z2788" s="13"/>
      <c r="AA2788" s="13"/>
      <c r="AB2788" s="13"/>
      <c r="AC2788" s="13"/>
      <c r="AD2788" s="13"/>
      <c r="AE2788" s="13"/>
      <c r="AT2788" s="252" t="s">
        <v>188</v>
      </c>
      <c r="AU2788" s="252" t="s">
        <v>82</v>
      </c>
      <c r="AV2788" s="13" t="s">
        <v>80</v>
      </c>
      <c r="AW2788" s="13" t="s">
        <v>30</v>
      </c>
      <c r="AX2788" s="13" t="s">
        <v>73</v>
      </c>
      <c r="AY2788" s="252" t="s">
        <v>129</v>
      </c>
    </row>
    <row r="2789" spans="1:51" s="14" customFormat="1" ht="12">
      <c r="A2789" s="14"/>
      <c r="B2789" s="253"/>
      <c r="C2789" s="254"/>
      <c r="D2789" s="234" t="s">
        <v>188</v>
      </c>
      <c r="E2789" s="255" t="s">
        <v>1</v>
      </c>
      <c r="F2789" s="256" t="s">
        <v>1727</v>
      </c>
      <c r="G2789" s="254"/>
      <c r="H2789" s="257">
        <v>8.543</v>
      </c>
      <c r="I2789" s="258"/>
      <c r="J2789" s="254"/>
      <c r="K2789" s="254"/>
      <c r="L2789" s="259"/>
      <c r="M2789" s="260"/>
      <c r="N2789" s="261"/>
      <c r="O2789" s="261"/>
      <c r="P2789" s="261"/>
      <c r="Q2789" s="261"/>
      <c r="R2789" s="261"/>
      <c r="S2789" s="261"/>
      <c r="T2789" s="262"/>
      <c r="U2789" s="14"/>
      <c r="V2789" s="14"/>
      <c r="W2789" s="14"/>
      <c r="X2789" s="14"/>
      <c r="Y2789" s="14"/>
      <c r="Z2789" s="14"/>
      <c r="AA2789" s="14"/>
      <c r="AB2789" s="14"/>
      <c r="AC2789" s="14"/>
      <c r="AD2789" s="14"/>
      <c r="AE2789" s="14"/>
      <c r="AT2789" s="263" t="s">
        <v>188</v>
      </c>
      <c r="AU2789" s="263" t="s">
        <v>82</v>
      </c>
      <c r="AV2789" s="14" t="s">
        <v>82</v>
      </c>
      <c r="AW2789" s="14" t="s">
        <v>30</v>
      </c>
      <c r="AX2789" s="14" t="s">
        <v>73</v>
      </c>
      <c r="AY2789" s="263" t="s">
        <v>129</v>
      </c>
    </row>
    <row r="2790" spans="1:51" s="14" customFormat="1" ht="12">
      <c r="A2790" s="14"/>
      <c r="B2790" s="253"/>
      <c r="C2790" s="254"/>
      <c r="D2790" s="234" t="s">
        <v>188</v>
      </c>
      <c r="E2790" s="255" t="s">
        <v>1</v>
      </c>
      <c r="F2790" s="256" t="s">
        <v>692</v>
      </c>
      <c r="G2790" s="254"/>
      <c r="H2790" s="257">
        <v>0.765</v>
      </c>
      <c r="I2790" s="258"/>
      <c r="J2790" s="254"/>
      <c r="K2790" s="254"/>
      <c r="L2790" s="259"/>
      <c r="M2790" s="260"/>
      <c r="N2790" s="261"/>
      <c r="O2790" s="261"/>
      <c r="P2790" s="261"/>
      <c r="Q2790" s="261"/>
      <c r="R2790" s="261"/>
      <c r="S2790" s="261"/>
      <c r="T2790" s="262"/>
      <c r="U2790" s="14"/>
      <c r="V2790" s="14"/>
      <c r="W2790" s="14"/>
      <c r="X2790" s="14"/>
      <c r="Y2790" s="14"/>
      <c r="Z2790" s="14"/>
      <c r="AA2790" s="14"/>
      <c r="AB2790" s="14"/>
      <c r="AC2790" s="14"/>
      <c r="AD2790" s="14"/>
      <c r="AE2790" s="14"/>
      <c r="AT2790" s="263" t="s">
        <v>188</v>
      </c>
      <c r="AU2790" s="263" t="s">
        <v>82</v>
      </c>
      <c r="AV2790" s="14" t="s">
        <v>82</v>
      </c>
      <c r="AW2790" s="14" t="s">
        <v>30</v>
      </c>
      <c r="AX2790" s="14" t="s">
        <v>73</v>
      </c>
      <c r="AY2790" s="263" t="s">
        <v>129</v>
      </c>
    </row>
    <row r="2791" spans="1:51" s="14" customFormat="1" ht="12">
      <c r="A2791" s="14"/>
      <c r="B2791" s="253"/>
      <c r="C2791" s="254"/>
      <c r="D2791" s="234" t="s">
        <v>188</v>
      </c>
      <c r="E2791" s="255" t="s">
        <v>1</v>
      </c>
      <c r="F2791" s="256" t="s">
        <v>729</v>
      </c>
      <c r="G2791" s="254"/>
      <c r="H2791" s="257">
        <v>0.08</v>
      </c>
      <c r="I2791" s="258"/>
      <c r="J2791" s="254"/>
      <c r="K2791" s="254"/>
      <c r="L2791" s="259"/>
      <c r="M2791" s="260"/>
      <c r="N2791" s="261"/>
      <c r="O2791" s="261"/>
      <c r="P2791" s="261"/>
      <c r="Q2791" s="261"/>
      <c r="R2791" s="261"/>
      <c r="S2791" s="261"/>
      <c r="T2791" s="262"/>
      <c r="U2791" s="14"/>
      <c r="V2791" s="14"/>
      <c r="W2791" s="14"/>
      <c r="X2791" s="14"/>
      <c r="Y2791" s="14"/>
      <c r="Z2791" s="14"/>
      <c r="AA2791" s="14"/>
      <c r="AB2791" s="14"/>
      <c r="AC2791" s="14"/>
      <c r="AD2791" s="14"/>
      <c r="AE2791" s="14"/>
      <c r="AT2791" s="263" t="s">
        <v>188</v>
      </c>
      <c r="AU2791" s="263" t="s">
        <v>82</v>
      </c>
      <c r="AV2791" s="14" t="s">
        <v>82</v>
      </c>
      <c r="AW2791" s="14" t="s">
        <v>30</v>
      </c>
      <c r="AX2791" s="14" t="s">
        <v>73</v>
      </c>
      <c r="AY2791" s="263" t="s">
        <v>129</v>
      </c>
    </row>
    <row r="2792" spans="1:51" s="13" customFormat="1" ht="12">
      <c r="A2792" s="13"/>
      <c r="B2792" s="243"/>
      <c r="C2792" s="244"/>
      <c r="D2792" s="234" t="s">
        <v>188</v>
      </c>
      <c r="E2792" s="245" t="s">
        <v>1</v>
      </c>
      <c r="F2792" s="246" t="s">
        <v>959</v>
      </c>
      <c r="G2792" s="244"/>
      <c r="H2792" s="245" t="s">
        <v>1</v>
      </c>
      <c r="I2792" s="247"/>
      <c r="J2792" s="244"/>
      <c r="K2792" s="244"/>
      <c r="L2792" s="248"/>
      <c r="M2792" s="249"/>
      <c r="N2792" s="250"/>
      <c r="O2792" s="250"/>
      <c r="P2792" s="250"/>
      <c r="Q2792" s="250"/>
      <c r="R2792" s="250"/>
      <c r="S2792" s="250"/>
      <c r="T2792" s="251"/>
      <c r="U2792" s="13"/>
      <c r="V2792" s="13"/>
      <c r="W2792" s="13"/>
      <c r="X2792" s="13"/>
      <c r="Y2792" s="13"/>
      <c r="Z2792" s="13"/>
      <c r="AA2792" s="13"/>
      <c r="AB2792" s="13"/>
      <c r="AC2792" s="13"/>
      <c r="AD2792" s="13"/>
      <c r="AE2792" s="13"/>
      <c r="AT2792" s="252" t="s">
        <v>188</v>
      </c>
      <c r="AU2792" s="252" t="s">
        <v>82</v>
      </c>
      <c r="AV2792" s="13" t="s">
        <v>80</v>
      </c>
      <c r="AW2792" s="13" t="s">
        <v>30</v>
      </c>
      <c r="AX2792" s="13" t="s">
        <v>73</v>
      </c>
      <c r="AY2792" s="252" t="s">
        <v>129</v>
      </c>
    </row>
    <row r="2793" spans="1:51" s="14" customFormat="1" ht="12">
      <c r="A2793" s="14"/>
      <c r="B2793" s="253"/>
      <c r="C2793" s="254"/>
      <c r="D2793" s="234" t="s">
        <v>188</v>
      </c>
      <c r="E2793" s="255" t="s">
        <v>1</v>
      </c>
      <c r="F2793" s="256" t="s">
        <v>688</v>
      </c>
      <c r="G2793" s="254"/>
      <c r="H2793" s="257">
        <v>7.873</v>
      </c>
      <c r="I2793" s="258"/>
      <c r="J2793" s="254"/>
      <c r="K2793" s="254"/>
      <c r="L2793" s="259"/>
      <c r="M2793" s="260"/>
      <c r="N2793" s="261"/>
      <c r="O2793" s="261"/>
      <c r="P2793" s="261"/>
      <c r="Q2793" s="261"/>
      <c r="R2793" s="261"/>
      <c r="S2793" s="261"/>
      <c r="T2793" s="262"/>
      <c r="U2793" s="14"/>
      <c r="V2793" s="14"/>
      <c r="W2793" s="14"/>
      <c r="X2793" s="14"/>
      <c r="Y2793" s="14"/>
      <c r="Z2793" s="14"/>
      <c r="AA2793" s="14"/>
      <c r="AB2793" s="14"/>
      <c r="AC2793" s="14"/>
      <c r="AD2793" s="14"/>
      <c r="AE2793" s="14"/>
      <c r="AT2793" s="263" t="s">
        <v>188</v>
      </c>
      <c r="AU2793" s="263" t="s">
        <v>82</v>
      </c>
      <c r="AV2793" s="14" t="s">
        <v>82</v>
      </c>
      <c r="AW2793" s="14" t="s">
        <v>30</v>
      </c>
      <c r="AX2793" s="14" t="s">
        <v>73</v>
      </c>
      <c r="AY2793" s="263" t="s">
        <v>129</v>
      </c>
    </row>
    <row r="2794" spans="1:51" s="13" customFormat="1" ht="12">
      <c r="A2794" s="13"/>
      <c r="B2794" s="243"/>
      <c r="C2794" s="244"/>
      <c r="D2794" s="234" t="s">
        <v>188</v>
      </c>
      <c r="E2794" s="245" t="s">
        <v>1</v>
      </c>
      <c r="F2794" s="246" t="s">
        <v>961</v>
      </c>
      <c r="G2794" s="244"/>
      <c r="H2794" s="245" t="s">
        <v>1</v>
      </c>
      <c r="I2794" s="247"/>
      <c r="J2794" s="244"/>
      <c r="K2794" s="244"/>
      <c r="L2794" s="248"/>
      <c r="M2794" s="249"/>
      <c r="N2794" s="250"/>
      <c r="O2794" s="250"/>
      <c r="P2794" s="250"/>
      <c r="Q2794" s="250"/>
      <c r="R2794" s="250"/>
      <c r="S2794" s="250"/>
      <c r="T2794" s="251"/>
      <c r="U2794" s="13"/>
      <c r="V2794" s="13"/>
      <c r="W2794" s="13"/>
      <c r="X2794" s="13"/>
      <c r="Y2794" s="13"/>
      <c r="Z2794" s="13"/>
      <c r="AA2794" s="13"/>
      <c r="AB2794" s="13"/>
      <c r="AC2794" s="13"/>
      <c r="AD2794" s="13"/>
      <c r="AE2794" s="13"/>
      <c r="AT2794" s="252" t="s">
        <v>188</v>
      </c>
      <c r="AU2794" s="252" t="s">
        <v>82</v>
      </c>
      <c r="AV2794" s="13" t="s">
        <v>80</v>
      </c>
      <c r="AW2794" s="13" t="s">
        <v>30</v>
      </c>
      <c r="AX2794" s="13" t="s">
        <v>73</v>
      </c>
      <c r="AY2794" s="252" t="s">
        <v>129</v>
      </c>
    </row>
    <row r="2795" spans="1:51" s="14" customFormat="1" ht="12">
      <c r="A2795" s="14"/>
      <c r="B2795" s="253"/>
      <c r="C2795" s="254"/>
      <c r="D2795" s="234" t="s">
        <v>188</v>
      </c>
      <c r="E2795" s="255" t="s">
        <v>1</v>
      </c>
      <c r="F2795" s="256" t="s">
        <v>1155</v>
      </c>
      <c r="G2795" s="254"/>
      <c r="H2795" s="257">
        <v>5.063</v>
      </c>
      <c r="I2795" s="258"/>
      <c r="J2795" s="254"/>
      <c r="K2795" s="254"/>
      <c r="L2795" s="259"/>
      <c r="M2795" s="260"/>
      <c r="N2795" s="261"/>
      <c r="O2795" s="261"/>
      <c r="P2795" s="261"/>
      <c r="Q2795" s="261"/>
      <c r="R2795" s="261"/>
      <c r="S2795" s="261"/>
      <c r="T2795" s="262"/>
      <c r="U2795" s="14"/>
      <c r="V2795" s="14"/>
      <c r="W2795" s="14"/>
      <c r="X2795" s="14"/>
      <c r="Y2795" s="14"/>
      <c r="Z2795" s="14"/>
      <c r="AA2795" s="14"/>
      <c r="AB2795" s="14"/>
      <c r="AC2795" s="14"/>
      <c r="AD2795" s="14"/>
      <c r="AE2795" s="14"/>
      <c r="AT2795" s="263" t="s">
        <v>188</v>
      </c>
      <c r="AU2795" s="263" t="s">
        <v>82</v>
      </c>
      <c r="AV2795" s="14" t="s">
        <v>82</v>
      </c>
      <c r="AW2795" s="14" t="s">
        <v>30</v>
      </c>
      <c r="AX2795" s="14" t="s">
        <v>73</v>
      </c>
      <c r="AY2795" s="263" t="s">
        <v>129</v>
      </c>
    </row>
    <row r="2796" spans="1:51" s="14" customFormat="1" ht="12">
      <c r="A2796" s="14"/>
      <c r="B2796" s="253"/>
      <c r="C2796" s="254"/>
      <c r="D2796" s="234" t="s">
        <v>188</v>
      </c>
      <c r="E2796" s="255" t="s">
        <v>1</v>
      </c>
      <c r="F2796" s="256" t="s">
        <v>728</v>
      </c>
      <c r="G2796" s="254"/>
      <c r="H2796" s="257">
        <v>0.09</v>
      </c>
      <c r="I2796" s="258"/>
      <c r="J2796" s="254"/>
      <c r="K2796" s="254"/>
      <c r="L2796" s="259"/>
      <c r="M2796" s="260"/>
      <c r="N2796" s="261"/>
      <c r="O2796" s="261"/>
      <c r="P2796" s="261"/>
      <c r="Q2796" s="261"/>
      <c r="R2796" s="261"/>
      <c r="S2796" s="261"/>
      <c r="T2796" s="262"/>
      <c r="U2796" s="14"/>
      <c r="V2796" s="14"/>
      <c r="W2796" s="14"/>
      <c r="X2796" s="14"/>
      <c r="Y2796" s="14"/>
      <c r="Z2796" s="14"/>
      <c r="AA2796" s="14"/>
      <c r="AB2796" s="14"/>
      <c r="AC2796" s="14"/>
      <c r="AD2796" s="14"/>
      <c r="AE2796" s="14"/>
      <c r="AT2796" s="263" t="s">
        <v>188</v>
      </c>
      <c r="AU2796" s="263" t="s">
        <v>82</v>
      </c>
      <c r="AV2796" s="14" t="s">
        <v>82</v>
      </c>
      <c r="AW2796" s="14" t="s">
        <v>30</v>
      </c>
      <c r="AX2796" s="14" t="s">
        <v>73</v>
      </c>
      <c r="AY2796" s="263" t="s">
        <v>129</v>
      </c>
    </row>
    <row r="2797" spans="1:51" s="14" customFormat="1" ht="12">
      <c r="A2797" s="14"/>
      <c r="B2797" s="253"/>
      <c r="C2797" s="254"/>
      <c r="D2797" s="234" t="s">
        <v>188</v>
      </c>
      <c r="E2797" s="255" t="s">
        <v>1</v>
      </c>
      <c r="F2797" s="256" t="s">
        <v>692</v>
      </c>
      <c r="G2797" s="254"/>
      <c r="H2797" s="257">
        <v>0.765</v>
      </c>
      <c r="I2797" s="258"/>
      <c r="J2797" s="254"/>
      <c r="K2797" s="254"/>
      <c r="L2797" s="259"/>
      <c r="M2797" s="260"/>
      <c r="N2797" s="261"/>
      <c r="O2797" s="261"/>
      <c r="P2797" s="261"/>
      <c r="Q2797" s="261"/>
      <c r="R2797" s="261"/>
      <c r="S2797" s="261"/>
      <c r="T2797" s="262"/>
      <c r="U2797" s="14"/>
      <c r="V2797" s="14"/>
      <c r="W2797" s="14"/>
      <c r="X2797" s="14"/>
      <c r="Y2797" s="14"/>
      <c r="Z2797" s="14"/>
      <c r="AA2797" s="14"/>
      <c r="AB2797" s="14"/>
      <c r="AC2797" s="14"/>
      <c r="AD2797" s="14"/>
      <c r="AE2797" s="14"/>
      <c r="AT2797" s="263" t="s">
        <v>188</v>
      </c>
      <c r="AU2797" s="263" t="s">
        <v>82</v>
      </c>
      <c r="AV2797" s="14" t="s">
        <v>82</v>
      </c>
      <c r="AW2797" s="14" t="s">
        <v>30</v>
      </c>
      <c r="AX2797" s="14" t="s">
        <v>73</v>
      </c>
      <c r="AY2797" s="263" t="s">
        <v>129</v>
      </c>
    </row>
    <row r="2798" spans="1:51" s="13" customFormat="1" ht="12">
      <c r="A2798" s="13"/>
      <c r="B2798" s="243"/>
      <c r="C2798" s="244"/>
      <c r="D2798" s="234" t="s">
        <v>188</v>
      </c>
      <c r="E2798" s="245" t="s">
        <v>1</v>
      </c>
      <c r="F2798" s="246" t="s">
        <v>964</v>
      </c>
      <c r="G2798" s="244"/>
      <c r="H2798" s="245" t="s">
        <v>1</v>
      </c>
      <c r="I2798" s="247"/>
      <c r="J2798" s="244"/>
      <c r="K2798" s="244"/>
      <c r="L2798" s="248"/>
      <c r="M2798" s="249"/>
      <c r="N2798" s="250"/>
      <c r="O2798" s="250"/>
      <c r="P2798" s="250"/>
      <c r="Q2798" s="250"/>
      <c r="R2798" s="250"/>
      <c r="S2798" s="250"/>
      <c r="T2798" s="251"/>
      <c r="U2798" s="13"/>
      <c r="V2798" s="13"/>
      <c r="W2798" s="13"/>
      <c r="X2798" s="13"/>
      <c r="Y2798" s="13"/>
      <c r="Z2798" s="13"/>
      <c r="AA2798" s="13"/>
      <c r="AB2798" s="13"/>
      <c r="AC2798" s="13"/>
      <c r="AD2798" s="13"/>
      <c r="AE2798" s="13"/>
      <c r="AT2798" s="252" t="s">
        <v>188</v>
      </c>
      <c r="AU2798" s="252" t="s">
        <v>82</v>
      </c>
      <c r="AV2798" s="13" t="s">
        <v>80</v>
      </c>
      <c r="AW2798" s="13" t="s">
        <v>30</v>
      </c>
      <c r="AX2798" s="13" t="s">
        <v>73</v>
      </c>
      <c r="AY2798" s="252" t="s">
        <v>129</v>
      </c>
    </row>
    <row r="2799" spans="1:51" s="14" customFormat="1" ht="12">
      <c r="A2799" s="14"/>
      <c r="B2799" s="253"/>
      <c r="C2799" s="254"/>
      <c r="D2799" s="234" t="s">
        <v>188</v>
      </c>
      <c r="E2799" s="255" t="s">
        <v>1</v>
      </c>
      <c r="F2799" s="256" t="s">
        <v>1157</v>
      </c>
      <c r="G2799" s="254"/>
      <c r="H2799" s="257">
        <v>11.475</v>
      </c>
      <c r="I2799" s="258"/>
      <c r="J2799" s="254"/>
      <c r="K2799" s="254"/>
      <c r="L2799" s="259"/>
      <c r="M2799" s="260"/>
      <c r="N2799" s="261"/>
      <c r="O2799" s="261"/>
      <c r="P2799" s="261"/>
      <c r="Q2799" s="261"/>
      <c r="R2799" s="261"/>
      <c r="S2799" s="261"/>
      <c r="T2799" s="262"/>
      <c r="U2799" s="14"/>
      <c r="V2799" s="14"/>
      <c r="W2799" s="14"/>
      <c r="X2799" s="14"/>
      <c r="Y2799" s="14"/>
      <c r="Z2799" s="14"/>
      <c r="AA2799" s="14"/>
      <c r="AB2799" s="14"/>
      <c r="AC2799" s="14"/>
      <c r="AD2799" s="14"/>
      <c r="AE2799" s="14"/>
      <c r="AT2799" s="263" t="s">
        <v>188</v>
      </c>
      <c r="AU2799" s="263" t="s">
        <v>82</v>
      </c>
      <c r="AV2799" s="14" t="s">
        <v>82</v>
      </c>
      <c r="AW2799" s="14" t="s">
        <v>30</v>
      </c>
      <c r="AX2799" s="14" t="s">
        <v>73</v>
      </c>
      <c r="AY2799" s="263" t="s">
        <v>129</v>
      </c>
    </row>
    <row r="2800" spans="1:51" s="13" customFormat="1" ht="12">
      <c r="A2800" s="13"/>
      <c r="B2800" s="243"/>
      <c r="C2800" s="244"/>
      <c r="D2800" s="234" t="s">
        <v>188</v>
      </c>
      <c r="E2800" s="245" t="s">
        <v>1</v>
      </c>
      <c r="F2800" s="246" t="s">
        <v>695</v>
      </c>
      <c r="G2800" s="244"/>
      <c r="H2800" s="245" t="s">
        <v>1</v>
      </c>
      <c r="I2800" s="247"/>
      <c r="J2800" s="244"/>
      <c r="K2800" s="244"/>
      <c r="L2800" s="248"/>
      <c r="M2800" s="249"/>
      <c r="N2800" s="250"/>
      <c r="O2800" s="250"/>
      <c r="P2800" s="250"/>
      <c r="Q2800" s="250"/>
      <c r="R2800" s="250"/>
      <c r="S2800" s="250"/>
      <c r="T2800" s="251"/>
      <c r="U2800" s="13"/>
      <c r="V2800" s="13"/>
      <c r="W2800" s="13"/>
      <c r="X2800" s="13"/>
      <c r="Y2800" s="13"/>
      <c r="Z2800" s="13"/>
      <c r="AA2800" s="13"/>
      <c r="AB2800" s="13"/>
      <c r="AC2800" s="13"/>
      <c r="AD2800" s="13"/>
      <c r="AE2800" s="13"/>
      <c r="AT2800" s="252" t="s">
        <v>188</v>
      </c>
      <c r="AU2800" s="252" t="s">
        <v>82</v>
      </c>
      <c r="AV2800" s="13" t="s">
        <v>80</v>
      </c>
      <c r="AW2800" s="13" t="s">
        <v>30</v>
      </c>
      <c r="AX2800" s="13" t="s">
        <v>73</v>
      </c>
      <c r="AY2800" s="252" t="s">
        <v>129</v>
      </c>
    </row>
    <row r="2801" spans="1:51" s="14" customFormat="1" ht="12">
      <c r="A2801" s="14"/>
      <c r="B2801" s="253"/>
      <c r="C2801" s="254"/>
      <c r="D2801" s="234" t="s">
        <v>188</v>
      </c>
      <c r="E2801" s="255" t="s">
        <v>1</v>
      </c>
      <c r="F2801" s="256" t="s">
        <v>696</v>
      </c>
      <c r="G2801" s="254"/>
      <c r="H2801" s="257">
        <v>26.55</v>
      </c>
      <c r="I2801" s="258"/>
      <c r="J2801" s="254"/>
      <c r="K2801" s="254"/>
      <c r="L2801" s="259"/>
      <c r="M2801" s="260"/>
      <c r="N2801" s="261"/>
      <c r="O2801" s="261"/>
      <c r="P2801" s="261"/>
      <c r="Q2801" s="261"/>
      <c r="R2801" s="261"/>
      <c r="S2801" s="261"/>
      <c r="T2801" s="262"/>
      <c r="U2801" s="14"/>
      <c r="V2801" s="14"/>
      <c r="W2801" s="14"/>
      <c r="X2801" s="14"/>
      <c r="Y2801" s="14"/>
      <c r="Z2801" s="14"/>
      <c r="AA2801" s="14"/>
      <c r="AB2801" s="14"/>
      <c r="AC2801" s="14"/>
      <c r="AD2801" s="14"/>
      <c r="AE2801" s="14"/>
      <c r="AT2801" s="263" t="s">
        <v>188</v>
      </c>
      <c r="AU2801" s="263" t="s">
        <v>82</v>
      </c>
      <c r="AV2801" s="14" t="s">
        <v>82</v>
      </c>
      <c r="AW2801" s="14" t="s">
        <v>30</v>
      </c>
      <c r="AX2801" s="14" t="s">
        <v>73</v>
      </c>
      <c r="AY2801" s="263" t="s">
        <v>129</v>
      </c>
    </row>
    <row r="2802" spans="1:51" s="14" customFormat="1" ht="12">
      <c r="A2802" s="14"/>
      <c r="B2802" s="253"/>
      <c r="C2802" s="254"/>
      <c r="D2802" s="234" t="s">
        <v>188</v>
      </c>
      <c r="E2802" s="255" t="s">
        <v>1</v>
      </c>
      <c r="F2802" s="256" t="s">
        <v>1728</v>
      </c>
      <c r="G2802" s="254"/>
      <c r="H2802" s="257">
        <v>0.165</v>
      </c>
      <c r="I2802" s="258"/>
      <c r="J2802" s="254"/>
      <c r="K2802" s="254"/>
      <c r="L2802" s="259"/>
      <c r="M2802" s="260"/>
      <c r="N2802" s="261"/>
      <c r="O2802" s="261"/>
      <c r="P2802" s="261"/>
      <c r="Q2802" s="261"/>
      <c r="R2802" s="261"/>
      <c r="S2802" s="261"/>
      <c r="T2802" s="262"/>
      <c r="U2802" s="14"/>
      <c r="V2802" s="14"/>
      <c r="W2802" s="14"/>
      <c r="X2802" s="14"/>
      <c r="Y2802" s="14"/>
      <c r="Z2802" s="14"/>
      <c r="AA2802" s="14"/>
      <c r="AB2802" s="14"/>
      <c r="AC2802" s="14"/>
      <c r="AD2802" s="14"/>
      <c r="AE2802" s="14"/>
      <c r="AT2802" s="263" t="s">
        <v>188</v>
      </c>
      <c r="AU2802" s="263" t="s">
        <v>82</v>
      </c>
      <c r="AV2802" s="14" t="s">
        <v>82</v>
      </c>
      <c r="AW2802" s="14" t="s">
        <v>30</v>
      </c>
      <c r="AX2802" s="14" t="s">
        <v>73</v>
      </c>
      <c r="AY2802" s="263" t="s">
        <v>129</v>
      </c>
    </row>
    <row r="2803" spans="1:51" s="14" customFormat="1" ht="12">
      <c r="A2803" s="14"/>
      <c r="B2803" s="253"/>
      <c r="C2803" s="254"/>
      <c r="D2803" s="234" t="s">
        <v>188</v>
      </c>
      <c r="E2803" s="255" t="s">
        <v>1</v>
      </c>
      <c r="F2803" s="256" t="s">
        <v>728</v>
      </c>
      <c r="G2803" s="254"/>
      <c r="H2803" s="257">
        <v>0.09</v>
      </c>
      <c r="I2803" s="258"/>
      <c r="J2803" s="254"/>
      <c r="K2803" s="254"/>
      <c r="L2803" s="259"/>
      <c r="M2803" s="260"/>
      <c r="N2803" s="261"/>
      <c r="O2803" s="261"/>
      <c r="P2803" s="261"/>
      <c r="Q2803" s="261"/>
      <c r="R2803" s="261"/>
      <c r="S2803" s="261"/>
      <c r="T2803" s="262"/>
      <c r="U2803" s="14"/>
      <c r="V2803" s="14"/>
      <c r="W2803" s="14"/>
      <c r="X2803" s="14"/>
      <c r="Y2803" s="14"/>
      <c r="Z2803" s="14"/>
      <c r="AA2803" s="14"/>
      <c r="AB2803" s="14"/>
      <c r="AC2803" s="14"/>
      <c r="AD2803" s="14"/>
      <c r="AE2803" s="14"/>
      <c r="AT2803" s="263" t="s">
        <v>188</v>
      </c>
      <c r="AU2803" s="263" t="s">
        <v>82</v>
      </c>
      <c r="AV2803" s="14" t="s">
        <v>82</v>
      </c>
      <c r="AW2803" s="14" t="s">
        <v>30</v>
      </c>
      <c r="AX2803" s="14" t="s">
        <v>73</v>
      </c>
      <c r="AY2803" s="263" t="s">
        <v>129</v>
      </c>
    </row>
    <row r="2804" spans="1:51" s="14" customFormat="1" ht="12">
      <c r="A2804" s="14"/>
      <c r="B2804" s="253"/>
      <c r="C2804" s="254"/>
      <c r="D2804" s="234" t="s">
        <v>188</v>
      </c>
      <c r="E2804" s="255" t="s">
        <v>1</v>
      </c>
      <c r="F2804" s="256" t="s">
        <v>1729</v>
      </c>
      <c r="G2804" s="254"/>
      <c r="H2804" s="257">
        <v>1.215</v>
      </c>
      <c r="I2804" s="258"/>
      <c r="J2804" s="254"/>
      <c r="K2804" s="254"/>
      <c r="L2804" s="259"/>
      <c r="M2804" s="260"/>
      <c r="N2804" s="261"/>
      <c r="O2804" s="261"/>
      <c r="P2804" s="261"/>
      <c r="Q2804" s="261"/>
      <c r="R2804" s="261"/>
      <c r="S2804" s="261"/>
      <c r="T2804" s="262"/>
      <c r="U2804" s="14"/>
      <c r="V2804" s="14"/>
      <c r="W2804" s="14"/>
      <c r="X2804" s="14"/>
      <c r="Y2804" s="14"/>
      <c r="Z2804" s="14"/>
      <c r="AA2804" s="14"/>
      <c r="AB2804" s="14"/>
      <c r="AC2804" s="14"/>
      <c r="AD2804" s="14"/>
      <c r="AE2804" s="14"/>
      <c r="AT2804" s="263" t="s">
        <v>188</v>
      </c>
      <c r="AU2804" s="263" t="s">
        <v>82</v>
      </c>
      <c r="AV2804" s="14" t="s">
        <v>82</v>
      </c>
      <c r="AW2804" s="14" t="s">
        <v>30</v>
      </c>
      <c r="AX2804" s="14" t="s">
        <v>73</v>
      </c>
      <c r="AY2804" s="263" t="s">
        <v>129</v>
      </c>
    </row>
    <row r="2805" spans="1:51" s="13" customFormat="1" ht="12">
      <c r="A2805" s="13"/>
      <c r="B2805" s="243"/>
      <c r="C2805" s="244"/>
      <c r="D2805" s="234" t="s">
        <v>188</v>
      </c>
      <c r="E2805" s="245" t="s">
        <v>1</v>
      </c>
      <c r="F2805" s="246" t="s">
        <v>700</v>
      </c>
      <c r="G2805" s="244"/>
      <c r="H2805" s="245" t="s">
        <v>1</v>
      </c>
      <c r="I2805" s="247"/>
      <c r="J2805" s="244"/>
      <c r="K2805" s="244"/>
      <c r="L2805" s="248"/>
      <c r="M2805" s="249"/>
      <c r="N2805" s="250"/>
      <c r="O2805" s="250"/>
      <c r="P2805" s="250"/>
      <c r="Q2805" s="250"/>
      <c r="R2805" s="250"/>
      <c r="S2805" s="250"/>
      <c r="T2805" s="251"/>
      <c r="U2805" s="13"/>
      <c r="V2805" s="13"/>
      <c r="W2805" s="13"/>
      <c r="X2805" s="13"/>
      <c r="Y2805" s="13"/>
      <c r="Z2805" s="13"/>
      <c r="AA2805" s="13"/>
      <c r="AB2805" s="13"/>
      <c r="AC2805" s="13"/>
      <c r="AD2805" s="13"/>
      <c r="AE2805" s="13"/>
      <c r="AT2805" s="252" t="s">
        <v>188</v>
      </c>
      <c r="AU2805" s="252" t="s">
        <v>82</v>
      </c>
      <c r="AV2805" s="13" t="s">
        <v>80</v>
      </c>
      <c r="AW2805" s="13" t="s">
        <v>30</v>
      </c>
      <c r="AX2805" s="13" t="s">
        <v>73</v>
      </c>
      <c r="AY2805" s="252" t="s">
        <v>129</v>
      </c>
    </row>
    <row r="2806" spans="1:51" s="14" customFormat="1" ht="12">
      <c r="A2806" s="14"/>
      <c r="B2806" s="253"/>
      <c r="C2806" s="254"/>
      <c r="D2806" s="234" t="s">
        <v>188</v>
      </c>
      <c r="E2806" s="255" t="s">
        <v>1</v>
      </c>
      <c r="F2806" s="256" t="s">
        <v>449</v>
      </c>
      <c r="G2806" s="254"/>
      <c r="H2806" s="257">
        <v>35.25</v>
      </c>
      <c r="I2806" s="258"/>
      <c r="J2806" s="254"/>
      <c r="K2806" s="254"/>
      <c r="L2806" s="259"/>
      <c r="M2806" s="260"/>
      <c r="N2806" s="261"/>
      <c r="O2806" s="261"/>
      <c r="P2806" s="261"/>
      <c r="Q2806" s="261"/>
      <c r="R2806" s="261"/>
      <c r="S2806" s="261"/>
      <c r="T2806" s="262"/>
      <c r="U2806" s="14"/>
      <c r="V2806" s="14"/>
      <c r="W2806" s="14"/>
      <c r="X2806" s="14"/>
      <c r="Y2806" s="14"/>
      <c r="Z2806" s="14"/>
      <c r="AA2806" s="14"/>
      <c r="AB2806" s="14"/>
      <c r="AC2806" s="14"/>
      <c r="AD2806" s="14"/>
      <c r="AE2806" s="14"/>
      <c r="AT2806" s="263" t="s">
        <v>188</v>
      </c>
      <c r="AU2806" s="263" t="s">
        <v>82</v>
      </c>
      <c r="AV2806" s="14" t="s">
        <v>82</v>
      </c>
      <c r="AW2806" s="14" t="s">
        <v>30</v>
      </c>
      <c r="AX2806" s="14" t="s">
        <v>73</v>
      </c>
      <c r="AY2806" s="263" t="s">
        <v>129</v>
      </c>
    </row>
    <row r="2807" spans="1:51" s="14" customFormat="1" ht="12">
      <c r="A2807" s="14"/>
      <c r="B2807" s="253"/>
      <c r="C2807" s="254"/>
      <c r="D2807" s="234" t="s">
        <v>188</v>
      </c>
      <c r="E2807" s="255" t="s">
        <v>1</v>
      </c>
      <c r="F2807" s="256" t="s">
        <v>1730</v>
      </c>
      <c r="G2807" s="254"/>
      <c r="H2807" s="257">
        <v>0.795</v>
      </c>
      <c r="I2807" s="258"/>
      <c r="J2807" s="254"/>
      <c r="K2807" s="254"/>
      <c r="L2807" s="259"/>
      <c r="M2807" s="260"/>
      <c r="N2807" s="261"/>
      <c r="O2807" s="261"/>
      <c r="P2807" s="261"/>
      <c r="Q2807" s="261"/>
      <c r="R2807" s="261"/>
      <c r="S2807" s="261"/>
      <c r="T2807" s="262"/>
      <c r="U2807" s="14"/>
      <c r="V2807" s="14"/>
      <c r="W2807" s="14"/>
      <c r="X2807" s="14"/>
      <c r="Y2807" s="14"/>
      <c r="Z2807" s="14"/>
      <c r="AA2807" s="14"/>
      <c r="AB2807" s="14"/>
      <c r="AC2807" s="14"/>
      <c r="AD2807" s="14"/>
      <c r="AE2807" s="14"/>
      <c r="AT2807" s="263" t="s">
        <v>188</v>
      </c>
      <c r="AU2807" s="263" t="s">
        <v>82</v>
      </c>
      <c r="AV2807" s="14" t="s">
        <v>82</v>
      </c>
      <c r="AW2807" s="14" t="s">
        <v>30</v>
      </c>
      <c r="AX2807" s="14" t="s">
        <v>73</v>
      </c>
      <c r="AY2807" s="263" t="s">
        <v>129</v>
      </c>
    </row>
    <row r="2808" spans="1:51" s="14" customFormat="1" ht="12">
      <c r="A2808" s="14"/>
      <c r="B2808" s="253"/>
      <c r="C2808" s="254"/>
      <c r="D2808" s="234" t="s">
        <v>188</v>
      </c>
      <c r="E2808" s="255" t="s">
        <v>1</v>
      </c>
      <c r="F2808" s="256" t="s">
        <v>1730</v>
      </c>
      <c r="G2808" s="254"/>
      <c r="H2808" s="257">
        <v>0.795</v>
      </c>
      <c r="I2808" s="258"/>
      <c r="J2808" s="254"/>
      <c r="K2808" s="254"/>
      <c r="L2808" s="259"/>
      <c r="M2808" s="260"/>
      <c r="N2808" s="261"/>
      <c r="O2808" s="261"/>
      <c r="P2808" s="261"/>
      <c r="Q2808" s="261"/>
      <c r="R2808" s="261"/>
      <c r="S2808" s="261"/>
      <c r="T2808" s="262"/>
      <c r="U2808" s="14"/>
      <c r="V2808" s="14"/>
      <c r="W2808" s="14"/>
      <c r="X2808" s="14"/>
      <c r="Y2808" s="14"/>
      <c r="Z2808" s="14"/>
      <c r="AA2808" s="14"/>
      <c r="AB2808" s="14"/>
      <c r="AC2808" s="14"/>
      <c r="AD2808" s="14"/>
      <c r="AE2808" s="14"/>
      <c r="AT2808" s="263" t="s">
        <v>188</v>
      </c>
      <c r="AU2808" s="263" t="s">
        <v>82</v>
      </c>
      <c r="AV2808" s="14" t="s">
        <v>82</v>
      </c>
      <c r="AW2808" s="14" t="s">
        <v>30</v>
      </c>
      <c r="AX2808" s="14" t="s">
        <v>73</v>
      </c>
      <c r="AY2808" s="263" t="s">
        <v>129</v>
      </c>
    </row>
    <row r="2809" spans="1:51" s="14" customFormat="1" ht="12">
      <c r="A2809" s="14"/>
      <c r="B2809" s="253"/>
      <c r="C2809" s="254"/>
      <c r="D2809" s="234" t="s">
        <v>188</v>
      </c>
      <c r="E2809" s="255" t="s">
        <v>1</v>
      </c>
      <c r="F2809" s="256" t="s">
        <v>703</v>
      </c>
      <c r="G2809" s="254"/>
      <c r="H2809" s="257">
        <v>0.135</v>
      </c>
      <c r="I2809" s="258"/>
      <c r="J2809" s="254"/>
      <c r="K2809" s="254"/>
      <c r="L2809" s="259"/>
      <c r="M2809" s="260"/>
      <c r="N2809" s="261"/>
      <c r="O2809" s="261"/>
      <c r="P2809" s="261"/>
      <c r="Q2809" s="261"/>
      <c r="R2809" s="261"/>
      <c r="S2809" s="261"/>
      <c r="T2809" s="262"/>
      <c r="U2809" s="14"/>
      <c r="V2809" s="14"/>
      <c r="W2809" s="14"/>
      <c r="X2809" s="14"/>
      <c r="Y2809" s="14"/>
      <c r="Z2809" s="14"/>
      <c r="AA2809" s="14"/>
      <c r="AB2809" s="14"/>
      <c r="AC2809" s="14"/>
      <c r="AD2809" s="14"/>
      <c r="AE2809" s="14"/>
      <c r="AT2809" s="263" t="s">
        <v>188</v>
      </c>
      <c r="AU2809" s="263" t="s">
        <v>82</v>
      </c>
      <c r="AV2809" s="14" t="s">
        <v>82</v>
      </c>
      <c r="AW2809" s="14" t="s">
        <v>30</v>
      </c>
      <c r="AX2809" s="14" t="s">
        <v>73</v>
      </c>
      <c r="AY2809" s="263" t="s">
        <v>129</v>
      </c>
    </row>
    <row r="2810" spans="1:51" s="13" customFormat="1" ht="12">
      <c r="A2810" s="13"/>
      <c r="B2810" s="243"/>
      <c r="C2810" s="244"/>
      <c r="D2810" s="234" t="s">
        <v>188</v>
      </c>
      <c r="E2810" s="245" t="s">
        <v>1</v>
      </c>
      <c r="F2810" s="246" t="s">
        <v>972</v>
      </c>
      <c r="G2810" s="244"/>
      <c r="H2810" s="245" t="s">
        <v>1</v>
      </c>
      <c r="I2810" s="247"/>
      <c r="J2810" s="244"/>
      <c r="K2810" s="244"/>
      <c r="L2810" s="248"/>
      <c r="M2810" s="249"/>
      <c r="N2810" s="250"/>
      <c r="O2810" s="250"/>
      <c r="P2810" s="250"/>
      <c r="Q2810" s="250"/>
      <c r="R2810" s="250"/>
      <c r="S2810" s="250"/>
      <c r="T2810" s="251"/>
      <c r="U2810" s="13"/>
      <c r="V2810" s="13"/>
      <c r="W2810" s="13"/>
      <c r="X2810" s="13"/>
      <c r="Y2810" s="13"/>
      <c r="Z2810" s="13"/>
      <c r="AA2810" s="13"/>
      <c r="AB2810" s="13"/>
      <c r="AC2810" s="13"/>
      <c r="AD2810" s="13"/>
      <c r="AE2810" s="13"/>
      <c r="AT2810" s="252" t="s">
        <v>188</v>
      </c>
      <c r="AU2810" s="252" t="s">
        <v>82</v>
      </c>
      <c r="AV2810" s="13" t="s">
        <v>80</v>
      </c>
      <c r="AW2810" s="13" t="s">
        <v>30</v>
      </c>
      <c r="AX2810" s="13" t="s">
        <v>73</v>
      </c>
      <c r="AY2810" s="252" t="s">
        <v>129</v>
      </c>
    </row>
    <row r="2811" spans="1:51" s="14" customFormat="1" ht="12">
      <c r="A2811" s="14"/>
      <c r="B2811" s="253"/>
      <c r="C2811" s="254"/>
      <c r="D2811" s="234" t="s">
        <v>188</v>
      </c>
      <c r="E2811" s="255" t="s">
        <v>1</v>
      </c>
      <c r="F2811" s="256" t="s">
        <v>708</v>
      </c>
      <c r="G2811" s="254"/>
      <c r="H2811" s="257">
        <v>17.25</v>
      </c>
      <c r="I2811" s="258"/>
      <c r="J2811" s="254"/>
      <c r="K2811" s="254"/>
      <c r="L2811" s="259"/>
      <c r="M2811" s="260"/>
      <c r="N2811" s="261"/>
      <c r="O2811" s="261"/>
      <c r="P2811" s="261"/>
      <c r="Q2811" s="261"/>
      <c r="R2811" s="261"/>
      <c r="S2811" s="261"/>
      <c r="T2811" s="262"/>
      <c r="U2811" s="14"/>
      <c r="V2811" s="14"/>
      <c r="W2811" s="14"/>
      <c r="X2811" s="14"/>
      <c r="Y2811" s="14"/>
      <c r="Z2811" s="14"/>
      <c r="AA2811" s="14"/>
      <c r="AB2811" s="14"/>
      <c r="AC2811" s="14"/>
      <c r="AD2811" s="14"/>
      <c r="AE2811" s="14"/>
      <c r="AT2811" s="263" t="s">
        <v>188</v>
      </c>
      <c r="AU2811" s="263" t="s">
        <v>82</v>
      </c>
      <c r="AV2811" s="14" t="s">
        <v>82</v>
      </c>
      <c r="AW2811" s="14" t="s">
        <v>30</v>
      </c>
      <c r="AX2811" s="14" t="s">
        <v>73</v>
      </c>
      <c r="AY2811" s="263" t="s">
        <v>129</v>
      </c>
    </row>
    <row r="2812" spans="1:51" s="14" customFormat="1" ht="12">
      <c r="A2812" s="14"/>
      <c r="B2812" s="253"/>
      <c r="C2812" s="254"/>
      <c r="D2812" s="234" t="s">
        <v>188</v>
      </c>
      <c r="E2812" s="255" t="s">
        <v>1</v>
      </c>
      <c r="F2812" s="256" t="s">
        <v>1730</v>
      </c>
      <c r="G2812" s="254"/>
      <c r="H2812" s="257">
        <v>0.795</v>
      </c>
      <c r="I2812" s="258"/>
      <c r="J2812" s="254"/>
      <c r="K2812" s="254"/>
      <c r="L2812" s="259"/>
      <c r="M2812" s="260"/>
      <c r="N2812" s="261"/>
      <c r="O2812" s="261"/>
      <c r="P2812" s="261"/>
      <c r="Q2812" s="261"/>
      <c r="R2812" s="261"/>
      <c r="S2812" s="261"/>
      <c r="T2812" s="262"/>
      <c r="U2812" s="14"/>
      <c r="V2812" s="14"/>
      <c r="W2812" s="14"/>
      <c r="X2812" s="14"/>
      <c r="Y2812" s="14"/>
      <c r="Z2812" s="14"/>
      <c r="AA2812" s="14"/>
      <c r="AB2812" s="14"/>
      <c r="AC2812" s="14"/>
      <c r="AD2812" s="14"/>
      <c r="AE2812" s="14"/>
      <c r="AT2812" s="263" t="s">
        <v>188</v>
      </c>
      <c r="AU2812" s="263" t="s">
        <v>82</v>
      </c>
      <c r="AV2812" s="14" t="s">
        <v>82</v>
      </c>
      <c r="AW2812" s="14" t="s">
        <v>30</v>
      </c>
      <c r="AX2812" s="14" t="s">
        <v>73</v>
      </c>
      <c r="AY2812" s="263" t="s">
        <v>129</v>
      </c>
    </row>
    <row r="2813" spans="1:51" s="13" customFormat="1" ht="12">
      <c r="A2813" s="13"/>
      <c r="B2813" s="243"/>
      <c r="C2813" s="244"/>
      <c r="D2813" s="234" t="s">
        <v>188</v>
      </c>
      <c r="E2813" s="245" t="s">
        <v>1</v>
      </c>
      <c r="F2813" s="246" t="s">
        <v>974</v>
      </c>
      <c r="G2813" s="244"/>
      <c r="H2813" s="245" t="s">
        <v>1</v>
      </c>
      <c r="I2813" s="247"/>
      <c r="J2813" s="244"/>
      <c r="K2813" s="244"/>
      <c r="L2813" s="248"/>
      <c r="M2813" s="249"/>
      <c r="N2813" s="250"/>
      <c r="O2813" s="250"/>
      <c r="P2813" s="250"/>
      <c r="Q2813" s="250"/>
      <c r="R2813" s="250"/>
      <c r="S2813" s="250"/>
      <c r="T2813" s="251"/>
      <c r="U2813" s="13"/>
      <c r="V2813" s="13"/>
      <c r="W2813" s="13"/>
      <c r="X2813" s="13"/>
      <c r="Y2813" s="13"/>
      <c r="Z2813" s="13"/>
      <c r="AA2813" s="13"/>
      <c r="AB2813" s="13"/>
      <c r="AC2813" s="13"/>
      <c r="AD2813" s="13"/>
      <c r="AE2813" s="13"/>
      <c r="AT2813" s="252" t="s">
        <v>188</v>
      </c>
      <c r="AU2813" s="252" t="s">
        <v>82</v>
      </c>
      <c r="AV2813" s="13" t="s">
        <v>80</v>
      </c>
      <c r="AW2813" s="13" t="s">
        <v>30</v>
      </c>
      <c r="AX2813" s="13" t="s">
        <v>73</v>
      </c>
      <c r="AY2813" s="252" t="s">
        <v>129</v>
      </c>
    </row>
    <row r="2814" spans="1:51" s="14" customFormat="1" ht="12">
      <c r="A2814" s="14"/>
      <c r="B2814" s="253"/>
      <c r="C2814" s="254"/>
      <c r="D2814" s="234" t="s">
        <v>188</v>
      </c>
      <c r="E2814" s="255" t="s">
        <v>1</v>
      </c>
      <c r="F2814" s="256" t="s">
        <v>715</v>
      </c>
      <c r="G2814" s="254"/>
      <c r="H2814" s="257">
        <v>16.875</v>
      </c>
      <c r="I2814" s="258"/>
      <c r="J2814" s="254"/>
      <c r="K2814" s="254"/>
      <c r="L2814" s="259"/>
      <c r="M2814" s="260"/>
      <c r="N2814" s="261"/>
      <c r="O2814" s="261"/>
      <c r="P2814" s="261"/>
      <c r="Q2814" s="261"/>
      <c r="R2814" s="261"/>
      <c r="S2814" s="261"/>
      <c r="T2814" s="262"/>
      <c r="U2814" s="14"/>
      <c r="V2814" s="14"/>
      <c r="W2814" s="14"/>
      <c r="X2814" s="14"/>
      <c r="Y2814" s="14"/>
      <c r="Z2814" s="14"/>
      <c r="AA2814" s="14"/>
      <c r="AB2814" s="14"/>
      <c r="AC2814" s="14"/>
      <c r="AD2814" s="14"/>
      <c r="AE2814" s="14"/>
      <c r="AT2814" s="263" t="s">
        <v>188</v>
      </c>
      <c r="AU2814" s="263" t="s">
        <v>82</v>
      </c>
      <c r="AV2814" s="14" t="s">
        <v>82</v>
      </c>
      <c r="AW2814" s="14" t="s">
        <v>30</v>
      </c>
      <c r="AX2814" s="14" t="s">
        <v>73</v>
      </c>
      <c r="AY2814" s="263" t="s">
        <v>129</v>
      </c>
    </row>
    <row r="2815" spans="1:51" s="14" customFormat="1" ht="12">
      <c r="A2815" s="14"/>
      <c r="B2815" s="253"/>
      <c r="C2815" s="254"/>
      <c r="D2815" s="234" t="s">
        <v>188</v>
      </c>
      <c r="E2815" s="255" t="s">
        <v>1</v>
      </c>
      <c r="F2815" s="256" t="s">
        <v>716</v>
      </c>
      <c r="G2815" s="254"/>
      <c r="H2815" s="257">
        <v>0.3</v>
      </c>
      <c r="I2815" s="258"/>
      <c r="J2815" s="254"/>
      <c r="K2815" s="254"/>
      <c r="L2815" s="259"/>
      <c r="M2815" s="260"/>
      <c r="N2815" s="261"/>
      <c r="O2815" s="261"/>
      <c r="P2815" s="261"/>
      <c r="Q2815" s="261"/>
      <c r="R2815" s="261"/>
      <c r="S2815" s="261"/>
      <c r="T2815" s="262"/>
      <c r="U2815" s="14"/>
      <c r="V2815" s="14"/>
      <c r="W2815" s="14"/>
      <c r="X2815" s="14"/>
      <c r="Y2815" s="14"/>
      <c r="Z2815" s="14"/>
      <c r="AA2815" s="14"/>
      <c r="AB2815" s="14"/>
      <c r="AC2815" s="14"/>
      <c r="AD2815" s="14"/>
      <c r="AE2815" s="14"/>
      <c r="AT2815" s="263" t="s">
        <v>188</v>
      </c>
      <c r="AU2815" s="263" t="s">
        <v>82</v>
      </c>
      <c r="AV2815" s="14" t="s">
        <v>82</v>
      </c>
      <c r="AW2815" s="14" t="s">
        <v>30</v>
      </c>
      <c r="AX2815" s="14" t="s">
        <v>73</v>
      </c>
      <c r="AY2815" s="263" t="s">
        <v>129</v>
      </c>
    </row>
    <row r="2816" spans="1:51" s="13" customFormat="1" ht="12">
      <c r="A2816" s="13"/>
      <c r="B2816" s="243"/>
      <c r="C2816" s="244"/>
      <c r="D2816" s="234" t="s">
        <v>188</v>
      </c>
      <c r="E2816" s="245" t="s">
        <v>1</v>
      </c>
      <c r="F2816" s="246" t="s">
        <v>707</v>
      </c>
      <c r="G2816" s="244"/>
      <c r="H2816" s="245" t="s">
        <v>1</v>
      </c>
      <c r="I2816" s="247"/>
      <c r="J2816" s="244"/>
      <c r="K2816" s="244"/>
      <c r="L2816" s="248"/>
      <c r="M2816" s="249"/>
      <c r="N2816" s="250"/>
      <c r="O2816" s="250"/>
      <c r="P2816" s="250"/>
      <c r="Q2816" s="250"/>
      <c r="R2816" s="250"/>
      <c r="S2816" s="250"/>
      <c r="T2816" s="251"/>
      <c r="U2816" s="13"/>
      <c r="V2816" s="13"/>
      <c r="W2816" s="13"/>
      <c r="X2816" s="13"/>
      <c r="Y2816" s="13"/>
      <c r="Z2816" s="13"/>
      <c r="AA2816" s="13"/>
      <c r="AB2816" s="13"/>
      <c r="AC2816" s="13"/>
      <c r="AD2816" s="13"/>
      <c r="AE2816" s="13"/>
      <c r="AT2816" s="252" t="s">
        <v>188</v>
      </c>
      <c r="AU2816" s="252" t="s">
        <v>82</v>
      </c>
      <c r="AV2816" s="13" t="s">
        <v>80</v>
      </c>
      <c r="AW2816" s="13" t="s">
        <v>30</v>
      </c>
      <c r="AX2816" s="13" t="s">
        <v>73</v>
      </c>
      <c r="AY2816" s="252" t="s">
        <v>129</v>
      </c>
    </row>
    <row r="2817" spans="1:51" s="14" customFormat="1" ht="12">
      <c r="A2817" s="14"/>
      <c r="B2817" s="253"/>
      <c r="C2817" s="254"/>
      <c r="D2817" s="234" t="s">
        <v>188</v>
      </c>
      <c r="E2817" s="255" t="s">
        <v>1</v>
      </c>
      <c r="F2817" s="256" t="s">
        <v>708</v>
      </c>
      <c r="G2817" s="254"/>
      <c r="H2817" s="257">
        <v>17.25</v>
      </c>
      <c r="I2817" s="258"/>
      <c r="J2817" s="254"/>
      <c r="K2817" s="254"/>
      <c r="L2817" s="259"/>
      <c r="M2817" s="260"/>
      <c r="N2817" s="261"/>
      <c r="O2817" s="261"/>
      <c r="P2817" s="261"/>
      <c r="Q2817" s="261"/>
      <c r="R2817" s="261"/>
      <c r="S2817" s="261"/>
      <c r="T2817" s="262"/>
      <c r="U2817" s="14"/>
      <c r="V2817" s="14"/>
      <c r="W2817" s="14"/>
      <c r="X2817" s="14"/>
      <c r="Y2817" s="14"/>
      <c r="Z2817" s="14"/>
      <c r="AA2817" s="14"/>
      <c r="AB2817" s="14"/>
      <c r="AC2817" s="14"/>
      <c r="AD2817" s="14"/>
      <c r="AE2817" s="14"/>
      <c r="AT2817" s="263" t="s">
        <v>188</v>
      </c>
      <c r="AU2817" s="263" t="s">
        <v>82</v>
      </c>
      <c r="AV2817" s="14" t="s">
        <v>82</v>
      </c>
      <c r="AW2817" s="14" t="s">
        <v>30</v>
      </c>
      <c r="AX2817" s="14" t="s">
        <v>73</v>
      </c>
      <c r="AY2817" s="263" t="s">
        <v>129</v>
      </c>
    </row>
    <row r="2818" spans="1:51" s="14" customFormat="1" ht="12">
      <c r="A2818" s="14"/>
      <c r="B2818" s="253"/>
      <c r="C2818" s="254"/>
      <c r="D2818" s="234" t="s">
        <v>188</v>
      </c>
      <c r="E2818" s="255" t="s">
        <v>1</v>
      </c>
      <c r="F2818" s="256" t="s">
        <v>1730</v>
      </c>
      <c r="G2818" s="254"/>
      <c r="H2818" s="257">
        <v>0.795</v>
      </c>
      <c r="I2818" s="258"/>
      <c r="J2818" s="254"/>
      <c r="K2818" s="254"/>
      <c r="L2818" s="259"/>
      <c r="M2818" s="260"/>
      <c r="N2818" s="261"/>
      <c r="O2818" s="261"/>
      <c r="P2818" s="261"/>
      <c r="Q2818" s="261"/>
      <c r="R2818" s="261"/>
      <c r="S2818" s="261"/>
      <c r="T2818" s="262"/>
      <c r="U2818" s="14"/>
      <c r="V2818" s="14"/>
      <c r="W2818" s="14"/>
      <c r="X2818" s="14"/>
      <c r="Y2818" s="14"/>
      <c r="Z2818" s="14"/>
      <c r="AA2818" s="14"/>
      <c r="AB2818" s="14"/>
      <c r="AC2818" s="14"/>
      <c r="AD2818" s="14"/>
      <c r="AE2818" s="14"/>
      <c r="AT2818" s="263" t="s">
        <v>188</v>
      </c>
      <c r="AU2818" s="263" t="s">
        <v>82</v>
      </c>
      <c r="AV2818" s="14" t="s">
        <v>82</v>
      </c>
      <c r="AW2818" s="14" t="s">
        <v>30</v>
      </c>
      <c r="AX2818" s="14" t="s">
        <v>73</v>
      </c>
      <c r="AY2818" s="263" t="s">
        <v>129</v>
      </c>
    </row>
    <row r="2819" spans="1:51" s="13" customFormat="1" ht="12">
      <c r="A2819" s="13"/>
      <c r="B2819" s="243"/>
      <c r="C2819" s="244"/>
      <c r="D2819" s="234" t="s">
        <v>188</v>
      </c>
      <c r="E2819" s="245" t="s">
        <v>1</v>
      </c>
      <c r="F2819" s="246" t="s">
        <v>711</v>
      </c>
      <c r="G2819" s="244"/>
      <c r="H2819" s="245" t="s">
        <v>1</v>
      </c>
      <c r="I2819" s="247"/>
      <c r="J2819" s="244"/>
      <c r="K2819" s="244"/>
      <c r="L2819" s="248"/>
      <c r="M2819" s="249"/>
      <c r="N2819" s="250"/>
      <c r="O2819" s="250"/>
      <c r="P2819" s="250"/>
      <c r="Q2819" s="250"/>
      <c r="R2819" s="250"/>
      <c r="S2819" s="250"/>
      <c r="T2819" s="251"/>
      <c r="U2819" s="13"/>
      <c r="V2819" s="13"/>
      <c r="W2819" s="13"/>
      <c r="X2819" s="13"/>
      <c r="Y2819" s="13"/>
      <c r="Z2819" s="13"/>
      <c r="AA2819" s="13"/>
      <c r="AB2819" s="13"/>
      <c r="AC2819" s="13"/>
      <c r="AD2819" s="13"/>
      <c r="AE2819" s="13"/>
      <c r="AT2819" s="252" t="s">
        <v>188</v>
      </c>
      <c r="AU2819" s="252" t="s">
        <v>82</v>
      </c>
      <c r="AV2819" s="13" t="s">
        <v>80</v>
      </c>
      <c r="AW2819" s="13" t="s">
        <v>30</v>
      </c>
      <c r="AX2819" s="13" t="s">
        <v>73</v>
      </c>
      <c r="AY2819" s="252" t="s">
        <v>129</v>
      </c>
    </row>
    <row r="2820" spans="1:51" s="14" customFormat="1" ht="12">
      <c r="A2820" s="14"/>
      <c r="B2820" s="253"/>
      <c r="C2820" s="254"/>
      <c r="D2820" s="234" t="s">
        <v>188</v>
      </c>
      <c r="E2820" s="255" t="s">
        <v>1</v>
      </c>
      <c r="F2820" s="256" t="s">
        <v>708</v>
      </c>
      <c r="G2820" s="254"/>
      <c r="H2820" s="257">
        <v>17.25</v>
      </c>
      <c r="I2820" s="258"/>
      <c r="J2820" s="254"/>
      <c r="K2820" s="254"/>
      <c r="L2820" s="259"/>
      <c r="M2820" s="260"/>
      <c r="N2820" s="261"/>
      <c r="O2820" s="261"/>
      <c r="P2820" s="261"/>
      <c r="Q2820" s="261"/>
      <c r="R2820" s="261"/>
      <c r="S2820" s="261"/>
      <c r="T2820" s="262"/>
      <c r="U2820" s="14"/>
      <c r="V2820" s="14"/>
      <c r="W2820" s="14"/>
      <c r="X2820" s="14"/>
      <c r="Y2820" s="14"/>
      <c r="Z2820" s="14"/>
      <c r="AA2820" s="14"/>
      <c r="AB2820" s="14"/>
      <c r="AC2820" s="14"/>
      <c r="AD2820" s="14"/>
      <c r="AE2820" s="14"/>
      <c r="AT2820" s="263" t="s">
        <v>188</v>
      </c>
      <c r="AU2820" s="263" t="s">
        <v>82</v>
      </c>
      <c r="AV2820" s="14" t="s">
        <v>82</v>
      </c>
      <c r="AW2820" s="14" t="s">
        <v>30</v>
      </c>
      <c r="AX2820" s="14" t="s">
        <v>73</v>
      </c>
      <c r="AY2820" s="263" t="s">
        <v>129</v>
      </c>
    </row>
    <row r="2821" spans="1:51" s="14" customFormat="1" ht="12">
      <c r="A2821" s="14"/>
      <c r="B2821" s="253"/>
      <c r="C2821" s="254"/>
      <c r="D2821" s="234" t="s">
        <v>188</v>
      </c>
      <c r="E2821" s="255" t="s">
        <v>1</v>
      </c>
      <c r="F2821" s="256" t="s">
        <v>1730</v>
      </c>
      <c r="G2821" s="254"/>
      <c r="H2821" s="257">
        <v>0.795</v>
      </c>
      <c r="I2821" s="258"/>
      <c r="J2821" s="254"/>
      <c r="K2821" s="254"/>
      <c r="L2821" s="259"/>
      <c r="M2821" s="260"/>
      <c r="N2821" s="261"/>
      <c r="O2821" s="261"/>
      <c r="P2821" s="261"/>
      <c r="Q2821" s="261"/>
      <c r="R2821" s="261"/>
      <c r="S2821" s="261"/>
      <c r="T2821" s="262"/>
      <c r="U2821" s="14"/>
      <c r="V2821" s="14"/>
      <c r="W2821" s="14"/>
      <c r="X2821" s="14"/>
      <c r="Y2821" s="14"/>
      <c r="Z2821" s="14"/>
      <c r="AA2821" s="14"/>
      <c r="AB2821" s="14"/>
      <c r="AC2821" s="14"/>
      <c r="AD2821" s="14"/>
      <c r="AE2821" s="14"/>
      <c r="AT2821" s="263" t="s">
        <v>188</v>
      </c>
      <c r="AU2821" s="263" t="s">
        <v>82</v>
      </c>
      <c r="AV2821" s="14" t="s">
        <v>82</v>
      </c>
      <c r="AW2821" s="14" t="s">
        <v>30</v>
      </c>
      <c r="AX2821" s="14" t="s">
        <v>73</v>
      </c>
      <c r="AY2821" s="263" t="s">
        <v>129</v>
      </c>
    </row>
    <row r="2822" spans="1:51" s="13" customFormat="1" ht="12">
      <c r="A2822" s="13"/>
      <c r="B2822" s="243"/>
      <c r="C2822" s="244"/>
      <c r="D2822" s="234" t="s">
        <v>188</v>
      </c>
      <c r="E2822" s="245" t="s">
        <v>1</v>
      </c>
      <c r="F2822" s="246" t="s">
        <v>712</v>
      </c>
      <c r="G2822" s="244"/>
      <c r="H2822" s="245" t="s">
        <v>1</v>
      </c>
      <c r="I2822" s="247"/>
      <c r="J2822" s="244"/>
      <c r="K2822" s="244"/>
      <c r="L2822" s="248"/>
      <c r="M2822" s="249"/>
      <c r="N2822" s="250"/>
      <c r="O2822" s="250"/>
      <c r="P2822" s="250"/>
      <c r="Q2822" s="250"/>
      <c r="R2822" s="250"/>
      <c r="S2822" s="250"/>
      <c r="T2822" s="251"/>
      <c r="U2822" s="13"/>
      <c r="V2822" s="13"/>
      <c r="W2822" s="13"/>
      <c r="X2822" s="13"/>
      <c r="Y2822" s="13"/>
      <c r="Z2822" s="13"/>
      <c r="AA2822" s="13"/>
      <c r="AB2822" s="13"/>
      <c r="AC2822" s="13"/>
      <c r="AD2822" s="13"/>
      <c r="AE2822" s="13"/>
      <c r="AT2822" s="252" t="s">
        <v>188</v>
      </c>
      <c r="AU2822" s="252" t="s">
        <v>82</v>
      </c>
      <c r="AV2822" s="13" t="s">
        <v>80</v>
      </c>
      <c r="AW2822" s="13" t="s">
        <v>30</v>
      </c>
      <c r="AX2822" s="13" t="s">
        <v>73</v>
      </c>
      <c r="AY2822" s="252" t="s">
        <v>129</v>
      </c>
    </row>
    <row r="2823" spans="1:51" s="14" customFormat="1" ht="12">
      <c r="A2823" s="14"/>
      <c r="B2823" s="253"/>
      <c r="C2823" s="254"/>
      <c r="D2823" s="234" t="s">
        <v>188</v>
      </c>
      <c r="E2823" s="255" t="s">
        <v>1</v>
      </c>
      <c r="F2823" s="256" t="s">
        <v>708</v>
      </c>
      <c r="G2823" s="254"/>
      <c r="H2823" s="257">
        <v>17.25</v>
      </c>
      <c r="I2823" s="258"/>
      <c r="J2823" s="254"/>
      <c r="K2823" s="254"/>
      <c r="L2823" s="259"/>
      <c r="M2823" s="260"/>
      <c r="N2823" s="261"/>
      <c r="O2823" s="261"/>
      <c r="P2823" s="261"/>
      <c r="Q2823" s="261"/>
      <c r="R2823" s="261"/>
      <c r="S2823" s="261"/>
      <c r="T2823" s="262"/>
      <c r="U2823" s="14"/>
      <c r="V2823" s="14"/>
      <c r="W2823" s="14"/>
      <c r="X2823" s="14"/>
      <c r="Y2823" s="14"/>
      <c r="Z2823" s="14"/>
      <c r="AA2823" s="14"/>
      <c r="AB2823" s="14"/>
      <c r="AC2823" s="14"/>
      <c r="AD2823" s="14"/>
      <c r="AE2823" s="14"/>
      <c r="AT2823" s="263" t="s">
        <v>188</v>
      </c>
      <c r="AU2823" s="263" t="s">
        <v>82</v>
      </c>
      <c r="AV2823" s="14" t="s">
        <v>82</v>
      </c>
      <c r="AW2823" s="14" t="s">
        <v>30</v>
      </c>
      <c r="AX2823" s="14" t="s">
        <v>73</v>
      </c>
      <c r="AY2823" s="263" t="s">
        <v>129</v>
      </c>
    </row>
    <row r="2824" spans="1:51" s="14" customFormat="1" ht="12">
      <c r="A2824" s="14"/>
      <c r="B2824" s="253"/>
      <c r="C2824" s="254"/>
      <c r="D2824" s="234" t="s">
        <v>188</v>
      </c>
      <c r="E2824" s="255" t="s">
        <v>1</v>
      </c>
      <c r="F2824" s="256" t="s">
        <v>1730</v>
      </c>
      <c r="G2824" s="254"/>
      <c r="H2824" s="257">
        <v>0.795</v>
      </c>
      <c r="I2824" s="258"/>
      <c r="J2824" s="254"/>
      <c r="K2824" s="254"/>
      <c r="L2824" s="259"/>
      <c r="M2824" s="260"/>
      <c r="N2824" s="261"/>
      <c r="O2824" s="261"/>
      <c r="P2824" s="261"/>
      <c r="Q2824" s="261"/>
      <c r="R2824" s="261"/>
      <c r="S2824" s="261"/>
      <c r="T2824" s="262"/>
      <c r="U2824" s="14"/>
      <c r="V2824" s="14"/>
      <c r="W2824" s="14"/>
      <c r="X2824" s="14"/>
      <c r="Y2824" s="14"/>
      <c r="Z2824" s="14"/>
      <c r="AA2824" s="14"/>
      <c r="AB2824" s="14"/>
      <c r="AC2824" s="14"/>
      <c r="AD2824" s="14"/>
      <c r="AE2824" s="14"/>
      <c r="AT2824" s="263" t="s">
        <v>188</v>
      </c>
      <c r="AU2824" s="263" t="s">
        <v>82</v>
      </c>
      <c r="AV2824" s="14" t="s">
        <v>82</v>
      </c>
      <c r="AW2824" s="14" t="s">
        <v>30</v>
      </c>
      <c r="AX2824" s="14" t="s">
        <v>73</v>
      </c>
      <c r="AY2824" s="263" t="s">
        <v>129</v>
      </c>
    </row>
    <row r="2825" spans="1:51" s="16" customFormat="1" ht="12">
      <c r="A2825" s="16"/>
      <c r="B2825" s="286"/>
      <c r="C2825" s="287"/>
      <c r="D2825" s="234" t="s">
        <v>188</v>
      </c>
      <c r="E2825" s="288" t="s">
        <v>1</v>
      </c>
      <c r="F2825" s="289" t="s">
        <v>451</v>
      </c>
      <c r="G2825" s="287"/>
      <c r="H2825" s="290">
        <v>206.97699999999998</v>
      </c>
      <c r="I2825" s="291"/>
      <c r="J2825" s="287"/>
      <c r="K2825" s="287"/>
      <c r="L2825" s="292"/>
      <c r="M2825" s="293"/>
      <c r="N2825" s="294"/>
      <c r="O2825" s="294"/>
      <c r="P2825" s="294"/>
      <c r="Q2825" s="294"/>
      <c r="R2825" s="294"/>
      <c r="S2825" s="294"/>
      <c r="T2825" s="295"/>
      <c r="U2825" s="16"/>
      <c r="V2825" s="16"/>
      <c r="W2825" s="16"/>
      <c r="X2825" s="16"/>
      <c r="Y2825" s="16"/>
      <c r="Z2825" s="16"/>
      <c r="AA2825" s="16"/>
      <c r="AB2825" s="16"/>
      <c r="AC2825" s="16"/>
      <c r="AD2825" s="16"/>
      <c r="AE2825" s="16"/>
      <c r="AT2825" s="296" t="s">
        <v>188</v>
      </c>
      <c r="AU2825" s="296" t="s">
        <v>82</v>
      </c>
      <c r="AV2825" s="16" t="s">
        <v>141</v>
      </c>
      <c r="AW2825" s="16" t="s">
        <v>30</v>
      </c>
      <c r="AX2825" s="16" t="s">
        <v>73</v>
      </c>
      <c r="AY2825" s="296" t="s">
        <v>129</v>
      </c>
    </row>
    <row r="2826" spans="1:51" s="13" customFormat="1" ht="12">
      <c r="A2826" s="13"/>
      <c r="B2826" s="243"/>
      <c r="C2826" s="244"/>
      <c r="D2826" s="234" t="s">
        <v>188</v>
      </c>
      <c r="E2826" s="245" t="s">
        <v>1</v>
      </c>
      <c r="F2826" s="246" t="s">
        <v>389</v>
      </c>
      <c r="G2826" s="244"/>
      <c r="H2826" s="245" t="s">
        <v>1</v>
      </c>
      <c r="I2826" s="247"/>
      <c r="J2826" s="244"/>
      <c r="K2826" s="244"/>
      <c r="L2826" s="248"/>
      <c r="M2826" s="249"/>
      <c r="N2826" s="250"/>
      <c r="O2826" s="250"/>
      <c r="P2826" s="250"/>
      <c r="Q2826" s="250"/>
      <c r="R2826" s="250"/>
      <c r="S2826" s="250"/>
      <c r="T2826" s="251"/>
      <c r="U2826" s="13"/>
      <c r="V2826" s="13"/>
      <c r="W2826" s="13"/>
      <c r="X2826" s="13"/>
      <c r="Y2826" s="13"/>
      <c r="Z2826" s="13"/>
      <c r="AA2826" s="13"/>
      <c r="AB2826" s="13"/>
      <c r="AC2826" s="13"/>
      <c r="AD2826" s="13"/>
      <c r="AE2826" s="13"/>
      <c r="AT2826" s="252" t="s">
        <v>188</v>
      </c>
      <c r="AU2826" s="252" t="s">
        <v>82</v>
      </c>
      <c r="AV2826" s="13" t="s">
        <v>80</v>
      </c>
      <c r="AW2826" s="13" t="s">
        <v>30</v>
      </c>
      <c r="AX2826" s="13" t="s">
        <v>73</v>
      </c>
      <c r="AY2826" s="252" t="s">
        <v>129</v>
      </c>
    </row>
    <row r="2827" spans="1:51" s="13" customFormat="1" ht="12">
      <c r="A2827" s="13"/>
      <c r="B2827" s="243"/>
      <c r="C2827" s="244"/>
      <c r="D2827" s="234" t="s">
        <v>188</v>
      </c>
      <c r="E2827" s="245" t="s">
        <v>1</v>
      </c>
      <c r="F2827" s="246" t="s">
        <v>983</v>
      </c>
      <c r="G2827" s="244"/>
      <c r="H2827" s="245" t="s">
        <v>1</v>
      </c>
      <c r="I2827" s="247"/>
      <c r="J2827" s="244"/>
      <c r="K2827" s="244"/>
      <c r="L2827" s="248"/>
      <c r="M2827" s="249"/>
      <c r="N2827" s="250"/>
      <c r="O2827" s="250"/>
      <c r="P2827" s="250"/>
      <c r="Q2827" s="250"/>
      <c r="R2827" s="250"/>
      <c r="S2827" s="250"/>
      <c r="T2827" s="251"/>
      <c r="U2827" s="13"/>
      <c r="V2827" s="13"/>
      <c r="W2827" s="13"/>
      <c r="X2827" s="13"/>
      <c r="Y2827" s="13"/>
      <c r="Z2827" s="13"/>
      <c r="AA2827" s="13"/>
      <c r="AB2827" s="13"/>
      <c r="AC2827" s="13"/>
      <c r="AD2827" s="13"/>
      <c r="AE2827" s="13"/>
      <c r="AT2827" s="252" t="s">
        <v>188</v>
      </c>
      <c r="AU2827" s="252" t="s">
        <v>82</v>
      </c>
      <c r="AV2827" s="13" t="s">
        <v>80</v>
      </c>
      <c r="AW2827" s="13" t="s">
        <v>30</v>
      </c>
      <c r="AX2827" s="13" t="s">
        <v>73</v>
      </c>
      <c r="AY2827" s="252" t="s">
        <v>129</v>
      </c>
    </row>
    <row r="2828" spans="1:51" s="14" customFormat="1" ht="12">
      <c r="A2828" s="14"/>
      <c r="B2828" s="253"/>
      <c r="C2828" s="254"/>
      <c r="D2828" s="234" t="s">
        <v>188</v>
      </c>
      <c r="E2828" s="255" t="s">
        <v>1</v>
      </c>
      <c r="F2828" s="256" t="s">
        <v>1166</v>
      </c>
      <c r="G2828" s="254"/>
      <c r="H2828" s="257">
        <v>16.583</v>
      </c>
      <c r="I2828" s="258"/>
      <c r="J2828" s="254"/>
      <c r="K2828" s="254"/>
      <c r="L2828" s="259"/>
      <c r="M2828" s="260"/>
      <c r="N2828" s="261"/>
      <c r="O2828" s="261"/>
      <c r="P2828" s="261"/>
      <c r="Q2828" s="261"/>
      <c r="R2828" s="261"/>
      <c r="S2828" s="261"/>
      <c r="T2828" s="262"/>
      <c r="U2828" s="14"/>
      <c r="V2828" s="14"/>
      <c r="W2828" s="14"/>
      <c r="X2828" s="14"/>
      <c r="Y2828" s="14"/>
      <c r="Z2828" s="14"/>
      <c r="AA2828" s="14"/>
      <c r="AB2828" s="14"/>
      <c r="AC2828" s="14"/>
      <c r="AD2828" s="14"/>
      <c r="AE2828" s="14"/>
      <c r="AT2828" s="263" t="s">
        <v>188</v>
      </c>
      <c r="AU2828" s="263" t="s">
        <v>82</v>
      </c>
      <c r="AV2828" s="14" t="s">
        <v>82</v>
      </c>
      <c r="AW2828" s="14" t="s">
        <v>30</v>
      </c>
      <c r="AX2828" s="14" t="s">
        <v>73</v>
      </c>
      <c r="AY2828" s="263" t="s">
        <v>129</v>
      </c>
    </row>
    <row r="2829" spans="1:51" s="14" customFormat="1" ht="12">
      <c r="A2829" s="14"/>
      <c r="B2829" s="253"/>
      <c r="C2829" s="254"/>
      <c r="D2829" s="234" t="s">
        <v>188</v>
      </c>
      <c r="E2829" s="255" t="s">
        <v>1</v>
      </c>
      <c r="F2829" s="256" t="s">
        <v>728</v>
      </c>
      <c r="G2829" s="254"/>
      <c r="H2829" s="257">
        <v>0.09</v>
      </c>
      <c r="I2829" s="258"/>
      <c r="J2829" s="254"/>
      <c r="K2829" s="254"/>
      <c r="L2829" s="259"/>
      <c r="M2829" s="260"/>
      <c r="N2829" s="261"/>
      <c r="O2829" s="261"/>
      <c r="P2829" s="261"/>
      <c r="Q2829" s="261"/>
      <c r="R2829" s="261"/>
      <c r="S2829" s="261"/>
      <c r="T2829" s="262"/>
      <c r="U2829" s="14"/>
      <c r="V2829" s="14"/>
      <c r="W2829" s="14"/>
      <c r="X2829" s="14"/>
      <c r="Y2829" s="14"/>
      <c r="Z2829" s="14"/>
      <c r="AA2829" s="14"/>
      <c r="AB2829" s="14"/>
      <c r="AC2829" s="14"/>
      <c r="AD2829" s="14"/>
      <c r="AE2829" s="14"/>
      <c r="AT2829" s="263" t="s">
        <v>188</v>
      </c>
      <c r="AU2829" s="263" t="s">
        <v>82</v>
      </c>
      <c r="AV2829" s="14" t="s">
        <v>82</v>
      </c>
      <c r="AW2829" s="14" t="s">
        <v>30</v>
      </c>
      <c r="AX2829" s="14" t="s">
        <v>73</v>
      </c>
      <c r="AY2829" s="263" t="s">
        <v>129</v>
      </c>
    </row>
    <row r="2830" spans="1:51" s="14" customFormat="1" ht="12">
      <c r="A2830" s="14"/>
      <c r="B2830" s="253"/>
      <c r="C2830" s="254"/>
      <c r="D2830" s="234" t="s">
        <v>188</v>
      </c>
      <c r="E2830" s="255" t="s">
        <v>1</v>
      </c>
      <c r="F2830" s="256" t="s">
        <v>1731</v>
      </c>
      <c r="G2830" s="254"/>
      <c r="H2830" s="257">
        <v>0.18</v>
      </c>
      <c r="I2830" s="258"/>
      <c r="J2830" s="254"/>
      <c r="K2830" s="254"/>
      <c r="L2830" s="259"/>
      <c r="M2830" s="260"/>
      <c r="N2830" s="261"/>
      <c r="O2830" s="261"/>
      <c r="P2830" s="261"/>
      <c r="Q2830" s="261"/>
      <c r="R2830" s="261"/>
      <c r="S2830" s="261"/>
      <c r="T2830" s="262"/>
      <c r="U2830" s="14"/>
      <c r="V2830" s="14"/>
      <c r="W2830" s="14"/>
      <c r="X2830" s="14"/>
      <c r="Y2830" s="14"/>
      <c r="Z2830" s="14"/>
      <c r="AA2830" s="14"/>
      <c r="AB2830" s="14"/>
      <c r="AC2830" s="14"/>
      <c r="AD2830" s="14"/>
      <c r="AE2830" s="14"/>
      <c r="AT2830" s="263" t="s">
        <v>188</v>
      </c>
      <c r="AU2830" s="263" t="s">
        <v>82</v>
      </c>
      <c r="AV2830" s="14" t="s">
        <v>82</v>
      </c>
      <c r="AW2830" s="14" t="s">
        <v>30</v>
      </c>
      <c r="AX2830" s="14" t="s">
        <v>73</v>
      </c>
      <c r="AY2830" s="263" t="s">
        <v>129</v>
      </c>
    </row>
    <row r="2831" spans="1:51" s="14" customFormat="1" ht="12">
      <c r="A2831" s="14"/>
      <c r="B2831" s="253"/>
      <c r="C2831" s="254"/>
      <c r="D2831" s="234" t="s">
        <v>188</v>
      </c>
      <c r="E2831" s="255" t="s">
        <v>1</v>
      </c>
      <c r="F2831" s="256" t="s">
        <v>1732</v>
      </c>
      <c r="G2831" s="254"/>
      <c r="H2831" s="257">
        <v>0.36</v>
      </c>
      <c r="I2831" s="258"/>
      <c r="J2831" s="254"/>
      <c r="K2831" s="254"/>
      <c r="L2831" s="259"/>
      <c r="M2831" s="260"/>
      <c r="N2831" s="261"/>
      <c r="O2831" s="261"/>
      <c r="P2831" s="261"/>
      <c r="Q2831" s="261"/>
      <c r="R2831" s="261"/>
      <c r="S2831" s="261"/>
      <c r="T2831" s="262"/>
      <c r="U2831" s="14"/>
      <c r="V2831" s="14"/>
      <c r="W2831" s="14"/>
      <c r="X2831" s="14"/>
      <c r="Y2831" s="14"/>
      <c r="Z2831" s="14"/>
      <c r="AA2831" s="14"/>
      <c r="AB2831" s="14"/>
      <c r="AC2831" s="14"/>
      <c r="AD2831" s="14"/>
      <c r="AE2831" s="14"/>
      <c r="AT2831" s="263" t="s">
        <v>188</v>
      </c>
      <c r="AU2831" s="263" t="s">
        <v>82</v>
      </c>
      <c r="AV2831" s="14" t="s">
        <v>82</v>
      </c>
      <c r="AW2831" s="14" t="s">
        <v>30</v>
      </c>
      <c r="AX2831" s="14" t="s">
        <v>73</v>
      </c>
      <c r="AY2831" s="263" t="s">
        <v>129</v>
      </c>
    </row>
    <row r="2832" spans="1:51" s="13" customFormat="1" ht="12">
      <c r="A2832" s="13"/>
      <c r="B2832" s="243"/>
      <c r="C2832" s="244"/>
      <c r="D2832" s="234" t="s">
        <v>188</v>
      </c>
      <c r="E2832" s="245" t="s">
        <v>1</v>
      </c>
      <c r="F2832" s="246" t="s">
        <v>987</v>
      </c>
      <c r="G2832" s="244"/>
      <c r="H2832" s="245" t="s">
        <v>1</v>
      </c>
      <c r="I2832" s="247"/>
      <c r="J2832" s="244"/>
      <c r="K2832" s="244"/>
      <c r="L2832" s="248"/>
      <c r="M2832" s="249"/>
      <c r="N2832" s="250"/>
      <c r="O2832" s="250"/>
      <c r="P2832" s="250"/>
      <c r="Q2832" s="250"/>
      <c r="R2832" s="250"/>
      <c r="S2832" s="250"/>
      <c r="T2832" s="251"/>
      <c r="U2832" s="13"/>
      <c r="V2832" s="13"/>
      <c r="W2832" s="13"/>
      <c r="X2832" s="13"/>
      <c r="Y2832" s="13"/>
      <c r="Z2832" s="13"/>
      <c r="AA2832" s="13"/>
      <c r="AB2832" s="13"/>
      <c r="AC2832" s="13"/>
      <c r="AD2832" s="13"/>
      <c r="AE2832" s="13"/>
      <c r="AT2832" s="252" t="s">
        <v>188</v>
      </c>
      <c r="AU2832" s="252" t="s">
        <v>82</v>
      </c>
      <c r="AV2832" s="13" t="s">
        <v>80</v>
      </c>
      <c r="AW2832" s="13" t="s">
        <v>30</v>
      </c>
      <c r="AX2832" s="13" t="s">
        <v>73</v>
      </c>
      <c r="AY2832" s="252" t="s">
        <v>129</v>
      </c>
    </row>
    <row r="2833" spans="1:51" s="14" customFormat="1" ht="12">
      <c r="A2833" s="14"/>
      <c r="B2833" s="253"/>
      <c r="C2833" s="254"/>
      <c r="D2833" s="234" t="s">
        <v>188</v>
      </c>
      <c r="E2833" s="255" t="s">
        <v>1</v>
      </c>
      <c r="F2833" s="256" t="s">
        <v>1168</v>
      </c>
      <c r="G2833" s="254"/>
      <c r="H2833" s="257">
        <v>15.504</v>
      </c>
      <c r="I2833" s="258"/>
      <c r="J2833" s="254"/>
      <c r="K2833" s="254"/>
      <c r="L2833" s="259"/>
      <c r="M2833" s="260"/>
      <c r="N2833" s="261"/>
      <c r="O2833" s="261"/>
      <c r="P2833" s="261"/>
      <c r="Q2833" s="261"/>
      <c r="R2833" s="261"/>
      <c r="S2833" s="261"/>
      <c r="T2833" s="262"/>
      <c r="U2833" s="14"/>
      <c r="V2833" s="14"/>
      <c r="W2833" s="14"/>
      <c r="X2833" s="14"/>
      <c r="Y2833" s="14"/>
      <c r="Z2833" s="14"/>
      <c r="AA2833" s="14"/>
      <c r="AB2833" s="14"/>
      <c r="AC2833" s="14"/>
      <c r="AD2833" s="14"/>
      <c r="AE2833" s="14"/>
      <c r="AT2833" s="263" t="s">
        <v>188</v>
      </c>
      <c r="AU2833" s="263" t="s">
        <v>82</v>
      </c>
      <c r="AV2833" s="14" t="s">
        <v>82</v>
      </c>
      <c r="AW2833" s="14" t="s">
        <v>30</v>
      </c>
      <c r="AX2833" s="14" t="s">
        <v>73</v>
      </c>
      <c r="AY2833" s="263" t="s">
        <v>129</v>
      </c>
    </row>
    <row r="2834" spans="1:51" s="14" customFormat="1" ht="12">
      <c r="A2834" s="14"/>
      <c r="B2834" s="253"/>
      <c r="C2834" s="254"/>
      <c r="D2834" s="234" t="s">
        <v>188</v>
      </c>
      <c r="E2834" s="255" t="s">
        <v>1</v>
      </c>
      <c r="F2834" s="256" t="s">
        <v>728</v>
      </c>
      <c r="G2834" s="254"/>
      <c r="H2834" s="257">
        <v>0.09</v>
      </c>
      <c r="I2834" s="258"/>
      <c r="J2834" s="254"/>
      <c r="K2834" s="254"/>
      <c r="L2834" s="259"/>
      <c r="M2834" s="260"/>
      <c r="N2834" s="261"/>
      <c r="O2834" s="261"/>
      <c r="P2834" s="261"/>
      <c r="Q2834" s="261"/>
      <c r="R2834" s="261"/>
      <c r="S2834" s="261"/>
      <c r="T2834" s="262"/>
      <c r="U2834" s="14"/>
      <c r="V2834" s="14"/>
      <c r="W2834" s="14"/>
      <c r="X2834" s="14"/>
      <c r="Y2834" s="14"/>
      <c r="Z2834" s="14"/>
      <c r="AA2834" s="14"/>
      <c r="AB2834" s="14"/>
      <c r="AC2834" s="14"/>
      <c r="AD2834" s="14"/>
      <c r="AE2834" s="14"/>
      <c r="AT2834" s="263" t="s">
        <v>188</v>
      </c>
      <c r="AU2834" s="263" t="s">
        <v>82</v>
      </c>
      <c r="AV2834" s="14" t="s">
        <v>82</v>
      </c>
      <c r="AW2834" s="14" t="s">
        <v>30</v>
      </c>
      <c r="AX2834" s="14" t="s">
        <v>73</v>
      </c>
      <c r="AY2834" s="263" t="s">
        <v>129</v>
      </c>
    </row>
    <row r="2835" spans="1:51" s="14" customFormat="1" ht="12">
      <c r="A2835" s="14"/>
      <c r="B2835" s="253"/>
      <c r="C2835" s="254"/>
      <c r="D2835" s="234" t="s">
        <v>188</v>
      </c>
      <c r="E2835" s="255" t="s">
        <v>1</v>
      </c>
      <c r="F2835" s="256" t="s">
        <v>1732</v>
      </c>
      <c r="G2835" s="254"/>
      <c r="H2835" s="257">
        <v>0.36</v>
      </c>
      <c r="I2835" s="258"/>
      <c r="J2835" s="254"/>
      <c r="K2835" s="254"/>
      <c r="L2835" s="259"/>
      <c r="M2835" s="260"/>
      <c r="N2835" s="261"/>
      <c r="O2835" s="261"/>
      <c r="P2835" s="261"/>
      <c r="Q2835" s="261"/>
      <c r="R2835" s="261"/>
      <c r="S2835" s="261"/>
      <c r="T2835" s="262"/>
      <c r="U2835" s="14"/>
      <c r="V2835" s="14"/>
      <c r="W2835" s="14"/>
      <c r="X2835" s="14"/>
      <c r="Y2835" s="14"/>
      <c r="Z2835" s="14"/>
      <c r="AA2835" s="14"/>
      <c r="AB2835" s="14"/>
      <c r="AC2835" s="14"/>
      <c r="AD2835" s="14"/>
      <c r="AE2835" s="14"/>
      <c r="AT2835" s="263" t="s">
        <v>188</v>
      </c>
      <c r="AU2835" s="263" t="s">
        <v>82</v>
      </c>
      <c r="AV2835" s="14" t="s">
        <v>82</v>
      </c>
      <c r="AW2835" s="14" t="s">
        <v>30</v>
      </c>
      <c r="AX2835" s="14" t="s">
        <v>73</v>
      </c>
      <c r="AY2835" s="263" t="s">
        <v>129</v>
      </c>
    </row>
    <row r="2836" spans="1:51" s="13" customFormat="1" ht="12">
      <c r="A2836" s="13"/>
      <c r="B2836" s="243"/>
      <c r="C2836" s="244"/>
      <c r="D2836" s="234" t="s">
        <v>188</v>
      </c>
      <c r="E2836" s="245" t="s">
        <v>1</v>
      </c>
      <c r="F2836" s="246" t="s">
        <v>989</v>
      </c>
      <c r="G2836" s="244"/>
      <c r="H2836" s="245" t="s">
        <v>1</v>
      </c>
      <c r="I2836" s="247"/>
      <c r="J2836" s="244"/>
      <c r="K2836" s="244"/>
      <c r="L2836" s="248"/>
      <c r="M2836" s="249"/>
      <c r="N2836" s="250"/>
      <c r="O2836" s="250"/>
      <c r="P2836" s="250"/>
      <c r="Q2836" s="250"/>
      <c r="R2836" s="250"/>
      <c r="S2836" s="250"/>
      <c r="T2836" s="251"/>
      <c r="U2836" s="13"/>
      <c r="V2836" s="13"/>
      <c r="W2836" s="13"/>
      <c r="X2836" s="13"/>
      <c r="Y2836" s="13"/>
      <c r="Z2836" s="13"/>
      <c r="AA2836" s="13"/>
      <c r="AB2836" s="13"/>
      <c r="AC2836" s="13"/>
      <c r="AD2836" s="13"/>
      <c r="AE2836" s="13"/>
      <c r="AT2836" s="252" t="s">
        <v>188</v>
      </c>
      <c r="AU2836" s="252" t="s">
        <v>82</v>
      </c>
      <c r="AV2836" s="13" t="s">
        <v>80</v>
      </c>
      <c r="AW2836" s="13" t="s">
        <v>30</v>
      </c>
      <c r="AX2836" s="13" t="s">
        <v>73</v>
      </c>
      <c r="AY2836" s="252" t="s">
        <v>129</v>
      </c>
    </row>
    <row r="2837" spans="1:51" s="14" customFormat="1" ht="12">
      <c r="A2837" s="14"/>
      <c r="B2837" s="253"/>
      <c r="C2837" s="254"/>
      <c r="D2837" s="234" t="s">
        <v>188</v>
      </c>
      <c r="E2837" s="255" t="s">
        <v>1</v>
      </c>
      <c r="F2837" s="256" t="s">
        <v>733</v>
      </c>
      <c r="G2837" s="254"/>
      <c r="H2837" s="257">
        <v>20.7</v>
      </c>
      <c r="I2837" s="258"/>
      <c r="J2837" s="254"/>
      <c r="K2837" s="254"/>
      <c r="L2837" s="259"/>
      <c r="M2837" s="260"/>
      <c r="N2837" s="261"/>
      <c r="O2837" s="261"/>
      <c r="P2837" s="261"/>
      <c r="Q2837" s="261"/>
      <c r="R2837" s="261"/>
      <c r="S2837" s="261"/>
      <c r="T2837" s="262"/>
      <c r="U2837" s="14"/>
      <c r="V2837" s="14"/>
      <c r="W2837" s="14"/>
      <c r="X2837" s="14"/>
      <c r="Y2837" s="14"/>
      <c r="Z2837" s="14"/>
      <c r="AA2837" s="14"/>
      <c r="AB2837" s="14"/>
      <c r="AC2837" s="14"/>
      <c r="AD2837" s="14"/>
      <c r="AE2837" s="14"/>
      <c r="AT2837" s="263" t="s">
        <v>188</v>
      </c>
      <c r="AU2837" s="263" t="s">
        <v>82</v>
      </c>
      <c r="AV2837" s="14" t="s">
        <v>82</v>
      </c>
      <c r="AW2837" s="14" t="s">
        <v>30</v>
      </c>
      <c r="AX2837" s="14" t="s">
        <v>73</v>
      </c>
      <c r="AY2837" s="263" t="s">
        <v>129</v>
      </c>
    </row>
    <row r="2838" spans="1:51" s="14" customFormat="1" ht="12">
      <c r="A2838" s="14"/>
      <c r="B2838" s="253"/>
      <c r="C2838" s="254"/>
      <c r="D2838" s="234" t="s">
        <v>188</v>
      </c>
      <c r="E2838" s="255" t="s">
        <v>1</v>
      </c>
      <c r="F2838" s="256" t="s">
        <v>728</v>
      </c>
      <c r="G2838" s="254"/>
      <c r="H2838" s="257">
        <v>0.09</v>
      </c>
      <c r="I2838" s="258"/>
      <c r="J2838" s="254"/>
      <c r="K2838" s="254"/>
      <c r="L2838" s="259"/>
      <c r="M2838" s="260"/>
      <c r="N2838" s="261"/>
      <c r="O2838" s="261"/>
      <c r="P2838" s="261"/>
      <c r="Q2838" s="261"/>
      <c r="R2838" s="261"/>
      <c r="S2838" s="261"/>
      <c r="T2838" s="262"/>
      <c r="U2838" s="14"/>
      <c r="V2838" s="14"/>
      <c r="W2838" s="14"/>
      <c r="X2838" s="14"/>
      <c r="Y2838" s="14"/>
      <c r="Z2838" s="14"/>
      <c r="AA2838" s="14"/>
      <c r="AB2838" s="14"/>
      <c r="AC2838" s="14"/>
      <c r="AD2838" s="14"/>
      <c r="AE2838" s="14"/>
      <c r="AT2838" s="263" t="s">
        <v>188</v>
      </c>
      <c r="AU2838" s="263" t="s">
        <v>82</v>
      </c>
      <c r="AV2838" s="14" t="s">
        <v>82</v>
      </c>
      <c r="AW2838" s="14" t="s">
        <v>30</v>
      </c>
      <c r="AX2838" s="14" t="s">
        <v>73</v>
      </c>
      <c r="AY2838" s="263" t="s">
        <v>129</v>
      </c>
    </row>
    <row r="2839" spans="1:51" s="14" customFormat="1" ht="12">
      <c r="A2839" s="14"/>
      <c r="B2839" s="253"/>
      <c r="C2839" s="254"/>
      <c r="D2839" s="234" t="s">
        <v>188</v>
      </c>
      <c r="E2839" s="255" t="s">
        <v>1</v>
      </c>
      <c r="F2839" s="256" t="s">
        <v>1732</v>
      </c>
      <c r="G2839" s="254"/>
      <c r="H2839" s="257">
        <v>0.36</v>
      </c>
      <c r="I2839" s="258"/>
      <c r="J2839" s="254"/>
      <c r="K2839" s="254"/>
      <c r="L2839" s="259"/>
      <c r="M2839" s="260"/>
      <c r="N2839" s="261"/>
      <c r="O2839" s="261"/>
      <c r="P2839" s="261"/>
      <c r="Q2839" s="261"/>
      <c r="R2839" s="261"/>
      <c r="S2839" s="261"/>
      <c r="T2839" s="262"/>
      <c r="U2839" s="14"/>
      <c r="V2839" s="14"/>
      <c r="W2839" s="14"/>
      <c r="X2839" s="14"/>
      <c r="Y2839" s="14"/>
      <c r="Z2839" s="14"/>
      <c r="AA2839" s="14"/>
      <c r="AB2839" s="14"/>
      <c r="AC2839" s="14"/>
      <c r="AD2839" s="14"/>
      <c r="AE2839" s="14"/>
      <c r="AT2839" s="263" t="s">
        <v>188</v>
      </c>
      <c r="AU2839" s="263" t="s">
        <v>82</v>
      </c>
      <c r="AV2839" s="14" t="s">
        <v>82</v>
      </c>
      <c r="AW2839" s="14" t="s">
        <v>30</v>
      </c>
      <c r="AX2839" s="14" t="s">
        <v>73</v>
      </c>
      <c r="AY2839" s="263" t="s">
        <v>129</v>
      </c>
    </row>
    <row r="2840" spans="1:51" s="13" customFormat="1" ht="12">
      <c r="A2840" s="13"/>
      <c r="B2840" s="243"/>
      <c r="C2840" s="244"/>
      <c r="D2840" s="234" t="s">
        <v>188</v>
      </c>
      <c r="E2840" s="245" t="s">
        <v>1</v>
      </c>
      <c r="F2840" s="246" t="s">
        <v>991</v>
      </c>
      <c r="G2840" s="244"/>
      <c r="H2840" s="245" t="s">
        <v>1</v>
      </c>
      <c r="I2840" s="247"/>
      <c r="J2840" s="244"/>
      <c r="K2840" s="244"/>
      <c r="L2840" s="248"/>
      <c r="M2840" s="249"/>
      <c r="N2840" s="250"/>
      <c r="O2840" s="250"/>
      <c r="P2840" s="250"/>
      <c r="Q2840" s="250"/>
      <c r="R2840" s="250"/>
      <c r="S2840" s="250"/>
      <c r="T2840" s="251"/>
      <c r="U2840" s="13"/>
      <c r="V2840" s="13"/>
      <c r="W2840" s="13"/>
      <c r="X2840" s="13"/>
      <c r="Y2840" s="13"/>
      <c r="Z2840" s="13"/>
      <c r="AA2840" s="13"/>
      <c r="AB2840" s="13"/>
      <c r="AC2840" s="13"/>
      <c r="AD2840" s="13"/>
      <c r="AE2840" s="13"/>
      <c r="AT2840" s="252" t="s">
        <v>188</v>
      </c>
      <c r="AU2840" s="252" t="s">
        <v>82</v>
      </c>
      <c r="AV2840" s="13" t="s">
        <v>80</v>
      </c>
      <c r="AW2840" s="13" t="s">
        <v>30</v>
      </c>
      <c r="AX2840" s="13" t="s">
        <v>73</v>
      </c>
      <c r="AY2840" s="252" t="s">
        <v>129</v>
      </c>
    </row>
    <row r="2841" spans="1:51" s="14" customFormat="1" ht="12">
      <c r="A2841" s="14"/>
      <c r="B2841" s="253"/>
      <c r="C2841" s="254"/>
      <c r="D2841" s="234" t="s">
        <v>188</v>
      </c>
      <c r="E2841" s="255" t="s">
        <v>1</v>
      </c>
      <c r="F2841" s="256" t="s">
        <v>1171</v>
      </c>
      <c r="G2841" s="254"/>
      <c r="H2841" s="257">
        <v>16.819</v>
      </c>
      <c r="I2841" s="258"/>
      <c r="J2841" s="254"/>
      <c r="K2841" s="254"/>
      <c r="L2841" s="259"/>
      <c r="M2841" s="260"/>
      <c r="N2841" s="261"/>
      <c r="O2841" s="261"/>
      <c r="P2841" s="261"/>
      <c r="Q2841" s="261"/>
      <c r="R2841" s="261"/>
      <c r="S2841" s="261"/>
      <c r="T2841" s="262"/>
      <c r="U2841" s="14"/>
      <c r="V2841" s="14"/>
      <c r="W2841" s="14"/>
      <c r="X2841" s="14"/>
      <c r="Y2841" s="14"/>
      <c r="Z2841" s="14"/>
      <c r="AA2841" s="14"/>
      <c r="AB2841" s="14"/>
      <c r="AC2841" s="14"/>
      <c r="AD2841" s="14"/>
      <c r="AE2841" s="14"/>
      <c r="AT2841" s="263" t="s">
        <v>188</v>
      </c>
      <c r="AU2841" s="263" t="s">
        <v>82</v>
      </c>
      <c r="AV2841" s="14" t="s">
        <v>82</v>
      </c>
      <c r="AW2841" s="14" t="s">
        <v>30</v>
      </c>
      <c r="AX2841" s="14" t="s">
        <v>73</v>
      </c>
      <c r="AY2841" s="263" t="s">
        <v>129</v>
      </c>
    </row>
    <row r="2842" spans="1:51" s="14" customFormat="1" ht="12">
      <c r="A2842" s="14"/>
      <c r="B2842" s="253"/>
      <c r="C2842" s="254"/>
      <c r="D2842" s="234" t="s">
        <v>188</v>
      </c>
      <c r="E2842" s="255" t="s">
        <v>1</v>
      </c>
      <c r="F2842" s="256" t="s">
        <v>1733</v>
      </c>
      <c r="G2842" s="254"/>
      <c r="H2842" s="257">
        <v>-0.224</v>
      </c>
      <c r="I2842" s="258"/>
      <c r="J2842" s="254"/>
      <c r="K2842" s="254"/>
      <c r="L2842" s="259"/>
      <c r="M2842" s="260"/>
      <c r="N2842" s="261"/>
      <c r="O2842" s="261"/>
      <c r="P2842" s="261"/>
      <c r="Q2842" s="261"/>
      <c r="R2842" s="261"/>
      <c r="S2842" s="261"/>
      <c r="T2842" s="262"/>
      <c r="U2842" s="14"/>
      <c r="V2842" s="14"/>
      <c r="W2842" s="14"/>
      <c r="X2842" s="14"/>
      <c r="Y2842" s="14"/>
      <c r="Z2842" s="14"/>
      <c r="AA2842" s="14"/>
      <c r="AB2842" s="14"/>
      <c r="AC2842" s="14"/>
      <c r="AD2842" s="14"/>
      <c r="AE2842" s="14"/>
      <c r="AT2842" s="263" t="s">
        <v>188</v>
      </c>
      <c r="AU2842" s="263" t="s">
        <v>82</v>
      </c>
      <c r="AV2842" s="14" t="s">
        <v>82</v>
      </c>
      <c r="AW2842" s="14" t="s">
        <v>30</v>
      </c>
      <c r="AX2842" s="14" t="s">
        <v>73</v>
      </c>
      <c r="AY2842" s="263" t="s">
        <v>129</v>
      </c>
    </row>
    <row r="2843" spans="1:51" s="14" customFormat="1" ht="12">
      <c r="A2843" s="14"/>
      <c r="B2843" s="253"/>
      <c r="C2843" s="254"/>
      <c r="D2843" s="234" t="s">
        <v>188</v>
      </c>
      <c r="E2843" s="255" t="s">
        <v>1</v>
      </c>
      <c r="F2843" s="256" t="s">
        <v>1734</v>
      </c>
      <c r="G2843" s="254"/>
      <c r="H2843" s="257">
        <v>0.15</v>
      </c>
      <c r="I2843" s="258"/>
      <c r="J2843" s="254"/>
      <c r="K2843" s="254"/>
      <c r="L2843" s="259"/>
      <c r="M2843" s="260"/>
      <c r="N2843" s="261"/>
      <c r="O2843" s="261"/>
      <c r="P2843" s="261"/>
      <c r="Q2843" s="261"/>
      <c r="R2843" s="261"/>
      <c r="S2843" s="261"/>
      <c r="T2843" s="262"/>
      <c r="U2843" s="14"/>
      <c r="V2843" s="14"/>
      <c r="W2843" s="14"/>
      <c r="X2843" s="14"/>
      <c r="Y2843" s="14"/>
      <c r="Z2843" s="14"/>
      <c r="AA2843" s="14"/>
      <c r="AB2843" s="14"/>
      <c r="AC2843" s="14"/>
      <c r="AD2843" s="14"/>
      <c r="AE2843" s="14"/>
      <c r="AT2843" s="263" t="s">
        <v>188</v>
      </c>
      <c r="AU2843" s="263" t="s">
        <v>82</v>
      </c>
      <c r="AV2843" s="14" t="s">
        <v>82</v>
      </c>
      <c r="AW2843" s="14" t="s">
        <v>30</v>
      </c>
      <c r="AX2843" s="14" t="s">
        <v>73</v>
      </c>
      <c r="AY2843" s="263" t="s">
        <v>129</v>
      </c>
    </row>
    <row r="2844" spans="1:51" s="14" customFormat="1" ht="12">
      <c r="A2844" s="14"/>
      <c r="B2844" s="253"/>
      <c r="C2844" s="254"/>
      <c r="D2844" s="234" t="s">
        <v>188</v>
      </c>
      <c r="E2844" s="255" t="s">
        <v>1</v>
      </c>
      <c r="F2844" s="256" t="s">
        <v>1732</v>
      </c>
      <c r="G2844" s="254"/>
      <c r="H2844" s="257">
        <v>0.36</v>
      </c>
      <c r="I2844" s="258"/>
      <c r="J2844" s="254"/>
      <c r="K2844" s="254"/>
      <c r="L2844" s="259"/>
      <c r="M2844" s="260"/>
      <c r="N2844" s="261"/>
      <c r="O2844" s="261"/>
      <c r="P2844" s="261"/>
      <c r="Q2844" s="261"/>
      <c r="R2844" s="261"/>
      <c r="S2844" s="261"/>
      <c r="T2844" s="262"/>
      <c r="U2844" s="14"/>
      <c r="V2844" s="14"/>
      <c r="W2844" s="14"/>
      <c r="X2844" s="14"/>
      <c r="Y2844" s="14"/>
      <c r="Z2844" s="14"/>
      <c r="AA2844" s="14"/>
      <c r="AB2844" s="14"/>
      <c r="AC2844" s="14"/>
      <c r="AD2844" s="14"/>
      <c r="AE2844" s="14"/>
      <c r="AT2844" s="263" t="s">
        <v>188</v>
      </c>
      <c r="AU2844" s="263" t="s">
        <v>82</v>
      </c>
      <c r="AV2844" s="14" t="s">
        <v>82</v>
      </c>
      <c r="AW2844" s="14" t="s">
        <v>30</v>
      </c>
      <c r="AX2844" s="14" t="s">
        <v>73</v>
      </c>
      <c r="AY2844" s="263" t="s">
        <v>129</v>
      </c>
    </row>
    <row r="2845" spans="1:51" s="13" customFormat="1" ht="12">
      <c r="A2845" s="13"/>
      <c r="B2845" s="243"/>
      <c r="C2845" s="244"/>
      <c r="D2845" s="234" t="s">
        <v>188</v>
      </c>
      <c r="E2845" s="245" t="s">
        <v>1</v>
      </c>
      <c r="F2845" s="246" t="s">
        <v>995</v>
      </c>
      <c r="G2845" s="244"/>
      <c r="H2845" s="245" t="s">
        <v>1</v>
      </c>
      <c r="I2845" s="247"/>
      <c r="J2845" s="244"/>
      <c r="K2845" s="244"/>
      <c r="L2845" s="248"/>
      <c r="M2845" s="249"/>
      <c r="N2845" s="250"/>
      <c r="O2845" s="250"/>
      <c r="P2845" s="250"/>
      <c r="Q2845" s="250"/>
      <c r="R2845" s="250"/>
      <c r="S2845" s="250"/>
      <c r="T2845" s="251"/>
      <c r="U2845" s="13"/>
      <c r="V2845" s="13"/>
      <c r="W2845" s="13"/>
      <c r="X2845" s="13"/>
      <c r="Y2845" s="13"/>
      <c r="Z2845" s="13"/>
      <c r="AA2845" s="13"/>
      <c r="AB2845" s="13"/>
      <c r="AC2845" s="13"/>
      <c r="AD2845" s="13"/>
      <c r="AE2845" s="13"/>
      <c r="AT2845" s="252" t="s">
        <v>188</v>
      </c>
      <c r="AU2845" s="252" t="s">
        <v>82</v>
      </c>
      <c r="AV2845" s="13" t="s">
        <v>80</v>
      </c>
      <c r="AW2845" s="13" t="s">
        <v>30</v>
      </c>
      <c r="AX2845" s="13" t="s">
        <v>73</v>
      </c>
      <c r="AY2845" s="252" t="s">
        <v>129</v>
      </c>
    </row>
    <row r="2846" spans="1:51" s="14" customFormat="1" ht="12">
      <c r="A2846" s="14"/>
      <c r="B2846" s="253"/>
      <c r="C2846" s="254"/>
      <c r="D2846" s="234" t="s">
        <v>188</v>
      </c>
      <c r="E2846" s="255" t="s">
        <v>1</v>
      </c>
      <c r="F2846" s="256" t="s">
        <v>1173</v>
      </c>
      <c r="G2846" s="254"/>
      <c r="H2846" s="257">
        <v>3.95</v>
      </c>
      <c r="I2846" s="258"/>
      <c r="J2846" s="254"/>
      <c r="K2846" s="254"/>
      <c r="L2846" s="259"/>
      <c r="M2846" s="260"/>
      <c r="N2846" s="261"/>
      <c r="O2846" s="261"/>
      <c r="P2846" s="261"/>
      <c r="Q2846" s="261"/>
      <c r="R2846" s="261"/>
      <c r="S2846" s="261"/>
      <c r="T2846" s="262"/>
      <c r="U2846" s="14"/>
      <c r="V2846" s="14"/>
      <c r="W2846" s="14"/>
      <c r="X2846" s="14"/>
      <c r="Y2846" s="14"/>
      <c r="Z2846" s="14"/>
      <c r="AA2846" s="14"/>
      <c r="AB2846" s="14"/>
      <c r="AC2846" s="14"/>
      <c r="AD2846" s="14"/>
      <c r="AE2846" s="14"/>
      <c r="AT2846" s="263" t="s">
        <v>188</v>
      </c>
      <c r="AU2846" s="263" t="s">
        <v>82</v>
      </c>
      <c r="AV2846" s="14" t="s">
        <v>82</v>
      </c>
      <c r="AW2846" s="14" t="s">
        <v>30</v>
      </c>
      <c r="AX2846" s="14" t="s">
        <v>73</v>
      </c>
      <c r="AY2846" s="263" t="s">
        <v>129</v>
      </c>
    </row>
    <row r="2847" spans="1:51" s="14" customFormat="1" ht="12">
      <c r="A2847" s="14"/>
      <c r="B2847" s="253"/>
      <c r="C2847" s="254"/>
      <c r="D2847" s="234" t="s">
        <v>188</v>
      </c>
      <c r="E2847" s="255" t="s">
        <v>1</v>
      </c>
      <c r="F2847" s="256" t="s">
        <v>1734</v>
      </c>
      <c r="G2847" s="254"/>
      <c r="H2847" s="257">
        <v>0.15</v>
      </c>
      <c r="I2847" s="258"/>
      <c r="J2847" s="254"/>
      <c r="K2847" s="254"/>
      <c r="L2847" s="259"/>
      <c r="M2847" s="260"/>
      <c r="N2847" s="261"/>
      <c r="O2847" s="261"/>
      <c r="P2847" s="261"/>
      <c r="Q2847" s="261"/>
      <c r="R2847" s="261"/>
      <c r="S2847" s="261"/>
      <c r="T2847" s="262"/>
      <c r="U2847" s="14"/>
      <c r="V2847" s="14"/>
      <c r="W2847" s="14"/>
      <c r="X2847" s="14"/>
      <c r="Y2847" s="14"/>
      <c r="Z2847" s="14"/>
      <c r="AA2847" s="14"/>
      <c r="AB2847" s="14"/>
      <c r="AC2847" s="14"/>
      <c r="AD2847" s="14"/>
      <c r="AE2847" s="14"/>
      <c r="AT2847" s="263" t="s">
        <v>188</v>
      </c>
      <c r="AU2847" s="263" t="s">
        <v>82</v>
      </c>
      <c r="AV2847" s="14" t="s">
        <v>82</v>
      </c>
      <c r="AW2847" s="14" t="s">
        <v>30</v>
      </c>
      <c r="AX2847" s="14" t="s">
        <v>73</v>
      </c>
      <c r="AY2847" s="263" t="s">
        <v>129</v>
      </c>
    </row>
    <row r="2848" spans="1:51" s="13" customFormat="1" ht="12">
      <c r="A2848" s="13"/>
      <c r="B2848" s="243"/>
      <c r="C2848" s="244"/>
      <c r="D2848" s="234" t="s">
        <v>188</v>
      </c>
      <c r="E2848" s="245" t="s">
        <v>1</v>
      </c>
      <c r="F2848" s="246" t="s">
        <v>997</v>
      </c>
      <c r="G2848" s="244"/>
      <c r="H2848" s="245" t="s">
        <v>1</v>
      </c>
      <c r="I2848" s="247"/>
      <c r="J2848" s="244"/>
      <c r="K2848" s="244"/>
      <c r="L2848" s="248"/>
      <c r="M2848" s="249"/>
      <c r="N2848" s="250"/>
      <c r="O2848" s="250"/>
      <c r="P2848" s="250"/>
      <c r="Q2848" s="250"/>
      <c r="R2848" s="250"/>
      <c r="S2848" s="250"/>
      <c r="T2848" s="251"/>
      <c r="U2848" s="13"/>
      <c r="V2848" s="13"/>
      <c r="W2848" s="13"/>
      <c r="X2848" s="13"/>
      <c r="Y2848" s="13"/>
      <c r="Z2848" s="13"/>
      <c r="AA2848" s="13"/>
      <c r="AB2848" s="13"/>
      <c r="AC2848" s="13"/>
      <c r="AD2848" s="13"/>
      <c r="AE2848" s="13"/>
      <c r="AT2848" s="252" t="s">
        <v>188</v>
      </c>
      <c r="AU2848" s="252" t="s">
        <v>82</v>
      </c>
      <c r="AV2848" s="13" t="s">
        <v>80</v>
      </c>
      <c r="AW2848" s="13" t="s">
        <v>30</v>
      </c>
      <c r="AX2848" s="13" t="s">
        <v>73</v>
      </c>
      <c r="AY2848" s="252" t="s">
        <v>129</v>
      </c>
    </row>
    <row r="2849" spans="1:51" s="14" customFormat="1" ht="12">
      <c r="A2849" s="14"/>
      <c r="B2849" s="253"/>
      <c r="C2849" s="254"/>
      <c r="D2849" s="234" t="s">
        <v>188</v>
      </c>
      <c r="E2849" s="255" t="s">
        <v>1</v>
      </c>
      <c r="F2849" s="256" t="s">
        <v>1735</v>
      </c>
      <c r="G2849" s="254"/>
      <c r="H2849" s="257">
        <v>6.405</v>
      </c>
      <c r="I2849" s="258"/>
      <c r="J2849" s="254"/>
      <c r="K2849" s="254"/>
      <c r="L2849" s="259"/>
      <c r="M2849" s="260"/>
      <c r="N2849" s="261"/>
      <c r="O2849" s="261"/>
      <c r="P2849" s="261"/>
      <c r="Q2849" s="261"/>
      <c r="R2849" s="261"/>
      <c r="S2849" s="261"/>
      <c r="T2849" s="262"/>
      <c r="U2849" s="14"/>
      <c r="V2849" s="14"/>
      <c r="W2849" s="14"/>
      <c r="X2849" s="14"/>
      <c r="Y2849" s="14"/>
      <c r="Z2849" s="14"/>
      <c r="AA2849" s="14"/>
      <c r="AB2849" s="14"/>
      <c r="AC2849" s="14"/>
      <c r="AD2849" s="14"/>
      <c r="AE2849" s="14"/>
      <c r="AT2849" s="263" t="s">
        <v>188</v>
      </c>
      <c r="AU2849" s="263" t="s">
        <v>82</v>
      </c>
      <c r="AV2849" s="14" t="s">
        <v>82</v>
      </c>
      <c r="AW2849" s="14" t="s">
        <v>30</v>
      </c>
      <c r="AX2849" s="14" t="s">
        <v>73</v>
      </c>
      <c r="AY2849" s="263" t="s">
        <v>129</v>
      </c>
    </row>
    <row r="2850" spans="1:51" s="14" customFormat="1" ht="12">
      <c r="A2850" s="14"/>
      <c r="B2850" s="253"/>
      <c r="C2850" s="254"/>
      <c r="D2850" s="234" t="s">
        <v>188</v>
      </c>
      <c r="E2850" s="255" t="s">
        <v>1</v>
      </c>
      <c r="F2850" s="256" t="s">
        <v>1736</v>
      </c>
      <c r="G2850" s="254"/>
      <c r="H2850" s="257">
        <v>0.3</v>
      </c>
      <c r="I2850" s="258"/>
      <c r="J2850" s="254"/>
      <c r="K2850" s="254"/>
      <c r="L2850" s="259"/>
      <c r="M2850" s="260"/>
      <c r="N2850" s="261"/>
      <c r="O2850" s="261"/>
      <c r="P2850" s="261"/>
      <c r="Q2850" s="261"/>
      <c r="R2850" s="261"/>
      <c r="S2850" s="261"/>
      <c r="T2850" s="262"/>
      <c r="U2850" s="14"/>
      <c r="V2850" s="14"/>
      <c r="W2850" s="14"/>
      <c r="X2850" s="14"/>
      <c r="Y2850" s="14"/>
      <c r="Z2850" s="14"/>
      <c r="AA2850" s="14"/>
      <c r="AB2850" s="14"/>
      <c r="AC2850" s="14"/>
      <c r="AD2850" s="14"/>
      <c r="AE2850" s="14"/>
      <c r="AT2850" s="263" t="s">
        <v>188</v>
      </c>
      <c r="AU2850" s="263" t="s">
        <v>82</v>
      </c>
      <c r="AV2850" s="14" t="s">
        <v>82</v>
      </c>
      <c r="AW2850" s="14" t="s">
        <v>30</v>
      </c>
      <c r="AX2850" s="14" t="s">
        <v>73</v>
      </c>
      <c r="AY2850" s="263" t="s">
        <v>129</v>
      </c>
    </row>
    <row r="2851" spans="1:51" s="14" customFormat="1" ht="12">
      <c r="A2851" s="14"/>
      <c r="B2851" s="253"/>
      <c r="C2851" s="254"/>
      <c r="D2851" s="234" t="s">
        <v>188</v>
      </c>
      <c r="E2851" s="255" t="s">
        <v>1</v>
      </c>
      <c r="F2851" s="256" t="s">
        <v>1737</v>
      </c>
      <c r="G2851" s="254"/>
      <c r="H2851" s="257">
        <v>0.27</v>
      </c>
      <c r="I2851" s="258"/>
      <c r="J2851" s="254"/>
      <c r="K2851" s="254"/>
      <c r="L2851" s="259"/>
      <c r="M2851" s="260"/>
      <c r="N2851" s="261"/>
      <c r="O2851" s="261"/>
      <c r="P2851" s="261"/>
      <c r="Q2851" s="261"/>
      <c r="R2851" s="261"/>
      <c r="S2851" s="261"/>
      <c r="T2851" s="262"/>
      <c r="U2851" s="14"/>
      <c r="V2851" s="14"/>
      <c r="W2851" s="14"/>
      <c r="X2851" s="14"/>
      <c r="Y2851" s="14"/>
      <c r="Z2851" s="14"/>
      <c r="AA2851" s="14"/>
      <c r="AB2851" s="14"/>
      <c r="AC2851" s="14"/>
      <c r="AD2851" s="14"/>
      <c r="AE2851" s="14"/>
      <c r="AT2851" s="263" t="s">
        <v>188</v>
      </c>
      <c r="AU2851" s="263" t="s">
        <v>82</v>
      </c>
      <c r="AV2851" s="14" t="s">
        <v>82</v>
      </c>
      <c r="AW2851" s="14" t="s">
        <v>30</v>
      </c>
      <c r="AX2851" s="14" t="s">
        <v>73</v>
      </c>
      <c r="AY2851" s="263" t="s">
        <v>129</v>
      </c>
    </row>
    <row r="2852" spans="1:51" s="13" customFormat="1" ht="12">
      <c r="A2852" s="13"/>
      <c r="B2852" s="243"/>
      <c r="C2852" s="244"/>
      <c r="D2852" s="234" t="s">
        <v>188</v>
      </c>
      <c r="E2852" s="245" t="s">
        <v>1</v>
      </c>
      <c r="F2852" s="246" t="s">
        <v>1001</v>
      </c>
      <c r="G2852" s="244"/>
      <c r="H2852" s="245" t="s">
        <v>1</v>
      </c>
      <c r="I2852" s="247"/>
      <c r="J2852" s="244"/>
      <c r="K2852" s="244"/>
      <c r="L2852" s="248"/>
      <c r="M2852" s="249"/>
      <c r="N2852" s="250"/>
      <c r="O2852" s="250"/>
      <c r="P2852" s="250"/>
      <c r="Q2852" s="250"/>
      <c r="R2852" s="250"/>
      <c r="S2852" s="250"/>
      <c r="T2852" s="251"/>
      <c r="U2852" s="13"/>
      <c r="V2852" s="13"/>
      <c r="W2852" s="13"/>
      <c r="X2852" s="13"/>
      <c r="Y2852" s="13"/>
      <c r="Z2852" s="13"/>
      <c r="AA2852" s="13"/>
      <c r="AB2852" s="13"/>
      <c r="AC2852" s="13"/>
      <c r="AD2852" s="13"/>
      <c r="AE2852" s="13"/>
      <c r="AT2852" s="252" t="s">
        <v>188</v>
      </c>
      <c r="AU2852" s="252" t="s">
        <v>82</v>
      </c>
      <c r="AV2852" s="13" t="s">
        <v>80</v>
      </c>
      <c r="AW2852" s="13" t="s">
        <v>30</v>
      </c>
      <c r="AX2852" s="13" t="s">
        <v>73</v>
      </c>
      <c r="AY2852" s="252" t="s">
        <v>129</v>
      </c>
    </row>
    <row r="2853" spans="1:51" s="14" customFormat="1" ht="12">
      <c r="A2853" s="14"/>
      <c r="B2853" s="253"/>
      <c r="C2853" s="254"/>
      <c r="D2853" s="234" t="s">
        <v>188</v>
      </c>
      <c r="E2853" s="255" t="s">
        <v>1</v>
      </c>
      <c r="F2853" s="256" t="s">
        <v>1177</v>
      </c>
      <c r="G2853" s="254"/>
      <c r="H2853" s="257">
        <v>6.248</v>
      </c>
      <c r="I2853" s="258"/>
      <c r="J2853" s="254"/>
      <c r="K2853" s="254"/>
      <c r="L2853" s="259"/>
      <c r="M2853" s="260"/>
      <c r="N2853" s="261"/>
      <c r="O2853" s="261"/>
      <c r="P2853" s="261"/>
      <c r="Q2853" s="261"/>
      <c r="R2853" s="261"/>
      <c r="S2853" s="261"/>
      <c r="T2853" s="262"/>
      <c r="U2853" s="14"/>
      <c r="V2853" s="14"/>
      <c r="W2853" s="14"/>
      <c r="X2853" s="14"/>
      <c r="Y2853" s="14"/>
      <c r="Z2853" s="14"/>
      <c r="AA2853" s="14"/>
      <c r="AB2853" s="14"/>
      <c r="AC2853" s="14"/>
      <c r="AD2853" s="14"/>
      <c r="AE2853" s="14"/>
      <c r="AT2853" s="263" t="s">
        <v>188</v>
      </c>
      <c r="AU2853" s="263" t="s">
        <v>82</v>
      </c>
      <c r="AV2853" s="14" t="s">
        <v>82</v>
      </c>
      <c r="AW2853" s="14" t="s">
        <v>30</v>
      </c>
      <c r="AX2853" s="14" t="s">
        <v>73</v>
      </c>
      <c r="AY2853" s="263" t="s">
        <v>129</v>
      </c>
    </row>
    <row r="2854" spans="1:51" s="14" customFormat="1" ht="12">
      <c r="A2854" s="14"/>
      <c r="B2854" s="253"/>
      <c r="C2854" s="254"/>
      <c r="D2854" s="234" t="s">
        <v>188</v>
      </c>
      <c r="E2854" s="255" t="s">
        <v>1</v>
      </c>
      <c r="F2854" s="256" t="s">
        <v>1178</v>
      </c>
      <c r="G2854" s="254"/>
      <c r="H2854" s="257">
        <v>0.51</v>
      </c>
      <c r="I2854" s="258"/>
      <c r="J2854" s="254"/>
      <c r="K2854" s="254"/>
      <c r="L2854" s="259"/>
      <c r="M2854" s="260"/>
      <c r="N2854" s="261"/>
      <c r="O2854" s="261"/>
      <c r="P2854" s="261"/>
      <c r="Q2854" s="261"/>
      <c r="R2854" s="261"/>
      <c r="S2854" s="261"/>
      <c r="T2854" s="262"/>
      <c r="U2854" s="14"/>
      <c r="V2854" s="14"/>
      <c r="W2854" s="14"/>
      <c r="X2854" s="14"/>
      <c r="Y2854" s="14"/>
      <c r="Z2854" s="14"/>
      <c r="AA2854" s="14"/>
      <c r="AB2854" s="14"/>
      <c r="AC2854" s="14"/>
      <c r="AD2854" s="14"/>
      <c r="AE2854" s="14"/>
      <c r="AT2854" s="263" t="s">
        <v>188</v>
      </c>
      <c r="AU2854" s="263" t="s">
        <v>82</v>
      </c>
      <c r="AV2854" s="14" t="s">
        <v>82</v>
      </c>
      <c r="AW2854" s="14" t="s">
        <v>30</v>
      </c>
      <c r="AX2854" s="14" t="s">
        <v>73</v>
      </c>
      <c r="AY2854" s="263" t="s">
        <v>129</v>
      </c>
    </row>
    <row r="2855" spans="1:51" s="14" customFormat="1" ht="12">
      <c r="A2855" s="14"/>
      <c r="B2855" s="253"/>
      <c r="C2855" s="254"/>
      <c r="D2855" s="234" t="s">
        <v>188</v>
      </c>
      <c r="E2855" s="255" t="s">
        <v>1</v>
      </c>
      <c r="F2855" s="256" t="s">
        <v>691</v>
      </c>
      <c r="G2855" s="254"/>
      <c r="H2855" s="257">
        <v>0.338</v>
      </c>
      <c r="I2855" s="258"/>
      <c r="J2855" s="254"/>
      <c r="K2855" s="254"/>
      <c r="L2855" s="259"/>
      <c r="M2855" s="260"/>
      <c r="N2855" s="261"/>
      <c r="O2855" s="261"/>
      <c r="P2855" s="261"/>
      <c r="Q2855" s="261"/>
      <c r="R2855" s="261"/>
      <c r="S2855" s="261"/>
      <c r="T2855" s="262"/>
      <c r="U2855" s="14"/>
      <c r="V2855" s="14"/>
      <c r="W2855" s="14"/>
      <c r="X2855" s="14"/>
      <c r="Y2855" s="14"/>
      <c r="Z2855" s="14"/>
      <c r="AA2855" s="14"/>
      <c r="AB2855" s="14"/>
      <c r="AC2855" s="14"/>
      <c r="AD2855" s="14"/>
      <c r="AE2855" s="14"/>
      <c r="AT2855" s="263" t="s">
        <v>188</v>
      </c>
      <c r="AU2855" s="263" t="s">
        <v>82</v>
      </c>
      <c r="AV2855" s="14" t="s">
        <v>82</v>
      </c>
      <c r="AW2855" s="14" t="s">
        <v>30</v>
      </c>
      <c r="AX2855" s="14" t="s">
        <v>73</v>
      </c>
      <c r="AY2855" s="263" t="s">
        <v>129</v>
      </c>
    </row>
    <row r="2856" spans="1:51" s="13" customFormat="1" ht="12">
      <c r="A2856" s="13"/>
      <c r="B2856" s="243"/>
      <c r="C2856" s="244"/>
      <c r="D2856" s="234" t="s">
        <v>188</v>
      </c>
      <c r="E2856" s="245" t="s">
        <v>1</v>
      </c>
      <c r="F2856" s="246" t="s">
        <v>1005</v>
      </c>
      <c r="G2856" s="244"/>
      <c r="H2856" s="245" t="s">
        <v>1</v>
      </c>
      <c r="I2856" s="247"/>
      <c r="J2856" s="244"/>
      <c r="K2856" s="244"/>
      <c r="L2856" s="248"/>
      <c r="M2856" s="249"/>
      <c r="N2856" s="250"/>
      <c r="O2856" s="250"/>
      <c r="P2856" s="250"/>
      <c r="Q2856" s="250"/>
      <c r="R2856" s="250"/>
      <c r="S2856" s="250"/>
      <c r="T2856" s="251"/>
      <c r="U2856" s="13"/>
      <c r="V2856" s="13"/>
      <c r="W2856" s="13"/>
      <c r="X2856" s="13"/>
      <c r="Y2856" s="13"/>
      <c r="Z2856" s="13"/>
      <c r="AA2856" s="13"/>
      <c r="AB2856" s="13"/>
      <c r="AC2856" s="13"/>
      <c r="AD2856" s="13"/>
      <c r="AE2856" s="13"/>
      <c r="AT2856" s="252" t="s">
        <v>188</v>
      </c>
      <c r="AU2856" s="252" t="s">
        <v>82</v>
      </c>
      <c r="AV2856" s="13" t="s">
        <v>80</v>
      </c>
      <c r="AW2856" s="13" t="s">
        <v>30</v>
      </c>
      <c r="AX2856" s="13" t="s">
        <v>73</v>
      </c>
      <c r="AY2856" s="252" t="s">
        <v>129</v>
      </c>
    </row>
    <row r="2857" spans="1:51" s="14" customFormat="1" ht="12">
      <c r="A2857" s="14"/>
      <c r="B2857" s="253"/>
      <c r="C2857" s="254"/>
      <c r="D2857" s="234" t="s">
        <v>188</v>
      </c>
      <c r="E2857" s="255" t="s">
        <v>1</v>
      </c>
      <c r="F2857" s="256" t="s">
        <v>715</v>
      </c>
      <c r="G2857" s="254"/>
      <c r="H2857" s="257">
        <v>16.875</v>
      </c>
      <c r="I2857" s="258"/>
      <c r="J2857" s="254"/>
      <c r="K2857" s="254"/>
      <c r="L2857" s="259"/>
      <c r="M2857" s="260"/>
      <c r="N2857" s="261"/>
      <c r="O2857" s="261"/>
      <c r="P2857" s="261"/>
      <c r="Q2857" s="261"/>
      <c r="R2857" s="261"/>
      <c r="S2857" s="261"/>
      <c r="T2857" s="262"/>
      <c r="U2857" s="14"/>
      <c r="V2857" s="14"/>
      <c r="W2857" s="14"/>
      <c r="X2857" s="14"/>
      <c r="Y2857" s="14"/>
      <c r="Z2857" s="14"/>
      <c r="AA2857" s="14"/>
      <c r="AB2857" s="14"/>
      <c r="AC2857" s="14"/>
      <c r="AD2857" s="14"/>
      <c r="AE2857" s="14"/>
      <c r="AT2857" s="263" t="s">
        <v>188</v>
      </c>
      <c r="AU2857" s="263" t="s">
        <v>82</v>
      </c>
      <c r="AV2857" s="14" t="s">
        <v>82</v>
      </c>
      <c r="AW2857" s="14" t="s">
        <v>30</v>
      </c>
      <c r="AX2857" s="14" t="s">
        <v>73</v>
      </c>
      <c r="AY2857" s="263" t="s">
        <v>129</v>
      </c>
    </row>
    <row r="2858" spans="1:51" s="14" customFormat="1" ht="12">
      <c r="A2858" s="14"/>
      <c r="B2858" s="253"/>
      <c r="C2858" s="254"/>
      <c r="D2858" s="234" t="s">
        <v>188</v>
      </c>
      <c r="E2858" s="255" t="s">
        <v>1</v>
      </c>
      <c r="F2858" s="256" t="s">
        <v>1738</v>
      </c>
      <c r="G2858" s="254"/>
      <c r="H2858" s="257">
        <v>0.803</v>
      </c>
      <c r="I2858" s="258"/>
      <c r="J2858" s="254"/>
      <c r="K2858" s="254"/>
      <c r="L2858" s="259"/>
      <c r="M2858" s="260"/>
      <c r="N2858" s="261"/>
      <c r="O2858" s="261"/>
      <c r="P2858" s="261"/>
      <c r="Q2858" s="261"/>
      <c r="R2858" s="261"/>
      <c r="S2858" s="261"/>
      <c r="T2858" s="262"/>
      <c r="U2858" s="14"/>
      <c r="V2858" s="14"/>
      <c r="W2858" s="14"/>
      <c r="X2858" s="14"/>
      <c r="Y2858" s="14"/>
      <c r="Z2858" s="14"/>
      <c r="AA2858" s="14"/>
      <c r="AB2858" s="14"/>
      <c r="AC2858" s="14"/>
      <c r="AD2858" s="14"/>
      <c r="AE2858" s="14"/>
      <c r="AT2858" s="263" t="s">
        <v>188</v>
      </c>
      <c r="AU2858" s="263" t="s">
        <v>82</v>
      </c>
      <c r="AV2858" s="14" t="s">
        <v>82</v>
      </c>
      <c r="AW2858" s="14" t="s">
        <v>30</v>
      </c>
      <c r="AX2858" s="14" t="s">
        <v>73</v>
      </c>
      <c r="AY2858" s="263" t="s">
        <v>129</v>
      </c>
    </row>
    <row r="2859" spans="1:51" s="14" customFormat="1" ht="12">
      <c r="A2859" s="14"/>
      <c r="B2859" s="253"/>
      <c r="C2859" s="254"/>
      <c r="D2859" s="234" t="s">
        <v>188</v>
      </c>
      <c r="E2859" s="255" t="s">
        <v>1</v>
      </c>
      <c r="F2859" s="256" t="s">
        <v>693</v>
      </c>
      <c r="G2859" s="254"/>
      <c r="H2859" s="257">
        <v>0.203</v>
      </c>
      <c r="I2859" s="258"/>
      <c r="J2859" s="254"/>
      <c r="K2859" s="254"/>
      <c r="L2859" s="259"/>
      <c r="M2859" s="260"/>
      <c r="N2859" s="261"/>
      <c r="O2859" s="261"/>
      <c r="P2859" s="261"/>
      <c r="Q2859" s="261"/>
      <c r="R2859" s="261"/>
      <c r="S2859" s="261"/>
      <c r="T2859" s="262"/>
      <c r="U2859" s="14"/>
      <c r="V2859" s="14"/>
      <c r="W2859" s="14"/>
      <c r="X2859" s="14"/>
      <c r="Y2859" s="14"/>
      <c r="Z2859" s="14"/>
      <c r="AA2859" s="14"/>
      <c r="AB2859" s="14"/>
      <c r="AC2859" s="14"/>
      <c r="AD2859" s="14"/>
      <c r="AE2859" s="14"/>
      <c r="AT2859" s="263" t="s">
        <v>188</v>
      </c>
      <c r="AU2859" s="263" t="s">
        <v>82</v>
      </c>
      <c r="AV2859" s="14" t="s">
        <v>82</v>
      </c>
      <c r="AW2859" s="14" t="s">
        <v>30</v>
      </c>
      <c r="AX2859" s="14" t="s">
        <v>73</v>
      </c>
      <c r="AY2859" s="263" t="s">
        <v>129</v>
      </c>
    </row>
    <row r="2860" spans="1:51" s="13" customFormat="1" ht="12">
      <c r="A2860" s="13"/>
      <c r="B2860" s="243"/>
      <c r="C2860" s="244"/>
      <c r="D2860" s="234" t="s">
        <v>188</v>
      </c>
      <c r="E2860" s="245" t="s">
        <v>1</v>
      </c>
      <c r="F2860" s="246" t="s">
        <v>1008</v>
      </c>
      <c r="G2860" s="244"/>
      <c r="H2860" s="245" t="s">
        <v>1</v>
      </c>
      <c r="I2860" s="247"/>
      <c r="J2860" s="244"/>
      <c r="K2860" s="244"/>
      <c r="L2860" s="248"/>
      <c r="M2860" s="249"/>
      <c r="N2860" s="250"/>
      <c r="O2860" s="250"/>
      <c r="P2860" s="250"/>
      <c r="Q2860" s="250"/>
      <c r="R2860" s="250"/>
      <c r="S2860" s="250"/>
      <c r="T2860" s="251"/>
      <c r="U2860" s="13"/>
      <c r="V2860" s="13"/>
      <c r="W2860" s="13"/>
      <c r="X2860" s="13"/>
      <c r="Y2860" s="13"/>
      <c r="Z2860" s="13"/>
      <c r="AA2860" s="13"/>
      <c r="AB2860" s="13"/>
      <c r="AC2860" s="13"/>
      <c r="AD2860" s="13"/>
      <c r="AE2860" s="13"/>
      <c r="AT2860" s="252" t="s">
        <v>188</v>
      </c>
      <c r="AU2860" s="252" t="s">
        <v>82</v>
      </c>
      <c r="AV2860" s="13" t="s">
        <v>80</v>
      </c>
      <c r="AW2860" s="13" t="s">
        <v>30</v>
      </c>
      <c r="AX2860" s="13" t="s">
        <v>73</v>
      </c>
      <c r="AY2860" s="252" t="s">
        <v>129</v>
      </c>
    </row>
    <row r="2861" spans="1:51" s="14" customFormat="1" ht="12">
      <c r="A2861" s="14"/>
      <c r="B2861" s="253"/>
      <c r="C2861" s="254"/>
      <c r="D2861" s="234" t="s">
        <v>188</v>
      </c>
      <c r="E2861" s="255" t="s">
        <v>1</v>
      </c>
      <c r="F2861" s="256" t="s">
        <v>715</v>
      </c>
      <c r="G2861" s="254"/>
      <c r="H2861" s="257">
        <v>16.875</v>
      </c>
      <c r="I2861" s="258"/>
      <c r="J2861" s="254"/>
      <c r="K2861" s="254"/>
      <c r="L2861" s="259"/>
      <c r="M2861" s="260"/>
      <c r="N2861" s="261"/>
      <c r="O2861" s="261"/>
      <c r="P2861" s="261"/>
      <c r="Q2861" s="261"/>
      <c r="R2861" s="261"/>
      <c r="S2861" s="261"/>
      <c r="T2861" s="262"/>
      <c r="U2861" s="14"/>
      <c r="V2861" s="14"/>
      <c r="W2861" s="14"/>
      <c r="X2861" s="14"/>
      <c r="Y2861" s="14"/>
      <c r="Z2861" s="14"/>
      <c r="AA2861" s="14"/>
      <c r="AB2861" s="14"/>
      <c r="AC2861" s="14"/>
      <c r="AD2861" s="14"/>
      <c r="AE2861" s="14"/>
      <c r="AT2861" s="263" t="s">
        <v>188</v>
      </c>
      <c r="AU2861" s="263" t="s">
        <v>82</v>
      </c>
      <c r="AV2861" s="14" t="s">
        <v>82</v>
      </c>
      <c r="AW2861" s="14" t="s">
        <v>30</v>
      </c>
      <c r="AX2861" s="14" t="s">
        <v>73</v>
      </c>
      <c r="AY2861" s="263" t="s">
        <v>129</v>
      </c>
    </row>
    <row r="2862" spans="1:51" s="14" customFormat="1" ht="12">
      <c r="A2862" s="14"/>
      <c r="B2862" s="253"/>
      <c r="C2862" s="254"/>
      <c r="D2862" s="234" t="s">
        <v>188</v>
      </c>
      <c r="E2862" s="255" t="s">
        <v>1</v>
      </c>
      <c r="F2862" s="256" t="s">
        <v>709</v>
      </c>
      <c r="G2862" s="254"/>
      <c r="H2862" s="257">
        <v>0.81</v>
      </c>
      <c r="I2862" s="258"/>
      <c r="J2862" s="254"/>
      <c r="K2862" s="254"/>
      <c r="L2862" s="259"/>
      <c r="M2862" s="260"/>
      <c r="N2862" s="261"/>
      <c r="O2862" s="261"/>
      <c r="P2862" s="261"/>
      <c r="Q2862" s="261"/>
      <c r="R2862" s="261"/>
      <c r="S2862" s="261"/>
      <c r="T2862" s="262"/>
      <c r="U2862" s="14"/>
      <c r="V2862" s="14"/>
      <c r="W2862" s="14"/>
      <c r="X2862" s="14"/>
      <c r="Y2862" s="14"/>
      <c r="Z2862" s="14"/>
      <c r="AA2862" s="14"/>
      <c r="AB2862" s="14"/>
      <c r="AC2862" s="14"/>
      <c r="AD2862" s="14"/>
      <c r="AE2862" s="14"/>
      <c r="AT2862" s="263" t="s">
        <v>188</v>
      </c>
      <c r="AU2862" s="263" t="s">
        <v>82</v>
      </c>
      <c r="AV2862" s="14" t="s">
        <v>82</v>
      </c>
      <c r="AW2862" s="14" t="s">
        <v>30</v>
      </c>
      <c r="AX2862" s="14" t="s">
        <v>73</v>
      </c>
      <c r="AY2862" s="263" t="s">
        <v>129</v>
      </c>
    </row>
    <row r="2863" spans="1:51" s="14" customFormat="1" ht="12">
      <c r="A2863" s="14"/>
      <c r="B2863" s="253"/>
      <c r="C2863" s="254"/>
      <c r="D2863" s="234" t="s">
        <v>188</v>
      </c>
      <c r="E2863" s="255" t="s">
        <v>1</v>
      </c>
      <c r="F2863" s="256" t="s">
        <v>693</v>
      </c>
      <c r="G2863" s="254"/>
      <c r="H2863" s="257">
        <v>0.203</v>
      </c>
      <c r="I2863" s="258"/>
      <c r="J2863" s="254"/>
      <c r="K2863" s="254"/>
      <c r="L2863" s="259"/>
      <c r="M2863" s="260"/>
      <c r="N2863" s="261"/>
      <c r="O2863" s="261"/>
      <c r="P2863" s="261"/>
      <c r="Q2863" s="261"/>
      <c r="R2863" s="261"/>
      <c r="S2863" s="261"/>
      <c r="T2863" s="262"/>
      <c r="U2863" s="14"/>
      <c r="V2863" s="14"/>
      <c r="W2863" s="14"/>
      <c r="X2863" s="14"/>
      <c r="Y2863" s="14"/>
      <c r="Z2863" s="14"/>
      <c r="AA2863" s="14"/>
      <c r="AB2863" s="14"/>
      <c r="AC2863" s="14"/>
      <c r="AD2863" s="14"/>
      <c r="AE2863" s="14"/>
      <c r="AT2863" s="263" t="s">
        <v>188</v>
      </c>
      <c r="AU2863" s="263" t="s">
        <v>82</v>
      </c>
      <c r="AV2863" s="14" t="s">
        <v>82</v>
      </c>
      <c r="AW2863" s="14" t="s">
        <v>30</v>
      </c>
      <c r="AX2863" s="14" t="s">
        <v>73</v>
      </c>
      <c r="AY2863" s="263" t="s">
        <v>129</v>
      </c>
    </row>
    <row r="2864" spans="1:51" s="13" customFormat="1" ht="12">
      <c r="A2864" s="13"/>
      <c r="B2864" s="243"/>
      <c r="C2864" s="244"/>
      <c r="D2864" s="234" t="s">
        <v>188</v>
      </c>
      <c r="E2864" s="245" t="s">
        <v>1</v>
      </c>
      <c r="F2864" s="246" t="s">
        <v>1010</v>
      </c>
      <c r="G2864" s="244"/>
      <c r="H2864" s="245" t="s">
        <v>1</v>
      </c>
      <c r="I2864" s="247"/>
      <c r="J2864" s="244"/>
      <c r="K2864" s="244"/>
      <c r="L2864" s="248"/>
      <c r="M2864" s="249"/>
      <c r="N2864" s="250"/>
      <c r="O2864" s="250"/>
      <c r="P2864" s="250"/>
      <c r="Q2864" s="250"/>
      <c r="R2864" s="250"/>
      <c r="S2864" s="250"/>
      <c r="T2864" s="251"/>
      <c r="U2864" s="13"/>
      <c r="V2864" s="13"/>
      <c r="W2864" s="13"/>
      <c r="X2864" s="13"/>
      <c r="Y2864" s="13"/>
      <c r="Z2864" s="13"/>
      <c r="AA2864" s="13"/>
      <c r="AB2864" s="13"/>
      <c r="AC2864" s="13"/>
      <c r="AD2864" s="13"/>
      <c r="AE2864" s="13"/>
      <c r="AT2864" s="252" t="s">
        <v>188</v>
      </c>
      <c r="AU2864" s="252" t="s">
        <v>82</v>
      </c>
      <c r="AV2864" s="13" t="s">
        <v>80</v>
      </c>
      <c r="AW2864" s="13" t="s">
        <v>30</v>
      </c>
      <c r="AX2864" s="13" t="s">
        <v>73</v>
      </c>
      <c r="AY2864" s="252" t="s">
        <v>129</v>
      </c>
    </row>
    <row r="2865" spans="1:51" s="14" customFormat="1" ht="12">
      <c r="A2865" s="14"/>
      <c r="B2865" s="253"/>
      <c r="C2865" s="254"/>
      <c r="D2865" s="234" t="s">
        <v>188</v>
      </c>
      <c r="E2865" s="255" t="s">
        <v>1</v>
      </c>
      <c r="F2865" s="256" t="s">
        <v>708</v>
      </c>
      <c r="G2865" s="254"/>
      <c r="H2865" s="257">
        <v>17.25</v>
      </c>
      <c r="I2865" s="258"/>
      <c r="J2865" s="254"/>
      <c r="K2865" s="254"/>
      <c r="L2865" s="259"/>
      <c r="M2865" s="260"/>
      <c r="N2865" s="261"/>
      <c r="O2865" s="261"/>
      <c r="P2865" s="261"/>
      <c r="Q2865" s="261"/>
      <c r="R2865" s="261"/>
      <c r="S2865" s="261"/>
      <c r="T2865" s="262"/>
      <c r="U2865" s="14"/>
      <c r="V2865" s="14"/>
      <c r="W2865" s="14"/>
      <c r="X2865" s="14"/>
      <c r="Y2865" s="14"/>
      <c r="Z2865" s="14"/>
      <c r="AA2865" s="14"/>
      <c r="AB2865" s="14"/>
      <c r="AC2865" s="14"/>
      <c r="AD2865" s="14"/>
      <c r="AE2865" s="14"/>
      <c r="AT2865" s="263" t="s">
        <v>188</v>
      </c>
      <c r="AU2865" s="263" t="s">
        <v>82</v>
      </c>
      <c r="AV2865" s="14" t="s">
        <v>82</v>
      </c>
      <c r="AW2865" s="14" t="s">
        <v>30</v>
      </c>
      <c r="AX2865" s="14" t="s">
        <v>73</v>
      </c>
      <c r="AY2865" s="263" t="s">
        <v>129</v>
      </c>
    </row>
    <row r="2866" spans="1:51" s="14" customFormat="1" ht="12">
      <c r="A2866" s="14"/>
      <c r="B2866" s="253"/>
      <c r="C2866" s="254"/>
      <c r="D2866" s="234" t="s">
        <v>188</v>
      </c>
      <c r="E2866" s="255" t="s">
        <v>1</v>
      </c>
      <c r="F2866" s="256" t="s">
        <v>739</v>
      </c>
      <c r="G2866" s="254"/>
      <c r="H2866" s="257">
        <v>0.9</v>
      </c>
      <c r="I2866" s="258"/>
      <c r="J2866" s="254"/>
      <c r="K2866" s="254"/>
      <c r="L2866" s="259"/>
      <c r="M2866" s="260"/>
      <c r="N2866" s="261"/>
      <c r="O2866" s="261"/>
      <c r="P2866" s="261"/>
      <c r="Q2866" s="261"/>
      <c r="R2866" s="261"/>
      <c r="S2866" s="261"/>
      <c r="T2866" s="262"/>
      <c r="U2866" s="14"/>
      <c r="V2866" s="14"/>
      <c r="W2866" s="14"/>
      <c r="X2866" s="14"/>
      <c r="Y2866" s="14"/>
      <c r="Z2866" s="14"/>
      <c r="AA2866" s="14"/>
      <c r="AB2866" s="14"/>
      <c r="AC2866" s="14"/>
      <c r="AD2866" s="14"/>
      <c r="AE2866" s="14"/>
      <c r="AT2866" s="263" t="s">
        <v>188</v>
      </c>
      <c r="AU2866" s="263" t="s">
        <v>82</v>
      </c>
      <c r="AV2866" s="14" t="s">
        <v>82</v>
      </c>
      <c r="AW2866" s="14" t="s">
        <v>30</v>
      </c>
      <c r="AX2866" s="14" t="s">
        <v>73</v>
      </c>
      <c r="AY2866" s="263" t="s">
        <v>129</v>
      </c>
    </row>
    <row r="2867" spans="1:51" s="14" customFormat="1" ht="12">
      <c r="A2867" s="14"/>
      <c r="B2867" s="253"/>
      <c r="C2867" s="254"/>
      <c r="D2867" s="234" t="s">
        <v>188</v>
      </c>
      <c r="E2867" s="255" t="s">
        <v>1</v>
      </c>
      <c r="F2867" s="256" t="s">
        <v>693</v>
      </c>
      <c r="G2867" s="254"/>
      <c r="H2867" s="257">
        <v>0.203</v>
      </c>
      <c r="I2867" s="258"/>
      <c r="J2867" s="254"/>
      <c r="K2867" s="254"/>
      <c r="L2867" s="259"/>
      <c r="M2867" s="260"/>
      <c r="N2867" s="261"/>
      <c r="O2867" s="261"/>
      <c r="P2867" s="261"/>
      <c r="Q2867" s="261"/>
      <c r="R2867" s="261"/>
      <c r="S2867" s="261"/>
      <c r="T2867" s="262"/>
      <c r="U2867" s="14"/>
      <c r="V2867" s="14"/>
      <c r="W2867" s="14"/>
      <c r="X2867" s="14"/>
      <c r="Y2867" s="14"/>
      <c r="Z2867" s="14"/>
      <c r="AA2867" s="14"/>
      <c r="AB2867" s="14"/>
      <c r="AC2867" s="14"/>
      <c r="AD2867" s="14"/>
      <c r="AE2867" s="14"/>
      <c r="AT2867" s="263" t="s">
        <v>188</v>
      </c>
      <c r="AU2867" s="263" t="s">
        <v>82</v>
      </c>
      <c r="AV2867" s="14" t="s">
        <v>82</v>
      </c>
      <c r="AW2867" s="14" t="s">
        <v>30</v>
      </c>
      <c r="AX2867" s="14" t="s">
        <v>73</v>
      </c>
      <c r="AY2867" s="263" t="s">
        <v>129</v>
      </c>
    </row>
    <row r="2868" spans="1:51" s="13" customFormat="1" ht="12">
      <c r="A2868" s="13"/>
      <c r="B2868" s="243"/>
      <c r="C2868" s="244"/>
      <c r="D2868" s="234" t="s">
        <v>188</v>
      </c>
      <c r="E2868" s="245" t="s">
        <v>1</v>
      </c>
      <c r="F2868" s="246" t="s">
        <v>1012</v>
      </c>
      <c r="G2868" s="244"/>
      <c r="H2868" s="245" t="s">
        <v>1</v>
      </c>
      <c r="I2868" s="247"/>
      <c r="J2868" s="244"/>
      <c r="K2868" s="244"/>
      <c r="L2868" s="248"/>
      <c r="M2868" s="249"/>
      <c r="N2868" s="250"/>
      <c r="O2868" s="250"/>
      <c r="P2868" s="250"/>
      <c r="Q2868" s="250"/>
      <c r="R2868" s="250"/>
      <c r="S2868" s="250"/>
      <c r="T2868" s="251"/>
      <c r="U2868" s="13"/>
      <c r="V2868" s="13"/>
      <c r="W2868" s="13"/>
      <c r="X2868" s="13"/>
      <c r="Y2868" s="13"/>
      <c r="Z2868" s="13"/>
      <c r="AA2868" s="13"/>
      <c r="AB2868" s="13"/>
      <c r="AC2868" s="13"/>
      <c r="AD2868" s="13"/>
      <c r="AE2868" s="13"/>
      <c r="AT2868" s="252" t="s">
        <v>188</v>
      </c>
      <c r="AU2868" s="252" t="s">
        <v>82</v>
      </c>
      <c r="AV2868" s="13" t="s">
        <v>80</v>
      </c>
      <c r="AW2868" s="13" t="s">
        <v>30</v>
      </c>
      <c r="AX2868" s="13" t="s">
        <v>73</v>
      </c>
      <c r="AY2868" s="252" t="s">
        <v>129</v>
      </c>
    </row>
    <row r="2869" spans="1:51" s="14" customFormat="1" ht="12">
      <c r="A2869" s="14"/>
      <c r="B2869" s="253"/>
      <c r="C2869" s="254"/>
      <c r="D2869" s="234" t="s">
        <v>188</v>
      </c>
      <c r="E2869" s="255" t="s">
        <v>1</v>
      </c>
      <c r="F2869" s="256" t="s">
        <v>448</v>
      </c>
      <c r="G2869" s="254"/>
      <c r="H2869" s="257">
        <v>17.25</v>
      </c>
      <c r="I2869" s="258"/>
      <c r="J2869" s="254"/>
      <c r="K2869" s="254"/>
      <c r="L2869" s="259"/>
      <c r="M2869" s="260"/>
      <c r="N2869" s="261"/>
      <c r="O2869" s="261"/>
      <c r="P2869" s="261"/>
      <c r="Q2869" s="261"/>
      <c r="R2869" s="261"/>
      <c r="S2869" s="261"/>
      <c r="T2869" s="262"/>
      <c r="U2869" s="14"/>
      <c r="V2869" s="14"/>
      <c r="W2869" s="14"/>
      <c r="X2869" s="14"/>
      <c r="Y2869" s="14"/>
      <c r="Z2869" s="14"/>
      <c r="AA2869" s="14"/>
      <c r="AB2869" s="14"/>
      <c r="AC2869" s="14"/>
      <c r="AD2869" s="14"/>
      <c r="AE2869" s="14"/>
      <c r="AT2869" s="263" t="s">
        <v>188</v>
      </c>
      <c r="AU2869" s="263" t="s">
        <v>82</v>
      </c>
      <c r="AV2869" s="14" t="s">
        <v>82</v>
      </c>
      <c r="AW2869" s="14" t="s">
        <v>30</v>
      </c>
      <c r="AX2869" s="14" t="s">
        <v>73</v>
      </c>
      <c r="AY2869" s="263" t="s">
        <v>129</v>
      </c>
    </row>
    <row r="2870" spans="1:51" s="14" customFormat="1" ht="12">
      <c r="A2870" s="14"/>
      <c r="B2870" s="253"/>
      <c r="C2870" s="254"/>
      <c r="D2870" s="234" t="s">
        <v>188</v>
      </c>
      <c r="E2870" s="255" t="s">
        <v>1</v>
      </c>
      <c r="F2870" s="256" t="s">
        <v>739</v>
      </c>
      <c r="G2870" s="254"/>
      <c r="H2870" s="257">
        <v>0.9</v>
      </c>
      <c r="I2870" s="258"/>
      <c r="J2870" s="254"/>
      <c r="K2870" s="254"/>
      <c r="L2870" s="259"/>
      <c r="M2870" s="260"/>
      <c r="N2870" s="261"/>
      <c r="O2870" s="261"/>
      <c r="P2870" s="261"/>
      <c r="Q2870" s="261"/>
      <c r="R2870" s="261"/>
      <c r="S2870" s="261"/>
      <c r="T2870" s="262"/>
      <c r="U2870" s="14"/>
      <c r="V2870" s="14"/>
      <c r="W2870" s="14"/>
      <c r="X2870" s="14"/>
      <c r="Y2870" s="14"/>
      <c r="Z2870" s="14"/>
      <c r="AA2870" s="14"/>
      <c r="AB2870" s="14"/>
      <c r="AC2870" s="14"/>
      <c r="AD2870" s="14"/>
      <c r="AE2870" s="14"/>
      <c r="AT2870" s="263" t="s">
        <v>188</v>
      </c>
      <c r="AU2870" s="263" t="s">
        <v>82</v>
      </c>
      <c r="AV2870" s="14" t="s">
        <v>82</v>
      </c>
      <c r="AW2870" s="14" t="s">
        <v>30</v>
      </c>
      <c r="AX2870" s="14" t="s">
        <v>73</v>
      </c>
      <c r="AY2870" s="263" t="s">
        <v>129</v>
      </c>
    </row>
    <row r="2871" spans="1:51" s="14" customFormat="1" ht="12">
      <c r="A2871" s="14"/>
      <c r="B2871" s="253"/>
      <c r="C2871" s="254"/>
      <c r="D2871" s="234" t="s">
        <v>188</v>
      </c>
      <c r="E2871" s="255" t="s">
        <v>1</v>
      </c>
      <c r="F2871" s="256" t="s">
        <v>693</v>
      </c>
      <c r="G2871" s="254"/>
      <c r="H2871" s="257">
        <v>0.203</v>
      </c>
      <c r="I2871" s="258"/>
      <c r="J2871" s="254"/>
      <c r="K2871" s="254"/>
      <c r="L2871" s="259"/>
      <c r="M2871" s="260"/>
      <c r="N2871" s="261"/>
      <c r="O2871" s="261"/>
      <c r="P2871" s="261"/>
      <c r="Q2871" s="261"/>
      <c r="R2871" s="261"/>
      <c r="S2871" s="261"/>
      <c r="T2871" s="262"/>
      <c r="U2871" s="14"/>
      <c r="V2871" s="14"/>
      <c r="W2871" s="14"/>
      <c r="X2871" s="14"/>
      <c r="Y2871" s="14"/>
      <c r="Z2871" s="14"/>
      <c r="AA2871" s="14"/>
      <c r="AB2871" s="14"/>
      <c r="AC2871" s="14"/>
      <c r="AD2871" s="14"/>
      <c r="AE2871" s="14"/>
      <c r="AT2871" s="263" t="s">
        <v>188</v>
      </c>
      <c r="AU2871" s="263" t="s">
        <v>82</v>
      </c>
      <c r="AV2871" s="14" t="s">
        <v>82</v>
      </c>
      <c r="AW2871" s="14" t="s">
        <v>30</v>
      </c>
      <c r="AX2871" s="14" t="s">
        <v>73</v>
      </c>
      <c r="AY2871" s="263" t="s">
        <v>129</v>
      </c>
    </row>
    <row r="2872" spans="1:51" s="13" customFormat="1" ht="12">
      <c r="A2872" s="13"/>
      <c r="B2872" s="243"/>
      <c r="C2872" s="244"/>
      <c r="D2872" s="234" t="s">
        <v>188</v>
      </c>
      <c r="E2872" s="245" t="s">
        <v>1</v>
      </c>
      <c r="F2872" s="246" t="s">
        <v>1014</v>
      </c>
      <c r="G2872" s="244"/>
      <c r="H2872" s="245" t="s">
        <v>1</v>
      </c>
      <c r="I2872" s="247"/>
      <c r="J2872" s="244"/>
      <c r="K2872" s="244"/>
      <c r="L2872" s="248"/>
      <c r="M2872" s="249"/>
      <c r="N2872" s="250"/>
      <c r="O2872" s="250"/>
      <c r="P2872" s="250"/>
      <c r="Q2872" s="250"/>
      <c r="R2872" s="250"/>
      <c r="S2872" s="250"/>
      <c r="T2872" s="251"/>
      <c r="U2872" s="13"/>
      <c r="V2872" s="13"/>
      <c r="W2872" s="13"/>
      <c r="X2872" s="13"/>
      <c r="Y2872" s="13"/>
      <c r="Z2872" s="13"/>
      <c r="AA2872" s="13"/>
      <c r="AB2872" s="13"/>
      <c r="AC2872" s="13"/>
      <c r="AD2872" s="13"/>
      <c r="AE2872" s="13"/>
      <c r="AT2872" s="252" t="s">
        <v>188</v>
      </c>
      <c r="AU2872" s="252" t="s">
        <v>82</v>
      </c>
      <c r="AV2872" s="13" t="s">
        <v>80</v>
      </c>
      <c r="AW2872" s="13" t="s">
        <v>30</v>
      </c>
      <c r="AX2872" s="13" t="s">
        <v>73</v>
      </c>
      <c r="AY2872" s="252" t="s">
        <v>129</v>
      </c>
    </row>
    <row r="2873" spans="1:51" s="14" customFormat="1" ht="12">
      <c r="A2873" s="14"/>
      <c r="B2873" s="253"/>
      <c r="C2873" s="254"/>
      <c r="D2873" s="234" t="s">
        <v>188</v>
      </c>
      <c r="E2873" s="255" t="s">
        <v>1</v>
      </c>
      <c r="F2873" s="256" t="s">
        <v>1184</v>
      </c>
      <c r="G2873" s="254"/>
      <c r="H2873" s="257">
        <v>5.775</v>
      </c>
      <c r="I2873" s="258"/>
      <c r="J2873" s="254"/>
      <c r="K2873" s="254"/>
      <c r="L2873" s="259"/>
      <c r="M2873" s="260"/>
      <c r="N2873" s="261"/>
      <c r="O2873" s="261"/>
      <c r="P2873" s="261"/>
      <c r="Q2873" s="261"/>
      <c r="R2873" s="261"/>
      <c r="S2873" s="261"/>
      <c r="T2873" s="262"/>
      <c r="U2873" s="14"/>
      <c r="V2873" s="14"/>
      <c r="W2873" s="14"/>
      <c r="X2873" s="14"/>
      <c r="Y2873" s="14"/>
      <c r="Z2873" s="14"/>
      <c r="AA2873" s="14"/>
      <c r="AB2873" s="14"/>
      <c r="AC2873" s="14"/>
      <c r="AD2873" s="14"/>
      <c r="AE2873" s="14"/>
      <c r="AT2873" s="263" t="s">
        <v>188</v>
      </c>
      <c r="AU2873" s="263" t="s">
        <v>82</v>
      </c>
      <c r="AV2873" s="14" t="s">
        <v>82</v>
      </c>
      <c r="AW2873" s="14" t="s">
        <v>30</v>
      </c>
      <c r="AX2873" s="14" t="s">
        <v>73</v>
      </c>
      <c r="AY2873" s="263" t="s">
        <v>129</v>
      </c>
    </row>
    <row r="2874" spans="1:51" s="14" customFormat="1" ht="12">
      <c r="A2874" s="14"/>
      <c r="B2874" s="253"/>
      <c r="C2874" s="254"/>
      <c r="D2874" s="234" t="s">
        <v>188</v>
      </c>
      <c r="E2874" s="255" t="s">
        <v>1</v>
      </c>
      <c r="F2874" s="256" t="s">
        <v>728</v>
      </c>
      <c r="G2874" s="254"/>
      <c r="H2874" s="257">
        <v>0.09</v>
      </c>
      <c r="I2874" s="258"/>
      <c r="J2874" s="254"/>
      <c r="K2874" s="254"/>
      <c r="L2874" s="259"/>
      <c r="M2874" s="260"/>
      <c r="N2874" s="261"/>
      <c r="O2874" s="261"/>
      <c r="P2874" s="261"/>
      <c r="Q2874" s="261"/>
      <c r="R2874" s="261"/>
      <c r="S2874" s="261"/>
      <c r="T2874" s="262"/>
      <c r="U2874" s="14"/>
      <c r="V2874" s="14"/>
      <c r="W2874" s="14"/>
      <c r="X2874" s="14"/>
      <c r="Y2874" s="14"/>
      <c r="Z2874" s="14"/>
      <c r="AA2874" s="14"/>
      <c r="AB2874" s="14"/>
      <c r="AC2874" s="14"/>
      <c r="AD2874" s="14"/>
      <c r="AE2874" s="14"/>
      <c r="AT2874" s="263" t="s">
        <v>188</v>
      </c>
      <c r="AU2874" s="263" t="s">
        <v>82</v>
      </c>
      <c r="AV2874" s="14" t="s">
        <v>82</v>
      </c>
      <c r="AW2874" s="14" t="s">
        <v>30</v>
      </c>
      <c r="AX2874" s="14" t="s">
        <v>73</v>
      </c>
      <c r="AY2874" s="263" t="s">
        <v>129</v>
      </c>
    </row>
    <row r="2875" spans="1:51" s="14" customFormat="1" ht="12">
      <c r="A2875" s="14"/>
      <c r="B2875" s="253"/>
      <c r="C2875" s="254"/>
      <c r="D2875" s="234" t="s">
        <v>188</v>
      </c>
      <c r="E2875" s="255" t="s">
        <v>1</v>
      </c>
      <c r="F2875" s="256" t="s">
        <v>1724</v>
      </c>
      <c r="G2875" s="254"/>
      <c r="H2875" s="257">
        <v>0.27</v>
      </c>
      <c r="I2875" s="258"/>
      <c r="J2875" s="254"/>
      <c r="K2875" s="254"/>
      <c r="L2875" s="259"/>
      <c r="M2875" s="260"/>
      <c r="N2875" s="261"/>
      <c r="O2875" s="261"/>
      <c r="P2875" s="261"/>
      <c r="Q2875" s="261"/>
      <c r="R2875" s="261"/>
      <c r="S2875" s="261"/>
      <c r="T2875" s="262"/>
      <c r="U2875" s="14"/>
      <c r="V2875" s="14"/>
      <c r="W2875" s="14"/>
      <c r="X2875" s="14"/>
      <c r="Y2875" s="14"/>
      <c r="Z2875" s="14"/>
      <c r="AA2875" s="14"/>
      <c r="AB2875" s="14"/>
      <c r="AC2875" s="14"/>
      <c r="AD2875" s="14"/>
      <c r="AE2875" s="14"/>
      <c r="AT2875" s="263" t="s">
        <v>188</v>
      </c>
      <c r="AU2875" s="263" t="s">
        <v>82</v>
      </c>
      <c r="AV2875" s="14" t="s">
        <v>82</v>
      </c>
      <c r="AW2875" s="14" t="s">
        <v>30</v>
      </c>
      <c r="AX2875" s="14" t="s">
        <v>73</v>
      </c>
      <c r="AY2875" s="263" t="s">
        <v>129</v>
      </c>
    </row>
    <row r="2876" spans="1:51" s="13" customFormat="1" ht="12">
      <c r="A2876" s="13"/>
      <c r="B2876" s="243"/>
      <c r="C2876" s="244"/>
      <c r="D2876" s="234" t="s">
        <v>188</v>
      </c>
      <c r="E2876" s="245" t="s">
        <v>1</v>
      </c>
      <c r="F2876" s="246" t="s">
        <v>1016</v>
      </c>
      <c r="G2876" s="244"/>
      <c r="H2876" s="245" t="s">
        <v>1</v>
      </c>
      <c r="I2876" s="247"/>
      <c r="J2876" s="244"/>
      <c r="K2876" s="244"/>
      <c r="L2876" s="248"/>
      <c r="M2876" s="249"/>
      <c r="N2876" s="250"/>
      <c r="O2876" s="250"/>
      <c r="P2876" s="250"/>
      <c r="Q2876" s="250"/>
      <c r="R2876" s="250"/>
      <c r="S2876" s="250"/>
      <c r="T2876" s="251"/>
      <c r="U2876" s="13"/>
      <c r="V2876" s="13"/>
      <c r="W2876" s="13"/>
      <c r="X2876" s="13"/>
      <c r="Y2876" s="13"/>
      <c r="Z2876" s="13"/>
      <c r="AA2876" s="13"/>
      <c r="AB2876" s="13"/>
      <c r="AC2876" s="13"/>
      <c r="AD2876" s="13"/>
      <c r="AE2876" s="13"/>
      <c r="AT2876" s="252" t="s">
        <v>188</v>
      </c>
      <c r="AU2876" s="252" t="s">
        <v>82</v>
      </c>
      <c r="AV2876" s="13" t="s">
        <v>80</v>
      </c>
      <c r="AW2876" s="13" t="s">
        <v>30</v>
      </c>
      <c r="AX2876" s="13" t="s">
        <v>73</v>
      </c>
      <c r="AY2876" s="252" t="s">
        <v>129</v>
      </c>
    </row>
    <row r="2877" spans="1:51" s="14" customFormat="1" ht="12">
      <c r="A2877" s="14"/>
      <c r="B2877" s="253"/>
      <c r="C2877" s="254"/>
      <c r="D2877" s="234" t="s">
        <v>188</v>
      </c>
      <c r="E2877" s="255" t="s">
        <v>1</v>
      </c>
      <c r="F2877" s="256" t="s">
        <v>1412</v>
      </c>
      <c r="G2877" s="254"/>
      <c r="H2877" s="257">
        <v>20.625</v>
      </c>
      <c r="I2877" s="258"/>
      <c r="J2877" s="254"/>
      <c r="K2877" s="254"/>
      <c r="L2877" s="259"/>
      <c r="M2877" s="260"/>
      <c r="N2877" s="261"/>
      <c r="O2877" s="261"/>
      <c r="P2877" s="261"/>
      <c r="Q2877" s="261"/>
      <c r="R2877" s="261"/>
      <c r="S2877" s="261"/>
      <c r="T2877" s="262"/>
      <c r="U2877" s="14"/>
      <c r="V2877" s="14"/>
      <c r="W2877" s="14"/>
      <c r="X2877" s="14"/>
      <c r="Y2877" s="14"/>
      <c r="Z2877" s="14"/>
      <c r="AA2877" s="14"/>
      <c r="AB2877" s="14"/>
      <c r="AC2877" s="14"/>
      <c r="AD2877" s="14"/>
      <c r="AE2877" s="14"/>
      <c r="AT2877" s="263" t="s">
        <v>188</v>
      </c>
      <c r="AU2877" s="263" t="s">
        <v>82</v>
      </c>
      <c r="AV2877" s="14" t="s">
        <v>82</v>
      </c>
      <c r="AW2877" s="14" t="s">
        <v>30</v>
      </c>
      <c r="AX2877" s="14" t="s">
        <v>73</v>
      </c>
      <c r="AY2877" s="263" t="s">
        <v>129</v>
      </c>
    </row>
    <row r="2878" spans="1:51" s="14" customFormat="1" ht="12">
      <c r="A2878" s="14"/>
      <c r="B2878" s="253"/>
      <c r="C2878" s="254"/>
      <c r="D2878" s="234" t="s">
        <v>188</v>
      </c>
      <c r="E2878" s="255" t="s">
        <v>1</v>
      </c>
      <c r="F2878" s="256" t="s">
        <v>1739</v>
      </c>
      <c r="G2878" s="254"/>
      <c r="H2878" s="257">
        <v>1.08</v>
      </c>
      <c r="I2878" s="258"/>
      <c r="J2878" s="254"/>
      <c r="K2878" s="254"/>
      <c r="L2878" s="259"/>
      <c r="M2878" s="260"/>
      <c r="N2878" s="261"/>
      <c r="O2878" s="261"/>
      <c r="P2878" s="261"/>
      <c r="Q2878" s="261"/>
      <c r="R2878" s="261"/>
      <c r="S2878" s="261"/>
      <c r="T2878" s="262"/>
      <c r="U2878" s="14"/>
      <c r="V2878" s="14"/>
      <c r="W2878" s="14"/>
      <c r="X2878" s="14"/>
      <c r="Y2878" s="14"/>
      <c r="Z2878" s="14"/>
      <c r="AA2878" s="14"/>
      <c r="AB2878" s="14"/>
      <c r="AC2878" s="14"/>
      <c r="AD2878" s="14"/>
      <c r="AE2878" s="14"/>
      <c r="AT2878" s="263" t="s">
        <v>188</v>
      </c>
      <c r="AU2878" s="263" t="s">
        <v>82</v>
      </c>
      <c r="AV2878" s="14" t="s">
        <v>82</v>
      </c>
      <c r="AW2878" s="14" t="s">
        <v>30</v>
      </c>
      <c r="AX2878" s="14" t="s">
        <v>73</v>
      </c>
      <c r="AY2878" s="263" t="s">
        <v>129</v>
      </c>
    </row>
    <row r="2879" spans="1:51" s="13" customFormat="1" ht="12">
      <c r="A2879" s="13"/>
      <c r="B2879" s="243"/>
      <c r="C2879" s="244"/>
      <c r="D2879" s="234" t="s">
        <v>188</v>
      </c>
      <c r="E2879" s="245" t="s">
        <v>1</v>
      </c>
      <c r="F2879" s="246" t="s">
        <v>1019</v>
      </c>
      <c r="G2879" s="244"/>
      <c r="H2879" s="245" t="s">
        <v>1</v>
      </c>
      <c r="I2879" s="247"/>
      <c r="J2879" s="244"/>
      <c r="K2879" s="244"/>
      <c r="L2879" s="248"/>
      <c r="M2879" s="249"/>
      <c r="N2879" s="250"/>
      <c r="O2879" s="250"/>
      <c r="P2879" s="250"/>
      <c r="Q2879" s="250"/>
      <c r="R2879" s="250"/>
      <c r="S2879" s="250"/>
      <c r="T2879" s="251"/>
      <c r="U2879" s="13"/>
      <c r="V2879" s="13"/>
      <c r="W2879" s="13"/>
      <c r="X2879" s="13"/>
      <c r="Y2879" s="13"/>
      <c r="Z2879" s="13"/>
      <c r="AA2879" s="13"/>
      <c r="AB2879" s="13"/>
      <c r="AC2879" s="13"/>
      <c r="AD2879" s="13"/>
      <c r="AE2879" s="13"/>
      <c r="AT2879" s="252" t="s">
        <v>188</v>
      </c>
      <c r="AU2879" s="252" t="s">
        <v>82</v>
      </c>
      <c r="AV2879" s="13" t="s">
        <v>80</v>
      </c>
      <c r="AW2879" s="13" t="s">
        <v>30</v>
      </c>
      <c r="AX2879" s="13" t="s">
        <v>73</v>
      </c>
      <c r="AY2879" s="252" t="s">
        <v>129</v>
      </c>
    </row>
    <row r="2880" spans="1:51" s="14" customFormat="1" ht="12">
      <c r="A2880" s="14"/>
      <c r="B2880" s="253"/>
      <c r="C2880" s="254"/>
      <c r="D2880" s="234" t="s">
        <v>188</v>
      </c>
      <c r="E2880" s="255" t="s">
        <v>1</v>
      </c>
      <c r="F2880" s="256" t="s">
        <v>708</v>
      </c>
      <c r="G2880" s="254"/>
      <c r="H2880" s="257">
        <v>17.25</v>
      </c>
      <c r="I2880" s="258"/>
      <c r="J2880" s="254"/>
      <c r="K2880" s="254"/>
      <c r="L2880" s="259"/>
      <c r="M2880" s="260"/>
      <c r="N2880" s="261"/>
      <c r="O2880" s="261"/>
      <c r="P2880" s="261"/>
      <c r="Q2880" s="261"/>
      <c r="R2880" s="261"/>
      <c r="S2880" s="261"/>
      <c r="T2880" s="262"/>
      <c r="U2880" s="14"/>
      <c r="V2880" s="14"/>
      <c r="W2880" s="14"/>
      <c r="X2880" s="14"/>
      <c r="Y2880" s="14"/>
      <c r="Z2880" s="14"/>
      <c r="AA2880" s="14"/>
      <c r="AB2880" s="14"/>
      <c r="AC2880" s="14"/>
      <c r="AD2880" s="14"/>
      <c r="AE2880" s="14"/>
      <c r="AT2880" s="263" t="s">
        <v>188</v>
      </c>
      <c r="AU2880" s="263" t="s">
        <v>82</v>
      </c>
      <c r="AV2880" s="14" t="s">
        <v>82</v>
      </c>
      <c r="AW2880" s="14" t="s">
        <v>30</v>
      </c>
      <c r="AX2880" s="14" t="s">
        <v>73</v>
      </c>
      <c r="AY2880" s="263" t="s">
        <v>129</v>
      </c>
    </row>
    <row r="2881" spans="1:51" s="14" customFormat="1" ht="12">
      <c r="A2881" s="14"/>
      <c r="B2881" s="253"/>
      <c r="C2881" s="254"/>
      <c r="D2881" s="234" t="s">
        <v>188</v>
      </c>
      <c r="E2881" s="255" t="s">
        <v>1</v>
      </c>
      <c r="F2881" s="256" t="s">
        <v>739</v>
      </c>
      <c r="G2881" s="254"/>
      <c r="H2881" s="257">
        <v>0.9</v>
      </c>
      <c r="I2881" s="258"/>
      <c r="J2881" s="254"/>
      <c r="K2881" s="254"/>
      <c r="L2881" s="259"/>
      <c r="M2881" s="260"/>
      <c r="N2881" s="261"/>
      <c r="O2881" s="261"/>
      <c r="P2881" s="261"/>
      <c r="Q2881" s="261"/>
      <c r="R2881" s="261"/>
      <c r="S2881" s="261"/>
      <c r="T2881" s="262"/>
      <c r="U2881" s="14"/>
      <c r="V2881" s="14"/>
      <c r="W2881" s="14"/>
      <c r="X2881" s="14"/>
      <c r="Y2881" s="14"/>
      <c r="Z2881" s="14"/>
      <c r="AA2881" s="14"/>
      <c r="AB2881" s="14"/>
      <c r="AC2881" s="14"/>
      <c r="AD2881" s="14"/>
      <c r="AE2881" s="14"/>
      <c r="AT2881" s="263" t="s">
        <v>188</v>
      </c>
      <c r="AU2881" s="263" t="s">
        <v>82</v>
      </c>
      <c r="AV2881" s="14" t="s">
        <v>82</v>
      </c>
      <c r="AW2881" s="14" t="s">
        <v>30</v>
      </c>
      <c r="AX2881" s="14" t="s">
        <v>73</v>
      </c>
      <c r="AY2881" s="263" t="s">
        <v>129</v>
      </c>
    </row>
    <row r="2882" spans="1:51" s="14" customFormat="1" ht="12">
      <c r="A2882" s="14"/>
      <c r="B2882" s="253"/>
      <c r="C2882" s="254"/>
      <c r="D2882" s="234" t="s">
        <v>188</v>
      </c>
      <c r="E2882" s="255" t="s">
        <v>1</v>
      </c>
      <c r="F2882" s="256" t="s">
        <v>693</v>
      </c>
      <c r="G2882" s="254"/>
      <c r="H2882" s="257">
        <v>0.203</v>
      </c>
      <c r="I2882" s="258"/>
      <c r="J2882" s="254"/>
      <c r="K2882" s="254"/>
      <c r="L2882" s="259"/>
      <c r="M2882" s="260"/>
      <c r="N2882" s="261"/>
      <c r="O2882" s="261"/>
      <c r="P2882" s="261"/>
      <c r="Q2882" s="261"/>
      <c r="R2882" s="261"/>
      <c r="S2882" s="261"/>
      <c r="T2882" s="262"/>
      <c r="U2882" s="14"/>
      <c r="V2882" s="14"/>
      <c r="W2882" s="14"/>
      <c r="X2882" s="14"/>
      <c r="Y2882" s="14"/>
      <c r="Z2882" s="14"/>
      <c r="AA2882" s="14"/>
      <c r="AB2882" s="14"/>
      <c r="AC2882" s="14"/>
      <c r="AD2882" s="14"/>
      <c r="AE2882" s="14"/>
      <c r="AT2882" s="263" t="s">
        <v>188</v>
      </c>
      <c r="AU2882" s="263" t="s">
        <v>82</v>
      </c>
      <c r="AV2882" s="14" t="s">
        <v>82</v>
      </c>
      <c r="AW2882" s="14" t="s">
        <v>30</v>
      </c>
      <c r="AX2882" s="14" t="s">
        <v>73</v>
      </c>
      <c r="AY2882" s="263" t="s">
        <v>129</v>
      </c>
    </row>
    <row r="2883" spans="1:51" s="13" customFormat="1" ht="12">
      <c r="A2883" s="13"/>
      <c r="B2883" s="243"/>
      <c r="C2883" s="244"/>
      <c r="D2883" s="234" t="s">
        <v>188</v>
      </c>
      <c r="E2883" s="245" t="s">
        <v>1</v>
      </c>
      <c r="F2883" s="246" t="s">
        <v>1020</v>
      </c>
      <c r="G2883" s="244"/>
      <c r="H2883" s="245" t="s">
        <v>1</v>
      </c>
      <c r="I2883" s="247"/>
      <c r="J2883" s="244"/>
      <c r="K2883" s="244"/>
      <c r="L2883" s="248"/>
      <c r="M2883" s="249"/>
      <c r="N2883" s="250"/>
      <c r="O2883" s="250"/>
      <c r="P2883" s="250"/>
      <c r="Q2883" s="250"/>
      <c r="R2883" s="250"/>
      <c r="S2883" s="250"/>
      <c r="T2883" s="251"/>
      <c r="U2883" s="13"/>
      <c r="V2883" s="13"/>
      <c r="W2883" s="13"/>
      <c r="X2883" s="13"/>
      <c r="Y2883" s="13"/>
      <c r="Z2883" s="13"/>
      <c r="AA2883" s="13"/>
      <c r="AB2883" s="13"/>
      <c r="AC2883" s="13"/>
      <c r="AD2883" s="13"/>
      <c r="AE2883" s="13"/>
      <c r="AT2883" s="252" t="s">
        <v>188</v>
      </c>
      <c r="AU2883" s="252" t="s">
        <v>82</v>
      </c>
      <c r="AV2883" s="13" t="s">
        <v>80</v>
      </c>
      <c r="AW2883" s="13" t="s">
        <v>30</v>
      </c>
      <c r="AX2883" s="13" t="s">
        <v>73</v>
      </c>
      <c r="AY2883" s="252" t="s">
        <v>129</v>
      </c>
    </row>
    <row r="2884" spans="1:51" s="14" customFormat="1" ht="12">
      <c r="A2884" s="14"/>
      <c r="B2884" s="253"/>
      <c r="C2884" s="254"/>
      <c r="D2884" s="234" t="s">
        <v>188</v>
      </c>
      <c r="E2884" s="255" t="s">
        <v>1</v>
      </c>
      <c r="F2884" s="256" t="s">
        <v>1740</v>
      </c>
      <c r="G2884" s="254"/>
      <c r="H2884" s="257">
        <v>10.35</v>
      </c>
      <c r="I2884" s="258"/>
      <c r="J2884" s="254"/>
      <c r="K2884" s="254"/>
      <c r="L2884" s="259"/>
      <c r="M2884" s="260"/>
      <c r="N2884" s="261"/>
      <c r="O2884" s="261"/>
      <c r="P2884" s="261"/>
      <c r="Q2884" s="261"/>
      <c r="R2884" s="261"/>
      <c r="S2884" s="261"/>
      <c r="T2884" s="262"/>
      <c r="U2884" s="14"/>
      <c r="V2884" s="14"/>
      <c r="W2884" s="14"/>
      <c r="X2884" s="14"/>
      <c r="Y2884" s="14"/>
      <c r="Z2884" s="14"/>
      <c r="AA2884" s="14"/>
      <c r="AB2884" s="14"/>
      <c r="AC2884" s="14"/>
      <c r="AD2884" s="14"/>
      <c r="AE2884" s="14"/>
      <c r="AT2884" s="263" t="s">
        <v>188</v>
      </c>
      <c r="AU2884" s="263" t="s">
        <v>82</v>
      </c>
      <c r="AV2884" s="14" t="s">
        <v>82</v>
      </c>
      <c r="AW2884" s="14" t="s">
        <v>30</v>
      </c>
      <c r="AX2884" s="14" t="s">
        <v>73</v>
      </c>
      <c r="AY2884" s="263" t="s">
        <v>129</v>
      </c>
    </row>
    <row r="2885" spans="1:51" s="14" customFormat="1" ht="12">
      <c r="A2885" s="14"/>
      <c r="B2885" s="253"/>
      <c r="C2885" s="254"/>
      <c r="D2885" s="234" t="s">
        <v>188</v>
      </c>
      <c r="E2885" s="255" t="s">
        <v>1</v>
      </c>
      <c r="F2885" s="256" t="s">
        <v>739</v>
      </c>
      <c r="G2885" s="254"/>
      <c r="H2885" s="257">
        <v>0.9</v>
      </c>
      <c r="I2885" s="258"/>
      <c r="J2885" s="254"/>
      <c r="K2885" s="254"/>
      <c r="L2885" s="259"/>
      <c r="M2885" s="260"/>
      <c r="N2885" s="261"/>
      <c r="O2885" s="261"/>
      <c r="P2885" s="261"/>
      <c r="Q2885" s="261"/>
      <c r="R2885" s="261"/>
      <c r="S2885" s="261"/>
      <c r="T2885" s="262"/>
      <c r="U2885" s="14"/>
      <c r="V2885" s="14"/>
      <c r="W2885" s="14"/>
      <c r="X2885" s="14"/>
      <c r="Y2885" s="14"/>
      <c r="Z2885" s="14"/>
      <c r="AA2885" s="14"/>
      <c r="AB2885" s="14"/>
      <c r="AC2885" s="14"/>
      <c r="AD2885" s="14"/>
      <c r="AE2885" s="14"/>
      <c r="AT2885" s="263" t="s">
        <v>188</v>
      </c>
      <c r="AU2885" s="263" t="s">
        <v>82</v>
      </c>
      <c r="AV2885" s="14" t="s">
        <v>82</v>
      </c>
      <c r="AW2885" s="14" t="s">
        <v>30</v>
      </c>
      <c r="AX2885" s="14" t="s">
        <v>73</v>
      </c>
      <c r="AY2885" s="263" t="s">
        <v>129</v>
      </c>
    </row>
    <row r="2886" spans="1:51" s="14" customFormat="1" ht="12">
      <c r="A2886" s="14"/>
      <c r="B2886" s="253"/>
      <c r="C2886" s="254"/>
      <c r="D2886" s="234" t="s">
        <v>188</v>
      </c>
      <c r="E2886" s="255" t="s">
        <v>1</v>
      </c>
      <c r="F2886" s="256" t="s">
        <v>693</v>
      </c>
      <c r="G2886" s="254"/>
      <c r="H2886" s="257">
        <v>0.203</v>
      </c>
      <c r="I2886" s="258"/>
      <c r="J2886" s="254"/>
      <c r="K2886" s="254"/>
      <c r="L2886" s="259"/>
      <c r="M2886" s="260"/>
      <c r="N2886" s="261"/>
      <c r="O2886" s="261"/>
      <c r="P2886" s="261"/>
      <c r="Q2886" s="261"/>
      <c r="R2886" s="261"/>
      <c r="S2886" s="261"/>
      <c r="T2886" s="262"/>
      <c r="U2886" s="14"/>
      <c r="V2886" s="14"/>
      <c r="W2886" s="14"/>
      <c r="X2886" s="14"/>
      <c r="Y2886" s="14"/>
      <c r="Z2886" s="14"/>
      <c r="AA2886" s="14"/>
      <c r="AB2886" s="14"/>
      <c r="AC2886" s="14"/>
      <c r="AD2886" s="14"/>
      <c r="AE2886" s="14"/>
      <c r="AT2886" s="263" t="s">
        <v>188</v>
      </c>
      <c r="AU2886" s="263" t="s">
        <v>82</v>
      </c>
      <c r="AV2886" s="14" t="s">
        <v>82</v>
      </c>
      <c r="AW2886" s="14" t="s">
        <v>30</v>
      </c>
      <c r="AX2886" s="14" t="s">
        <v>73</v>
      </c>
      <c r="AY2886" s="263" t="s">
        <v>129</v>
      </c>
    </row>
    <row r="2887" spans="1:51" s="13" customFormat="1" ht="12">
      <c r="A2887" s="13"/>
      <c r="B2887" s="243"/>
      <c r="C2887" s="244"/>
      <c r="D2887" s="234" t="s">
        <v>188</v>
      </c>
      <c r="E2887" s="245" t="s">
        <v>1</v>
      </c>
      <c r="F2887" s="246" t="s">
        <v>1022</v>
      </c>
      <c r="G2887" s="244"/>
      <c r="H2887" s="245" t="s">
        <v>1</v>
      </c>
      <c r="I2887" s="247"/>
      <c r="J2887" s="244"/>
      <c r="K2887" s="244"/>
      <c r="L2887" s="248"/>
      <c r="M2887" s="249"/>
      <c r="N2887" s="250"/>
      <c r="O2887" s="250"/>
      <c r="P2887" s="250"/>
      <c r="Q2887" s="250"/>
      <c r="R2887" s="250"/>
      <c r="S2887" s="250"/>
      <c r="T2887" s="251"/>
      <c r="U2887" s="13"/>
      <c r="V2887" s="13"/>
      <c r="W2887" s="13"/>
      <c r="X2887" s="13"/>
      <c r="Y2887" s="13"/>
      <c r="Z2887" s="13"/>
      <c r="AA2887" s="13"/>
      <c r="AB2887" s="13"/>
      <c r="AC2887" s="13"/>
      <c r="AD2887" s="13"/>
      <c r="AE2887" s="13"/>
      <c r="AT2887" s="252" t="s">
        <v>188</v>
      </c>
      <c r="AU2887" s="252" t="s">
        <v>82</v>
      </c>
      <c r="AV2887" s="13" t="s">
        <v>80</v>
      </c>
      <c r="AW2887" s="13" t="s">
        <v>30</v>
      </c>
      <c r="AX2887" s="13" t="s">
        <v>73</v>
      </c>
      <c r="AY2887" s="252" t="s">
        <v>129</v>
      </c>
    </row>
    <row r="2888" spans="1:51" s="14" customFormat="1" ht="12">
      <c r="A2888" s="14"/>
      <c r="B2888" s="253"/>
      <c r="C2888" s="254"/>
      <c r="D2888" s="234" t="s">
        <v>188</v>
      </c>
      <c r="E2888" s="255" t="s">
        <v>1</v>
      </c>
      <c r="F2888" s="256" t="s">
        <v>715</v>
      </c>
      <c r="G2888" s="254"/>
      <c r="H2888" s="257">
        <v>16.875</v>
      </c>
      <c r="I2888" s="258"/>
      <c r="J2888" s="254"/>
      <c r="K2888" s="254"/>
      <c r="L2888" s="259"/>
      <c r="M2888" s="260"/>
      <c r="N2888" s="261"/>
      <c r="O2888" s="261"/>
      <c r="P2888" s="261"/>
      <c r="Q2888" s="261"/>
      <c r="R2888" s="261"/>
      <c r="S2888" s="261"/>
      <c r="T2888" s="262"/>
      <c r="U2888" s="14"/>
      <c r="V2888" s="14"/>
      <c r="W2888" s="14"/>
      <c r="X2888" s="14"/>
      <c r="Y2888" s="14"/>
      <c r="Z2888" s="14"/>
      <c r="AA2888" s="14"/>
      <c r="AB2888" s="14"/>
      <c r="AC2888" s="14"/>
      <c r="AD2888" s="14"/>
      <c r="AE2888" s="14"/>
      <c r="AT2888" s="263" t="s">
        <v>188</v>
      </c>
      <c r="AU2888" s="263" t="s">
        <v>82</v>
      </c>
      <c r="AV2888" s="14" t="s">
        <v>82</v>
      </c>
      <c r="AW2888" s="14" t="s">
        <v>30</v>
      </c>
      <c r="AX2888" s="14" t="s">
        <v>73</v>
      </c>
      <c r="AY2888" s="263" t="s">
        <v>129</v>
      </c>
    </row>
    <row r="2889" spans="1:51" s="14" customFormat="1" ht="12">
      <c r="A2889" s="14"/>
      <c r="B2889" s="253"/>
      <c r="C2889" s="254"/>
      <c r="D2889" s="234" t="s">
        <v>188</v>
      </c>
      <c r="E2889" s="255" t="s">
        <v>1</v>
      </c>
      <c r="F2889" s="256" t="s">
        <v>1741</v>
      </c>
      <c r="G2889" s="254"/>
      <c r="H2889" s="257">
        <v>0.825</v>
      </c>
      <c r="I2889" s="258"/>
      <c r="J2889" s="254"/>
      <c r="K2889" s="254"/>
      <c r="L2889" s="259"/>
      <c r="M2889" s="260"/>
      <c r="N2889" s="261"/>
      <c r="O2889" s="261"/>
      <c r="P2889" s="261"/>
      <c r="Q2889" s="261"/>
      <c r="R2889" s="261"/>
      <c r="S2889" s="261"/>
      <c r="T2889" s="262"/>
      <c r="U2889" s="14"/>
      <c r="V2889" s="14"/>
      <c r="W2889" s="14"/>
      <c r="X2889" s="14"/>
      <c r="Y2889" s="14"/>
      <c r="Z2889" s="14"/>
      <c r="AA2889" s="14"/>
      <c r="AB2889" s="14"/>
      <c r="AC2889" s="14"/>
      <c r="AD2889" s="14"/>
      <c r="AE2889" s="14"/>
      <c r="AT2889" s="263" t="s">
        <v>188</v>
      </c>
      <c r="AU2889" s="263" t="s">
        <v>82</v>
      </c>
      <c r="AV2889" s="14" t="s">
        <v>82</v>
      </c>
      <c r="AW2889" s="14" t="s">
        <v>30</v>
      </c>
      <c r="AX2889" s="14" t="s">
        <v>73</v>
      </c>
      <c r="AY2889" s="263" t="s">
        <v>129</v>
      </c>
    </row>
    <row r="2890" spans="1:51" s="14" customFormat="1" ht="12">
      <c r="A2890" s="14"/>
      <c r="B2890" s="253"/>
      <c r="C2890" s="254"/>
      <c r="D2890" s="234" t="s">
        <v>188</v>
      </c>
      <c r="E2890" s="255" t="s">
        <v>1</v>
      </c>
      <c r="F2890" s="256" t="s">
        <v>693</v>
      </c>
      <c r="G2890" s="254"/>
      <c r="H2890" s="257">
        <v>0.203</v>
      </c>
      <c r="I2890" s="258"/>
      <c r="J2890" s="254"/>
      <c r="K2890" s="254"/>
      <c r="L2890" s="259"/>
      <c r="M2890" s="260"/>
      <c r="N2890" s="261"/>
      <c r="O2890" s="261"/>
      <c r="P2890" s="261"/>
      <c r="Q2890" s="261"/>
      <c r="R2890" s="261"/>
      <c r="S2890" s="261"/>
      <c r="T2890" s="262"/>
      <c r="U2890" s="14"/>
      <c r="V2890" s="14"/>
      <c r="W2890" s="14"/>
      <c r="X2890" s="14"/>
      <c r="Y2890" s="14"/>
      <c r="Z2890" s="14"/>
      <c r="AA2890" s="14"/>
      <c r="AB2890" s="14"/>
      <c r="AC2890" s="14"/>
      <c r="AD2890" s="14"/>
      <c r="AE2890" s="14"/>
      <c r="AT2890" s="263" t="s">
        <v>188</v>
      </c>
      <c r="AU2890" s="263" t="s">
        <v>82</v>
      </c>
      <c r="AV2890" s="14" t="s">
        <v>82</v>
      </c>
      <c r="AW2890" s="14" t="s">
        <v>30</v>
      </c>
      <c r="AX2890" s="14" t="s">
        <v>73</v>
      </c>
      <c r="AY2890" s="263" t="s">
        <v>129</v>
      </c>
    </row>
    <row r="2891" spans="1:51" s="13" customFormat="1" ht="12">
      <c r="A2891" s="13"/>
      <c r="B2891" s="243"/>
      <c r="C2891" s="244"/>
      <c r="D2891" s="234" t="s">
        <v>188</v>
      </c>
      <c r="E2891" s="245" t="s">
        <v>1</v>
      </c>
      <c r="F2891" s="246" t="s">
        <v>1024</v>
      </c>
      <c r="G2891" s="244"/>
      <c r="H2891" s="245" t="s">
        <v>1</v>
      </c>
      <c r="I2891" s="247"/>
      <c r="J2891" s="244"/>
      <c r="K2891" s="244"/>
      <c r="L2891" s="248"/>
      <c r="M2891" s="249"/>
      <c r="N2891" s="250"/>
      <c r="O2891" s="250"/>
      <c r="P2891" s="250"/>
      <c r="Q2891" s="250"/>
      <c r="R2891" s="250"/>
      <c r="S2891" s="250"/>
      <c r="T2891" s="251"/>
      <c r="U2891" s="13"/>
      <c r="V2891" s="13"/>
      <c r="W2891" s="13"/>
      <c r="X2891" s="13"/>
      <c r="Y2891" s="13"/>
      <c r="Z2891" s="13"/>
      <c r="AA2891" s="13"/>
      <c r="AB2891" s="13"/>
      <c r="AC2891" s="13"/>
      <c r="AD2891" s="13"/>
      <c r="AE2891" s="13"/>
      <c r="AT2891" s="252" t="s">
        <v>188</v>
      </c>
      <c r="AU2891" s="252" t="s">
        <v>82</v>
      </c>
      <c r="AV2891" s="13" t="s">
        <v>80</v>
      </c>
      <c r="AW2891" s="13" t="s">
        <v>30</v>
      </c>
      <c r="AX2891" s="13" t="s">
        <v>73</v>
      </c>
      <c r="AY2891" s="252" t="s">
        <v>129</v>
      </c>
    </row>
    <row r="2892" spans="1:51" s="14" customFormat="1" ht="12">
      <c r="A2892" s="14"/>
      <c r="B2892" s="253"/>
      <c r="C2892" s="254"/>
      <c r="D2892" s="234" t="s">
        <v>188</v>
      </c>
      <c r="E2892" s="255" t="s">
        <v>1</v>
      </c>
      <c r="F2892" s="256" t="s">
        <v>708</v>
      </c>
      <c r="G2892" s="254"/>
      <c r="H2892" s="257">
        <v>17.25</v>
      </c>
      <c r="I2892" s="258"/>
      <c r="J2892" s="254"/>
      <c r="K2892" s="254"/>
      <c r="L2892" s="259"/>
      <c r="M2892" s="260"/>
      <c r="N2892" s="261"/>
      <c r="O2892" s="261"/>
      <c r="P2892" s="261"/>
      <c r="Q2892" s="261"/>
      <c r="R2892" s="261"/>
      <c r="S2892" s="261"/>
      <c r="T2892" s="262"/>
      <c r="U2892" s="14"/>
      <c r="V2892" s="14"/>
      <c r="W2892" s="14"/>
      <c r="X2892" s="14"/>
      <c r="Y2892" s="14"/>
      <c r="Z2892" s="14"/>
      <c r="AA2892" s="14"/>
      <c r="AB2892" s="14"/>
      <c r="AC2892" s="14"/>
      <c r="AD2892" s="14"/>
      <c r="AE2892" s="14"/>
      <c r="AT2892" s="263" t="s">
        <v>188</v>
      </c>
      <c r="AU2892" s="263" t="s">
        <v>82</v>
      </c>
      <c r="AV2892" s="14" t="s">
        <v>82</v>
      </c>
      <c r="AW2892" s="14" t="s">
        <v>30</v>
      </c>
      <c r="AX2892" s="14" t="s">
        <v>73</v>
      </c>
      <c r="AY2892" s="263" t="s">
        <v>129</v>
      </c>
    </row>
    <row r="2893" spans="1:51" s="14" customFormat="1" ht="12">
      <c r="A2893" s="14"/>
      <c r="B2893" s="253"/>
      <c r="C2893" s="254"/>
      <c r="D2893" s="234" t="s">
        <v>188</v>
      </c>
      <c r="E2893" s="255" t="s">
        <v>1</v>
      </c>
      <c r="F2893" s="256" t="s">
        <v>739</v>
      </c>
      <c r="G2893" s="254"/>
      <c r="H2893" s="257">
        <v>0.9</v>
      </c>
      <c r="I2893" s="258"/>
      <c r="J2893" s="254"/>
      <c r="K2893" s="254"/>
      <c r="L2893" s="259"/>
      <c r="M2893" s="260"/>
      <c r="N2893" s="261"/>
      <c r="O2893" s="261"/>
      <c r="P2893" s="261"/>
      <c r="Q2893" s="261"/>
      <c r="R2893" s="261"/>
      <c r="S2893" s="261"/>
      <c r="T2893" s="262"/>
      <c r="U2893" s="14"/>
      <c r="V2893" s="14"/>
      <c r="W2893" s="14"/>
      <c r="X2893" s="14"/>
      <c r="Y2893" s="14"/>
      <c r="Z2893" s="14"/>
      <c r="AA2893" s="14"/>
      <c r="AB2893" s="14"/>
      <c r="AC2893" s="14"/>
      <c r="AD2893" s="14"/>
      <c r="AE2893" s="14"/>
      <c r="AT2893" s="263" t="s">
        <v>188</v>
      </c>
      <c r="AU2893" s="263" t="s">
        <v>82</v>
      </c>
      <c r="AV2893" s="14" t="s">
        <v>82</v>
      </c>
      <c r="AW2893" s="14" t="s">
        <v>30</v>
      </c>
      <c r="AX2893" s="14" t="s">
        <v>73</v>
      </c>
      <c r="AY2893" s="263" t="s">
        <v>129</v>
      </c>
    </row>
    <row r="2894" spans="1:51" s="14" customFormat="1" ht="12">
      <c r="A2894" s="14"/>
      <c r="B2894" s="253"/>
      <c r="C2894" s="254"/>
      <c r="D2894" s="234" t="s">
        <v>188</v>
      </c>
      <c r="E2894" s="255" t="s">
        <v>1</v>
      </c>
      <c r="F2894" s="256" t="s">
        <v>693</v>
      </c>
      <c r="G2894" s="254"/>
      <c r="H2894" s="257">
        <v>0.203</v>
      </c>
      <c r="I2894" s="258"/>
      <c r="J2894" s="254"/>
      <c r="K2894" s="254"/>
      <c r="L2894" s="259"/>
      <c r="M2894" s="260"/>
      <c r="N2894" s="261"/>
      <c r="O2894" s="261"/>
      <c r="P2894" s="261"/>
      <c r="Q2894" s="261"/>
      <c r="R2894" s="261"/>
      <c r="S2894" s="261"/>
      <c r="T2894" s="262"/>
      <c r="U2894" s="14"/>
      <c r="V2894" s="14"/>
      <c r="W2894" s="14"/>
      <c r="X2894" s="14"/>
      <c r="Y2894" s="14"/>
      <c r="Z2894" s="14"/>
      <c r="AA2894" s="14"/>
      <c r="AB2894" s="14"/>
      <c r="AC2894" s="14"/>
      <c r="AD2894" s="14"/>
      <c r="AE2894" s="14"/>
      <c r="AT2894" s="263" t="s">
        <v>188</v>
      </c>
      <c r="AU2894" s="263" t="s">
        <v>82</v>
      </c>
      <c r="AV2894" s="14" t="s">
        <v>82</v>
      </c>
      <c r="AW2894" s="14" t="s">
        <v>30</v>
      </c>
      <c r="AX2894" s="14" t="s">
        <v>73</v>
      </c>
      <c r="AY2894" s="263" t="s">
        <v>129</v>
      </c>
    </row>
    <row r="2895" spans="1:51" s="16" customFormat="1" ht="12">
      <c r="A2895" s="16"/>
      <c r="B2895" s="286"/>
      <c r="C2895" s="287"/>
      <c r="D2895" s="234" t="s">
        <v>188</v>
      </c>
      <c r="E2895" s="288" t="s">
        <v>1</v>
      </c>
      <c r="F2895" s="289" t="s">
        <v>451</v>
      </c>
      <c r="G2895" s="287"/>
      <c r="H2895" s="290">
        <v>255.97000000000008</v>
      </c>
      <c r="I2895" s="291"/>
      <c r="J2895" s="287"/>
      <c r="K2895" s="287"/>
      <c r="L2895" s="292"/>
      <c r="M2895" s="293"/>
      <c r="N2895" s="294"/>
      <c r="O2895" s="294"/>
      <c r="P2895" s="294"/>
      <c r="Q2895" s="294"/>
      <c r="R2895" s="294"/>
      <c r="S2895" s="294"/>
      <c r="T2895" s="295"/>
      <c r="U2895" s="16"/>
      <c r="V2895" s="16"/>
      <c r="W2895" s="16"/>
      <c r="X2895" s="16"/>
      <c r="Y2895" s="16"/>
      <c r="Z2895" s="16"/>
      <c r="AA2895" s="16"/>
      <c r="AB2895" s="16"/>
      <c r="AC2895" s="16"/>
      <c r="AD2895" s="16"/>
      <c r="AE2895" s="16"/>
      <c r="AT2895" s="296" t="s">
        <v>188</v>
      </c>
      <c r="AU2895" s="296" t="s">
        <v>82</v>
      </c>
      <c r="AV2895" s="16" t="s">
        <v>141</v>
      </c>
      <c r="AW2895" s="16" t="s">
        <v>30</v>
      </c>
      <c r="AX2895" s="16" t="s">
        <v>73</v>
      </c>
      <c r="AY2895" s="296" t="s">
        <v>129</v>
      </c>
    </row>
    <row r="2896" spans="1:51" s="15" customFormat="1" ht="12">
      <c r="A2896" s="15"/>
      <c r="B2896" s="264"/>
      <c r="C2896" s="265"/>
      <c r="D2896" s="234" t="s">
        <v>188</v>
      </c>
      <c r="E2896" s="266" t="s">
        <v>1</v>
      </c>
      <c r="F2896" s="267" t="s">
        <v>197</v>
      </c>
      <c r="G2896" s="265"/>
      <c r="H2896" s="268">
        <v>462.94699999999955</v>
      </c>
      <c r="I2896" s="269"/>
      <c r="J2896" s="265"/>
      <c r="K2896" s="265"/>
      <c r="L2896" s="270"/>
      <c r="M2896" s="271"/>
      <c r="N2896" s="272"/>
      <c r="O2896" s="272"/>
      <c r="P2896" s="272"/>
      <c r="Q2896" s="272"/>
      <c r="R2896" s="272"/>
      <c r="S2896" s="272"/>
      <c r="T2896" s="273"/>
      <c r="U2896" s="15"/>
      <c r="V2896" s="15"/>
      <c r="W2896" s="15"/>
      <c r="X2896" s="15"/>
      <c r="Y2896" s="15"/>
      <c r="Z2896" s="15"/>
      <c r="AA2896" s="15"/>
      <c r="AB2896" s="15"/>
      <c r="AC2896" s="15"/>
      <c r="AD2896" s="15"/>
      <c r="AE2896" s="15"/>
      <c r="AT2896" s="274" t="s">
        <v>188</v>
      </c>
      <c r="AU2896" s="274" t="s">
        <v>82</v>
      </c>
      <c r="AV2896" s="15" t="s">
        <v>136</v>
      </c>
      <c r="AW2896" s="15" t="s">
        <v>30</v>
      </c>
      <c r="AX2896" s="15" t="s">
        <v>80</v>
      </c>
      <c r="AY2896" s="274" t="s">
        <v>129</v>
      </c>
    </row>
    <row r="2897" spans="1:65" s="2" customFormat="1" ht="21.75" customHeight="1">
      <c r="A2897" s="39"/>
      <c r="B2897" s="40"/>
      <c r="C2897" s="220" t="s">
        <v>1742</v>
      </c>
      <c r="D2897" s="220" t="s">
        <v>132</v>
      </c>
      <c r="E2897" s="221" t="s">
        <v>1743</v>
      </c>
      <c r="F2897" s="222" t="s">
        <v>1744</v>
      </c>
      <c r="G2897" s="223" t="s">
        <v>230</v>
      </c>
      <c r="H2897" s="224">
        <v>444.45</v>
      </c>
      <c r="I2897" s="225"/>
      <c r="J2897" s="226">
        <f>ROUND(I2897*H2897,2)</f>
        <v>0</v>
      </c>
      <c r="K2897" s="227"/>
      <c r="L2897" s="45"/>
      <c r="M2897" s="228" t="s">
        <v>1</v>
      </c>
      <c r="N2897" s="229" t="s">
        <v>38</v>
      </c>
      <c r="O2897" s="92"/>
      <c r="P2897" s="230">
        <f>O2897*H2897</f>
        <v>0</v>
      </c>
      <c r="Q2897" s="230">
        <v>0</v>
      </c>
      <c r="R2897" s="230">
        <f>Q2897*H2897</f>
        <v>0</v>
      </c>
      <c r="S2897" s="230">
        <v>0</v>
      </c>
      <c r="T2897" s="231">
        <f>S2897*H2897</f>
        <v>0</v>
      </c>
      <c r="U2897" s="39"/>
      <c r="V2897" s="39"/>
      <c r="W2897" s="39"/>
      <c r="X2897" s="39"/>
      <c r="Y2897" s="39"/>
      <c r="Z2897" s="39"/>
      <c r="AA2897" s="39"/>
      <c r="AB2897" s="39"/>
      <c r="AC2897" s="39"/>
      <c r="AD2897" s="39"/>
      <c r="AE2897" s="39"/>
      <c r="AR2897" s="232" t="s">
        <v>248</v>
      </c>
      <c r="AT2897" s="232" t="s">
        <v>132</v>
      </c>
      <c r="AU2897" s="232" t="s">
        <v>82</v>
      </c>
      <c r="AY2897" s="18" t="s">
        <v>129</v>
      </c>
      <c r="BE2897" s="233">
        <f>IF(N2897="základní",J2897,0)</f>
        <v>0</v>
      </c>
      <c r="BF2897" s="233">
        <f>IF(N2897="snížená",J2897,0)</f>
        <v>0</v>
      </c>
      <c r="BG2897" s="233">
        <f>IF(N2897="zákl. přenesená",J2897,0)</f>
        <v>0</v>
      </c>
      <c r="BH2897" s="233">
        <f>IF(N2897="sníž. přenesená",J2897,0)</f>
        <v>0</v>
      </c>
      <c r="BI2897" s="233">
        <f>IF(N2897="nulová",J2897,0)</f>
        <v>0</v>
      </c>
      <c r="BJ2897" s="18" t="s">
        <v>80</v>
      </c>
      <c r="BK2897" s="233">
        <f>ROUND(I2897*H2897,2)</f>
        <v>0</v>
      </c>
      <c r="BL2897" s="18" t="s">
        <v>248</v>
      </c>
      <c r="BM2897" s="232" t="s">
        <v>1745</v>
      </c>
    </row>
    <row r="2898" spans="1:47" s="2" customFormat="1" ht="12">
      <c r="A2898" s="39"/>
      <c r="B2898" s="40"/>
      <c r="C2898" s="41"/>
      <c r="D2898" s="234" t="s">
        <v>137</v>
      </c>
      <c r="E2898" s="41"/>
      <c r="F2898" s="235" t="s">
        <v>1744</v>
      </c>
      <c r="G2898" s="41"/>
      <c r="H2898" s="41"/>
      <c r="I2898" s="236"/>
      <c r="J2898" s="41"/>
      <c r="K2898" s="41"/>
      <c r="L2898" s="45"/>
      <c r="M2898" s="237"/>
      <c r="N2898" s="238"/>
      <c r="O2898" s="92"/>
      <c r="P2898" s="92"/>
      <c r="Q2898" s="92"/>
      <c r="R2898" s="92"/>
      <c r="S2898" s="92"/>
      <c r="T2898" s="93"/>
      <c r="U2898" s="39"/>
      <c r="V2898" s="39"/>
      <c r="W2898" s="39"/>
      <c r="X2898" s="39"/>
      <c r="Y2898" s="39"/>
      <c r="Z2898" s="39"/>
      <c r="AA2898" s="39"/>
      <c r="AB2898" s="39"/>
      <c r="AC2898" s="39"/>
      <c r="AD2898" s="39"/>
      <c r="AE2898" s="39"/>
      <c r="AT2898" s="18" t="s">
        <v>137</v>
      </c>
      <c r="AU2898" s="18" t="s">
        <v>82</v>
      </c>
    </row>
    <row r="2899" spans="1:51" s="13" customFormat="1" ht="12">
      <c r="A2899" s="13"/>
      <c r="B2899" s="243"/>
      <c r="C2899" s="244"/>
      <c r="D2899" s="234" t="s">
        <v>188</v>
      </c>
      <c r="E2899" s="245" t="s">
        <v>1</v>
      </c>
      <c r="F2899" s="246" t="s">
        <v>374</v>
      </c>
      <c r="G2899" s="244"/>
      <c r="H2899" s="245" t="s">
        <v>1</v>
      </c>
      <c r="I2899" s="247"/>
      <c r="J2899" s="244"/>
      <c r="K2899" s="244"/>
      <c r="L2899" s="248"/>
      <c r="M2899" s="249"/>
      <c r="N2899" s="250"/>
      <c r="O2899" s="250"/>
      <c r="P2899" s="250"/>
      <c r="Q2899" s="250"/>
      <c r="R2899" s="250"/>
      <c r="S2899" s="250"/>
      <c r="T2899" s="251"/>
      <c r="U2899" s="13"/>
      <c r="V2899" s="13"/>
      <c r="W2899" s="13"/>
      <c r="X2899" s="13"/>
      <c r="Y2899" s="13"/>
      <c r="Z2899" s="13"/>
      <c r="AA2899" s="13"/>
      <c r="AB2899" s="13"/>
      <c r="AC2899" s="13"/>
      <c r="AD2899" s="13"/>
      <c r="AE2899" s="13"/>
      <c r="AT2899" s="252" t="s">
        <v>188</v>
      </c>
      <c r="AU2899" s="252" t="s">
        <v>82</v>
      </c>
      <c r="AV2899" s="13" t="s">
        <v>80</v>
      </c>
      <c r="AW2899" s="13" t="s">
        <v>30</v>
      </c>
      <c r="AX2899" s="13" t="s">
        <v>73</v>
      </c>
      <c r="AY2899" s="252" t="s">
        <v>129</v>
      </c>
    </row>
    <row r="2900" spans="1:51" s="13" customFormat="1" ht="12">
      <c r="A2900" s="13"/>
      <c r="B2900" s="243"/>
      <c r="C2900" s="244"/>
      <c r="D2900" s="234" t="s">
        <v>188</v>
      </c>
      <c r="E2900" s="245" t="s">
        <v>1</v>
      </c>
      <c r="F2900" s="246" t="s">
        <v>1150</v>
      </c>
      <c r="G2900" s="244"/>
      <c r="H2900" s="245" t="s">
        <v>1</v>
      </c>
      <c r="I2900" s="247"/>
      <c r="J2900" s="244"/>
      <c r="K2900" s="244"/>
      <c r="L2900" s="248"/>
      <c r="M2900" s="249"/>
      <c r="N2900" s="250"/>
      <c r="O2900" s="250"/>
      <c r="P2900" s="250"/>
      <c r="Q2900" s="250"/>
      <c r="R2900" s="250"/>
      <c r="S2900" s="250"/>
      <c r="T2900" s="251"/>
      <c r="U2900" s="13"/>
      <c r="V2900" s="13"/>
      <c r="W2900" s="13"/>
      <c r="X2900" s="13"/>
      <c r="Y2900" s="13"/>
      <c r="Z2900" s="13"/>
      <c r="AA2900" s="13"/>
      <c r="AB2900" s="13"/>
      <c r="AC2900" s="13"/>
      <c r="AD2900" s="13"/>
      <c r="AE2900" s="13"/>
      <c r="AT2900" s="252" t="s">
        <v>188</v>
      </c>
      <c r="AU2900" s="252" t="s">
        <v>82</v>
      </c>
      <c r="AV2900" s="13" t="s">
        <v>80</v>
      </c>
      <c r="AW2900" s="13" t="s">
        <v>30</v>
      </c>
      <c r="AX2900" s="13" t="s">
        <v>73</v>
      </c>
      <c r="AY2900" s="252" t="s">
        <v>129</v>
      </c>
    </row>
    <row r="2901" spans="1:51" s="14" customFormat="1" ht="12">
      <c r="A2901" s="14"/>
      <c r="B2901" s="253"/>
      <c r="C2901" s="254"/>
      <c r="D2901" s="234" t="s">
        <v>188</v>
      </c>
      <c r="E2901" s="255" t="s">
        <v>1</v>
      </c>
      <c r="F2901" s="256" t="s">
        <v>1746</v>
      </c>
      <c r="G2901" s="254"/>
      <c r="H2901" s="257">
        <v>20.85</v>
      </c>
      <c r="I2901" s="258"/>
      <c r="J2901" s="254"/>
      <c r="K2901" s="254"/>
      <c r="L2901" s="259"/>
      <c r="M2901" s="260"/>
      <c r="N2901" s="261"/>
      <c r="O2901" s="261"/>
      <c r="P2901" s="261"/>
      <c r="Q2901" s="261"/>
      <c r="R2901" s="261"/>
      <c r="S2901" s="261"/>
      <c r="T2901" s="262"/>
      <c r="U2901" s="14"/>
      <c r="V2901" s="14"/>
      <c r="W2901" s="14"/>
      <c r="X2901" s="14"/>
      <c r="Y2901" s="14"/>
      <c r="Z2901" s="14"/>
      <c r="AA2901" s="14"/>
      <c r="AB2901" s="14"/>
      <c r="AC2901" s="14"/>
      <c r="AD2901" s="14"/>
      <c r="AE2901" s="14"/>
      <c r="AT2901" s="263" t="s">
        <v>188</v>
      </c>
      <c r="AU2901" s="263" t="s">
        <v>82</v>
      </c>
      <c r="AV2901" s="14" t="s">
        <v>82</v>
      </c>
      <c r="AW2901" s="14" t="s">
        <v>30</v>
      </c>
      <c r="AX2901" s="14" t="s">
        <v>73</v>
      </c>
      <c r="AY2901" s="263" t="s">
        <v>129</v>
      </c>
    </row>
    <row r="2902" spans="1:51" s="13" customFormat="1" ht="12">
      <c r="A2902" s="13"/>
      <c r="B2902" s="243"/>
      <c r="C2902" s="244"/>
      <c r="D2902" s="234" t="s">
        <v>188</v>
      </c>
      <c r="E2902" s="245" t="s">
        <v>1</v>
      </c>
      <c r="F2902" s="246" t="s">
        <v>955</v>
      </c>
      <c r="G2902" s="244"/>
      <c r="H2902" s="245" t="s">
        <v>1</v>
      </c>
      <c r="I2902" s="247"/>
      <c r="J2902" s="244"/>
      <c r="K2902" s="244"/>
      <c r="L2902" s="248"/>
      <c r="M2902" s="249"/>
      <c r="N2902" s="250"/>
      <c r="O2902" s="250"/>
      <c r="P2902" s="250"/>
      <c r="Q2902" s="250"/>
      <c r="R2902" s="250"/>
      <c r="S2902" s="250"/>
      <c r="T2902" s="251"/>
      <c r="U2902" s="13"/>
      <c r="V2902" s="13"/>
      <c r="W2902" s="13"/>
      <c r="X2902" s="13"/>
      <c r="Y2902" s="13"/>
      <c r="Z2902" s="13"/>
      <c r="AA2902" s="13"/>
      <c r="AB2902" s="13"/>
      <c r="AC2902" s="13"/>
      <c r="AD2902" s="13"/>
      <c r="AE2902" s="13"/>
      <c r="AT2902" s="252" t="s">
        <v>188</v>
      </c>
      <c r="AU2902" s="252" t="s">
        <v>82</v>
      </c>
      <c r="AV2902" s="13" t="s">
        <v>80</v>
      </c>
      <c r="AW2902" s="13" t="s">
        <v>30</v>
      </c>
      <c r="AX2902" s="13" t="s">
        <v>73</v>
      </c>
      <c r="AY2902" s="252" t="s">
        <v>129</v>
      </c>
    </row>
    <row r="2903" spans="1:51" s="14" customFormat="1" ht="12">
      <c r="A2903" s="14"/>
      <c r="B2903" s="253"/>
      <c r="C2903" s="254"/>
      <c r="D2903" s="234" t="s">
        <v>188</v>
      </c>
      <c r="E2903" s="255" t="s">
        <v>1</v>
      </c>
      <c r="F2903" s="256" t="s">
        <v>1747</v>
      </c>
      <c r="G2903" s="254"/>
      <c r="H2903" s="257">
        <v>10.9</v>
      </c>
      <c r="I2903" s="258"/>
      <c r="J2903" s="254"/>
      <c r="K2903" s="254"/>
      <c r="L2903" s="259"/>
      <c r="M2903" s="260"/>
      <c r="N2903" s="261"/>
      <c r="O2903" s="261"/>
      <c r="P2903" s="261"/>
      <c r="Q2903" s="261"/>
      <c r="R2903" s="261"/>
      <c r="S2903" s="261"/>
      <c r="T2903" s="262"/>
      <c r="U2903" s="14"/>
      <c r="V2903" s="14"/>
      <c r="W2903" s="14"/>
      <c r="X2903" s="14"/>
      <c r="Y2903" s="14"/>
      <c r="Z2903" s="14"/>
      <c r="AA2903" s="14"/>
      <c r="AB2903" s="14"/>
      <c r="AC2903" s="14"/>
      <c r="AD2903" s="14"/>
      <c r="AE2903" s="14"/>
      <c r="AT2903" s="263" t="s">
        <v>188</v>
      </c>
      <c r="AU2903" s="263" t="s">
        <v>82</v>
      </c>
      <c r="AV2903" s="14" t="s">
        <v>82</v>
      </c>
      <c r="AW2903" s="14" t="s">
        <v>30</v>
      </c>
      <c r="AX2903" s="14" t="s">
        <v>73</v>
      </c>
      <c r="AY2903" s="263" t="s">
        <v>129</v>
      </c>
    </row>
    <row r="2904" spans="1:51" s="13" customFormat="1" ht="12">
      <c r="A2904" s="13"/>
      <c r="B2904" s="243"/>
      <c r="C2904" s="244"/>
      <c r="D2904" s="234" t="s">
        <v>188</v>
      </c>
      <c r="E2904" s="245" t="s">
        <v>1</v>
      </c>
      <c r="F2904" s="246" t="s">
        <v>959</v>
      </c>
      <c r="G2904" s="244"/>
      <c r="H2904" s="245" t="s">
        <v>1</v>
      </c>
      <c r="I2904" s="247"/>
      <c r="J2904" s="244"/>
      <c r="K2904" s="244"/>
      <c r="L2904" s="248"/>
      <c r="M2904" s="249"/>
      <c r="N2904" s="250"/>
      <c r="O2904" s="250"/>
      <c r="P2904" s="250"/>
      <c r="Q2904" s="250"/>
      <c r="R2904" s="250"/>
      <c r="S2904" s="250"/>
      <c r="T2904" s="251"/>
      <c r="U2904" s="13"/>
      <c r="V2904" s="13"/>
      <c r="W2904" s="13"/>
      <c r="X2904" s="13"/>
      <c r="Y2904" s="13"/>
      <c r="Z2904" s="13"/>
      <c r="AA2904" s="13"/>
      <c r="AB2904" s="13"/>
      <c r="AC2904" s="13"/>
      <c r="AD2904" s="13"/>
      <c r="AE2904" s="13"/>
      <c r="AT2904" s="252" t="s">
        <v>188</v>
      </c>
      <c r="AU2904" s="252" t="s">
        <v>82</v>
      </c>
      <c r="AV2904" s="13" t="s">
        <v>80</v>
      </c>
      <c r="AW2904" s="13" t="s">
        <v>30</v>
      </c>
      <c r="AX2904" s="13" t="s">
        <v>73</v>
      </c>
      <c r="AY2904" s="252" t="s">
        <v>129</v>
      </c>
    </row>
    <row r="2905" spans="1:51" s="14" customFormat="1" ht="12">
      <c r="A2905" s="14"/>
      <c r="B2905" s="253"/>
      <c r="C2905" s="254"/>
      <c r="D2905" s="234" t="s">
        <v>188</v>
      </c>
      <c r="E2905" s="255" t="s">
        <v>1</v>
      </c>
      <c r="F2905" s="256" t="s">
        <v>1748</v>
      </c>
      <c r="G2905" s="254"/>
      <c r="H2905" s="257">
        <v>10.6</v>
      </c>
      <c r="I2905" s="258"/>
      <c r="J2905" s="254"/>
      <c r="K2905" s="254"/>
      <c r="L2905" s="259"/>
      <c r="M2905" s="260"/>
      <c r="N2905" s="261"/>
      <c r="O2905" s="261"/>
      <c r="P2905" s="261"/>
      <c r="Q2905" s="261"/>
      <c r="R2905" s="261"/>
      <c r="S2905" s="261"/>
      <c r="T2905" s="262"/>
      <c r="U2905" s="14"/>
      <c r="V2905" s="14"/>
      <c r="W2905" s="14"/>
      <c r="X2905" s="14"/>
      <c r="Y2905" s="14"/>
      <c r="Z2905" s="14"/>
      <c r="AA2905" s="14"/>
      <c r="AB2905" s="14"/>
      <c r="AC2905" s="14"/>
      <c r="AD2905" s="14"/>
      <c r="AE2905" s="14"/>
      <c r="AT2905" s="263" t="s">
        <v>188</v>
      </c>
      <c r="AU2905" s="263" t="s">
        <v>82</v>
      </c>
      <c r="AV2905" s="14" t="s">
        <v>82</v>
      </c>
      <c r="AW2905" s="14" t="s">
        <v>30</v>
      </c>
      <c r="AX2905" s="14" t="s">
        <v>73</v>
      </c>
      <c r="AY2905" s="263" t="s">
        <v>129</v>
      </c>
    </row>
    <row r="2906" spans="1:51" s="13" customFormat="1" ht="12">
      <c r="A2906" s="13"/>
      <c r="B2906" s="243"/>
      <c r="C2906" s="244"/>
      <c r="D2906" s="234" t="s">
        <v>188</v>
      </c>
      <c r="E2906" s="245" t="s">
        <v>1</v>
      </c>
      <c r="F2906" s="246" t="s">
        <v>961</v>
      </c>
      <c r="G2906" s="244"/>
      <c r="H2906" s="245" t="s">
        <v>1</v>
      </c>
      <c r="I2906" s="247"/>
      <c r="J2906" s="244"/>
      <c r="K2906" s="244"/>
      <c r="L2906" s="248"/>
      <c r="M2906" s="249"/>
      <c r="N2906" s="250"/>
      <c r="O2906" s="250"/>
      <c r="P2906" s="250"/>
      <c r="Q2906" s="250"/>
      <c r="R2906" s="250"/>
      <c r="S2906" s="250"/>
      <c r="T2906" s="251"/>
      <c r="U2906" s="13"/>
      <c r="V2906" s="13"/>
      <c r="W2906" s="13"/>
      <c r="X2906" s="13"/>
      <c r="Y2906" s="13"/>
      <c r="Z2906" s="13"/>
      <c r="AA2906" s="13"/>
      <c r="AB2906" s="13"/>
      <c r="AC2906" s="13"/>
      <c r="AD2906" s="13"/>
      <c r="AE2906" s="13"/>
      <c r="AT2906" s="252" t="s">
        <v>188</v>
      </c>
      <c r="AU2906" s="252" t="s">
        <v>82</v>
      </c>
      <c r="AV2906" s="13" t="s">
        <v>80</v>
      </c>
      <c r="AW2906" s="13" t="s">
        <v>30</v>
      </c>
      <c r="AX2906" s="13" t="s">
        <v>73</v>
      </c>
      <c r="AY2906" s="252" t="s">
        <v>129</v>
      </c>
    </row>
    <row r="2907" spans="1:51" s="14" customFormat="1" ht="12">
      <c r="A2907" s="14"/>
      <c r="B2907" s="253"/>
      <c r="C2907" s="254"/>
      <c r="D2907" s="234" t="s">
        <v>188</v>
      </c>
      <c r="E2907" s="255" t="s">
        <v>1</v>
      </c>
      <c r="F2907" s="256" t="s">
        <v>1749</v>
      </c>
      <c r="G2907" s="254"/>
      <c r="H2907" s="257">
        <v>8.55</v>
      </c>
      <c r="I2907" s="258"/>
      <c r="J2907" s="254"/>
      <c r="K2907" s="254"/>
      <c r="L2907" s="259"/>
      <c r="M2907" s="260"/>
      <c r="N2907" s="261"/>
      <c r="O2907" s="261"/>
      <c r="P2907" s="261"/>
      <c r="Q2907" s="261"/>
      <c r="R2907" s="261"/>
      <c r="S2907" s="261"/>
      <c r="T2907" s="262"/>
      <c r="U2907" s="14"/>
      <c r="V2907" s="14"/>
      <c r="W2907" s="14"/>
      <c r="X2907" s="14"/>
      <c r="Y2907" s="14"/>
      <c r="Z2907" s="14"/>
      <c r="AA2907" s="14"/>
      <c r="AB2907" s="14"/>
      <c r="AC2907" s="14"/>
      <c r="AD2907" s="14"/>
      <c r="AE2907" s="14"/>
      <c r="AT2907" s="263" t="s">
        <v>188</v>
      </c>
      <c r="AU2907" s="263" t="s">
        <v>82</v>
      </c>
      <c r="AV2907" s="14" t="s">
        <v>82</v>
      </c>
      <c r="AW2907" s="14" t="s">
        <v>30</v>
      </c>
      <c r="AX2907" s="14" t="s">
        <v>73</v>
      </c>
      <c r="AY2907" s="263" t="s">
        <v>129</v>
      </c>
    </row>
    <row r="2908" spans="1:51" s="13" customFormat="1" ht="12">
      <c r="A2908" s="13"/>
      <c r="B2908" s="243"/>
      <c r="C2908" s="244"/>
      <c r="D2908" s="234" t="s">
        <v>188</v>
      </c>
      <c r="E2908" s="245" t="s">
        <v>1</v>
      </c>
      <c r="F2908" s="246" t="s">
        <v>964</v>
      </c>
      <c r="G2908" s="244"/>
      <c r="H2908" s="245" t="s">
        <v>1</v>
      </c>
      <c r="I2908" s="247"/>
      <c r="J2908" s="244"/>
      <c r="K2908" s="244"/>
      <c r="L2908" s="248"/>
      <c r="M2908" s="249"/>
      <c r="N2908" s="250"/>
      <c r="O2908" s="250"/>
      <c r="P2908" s="250"/>
      <c r="Q2908" s="250"/>
      <c r="R2908" s="250"/>
      <c r="S2908" s="250"/>
      <c r="T2908" s="251"/>
      <c r="U2908" s="13"/>
      <c r="V2908" s="13"/>
      <c r="W2908" s="13"/>
      <c r="X2908" s="13"/>
      <c r="Y2908" s="13"/>
      <c r="Z2908" s="13"/>
      <c r="AA2908" s="13"/>
      <c r="AB2908" s="13"/>
      <c r="AC2908" s="13"/>
      <c r="AD2908" s="13"/>
      <c r="AE2908" s="13"/>
      <c r="AT2908" s="252" t="s">
        <v>188</v>
      </c>
      <c r="AU2908" s="252" t="s">
        <v>82</v>
      </c>
      <c r="AV2908" s="13" t="s">
        <v>80</v>
      </c>
      <c r="AW2908" s="13" t="s">
        <v>30</v>
      </c>
      <c r="AX2908" s="13" t="s">
        <v>73</v>
      </c>
      <c r="AY2908" s="252" t="s">
        <v>129</v>
      </c>
    </row>
    <row r="2909" spans="1:51" s="14" customFormat="1" ht="12">
      <c r="A2909" s="14"/>
      <c r="B2909" s="253"/>
      <c r="C2909" s="254"/>
      <c r="D2909" s="234" t="s">
        <v>188</v>
      </c>
      <c r="E2909" s="255" t="s">
        <v>1</v>
      </c>
      <c r="F2909" s="256" t="s">
        <v>1750</v>
      </c>
      <c r="G2909" s="254"/>
      <c r="H2909" s="257">
        <v>12.65</v>
      </c>
      <c r="I2909" s="258"/>
      <c r="J2909" s="254"/>
      <c r="K2909" s="254"/>
      <c r="L2909" s="259"/>
      <c r="M2909" s="260"/>
      <c r="N2909" s="261"/>
      <c r="O2909" s="261"/>
      <c r="P2909" s="261"/>
      <c r="Q2909" s="261"/>
      <c r="R2909" s="261"/>
      <c r="S2909" s="261"/>
      <c r="T2909" s="262"/>
      <c r="U2909" s="14"/>
      <c r="V2909" s="14"/>
      <c r="W2909" s="14"/>
      <c r="X2909" s="14"/>
      <c r="Y2909" s="14"/>
      <c r="Z2909" s="14"/>
      <c r="AA2909" s="14"/>
      <c r="AB2909" s="14"/>
      <c r="AC2909" s="14"/>
      <c r="AD2909" s="14"/>
      <c r="AE2909" s="14"/>
      <c r="AT2909" s="263" t="s">
        <v>188</v>
      </c>
      <c r="AU2909" s="263" t="s">
        <v>82</v>
      </c>
      <c r="AV2909" s="14" t="s">
        <v>82</v>
      </c>
      <c r="AW2909" s="14" t="s">
        <v>30</v>
      </c>
      <c r="AX2909" s="14" t="s">
        <v>73</v>
      </c>
      <c r="AY2909" s="263" t="s">
        <v>129</v>
      </c>
    </row>
    <row r="2910" spans="1:51" s="13" customFormat="1" ht="12">
      <c r="A2910" s="13"/>
      <c r="B2910" s="243"/>
      <c r="C2910" s="244"/>
      <c r="D2910" s="234" t="s">
        <v>188</v>
      </c>
      <c r="E2910" s="245" t="s">
        <v>1</v>
      </c>
      <c r="F2910" s="246" t="s">
        <v>695</v>
      </c>
      <c r="G2910" s="244"/>
      <c r="H2910" s="245" t="s">
        <v>1</v>
      </c>
      <c r="I2910" s="247"/>
      <c r="J2910" s="244"/>
      <c r="K2910" s="244"/>
      <c r="L2910" s="248"/>
      <c r="M2910" s="249"/>
      <c r="N2910" s="250"/>
      <c r="O2910" s="250"/>
      <c r="P2910" s="250"/>
      <c r="Q2910" s="250"/>
      <c r="R2910" s="250"/>
      <c r="S2910" s="250"/>
      <c r="T2910" s="251"/>
      <c r="U2910" s="13"/>
      <c r="V2910" s="13"/>
      <c r="W2910" s="13"/>
      <c r="X2910" s="13"/>
      <c r="Y2910" s="13"/>
      <c r="Z2910" s="13"/>
      <c r="AA2910" s="13"/>
      <c r="AB2910" s="13"/>
      <c r="AC2910" s="13"/>
      <c r="AD2910" s="13"/>
      <c r="AE2910" s="13"/>
      <c r="AT2910" s="252" t="s">
        <v>188</v>
      </c>
      <c r="AU2910" s="252" t="s">
        <v>82</v>
      </c>
      <c r="AV2910" s="13" t="s">
        <v>80</v>
      </c>
      <c r="AW2910" s="13" t="s">
        <v>30</v>
      </c>
      <c r="AX2910" s="13" t="s">
        <v>73</v>
      </c>
      <c r="AY2910" s="252" t="s">
        <v>129</v>
      </c>
    </row>
    <row r="2911" spans="1:51" s="14" customFormat="1" ht="12">
      <c r="A2911" s="14"/>
      <c r="B2911" s="253"/>
      <c r="C2911" s="254"/>
      <c r="D2911" s="234" t="s">
        <v>188</v>
      </c>
      <c r="E2911" s="255" t="s">
        <v>1</v>
      </c>
      <c r="F2911" s="256" t="s">
        <v>1751</v>
      </c>
      <c r="G2911" s="254"/>
      <c r="H2911" s="257">
        <v>26.7</v>
      </c>
      <c r="I2911" s="258"/>
      <c r="J2911" s="254"/>
      <c r="K2911" s="254"/>
      <c r="L2911" s="259"/>
      <c r="M2911" s="260"/>
      <c r="N2911" s="261"/>
      <c r="O2911" s="261"/>
      <c r="P2911" s="261"/>
      <c r="Q2911" s="261"/>
      <c r="R2911" s="261"/>
      <c r="S2911" s="261"/>
      <c r="T2911" s="262"/>
      <c r="U2911" s="14"/>
      <c r="V2911" s="14"/>
      <c r="W2911" s="14"/>
      <c r="X2911" s="14"/>
      <c r="Y2911" s="14"/>
      <c r="Z2911" s="14"/>
      <c r="AA2911" s="14"/>
      <c r="AB2911" s="14"/>
      <c r="AC2911" s="14"/>
      <c r="AD2911" s="14"/>
      <c r="AE2911" s="14"/>
      <c r="AT2911" s="263" t="s">
        <v>188</v>
      </c>
      <c r="AU2911" s="263" t="s">
        <v>82</v>
      </c>
      <c r="AV2911" s="14" t="s">
        <v>82</v>
      </c>
      <c r="AW2911" s="14" t="s">
        <v>30</v>
      </c>
      <c r="AX2911" s="14" t="s">
        <v>73</v>
      </c>
      <c r="AY2911" s="263" t="s">
        <v>129</v>
      </c>
    </row>
    <row r="2912" spans="1:51" s="13" customFormat="1" ht="12">
      <c r="A2912" s="13"/>
      <c r="B2912" s="243"/>
      <c r="C2912" s="244"/>
      <c r="D2912" s="234" t="s">
        <v>188</v>
      </c>
      <c r="E2912" s="245" t="s">
        <v>1</v>
      </c>
      <c r="F2912" s="246" t="s">
        <v>700</v>
      </c>
      <c r="G2912" s="244"/>
      <c r="H2912" s="245" t="s">
        <v>1</v>
      </c>
      <c r="I2912" s="247"/>
      <c r="J2912" s="244"/>
      <c r="K2912" s="244"/>
      <c r="L2912" s="248"/>
      <c r="M2912" s="249"/>
      <c r="N2912" s="250"/>
      <c r="O2912" s="250"/>
      <c r="P2912" s="250"/>
      <c r="Q2912" s="250"/>
      <c r="R2912" s="250"/>
      <c r="S2912" s="250"/>
      <c r="T2912" s="251"/>
      <c r="U2912" s="13"/>
      <c r="V2912" s="13"/>
      <c r="W2912" s="13"/>
      <c r="X2912" s="13"/>
      <c r="Y2912" s="13"/>
      <c r="Z2912" s="13"/>
      <c r="AA2912" s="13"/>
      <c r="AB2912" s="13"/>
      <c r="AC2912" s="13"/>
      <c r="AD2912" s="13"/>
      <c r="AE2912" s="13"/>
      <c r="AT2912" s="252" t="s">
        <v>188</v>
      </c>
      <c r="AU2912" s="252" t="s">
        <v>82</v>
      </c>
      <c r="AV2912" s="13" t="s">
        <v>80</v>
      </c>
      <c r="AW2912" s="13" t="s">
        <v>30</v>
      </c>
      <c r="AX2912" s="13" t="s">
        <v>73</v>
      </c>
      <c r="AY2912" s="252" t="s">
        <v>129</v>
      </c>
    </row>
    <row r="2913" spans="1:51" s="14" customFormat="1" ht="12">
      <c r="A2913" s="14"/>
      <c r="B2913" s="253"/>
      <c r="C2913" s="254"/>
      <c r="D2913" s="234" t="s">
        <v>188</v>
      </c>
      <c r="E2913" s="255" t="s">
        <v>1</v>
      </c>
      <c r="F2913" s="256" t="s">
        <v>1752</v>
      </c>
      <c r="G2913" s="254"/>
      <c r="H2913" s="257">
        <v>23.5</v>
      </c>
      <c r="I2913" s="258"/>
      <c r="J2913" s="254"/>
      <c r="K2913" s="254"/>
      <c r="L2913" s="259"/>
      <c r="M2913" s="260"/>
      <c r="N2913" s="261"/>
      <c r="O2913" s="261"/>
      <c r="P2913" s="261"/>
      <c r="Q2913" s="261"/>
      <c r="R2913" s="261"/>
      <c r="S2913" s="261"/>
      <c r="T2913" s="262"/>
      <c r="U2913" s="14"/>
      <c r="V2913" s="14"/>
      <c r="W2913" s="14"/>
      <c r="X2913" s="14"/>
      <c r="Y2913" s="14"/>
      <c r="Z2913" s="14"/>
      <c r="AA2913" s="14"/>
      <c r="AB2913" s="14"/>
      <c r="AC2913" s="14"/>
      <c r="AD2913" s="14"/>
      <c r="AE2913" s="14"/>
      <c r="AT2913" s="263" t="s">
        <v>188</v>
      </c>
      <c r="AU2913" s="263" t="s">
        <v>82</v>
      </c>
      <c r="AV2913" s="14" t="s">
        <v>82</v>
      </c>
      <c r="AW2913" s="14" t="s">
        <v>30</v>
      </c>
      <c r="AX2913" s="14" t="s">
        <v>73</v>
      </c>
      <c r="AY2913" s="263" t="s">
        <v>129</v>
      </c>
    </row>
    <row r="2914" spans="1:51" s="13" customFormat="1" ht="12">
      <c r="A2914" s="13"/>
      <c r="B2914" s="243"/>
      <c r="C2914" s="244"/>
      <c r="D2914" s="234" t="s">
        <v>188</v>
      </c>
      <c r="E2914" s="245" t="s">
        <v>1</v>
      </c>
      <c r="F2914" s="246" t="s">
        <v>972</v>
      </c>
      <c r="G2914" s="244"/>
      <c r="H2914" s="245" t="s">
        <v>1</v>
      </c>
      <c r="I2914" s="247"/>
      <c r="J2914" s="244"/>
      <c r="K2914" s="244"/>
      <c r="L2914" s="248"/>
      <c r="M2914" s="249"/>
      <c r="N2914" s="250"/>
      <c r="O2914" s="250"/>
      <c r="P2914" s="250"/>
      <c r="Q2914" s="250"/>
      <c r="R2914" s="250"/>
      <c r="S2914" s="250"/>
      <c r="T2914" s="251"/>
      <c r="U2914" s="13"/>
      <c r="V2914" s="13"/>
      <c r="W2914" s="13"/>
      <c r="X2914" s="13"/>
      <c r="Y2914" s="13"/>
      <c r="Z2914" s="13"/>
      <c r="AA2914" s="13"/>
      <c r="AB2914" s="13"/>
      <c r="AC2914" s="13"/>
      <c r="AD2914" s="13"/>
      <c r="AE2914" s="13"/>
      <c r="AT2914" s="252" t="s">
        <v>188</v>
      </c>
      <c r="AU2914" s="252" t="s">
        <v>82</v>
      </c>
      <c r="AV2914" s="13" t="s">
        <v>80</v>
      </c>
      <c r="AW2914" s="13" t="s">
        <v>30</v>
      </c>
      <c r="AX2914" s="13" t="s">
        <v>73</v>
      </c>
      <c r="AY2914" s="252" t="s">
        <v>129</v>
      </c>
    </row>
    <row r="2915" spans="1:51" s="14" customFormat="1" ht="12">
      <c r="A2915" s="14"/>
      <c r="B2915" s="253"/>
      <c r="C2915" s="254"/>
      <c r="D2915" s="234" t="s">
        <v>188</v>
      </c>
      <c r="E2915" s="255" t="s">
        <v>1</v>
      </c>
      <c r="F2915" s="256" t="s">
        <v>1753</v>
      </c>
      <c r="G2915" s="254"/>
      <c r="H2915" s="257">
        <v>15.7</v>
      </c>
      <c r="I2915" s="258"/>
      <c r="J2915" s="254"/>
      <c r="K2915" s="254"/>
      <c r="L2915" s="259"/>
      <c r="M2915" s="260"/>
      <c r="N2915" s="261"/>
      <c r="O2915" s="261"/>
      <c r="P2915" s="261"/>
      <c r="Q2915" s="261"/>
      <c r="R2915" s="261"/>
      <c r="S2915" s="261"/>
      <c r="T2915" s="262"/>
      <c r="U2915" s="14"/>
      <c r="V2915" s="14"/>
      <c r="W2915" s="14"/>
      <c r="X2915" s="14"/>
      <c r="Y2915" s="14"/>
      <c r="Z2915" s="14"/>
      <c r="AA2915" s="14"/>
      <c r="AB2915" s="14"/>
      <c r="AC2915" s="14"/>
      <c r="AD2915" s="14"/>
      <c r="AE2915" s="14"/>
      <c r="AT2915" s="263" t="s">
        <v>188</v>
      </c>
      <c r="AU2915" s="263" t="s">
        <v>82</v>
      </c>
      <c r="AV2915" s="14" t="s">
        <v>82</v>
      </c>
      <c r="AW2915" s="14" t="s">
        <v>30</v>
      </c>
      <c r="AX2915" s="14" t="s">
        <v>73</v>
      </c>
      <c r="AY2915" s="263" t="s">
        <v>129</v>
      </c>
    </row>
    <row r="2916" spans="1:51" s="13" customFormat="1" ht="12">
      <c r="A2916" s="13"/>
      <c r="B2916" s="243"/>
      <c r="C2916" s="244"/>
      <c r="D2916" s="234" t="s">
        <v>188</v>
      </c>
      <c r="E2916" s="245" t="s">
        <v>1</v>
      </c>
      <c r="F2916" s="246" t="s">
        <v>974</v>
      </c>
      <c r="G2916" s="244"/>
      <c r="H2916" s="245" t="s">
        <v>1</v>
      </c>
      <c r="I2916" s="247"/>
      <c r="J2916" s="244"/>
      <c r="K2916" s="244"/>
      <c r="L2916" s="248"/>
      <c r="M2916" s="249"/>
      <c r="N2916" s="250"/>
      <c r="O2916" s="250"/>
      <c r="P2916" s="250"/>
      <c r="Q2916" s="250"/>
      <c r="R2916" s="250"/>
      <c r="S2916" s="250"/>
      <c r="T2916" s="251"/>
      <c r="U2916" s="13"/>
      <c r="V2916" s="13"/>
      <c r="W2916" s="13"/>
      <c r="X2916" s="13"/>
      <c r="Y2916" s="13"/>
      <c r="Z2916" s="13"/>
      <c r="AA2916" s="13"/>
      <c r="AB2916" s="13"/>
      <c r="AC2916" s="13"/>
      <c r="AD2916" s="13"/>
      <c r="AE2916" s="13"/>
      <c r="AT2916" s="252" t="s">
        <v>188</v>
      </c>
      <c r="AU2916" s="252" t="s">
        <v>82</v>
      </c>
      <c r="AV2916" s="13" t="s">
        <v>80</v>
      </c>
      <c r="AW2916" s="13" t="s">
        <v>30</v>
      </c>
      <c r="AX2916" s="13" t="s">
        <v>73</v>
      </c>
      <c r="AY2916" s="252" t="s">
        <v>129</v>
      </c>
    </row>
    <row r="2917" spans="1:51" s="14" customFormat="1" ht="12">
      <c r="A2917" s="14"/>
      <c r="B2917" s="253"/>
      <c r="C2917" s="254"/>
      <c r="D2917" s="234" t="s">
        <v>188</v>
      </c>
      <c r="E2917" s="255" t="s">
        <v>1</v>
      </c>
      <c r="F2917" s="256" t="s">
        <v>1754</v>
      </c>
      <c r="G2917" s="254"/>
      <c r="H2917" s="257">
        <v>16.45</v>
      </c>
      <c r="I2917" s="258"/>
      <c r="J2917" s="254"/>
      <c r="K2917" s="254"/>
      <c r="L2917" s="259"/>
      <c r="M2917" s="260"/>
      <c r="N2917" s="261"/>
      <c r="O2917" s="261"/>
      <c r="P2917" s="261"/>
      <c r="Q2917" s="261"/>
      <c r="R2917" s="261"/>
      <c r="S2917" s="261"/>
      <c r="T2917" s="262"/>
      <c r="U2917" s="14"/>
      <c r="V2917" s="14"/>
      <c r="W2917" s="14"/>
      <c r="X2917" s="14"/>
      <c r="Y2917" s="14"/>
      <c r="Z2917" s="14"/>
      <c r="AA2917" s="14"/>
      <c r="AB2917" s="14"/>
      <c r="AC2917" s="14"/>
      <c r="AD2917" s="14"/>
      <c r="AE2917" s="14"/>
      <c r="AT2917" s="263" t="s">
        <v>188</v>
      </c>
      <c r="AU2917" s="263" t="s">
        <v>82</v>
      </c>
      <c r="AV2917" s="14" t="s">
        <v>82</v>
      </c>
      <c r="AW2917" s="14" t="s">
        <v>30</v>
      </c>
      <c r="AX2917" s="14" t="s">
        <v>73</v>
      </c>
      <c r="AY2917" s="263" t="s">
        <v>129</v>
      </c>
    </row>
    <row r="2918" spans="1:51" s="13" customFormat="1" ht="12">
      <c r="A2918" s="13"/>
      <c r="B2918" s="243"/>
      <c r="C2918" s="244"/>
      <c r="D2918" s="234" t="s">
        <v>188</v>
      </c>
      <c r="E2918" s="245" t="s">
        <v>1</v>
      </c>
      <c r="F2918" s="246" t="s">
        <v>707</v>
      </c>
      <c r="G2918" s="244"/>
      <c r="H2918" s="245" t="s">
        <v>1</v>
      </c>
      <c r="I2918" s="247"/>
      <c r="J2918" s="244"/>
      <c r="K2918" s="244"/>
      <c r="L2918" s="248"/>
      <c r="M2918" s="249"/>
      <c r="N2918" s="250"/>
      <c r="O2918" s="250"/>
      <c r="P2918" s="250"/>
      <c r="Q2918" s="250"/>
      <c r="R2918" s="250"/>
      <c r="S2918" s="250"/>
      <c r="T2918" s="251"/>
      <c r="U2918" s="13"/>
      <c r="V2918" s="13"/>
      <c r="W2918" s="13"/>
      <c r="X2918" s="13"/>
      <c r="Y2918" s="13"/>
      <c r="Z2918" s="13"/>
      <c r="AA2918" s="13"/>
      <c r="AB2918" s="13"/>
      <c r="AC2918" s="13"/>
      <c r="AD2918" s="13"/>
      <c r="AE2918" s="13"/>
      <c r="AT2918" s="252" t="s">
        <v>188</v>
      </c>
      <c r="AU2918" s="252" t="s">
        <v>82</v>
      </c>
      <c r="AV2918" s="13" t="s">
        <v>80</v>
      </c>
      <c r="AW2918" s="13" t="s">
        <v>30</v>
      </c>
      <c r="AX2918" s="13" t="s">
        <v>73</v>
      </c>
      <c r="AY2918" s="252" t="s">
        <v>129</v>
      </c>
    </row>
    <row r="2919" spans="1:51" s="14" customFormat="1" ht="12">
      <c r="A2919" s="14"/>
      <c r="B2919" s="253"/>
      <c r="C2919" s="254"/>
      <c r="D2919" s="234" t="s">
        <v>188</v>
      </c>
      <c r="E2919" s="255" t="s">
        <v>1</v>
      </c>
      <c r="F2919" s="256" t="s">
        <v>1755</v>
      </c>
      <c r="G2919" s="254"/>
      <c r="H2919" s="257">
        <v>16.6</v>
      </c>
      <c r="I2919" s="258"/>
      <c r="J2919" s="254"/>
      <c r="K2919" s="254"/>
      <c r="L2919" s="259"/>
      <c r="M2919" s="260"/>
      <c r="N2919" s="261"/>
      <c r="O2919" s="261"/>
      <c r="P2919" s="261"/>
      <c r="Q2919" s="261"/>
      <c r="R2919" s="261"/>
      <c r="S2919" s="261"/>
      <c r="T2919" s="262"/>
      <c r="U2919" s="14"/>
      <c r="V2919" s="14"/>
      <c r="W2919" s="14"/>
      <c r="X2919" s="14"/>
      <c r="Y2919" s="14"/>
      <c r="Z2919" s="14"/>
      <c r="AA2919" s="14"/>
      <c r="AB2919" s="14"/>
      <c r="AC2919" s="14"/>
      <c r="AD2919" s="14"/>
      <c r="AE2919" s="14"/>
      <c r="AT2919" s="263" t="s">
        <v>188</v>
      </c>
      <c r="AU2919" s="263" t="s">
        <v>82</v>
      </c>
      <c r="AV2919" s="14" t="s">
        <v>82</v>
      </c>
      <c r="AW2919" s="14" t="s">
        <v>30</v>
      </c>
      <c r="AX2919" s="14" t="s">
        <v>73</v>
      </c>
      <c r="AY2919" s="263" t="s">
        <v>129</v>
      </c>
    </row>
    <row r="2920" spans="1:51" s="13" customFormat="1" ht="12">
      <c r="A2920" s="13"/>
      <c r="B2920" s="243"/>
      <c r="C2920" s="244"/>
      <c r="D2920" s="234" t="s">
        <v>188</v>
      </c>
      <c r="E2920" s="245" t="s">
        <v>1</v>
      </c>
      <c r="F2920" s="246" t="s">
        <v>711</v>
      </c>
      <c r="G2920" s="244"/>
      <c r="H2920" s="245" t="s">
        <v>1</v>
      </c>
      <c r="I2920" s="247"/>
      <c r="J2920" s="244"/>
      <c r="K2920" s="244"/>
      <c r="L2920" s="248"/>
      <c r="M2920" s="249"/>
      <c r="N2920" s="250"/>
      <c r="O2920" s="250"/>
      <c r="P2920" s="250"/>
      <c r="Q2920" s="250"/>
      <c r="R2920" s="250"/>
      <c r="S2920" s="250"/>
      <c r="T2920" s="251"/>
      <c r="U2920" s="13"/>
      <c r="V2920" s="13"/>
      <c r="W2920" s="13"/>
      <c r="X2920" s="13"/>
      <c r="Y2920" s="13"/>
      <c r="Z2920" s="13"/>
      <c r="AA2920" s="13"/>
      <c r="AB2920" s="13"/>
      <c r="AC2920" s="13"/>
      <c r="AD2920" s="13"/>
      <c r="AE2920" s="13"/>
      <c r="AT2920" s="252" t="s">
        <v>188</v>
      </c>
      <c r="AU2920" s="252" t="s">
        <v>82</v>
      </c>
      <c r="AV2920" s="13" t="s">
        <v>80</v>
      </c>
      <c r="AW2920" s="13" t="s">
        <v>30</v>
      </c>
      <c r="AX2920" s="13" t="s">
        <v>73</v>
      </c>
      <c r="AY2920" s="252" t="s">
        <v>129</v>
      </c>
    </row>
    <row r="2921" spans="1:51" s="14" customFormat="1" ht="12">
      <c r="A2921" s="14"/>
      <c r="B2921" s="253"/>
      <c r="C2921" s="254"/>
      <c r="D2921" s="234" t="s">
        <v>188</v>
      </c>
      <c r="E2921" s="255" t="s">
        <v>1</v>
      </c>
      <c r="F2921" s="256" t="s">
        <v>1755</v>
      </c>
      <c r="G2921" s="254"/>
      <c r="H2921" s="257">
        <v>16.6</v>
      </c>
      <c r="I2921" s="258"/>
      <c r="J2921" s="254"/>
      <c r="K2921" s="254"/>
      <c r="L2921" s="259"/>
      <c r="M2921" s="260"/>
      <c r="N2921" s="261"/>
      <c r="O2921" s="261"/>
      <c r="P2921" s="261"/>
      <c r="Q2921" s="261"/>
      <c r="R2921" s="261"/>
      <c r="S2921" s="261"/>
      <c r="T2921" s="262"/>
      <c r="U2921" s="14"/>
      <c r="V2921" s="14"/>
      <c r="W2921" s="14"/>
      <c r="X2921" s="14"/>
      <c r="Y2921" s="14"/>
      <c r="Z2921" s="14"/>
      <c r="AA2921" s="14"/>
      <c r="AB2921" s="14"/>
      <c r="AC2921" s="14"/>
      <c r="AD2921" s="14"/>
      <c r="AE2921" s="14"/>
      <c r="AT2921" s="263" t="s">
        <v>188</v>
      </c>
      <c r="AU2921" s="263" t="s">
        <v>82</v>
      </c>
      <c r="AV2921" s="14" t="s">
        <v>82</v>
      </c>
      <c r="AW2921" s="14" t="s">
        <v>30</v>
      </c>
      <c r="AX2921" s="14" t="s">
        <v>73</v>
      </c>
      <c r="AY2921" s="263" t="s">
        <v>129</v>
      </c>
    </row>
    <row r="2922" spans="1:51" s="13" customFormat="1" ht="12">
      <c r="A2922" s="13"/>
      <c r="B2922" s="243"/>
      <c r="C2922" s="244"/>
      <c r="D2922" s="234" t="s">
        <v>188</v>
      </c>
      <c r="E2922" s="245" t="s">
        <v>1</v>
      </c>
      <c r="F2922" s="246" t="s">
        <v>712</v>
      </c>
      <c r="G2922" s="244"/>
      <c r="H2922" s="245" t="s">
        <v>1</v>
      </c>
      <c r="I2922" s="247"/>
      <c r="J2922" s="244"/>
      <c r="K2922" s="244"/>
      <c r="L2922" s="248"/>
      <c r="M2922" s="249"/>
      <c r="N2922" s="250"/>
      <c r="O2922" s="250"/>
      <c r="P2922" s="250"/>
      <c r="Q2922" s="250"/>
      <c r="R2922" s="250"/>
      <c r="S2922" s="250"/>
      <c r="T2922" s="251"/>
      <c r="U2922" s="13"/>
      <c r="V2922" s="13"/>
      <c r="W2922" s="13"/>
      <c r="X2922" s="13"/>
      <c r="Y2922" s="13"/>
      <c r="Z2922" s="13"/>
      <c r="AA2922" s="13"/>
      <c r="AB2922" s="13"/>
      <c r="AC2922" s="13"/>
      <c r="AD2922" s="13"/>
      <c r="AE2922" s="13"/>
      <c r="AT2922" s="252" t="s">
        <v>188</v>
      </c>
      <c r="AU2922" s="252" t="s">
        <v>82</v>
      </c>
      <c r="AV2922" s="13" t="s">
        <v>80</v>
      </c>
      <c r="AW2922" s="13" t="s">
        <v>30</v>
      </c>
      <c r="AX2922" s="13" t="s">
        <v>73</v>
      </c>
      <c r="AY2922" s="252" t="s">
        <v>129</v>
      </c>
    </row>
    <row r="2923" spans="1:51" s="14" customFormat="1" ht="12">
      <c r="A2923" s="14"/>
      <c r="B2923" s="253"/>
      <c r="C2923" s="254"/>
      <c r="D2923" s="234" t="s">
        <v>188</v>
      </c>
      <c r="E2923" s="255" t="s">
        <v>1</v>
      </c>
      <c r="F2923" s="256" t="s">
        <v>1755</v>
      </c>
      <c r="G2923" s="254"/>
      <c r="H2923" s="257">
        <v>16.6</v>
      </c>
      <c r="I2923" s="258"/>
      <c r="J2923" s="254"/>
      <c r="K2923" s="254"/>
      <c r="L2923" s="259"/>
      <c r="M2923" s="260"/>
      <c r="N2923" s="261"/>
      <c r="O2923" s="261"/>
      <c r="P2923" s="261"/>
      <c r="Q2923" s="261"/>
      <c r="R2923" s="261"/>
      <c r="S2923" s="261"/>
      <c r="T2923" s="262"/>
      <c r="U2923" s="14"/>
      <c r="V2923" s="14"/>
      <c r="W2923" s="14"/>
      <c r="X2923" s="14"/>
      <c r="Y2923" s="14"/>
      <c r="Z2923" s="14"/>
      <c r="AA2923" s="14"/>
      <c r="AB2923" s="14"/>
      <c r="AC2923" s="14"/>
      <c r="AD2923" s="14"/>
      <c r="AE2923" s="14"/>
      <c r="AT2923" s="263" t="s">
        <v>188</v>
      </c>
      <c r="AU2923" s="263" t="s">
        <v>82</v>
      </c>
      <c r="AV2923" s="14" t="s">
        <v>82</v>
      </c>
      <c r="AW2923" s="14" t="s">
        <v>30</v>
      </c>
      <c r="AX2923" s="14" t="s">
        <v>73</v>
      </c>
      <c r="AY2923" s="263" t="s">
        <v>129</v>
      </c>
    </row>
    <row r="2924" spans="1:51" s="16" customFormat="1" ht="12">
      <c r="A2924" s="16"/>
      <c r="B2924" s="286"/>
      <c r="C2924" s="287"/>
      <c r="D2924" s="234" t="s">
        <v>188</v>
      </c>
      <c r="E2924" s="288" t="s">
        <v>1</v>
      </c>
      <c r="F2924" s="289" t="s">
        <v>451</v>
      </c>
      <c r="G2924" s="287"/>
      <c r="H2924" s="290">
        <v>195.69999999999996</v>
      </c>
      <c r="I2924" s="291"/>
      <c r="J2924" s="287"/>
      <c r="K2924" s="287"/>
      <c r="L2924" s="292"/>
      <c r="M2924" s="293"/>
      <c r="N2924" s="294"/>
      <c r="O2924" s="294"/>
      <c r="P2924" s="294"/>
      <c r="Q2924" s="294"/>
      <c r="R2924" s="294"/>
      <c r="S2924" s="294"/>
      <c r="T2924" s="295"/>
      <c r="U2924" s="16"/>
      <c r="V2924" s="16"/>
      <c r="W2924" s="16"/>
      <c r="X2924" s="16"/>
      <c r="Y2924" s="16"/>
      <c r="Z2924" s="16"/>
      <c r="AA2924" s="16"/>
      <c r="AB2924" s="16"/>
      <c r="AC2924" s="16"/>
      <c r="AD2924" s="16"/>
      <c r="AE2924" s="16"/>
      <c r="AT2924" s="296" t="s">
        <v>188</v>
      </c>
      <c r="AU2924" s="296" t="s">
        <v>82</v>
      </c>
      <c r="AV2924" s="16" t="s">
        <v>141</v>
      </c>
      <c r="AW2924" s="16" t="s">
        <v>30</v>
      </c>
      <c r="AX2924" s="16" t="s">
        <v>73</v>
      </c>
      <c r="AY2924" s="296" t="s">
        <v>129</v>
      </c>
    </row>
    <row r="2925" spans="1:51" s="13" customFormat="1" ht="12">
      <c r="A2925" s="13"/>
      <c r="B2925" s="243"/>
      <c r="C2925" s="244"/>
      <c r="D2925" s="234" t="s">
        <v>188</v>
      </c>
      <c r="E2925" s="245" t="s">
        <v>1</v>
      </c>
      <c r="F2925" s="246" t="s">
        <v>389</v>
      </c>
      <c r="G2925" s="244"/>
      <c r="H2925" s="245" t="s">
        <v>1</v>
      </c>
      <c r="I2925" s="247"/>
      <c r="J2925" s="244"/>
      <c r="K2925" s="244"/>
      <c r="L2925" s="248"/>
      <c r="M2925" s="249"/>
      <c r="N2925" s="250"/>
      <c r="O2925" s="250"/>
      <c r="P2925" s="250"/>
      <c r="Q2925" s="250"/>
      <c r="R2925" s="250"/>
      <c r="S2925" s="250"/>
      <c r="T2925" s="251"/>
      <c r="U2925" s="13"/>
      <c r="V2925" s="13"/>
      <c r="W2925" s="13"/>
      <c r="X2925" s="13"/>
      <c r="Y2925" s="13"/>
      <c r="Z2925" s="13"/>
      <c r="AA2925" s="13"/>
      <c r="AB2925" s="13"/>
      <c r="AC2925" s="13"/>
      <c r="AD2925" s="13"/>
      <c r="AE2925" s="13"/>
      <c r="AT2925" s="252" t="s">
        <v>188</v>
      </c>
      <c r="AU2925" s="252" t="s">
        <v>82</v>
      </c>
      <c r="AV2925" s="13" t="s">
        <v>80</v>
      </c>
      <c r="AW2925" s="13" t="s">
        <v>30</v>
      </c>
      <c r="AX2925" s="13" t="s">
        <v>73</v>
      </c>
      <c r="AY2925" s="252" t="s">
        <v>129</v>
      </c>
    </row>
    <row r="2926" spans="1:51" s="13" customFormat="1" ht="12">
      <c r="A2926" s="13"/>
      <c r="B2926" s="243"/>
      <c r="C2926" s="244"/>
      <c r="D2926" s="234" t="s">
        <v>188</v>
      </c>
      <c r="E2926" s="245" t="s">
        <v>1</v>
      </c>
      <c r="F2926" s="246" t="s">
        <v>1165</v>
      </c>
      <c r="G2926" s="244"/>
      <c r="H2926" s="245" t="s">
        <v>1</v>
      </c>
      <c r="I2926" s="247"/>
      <c r="J2926" s="244"/>
      <c r="K2926" s="244"/>
      <c r="L2926" s="248"/>
      <c r="M2926" s="249"/>
      <c r="N2926" s="250"/>
      <c r="O2926" s="250"/>
      <c r="P2926" s="250"/>
      <c r="Q2926" s="250"/>
      <c r="R2926" s="250"/>
      <c r="S2926" s="250"/>
      <c r="T2926" s="251"/>
      <c r="U2926" s="13"/>
      <c r="V2926" s="13"/>
      <c r="W2926" s="13"/>
      <c r="X2926" s="13"/>
      <c r="Y2926" s="13"/>
      <c r="Z2926" s="13"/>
      <c r="AA2926" s="13"/>
      <c r="AB2926" s="13"/>
      <c r="AC2926" s="13"/>
      <c r="AD2926" s="13"/>
      <c r="AE2926" s="13"/>
      <c r="AT2926" s="252" t="s">
        <v>188</v>
      </c>
      <c r="AU2926" s="252" t="s">
        <v>82</v>
      </c>
      <c r="AV2926" s="13" t="s">
        <v>80</v>
      </c>
      <c r="AW2926" s="13" t="s">
        <v>30</v>
      </c>
      <c r="AX2926" s="13" t="s">
        <v>73</v>
      </c>
      <c r="AY2926" s="252" t="s">
        <v>129</v>
      </c>
    </row>
    <row r="2927" spans="1:51" s="14" customFormat="1" ht="12">
      <c r="A2927" s="14"/>
      <c r="B2927" s="253"/>
      <c r="C2927" s="254"/>
      <c r="D2927" s="234" t="s">
        <v>188</v>
      </c>
      <c r="E2927" s="255" t="s">
        <v>1</v>
      </c>
      <c r="F2927" s="256" t="s">
        <v>1756</v>
      </c>
      <c r="G2927" s="254"/>
      <c r="H2927" s="257">
        <v>16.05</v>
      </c>
      <c r="I2927" s="258"/>
      <c r="J2927" s="254"/>
      <c r="K2927" s="254"/>
      <c r="L2927" s="259"/>
      <c r="M2927" s="260"/>
      <c r="N2927" s="261"/>
      <c r="O2927" s="261"/>
      <c r="P2927" s="261"/>
      <c r="Q2927" s="261"/>
      <c r="R2927" s="261"/>
      <c r="S2927" s="261"/>
      <c r="T2927" s="262"/>
      <c r="U2927" s="14"/>
      <c r="V2927" s="14"/>
      <c r="W2927" s="14"/>
      <c r="X2927" s="14"/>
      <c r="Y2927" s="14"/>
      <c r="Z2927" s="14"/>
      <c r="AA2927" s="14"/>
      <c r="AB2927" s="14"/>
      <c r="AC2927" s="14"/>
      <c r="AD2927" s="14"/>
      <c r="AE2927" s="14"/>
      <c r="AT2927" s="263" t="s">
        <v>188</v>
      </c>
      <c r="AU2927" s="263" t="s">
        <v>82</v>
      </c>
      <c r="AV2927" s="14" t="s">
        <v>82</v>
      </c>
      <c r="AW2927" s="14" t="s">
        <v>30</v>
      </c>
      <c r="AX2927" s="14" t="s">
        <v>73</v>
      </c>
      <c r="AY2927" s="263" t="s">
        <v>129</v>
      </c>
    </row>
    <row r="2928" spans="1:51" s="13" customFormat="1" ht="12">
      <c r="A2928" s="13"/>
      <c r="B2928" s="243"/>
      <c r="C2928" s="244"/>
      <c r="D2928" s="234" t="s">
        <v>188</v>
      </c>
      <c r="E2928" s="245" t="s">
        <v>1</v>
      </c>
      <c r="F2928" s="246" t="s">
        <v>1167</v>
      </c>
      <c r="G2928" s="244"/>
      <c r="H2928" s="245" t="s">
        <v>1</v>
      </c>
      <c r="I2928" s="247"/>
      <c r="J2928" s="244"/>
      <c r="K2928" s="244"/>
      <c r="L2928" s="248"/>
      <c r="M2928" s="249"/>
      <c r="N2928" s="250"/>
      <c r="O2928" s="250"/>
      <c r="P2928" s="250"/>
      <c r="Q2928" s="250"/>
      <c r="R2928" s="250"/>
      <c r="S2928" s="250"/>
      <c r="T2928" s="251"/>
      <c r="U2928" s="13"/>
      <c r="V2928" s="13"/>
      <c r="W2928" s="13"/>
      <c r="X2928" s="13"/>
      <c r="Y2928" s="13"/>
      <c r="Z2928" s="13"/>
      <c r="AA2928" s="13"/>
      <c r="AB2928" s="13"/>
      <c r="AC2928" s="13"/>
      <c r="AD2928" s="13"/>
      <c r="AE2928" s="13"/>
      <c r="AT2928" s="252" t="s">
        <v>188</v>
      </c>
      <c r="AU2928" s="252" t="s">
        <v>82</v>
      </c>
      <c r="AV2928" s="13" t="s">
        <v>80</v>
      </c>
      <c r="AW2928" s="13" t="s">
        <v>30</v>
      </c>
      <c r="AX2928" s="13" t="s">
        <v>73</v>
      </c>
      <c r="AY2928" s="252" t="s">
        <v>129</v>
      </c>
    </row>
    <row r="2929" spans="1:51" s="14" customFormat="1" ht="12">
      <c r="A2929" s="14"/>
      <c r="B2929" s="253"/>
      <c r="C2929" s="254"/>
      <c r="D2929" s="234" t="s">
        <v>188</v>
      </c>
      <c r="E2929" s="255" t="s">
        <v>1</v>
      </c>
      <c r="F2929" s="256" t="s">
        <v>1757</v>
      </c>
      <c r="G2929" s="254"/>
      <c r="H2929" s="257">
        <v>15.15</v>
      </c>
      <c r="I2929" s="258"/>
      <c r="J2929" s="254"/>
      <c r="K2929" s="254"/>
      <c r="L2929" s="259"/>
      <c r="M2929" s="260"/>
      <c r="N2929" s="261"/>
      <c r="O2929" s="261"/>
      <c r="P2929" s="261"/>
      <c r="Q2929" s="261"/>
      <c r="R2929" s="261"/>
      <c r="S2929" s="261"/>
      <c r="T2929" s="262"/>
      <c r="U2929" s="14"/>
      <c r="V2929" s="14"/>
      <c r="W2929" s="14"/>
      <c r="X2929" s="14"/>
      <c r="Y2929" s="14"/>
      <c r="Z2929" s="14"/>
      <c r="AA2929" s="14"/>
      <c r="AB2929" s="14"/>
      <c r="AC2929" s="14"/>
      <c r="AD2929" s="14"/>
      <c r="AE2929" s="14"/>
      <c r="AT2929" s="263" t="s">
        <v>188</v>
      </c>
      <c r="AU2929" s="263" t="s">
        <v>82</v>
      </c>
      <c r="AV2929" s="14" t="s">
        <v>82</v>
      </c>
      <c r="AW2929" s="14" t="s">
        <v>30</v>
      </c>
      <c r="AX2929" s="14" t="s">
        <v>73</v>
      </c>
      <c r="AY2929" s="263" t="s">
        <v>129</v>
      </c>
    </row>
    <row r="2930" spans="1:51" s="13" customFormat="1" ht="12">
      <c r="A2930" s="13"/>
      <c r="B2930" s="243"/>
      <c r="C2930" s="244"/>
      <c r="D2930" s="234" t="s">
        <v>188</v>
      </c>
      <c r="E2930" s="245" t="s">
        <v>1</v>
      </c>
      <c r="F2930" s="246" t="s">
        <v>1169</v>
      </c>
      <c r="G2930" s="244"/>
      <c r="H2930" s="245" t="s">
        <v>1</v>
      </c>
      <c r="I2930" s="247"/>
      <c r="J2930" s="244"/>
      <c r="K2930" s="244"/>
      <c r="L2930" s="248"/>
      <c r="M2930" s="249"/>
      <c r="N2930" s="250"/>
      <c r="O2930" s="250"/>
      <c r="P2930" s="250"/>
      <c r="Q2930" s="250"/>
      <c r="R2930" s="250"/>
      <c r="S2930" s="250"/>
      <c r="T2930" s="251"/>
      <c r="U2930" s="13"/>
      <c r="V2930" s="13"/>
      <c r="W2930" s="13"/>
      <c r="X2930" s="13"/>
      <c r="Y2930" s="13"/>
      <c r="Z2930" s="13"/>
      <c r="AA2930" s="13"/>
      <c r="AB2930" s="13"/>
      <c r="AC2930" s="13"/>
      <c r="AD2930" s="13"/>
      <c r="AE2930" s="13"/>
      <c r="AT2930" s="252" t="s">
        <v>188</v>
      </c>
      <c r="AU2930" s="252" t="s">
        <v>82</v>
      </c>
      <c r="AV2930" s="13" t="s">
        <v>80</v>
      </c>
      <c r="AW2930" s="13" t="s">
        <v>30</v>
      </c>
      <c r="AX2930" s="13" t="s">
        <v>73</v>
      </c>
      <c r="AY2930" s="252" t="s">
        <v>129</v>
      </c>
    </row>
    <row r="2931" spans="1:51" s="14" customFormat="1" ht="12">
      <c r="A2931" s="14"/>
      <c r="B2931" s="253"/>
      <c r="C2931" s="254"/>
      <c r="D2931" s="234" t="s">
        <v>188</v>
      </c>
      <c r="E2931" s="255" t="s">
        <v>1</v>
      </c>
      <c r="F2931" s="256" t="s">
        <v>1758</v>
      </c>
      <c r="G2931" s="254"/>
      <c r="H2931" s="257">
        <v>17.15</v>
      </c>
      <c r="I2931" s="258"/>
      <c r="J2931" s="254"/>
      <c r="K2931" s="254"/>
      <c r="L2931" s="259"/>
      <c r="M2931" s="260"/>
      <c r="N2931" s="261"/>
      <c r="O2931" s="261"/>
      <c r="P2931" s="261"/>
      <c r="Q2931" s="261"/>
      <c r="R2931" s="261"/>
      <c r="S2931" s="261"/>
      <c r="T2931" s="262"/>
      <c r="U2931" s="14"/>
      <c r="V2931" s="14"/>
      <c r="W2931" s="14"/>
      <c r="X2931" s="14"/>
      <c r="Y2931" s="14"/>
      <c r="Z2931" s="14"/>
      <c r="AA2931" s="14"/>
      <c r="AB2931" s="14"/>
      <c r="AC2931" s="14"/>
      <c r="AD2931" s="14"/>
      <c r="AE2931" s="14"/>
      <c r="AT2931" s="263" t="s">
        <v>188</v>
      </c>
      <c r="AU2931" s="263" t="s">
        <v>82</v>
      </c>
      <c r="AV2931" s="14" t="s">
        <v>82</v>
      </c>
      <c r="AW2931" s="14" t="s">
        <v>30</v>
      </c>
      <c r="AX2931" s="14" t="s">
        <v>73</v>
      </c>
      <c r="AY2931" s="263" t="s">
        <v>129</v>
      </c>
    </row>
    <row r="2932" spans="1:51" s="13" customFormat="1" ht="12">
      <c r="A2932" s="13"/>
      <c r="B2932" s="243"/>
      <c r="C2932" s="244"/>
      <c r="D2932" s="234" t="s">
        <v>188</v>
      </c>
      <c r="E2932" s="245" t="s">
        <v>1</v>
      </c>
      <c r="F2932" s="246" t="s">
        <v>1170</v>
      </c>
      <c r="G2932" s="244"/>
      <c r="H2932" s="245" t="s">
        <v>1</v>
      </c>
      <c r="I2932" s="247"/>
      <c r="J2932" s="244"/>
      <c r="K2932" s="244"/>
      <c r="L2932" s="248"/>
      <c r="M2932" s="249"/>
      <c r="N2932" s="250"/>
      <c r="O2932" s="250"/>
      <c r="P2932" s="250"/>
      <c r="Q2932" s="250"/>
      <c r="R2932" s="250"/>
      <c r="S2932" s="250"/>
      <c r="T2932" s="251"/>
      <c r="U2932" s="13"/>
      <c r="V2932" s="13"/>
      <c r="W2932" s="13"/>
      <c r="X2932" s="13"/>
      <c r="Y2932" s="13"/>
      <c r="Z2932" s="13"/>
      <c r="AA2932" s="13"/>
      <c r="AB2932" s="13"/>
      <c r="AC2932" s="13"/>
      <c r="AD2932" s="13"/>
      <c r="AE2932" s="13"/>
      <c r="AT2932" s="252" t="s">
        <v>188</v>
      </c>
      <c r="AU2932" s="252" t="s">
        <v>82</v>
      </c>
      <c r="AV2932" s="13" t="s">
        <v>80</v>
      </c>
      <c r="AW2932" s="13" t="s">
        <v>30</v>
      </c>
      <c r="AX2932" s="13" t="s">
        <v>73</v>
      </c>
      <c r="AY2932" s="252" t="s">
        <v>129</v>
      </c>
    </row>
    <row r="2933" spans="1:51" s="14" customFormat="1" ht="12">
      <c r="A2933" s="14"/>
      <c r="B2933" s="253"/>
      <c r="C2933" s="254"/>
      <c r="D2933" s="234" t="s">
        <v>188</v>
      </c>
      <c r="E2933" s="255" t="s">
        <v>1</v>
      </c>
      <c r="F2933" s="256" t="s">
        <v>1759</v>
      </c>
      <c r="G2933" s="254"/>
      <c r="H2933" s="257">
        <v>15.65</v>
      </c>
      <c r="I2933" s="258"/>
      <c r="J2933" s="254"/>
      <c r="K2933" s="254"/>
      <c r="L2933" s="259"/>
      <c r="M2933" s="260"/>
      <c r="N2933" s="261"/>
      <c r="O2933" s="261"/>
      <c r="P2933" s="261"/>
      <c r="Q2933" s="261"/>
      <c r="R2933" s="261"/>
      <c r="S2933" s="261"/>
      <c r="T2933" s="262"/>
      <c r="U2933" s="14"/>
      <c r="V2933" s="14"/>
      <c r="W2933" s="14"/>
      <c r="X2933" s="14"/>
      <c r="Y2933" s="14"/>
      <c r="Z2933" s="14"/>
      <c r="AA2933" s="14"/>
      <c r="AB2933" s="14"/>
      <c r="AC2933" s="14"/>
      <c r="AD2933" s="14"/>
      <c r="AE2933" s="14"/>
      <c r="AT2933" s="263" t="s">
        <v>188</v>
      </c>
      <c r="AU2933" s="263" t="s">
        <v>82</v>
      </c>
      <c r="AV2933" s="14" t="s">
        <v>82</v>
      </c>
      <c r="AW2933" s="14" t="s">
        <v>30</v>
      </c>
      <c r="AX2933" s="14" t="s">
        <v>73</v>
      </c>
      <c r="AY2933" s="263" t="s">
        <v>129</v>
      </c>
    </row>
    <row r="2934" spans="1:51" s="13" customFormat="1" ht="12">
      <c r="A2934" s="13"/>
      <c r="B2934" s="243"/>
      <c r="C2934" s="244"/>
      <c r="D2934" s="234" t="s">
        <v>188</v>
      </c>
      <c r="E2934" s="245" t="s">
        <v>1</v>
      </c>
      <c r="F2934" s="246" t="s">
        <v>1172</v>
      </c>
      <c r="G2934" s="244"/>
      <c r="H2934" s="245" t="s">
        <v>1</v>
      </c>
      <c r="I2934" s="247"/>
      <c r="J2934" s="244"/>
      <c r="K2934" s="244"/>
      <c r="L2934" s="248"/>
      <c r="M2934" s="249"/>
      <c r="N2934" s="250"/>
      <c r="O2934" s="250"/>
      <c r="P2934" s="250"/>
      <c r="Q2934" s="250"/>
      <c r="R2934" s="250"/>
      <c r="S2934" s="250"/>
      <c r="T2934" s="251"/>
      <c r="U2934" s="13"/>
      <c r="V2934" s="13"/>
      <c r="W2934" s="13"/>
      <c r="X2934" s="13"/>
      <c r="Y2934" s="13"/>
      <c r="Z2934" s="13"/>
      <c r="AA2934" s="13"/>
      <c r="AB2934" s="13"/>
      <c r="AC2934" s="13"/>
      <c r="AD2934" s="13"/>
      <c r="AE2934" s="13"/>
      <c r="AT2934" s="252" t="s">
        <v>188</v>
      </c>
      <c r="AU2934" s="252" t="s">
        <v>82</v>
      </c>
      <c r="AV2934" s="13" t="s">
        <v>80</v>
      </c>
      <c r="AW2934" s="13" t="s">
        <v>30</v>
      </c>
      <c r="AX2934" s="13" t="s">
        <v>73</v>
      </c>
      <c r="AY2934" s="252" t="s">
        <v>129</v>
      </c>
    </row>
    <row r="2935" spans="1:51" s="14" customFormat="1" ht="12">
      <c r="A2935" s="14"/>
      <c r="B2935" s="253"/>
      <c r="C2935" s="254"/>
      <c r="D2935" s="234" t="s">
        <v>188</v>
      </c>
      <c r="E2935" s="255" t="s">
        <v>1</v>
      </c>
      <c r="F2935" s="256" t="s">
        <v>1760</v>
      </c>
      <c r="G2935" s="254"/>
      <c r="H2935" s="257">
        <v>7.5</v>
      </c>
      <c r="I2935" s="258"/>
      <c r="J2935" s="254"/>
      <c r="K2935" s="254"/>
      <c r="L2935" s="259"/>
      <c r="M2935" s="260"/>
      <c r="N2935" s="261"/>
      <c r="O2935" s="261"/>
      <c r="P2935" s="261"/>
      <c r="Q2935" s="261"/>
      <c r="R2935" s="261"/>
      <c r="S2935" s="261"/>
      <c r="T2935" s="262"/>
      <c r="U2935" s="14"/>
      <c r="V2935" s="14"/>
      <c r="W2935" s="14"/>
      <c r="X2935" s="14"/>
      <c r="Y2935" s="14"/>
      <c r="Z2935" s="14"/>
      <c r="AA2935" s="14"/>
      <c r="AB2935" s="14"/>
      <c r="AC2935" s="14"/>
      <c r="AD2935" s="14"/>
      <c r="AE2935" s="14"/>
      <c r="AT2935" s="263" t="s">
        <v>188</v>
      </c>
      <c r="AU2935" s="263" t="s">
        <v>82</v>
      </c>
      <c r="AV2935" s="14" t="s">
        <v>82</v>
      </c>
      <c r="AW2935" s="14" t="s">
        <v>30</v>
      </c>
      <c r="AX2935" s="14" t="s">
        <v>73</v>
      </c>
      <c r="AY2935" s="263" t="s">
        <v>129</v>
      </c>
    </row>
    <row r="2936" spans="1:51" s="13" customFormat="1" ht="12">
      <c r="A2936" s="13"/>
      <c r="B2936" s="243"/>
      <c r="C2936" s="244"/>
      <c r="D2936" s="234" t="s">
        <v>188</v>
      </c>
      <c r="E2936" s="245" t="s">
        <v>1</v>
      </c>
      <c r="F2936" s="246" t="s">
        <v>1174</v>
      </c>
      <c r="G2936" s="244"/>
      <c r="H2936" s="245" t="s">
        <v>1</v>
      </c>
      <c r="I2936" s="247"/>
      <c r="J2936" s="244"/>
      <c r="K2936" s="244"/>
      <c r="L2936" s="248"/>
      <c r="M2936" s="249"/>
      <c r="N2936" s="250"/>
      <c r="O2936" s="250"/>
      <c r="P2936" s="250"/>
      <c r="Q2936" s="250"/>
      <c r="R2936" s="250"/>
      <c r="S2936" s="250"/>
      <c r="T2936" s="251"/>
      <c r="U2936" s="13"/>
      <c r="V2936" s="13"/>
      <c r="W2936" s="13"/>
      <c r="X2936" s="13"/>
      <c r="Y2936" s="13"/>
      <c r="Z2936" s="13"/>
      <c r="AA2936" s="13"/>
      <c r="AB2936" s="13"/>
      <c r="AC2936" s="13"/>
      <c r="AD2936" s="13"/>
      <c r="AE2936" s="13"/>
      <c r="AT2936" s="252" t="s">
        <v>188</v>
      </c>
      <c r="AU2936" s="252" t="s">
        <v>82</v>
      </c>
      <c r="AV2936" s="13" t="s">
        <v>80</v>
      </c>
      <c r="AW2936" s="13" t="s">
        <v>30</v>
      </c>
      <c r="AX2936" s="13" t="s">
        <v>73</v>
      </c>
      <c r="AY2936" s="252" t="s">
        <v>129</v>
      </c>
    </row>
    <row r="2937" spans="1:51" s="14" customFormat="1" ht="12">
      <c r="A2937" s="14"/>
      <c r="B2937" s="253"/>
      <c r="C2937" s="254"/>
      <c r="D2937" s="234" t="s">
        <v>188</v>
      </c>
      <c r="E2937" s="255" t="s">
        <v>1</v>
      </c>
      <c r="F2937" s="256" t="s">
        <v>1761</v>
      </c>
      <c r="G2937" s="254"/>
      <c r="H2937" s="257">
        <v>7.1</v>
      </c>
      <c r="I2937" s="258"/>
      <c r="J2937" s="254"/>
      <c r="K2937" s="254"/>
      <c r="L2937" s="259"/>
      <c r="M2937" s="260"/>
      <c r="N2937" s="261"/>
      <c r="O2937" s="261"/>
      <c r="P2937" s="261"/>
      <c r="Q2937" s="261"/>
      <c r="R2937" s="261"/>
      <c r="S2937" s="261"/>
      <c r="T2937" s="262"/>
      <c r="U2937" s="14"/>
      <c r="V2937" s="14"/>
      <c r="W2937" s="14"/>
      <c r="X2937" s="14"/>
      <c r="Y2937" s="14"/>
      <c r="Z2937" s="14"/>
      <c r="AA2937" s="14"/>
      <c r="AB2937" s="14"/>
      <c r="AC2937" s="14"/>
      <c r="AD2937" s="14"/>
      <c r="AE2937" s="14"/>
      <c r="AT2937" s="263" t="s">
        <v>188</v>
      </c>
      <c r="AU2937" s="263" t="s">
        <v>82</v>
      </c>
      <c r="AV2937" s="14" t="s">
        <v>82</v>
      </c>
      <c r="AW2937" s="14" t="s">
        <v>30</v>
      </c>
      <c r="AX2937" s="14" t="s">
        <v>73</v>
      </c>
      <c r="AY2937" s="263" t="s">
        <v>129</v>
      </c>
    </row>
    <row r="2938" spans="1:51" s="13" customFormat="1" ht="12">
      <c r="A2938" s="13"/>
      <c r="B2938" s="243"/>
      <c r="C2938" s="244"/>
      <c r="D2938" s="234" t="s">
        <v>188</v>
      </c>
      <c r="E2938" s="245" t="s">
        <v>1</v>
      </c>
      <c r="F2938" s="246" t="s">
        <v>1176</v>
      </c>
      <c r="G2938" s="244"/>
      <c r="H2938" s="245" t="s">
        <v>1</v>
      </c>
      <c r="I2938" s="247"/>
      <c r="J2938" s="244"/>
      <c r="K2938" s="244"/>
      <c r="L2938" s="248"/>
      <c r="M2938" s="249"/>
      <c r="N2938" s="250"/>
      <c r="O2938" s="250"/>
      <c r="P2938" s="250"/>
      <c r="Q2938" s="250"/>
      <c r="R2938" s="250"/>
      <c r="S2938" s="250"/>
      <c r="T2938" s="251"/>
      <c r="U2938" s="13"/>
      <c r="V2938" s="13"/>
      <c r="W2938" s="13"/>
      <c r="X2938" s="13"/>
      <c r="Y2938" s="13"/>
      <c r="Z2938" s="13"/>
      <c r="AA2938" s="13"/>
      <c r="AB2938" s="13"/>
      <c r="AC2938" s="13"/>
      <c r="AD2938" s="13"/>
      <c r="AE2938" s="13"/>
      <c r="AT2938" s="252" t="s">
        <v>188</v>
      </c>
      <c r="AU2938" s="252" t="s">
        <v>82</v>
      </c>
      <c r="AV2938" s="13" t="s">
        <v>80</v>
      </c>
      <c r="AW2938" s="13" t="s">
        <v>30</v>
      </c>
      <c r="AX2938" s="13" t="s">
        <v>73</v>
      </c>
      <c r="AY2938" s="252" t="s">
        <v>129</v>
      </c>
    </row>
    <row r="2939" spans="1:51" s="14" customFormat="1" ht="12">
      <c r="A2939" s="14"/>
      <c r="B2939" s="253"/>
      <c r="C2939" s="254"/>
      <c r="D2939" s="234" t="s">
        <v>188</v>
      </c>
      <c r="E2939" s="255" t="s">
        <v>1</v>
      </c>
      <c r="F2939" s="256" t="s">
        <v>1762</v>
      </c>
      <c r="G2939" s="254"/>
      <c r="H2939" s="257">
        <v>10.1</v>
      </c>
      <c r="I2939" s="258"/>
      <c r="J2939" s="254"/>
      <c r="K2939" s="254"/>
      <c r="L2939" s="259"/>
      <c r="M2939" s="260"/>
      <c r="N2939" s="261"/>
      <c r="O2939" s="261"/>
      <c r="P2939" s="261"/>
      <c r="Q2939" s="261"/>
      <c r="R2939" s="261"/>
      <c r="S2939" s="261"/>
      <c r="T2939" s="262"/>
      <c r="U2939" s="14"/>
      <c r="V2939" s="14"/>
      <c r="W2939" s="14"/>
      <c r="X2939" s="14"/>
      <c r="Y2939" s="14"/>
      <c r="Z2939" s="14"/>
      <c r="AA2939" s="14"/>
      <c r="AB2939" s="14"/>
      <c r="AC2939" s="14"/>
      <c r="AD2939" s="14"/>
      <c r="AE2939" s="14"/>
      <c r="AT2939" s="263" t="s">
        <v>188</v>
      </c>
      <c r="AU2939" s="263" t="s">
        <v>82</v>
      </c>
      <c r="AV2939" s="14" t="s">
        <v>82</v>
      </c>
      <c r="AW2939" s="14" t="s">
        <v>30</v>
      </c>
      <c r="AX2939" s="14" t="s">
        <v>73</v>
      </c>
      <c r="AY2939" s="263" t="s">
        <v>129</v>
      </c>
    </row>
    <row r="2940" spans="1:51" s="13" customFormat="1" ht="12">
      <c r="A2940" s="13"/>
      <c r="B2940" s="243"/>
      <c r="C2940" s="244"/>
      <c r="D2940" s="234" t="s">
        <v>188</v>
      </c>
      <c r="E2940" s="245" t="s">
        <v>1</v>
      </c>
      <c r="F2940" s="246" t="s">
        <v>1179</v>
      </c>
      <c r="G2940" s="244"/>
      <c r="H2940" s="245" t="s">
        <v>1</v>
      </c>
      <c r="I2940" s="247"/>
      <c r="J2940" s="244"/>
      <c r="K2940" s="244"/>
      <c r="L2940" s="248"/>
      <c r="M2940" s="249"/>
      <c r="N2940" s="250"/>
      <c r="O2940" s="250"/>
      <c r="P2940" s="250"/>
      <c r="Q2940" s="250"/>
      <c r="R2940" s="250"/>
      <c r="S2940" s="250"/>
      <c r="T2940" s="251"/>
      <c r="U2940" s="13"/>
      <c r="V2940" s="13"/>
      <c r="W2940" s="13"/>
      <c r="X2940" s="13"/>
      <c r="Y2940" s="13"/>
      <c r="Z2940" s="13"/>
      <c r="AA2940" s="13"/>
      <c r="AB2940" s="13"/>
      <c r="AC2940" s="13"/>
      <c r="AD2940" s="13"/>
      <c r="AE2940" s="13"/>
      <c r="AT2940" s="252" t="s">
        <v>188</v>
      </c>
      <c r="AU2940" s="252" t="s">
        <v>82</v>
      </c>
      <c r="AV2940" s="13" t="s">
        <v>80</v>
      </c>
      <c r="AW2940" s="13" t="s">
        <v>30</v>
      </c>
      <c r="AX2940" s="13" t="s">
        <v>73</v>
      </c>
      <c r="AY2940" s="252" t="s">
        <v>129</v>
      </c>
    </row>
    <row r="2941" spans="1:51" s="14" customFormat="1" ht="12">
      <c r="A2941" s="14"/>
      <c r="B2941" s="253"/>
      <c r="C2941" s="254"/>
      <c r="D2941" s="234" t="s">
        <v>188</v>
      </c>
      <c r="E2941" s="255" t="s">
        <v>1</v>
      </c>
      <c r="F2941" s="256" t="s">
        <v>1763</v>
      </c>
      <c r="G2941" s="254"/>
      <c r="H2941" s="257">
        <v>16.75</v>
      </c>
      <c r="I2941" s="258"/>
      <c r="J2941" s="254"/>
      <c r="K2941" s="254"/>
      <c r="L2941" s="259"/>
      <c r="M2941" s="260"/>
      <c r="N2941" s="261"/>
      <c r="O2941" s="261"/>
      <c r="P2941" s="261"/>
      <c r="Q2941" s="261"/>
      <c r="R2941" s="261"/>
      <c r="S2941" s="261"/>
      <c r="T2941" s="262"/>
      <c r="U2941" s="14"/>
      <c r="V2941" s="14"/>
      <c r="W2941" s="14"/>
      <c r="X2941" s="14"/>
      <c r="Y2941" s="14"/>
      <c r="Z2941" s="14"/>
      <c r="AA2941" s="14"/>
      <c r="AB2941" s="14"/>
      <c r="AC2941" s="14"/>
      <c r="AD2941" s="14"/>
      <c r="AE2941" s="14"/>
      <c r="AT2941" s="263" t="s">
        <v>188</v>
      </c>
      <c r="AU2941" s="263" t="s">
        <v>82</v>
      </c>
      <c r="AV2941" s="14" t="s">
        <v>82</v>
      </c>
      <c r="AW2941" s="14" t="s">
        <v>30</v>
      </c>
      <c r="AX2941" s="14" t="s">
        <v>73</v>
      </c>
      <c r="AY2941" s="263" t="s">
        <v>129</v>
      </c>
    </row>
    <row r="2942" spans="1:51" s="13" customFormat="1" ht="12">
      <c r="A2942" s="13"/>
      <c r="B2942" s="243"/>
      <c r="C2942" s="244"/>
      <c r="D2942" s="234" t="s">
        <v>188</v>
      </c>
      <c r="E2942" s="245" t="s">
        <v>1</v>
      </c>
      <c r="F2942" s="246" t="s">
        <v>1180</v>
      </c>
      <c r="G2942" s="244"/>
      <c r="H2942" s="245" t="s">
        <v>1</v>
      </c>
      <c r="I2942" s="247"/>
      <c r="J2942" s="244"/>
      <c r="K2942" s="244"/>
      <c r="L2942" s="248"/>
      <c r="M2942" s="249"/>
      <c r="N2942" s="250"/>
      <c r="O2942" s="250"/>
      <c r="P2942" s="250"/>
      <c r="Q2942" s="250"/>
      <c r="R2942" s="250"/>
      <c r="S2942" s="250"/>
      <c r="T2942" s="251"/>
      <c r="U2942" s="13"/>
      <c r="V2942" s="13"/>
      <c r="W2942" s="13"/>
      <c r="X2942" s="13"/>
      <c r="Y2942" s="13"/>
      <c r="Z2942" s="13"/>
      <c r="AA2942" s="13"/>
      <c r="AB2942" s="13"/>
      <c r="AC2942" s="13"/>
      <c r="AD2942" s="13"/>
      <c r="AE2942" s="13"/>
      <c r="AT2942" s="252" t="s">
        <v>188</v>
      </c>
      <c r="AU2942" s="252" t="s">
        <v>82</v>
      </c>
      <c r="AV2942" s="13" t="s">
        <v>80</v>
      </c>
      <c r="AW2942" s="13" t="s">
        <v>30</v>
      </c>
      <c r="AX2942" s="13" t="s">
        <v>73</v>
      </c>
      <c r="AY2942" s="252" t="s">
        <v>129</v>
      </c>
    </row>
    <row r="2943" spans="1:51" s="14" customFormat="1" ht="12">
      <c r="A2943" s="14"/>
      <c r="B2943" s="253"/>
      <c r="C2943" s="254"/>
      <c r="D2943" s="234" t="s">
        <v>188</v>
      </c>
      <c r="E2943" s="255" t="s">
        <v>1</v>
      </c>
      <c r="F2943" s="256" t="s">
        <v>1763</v>
      </c>
      <c r="G2943" s="254"/>
      <c r="H2943" s="257">
        <v>16.75</v>
      </c>
      <c r="I2943" s="258"/>
      <c r="J2943" s="254"/>
      <c r="K2943" s="254"/>
      <c r="L2943" s="259"/>
      <c r="M2943" s="260"/>
      <c r="N2943" s="261"/>
      <c r="O2943" s="261"/>
      <c r="P2943" s="261"/>
      <c r="Q2943" s="261"/>
      <c r="R2943" s="261"/>
      <c r="S2943" s="261"/>
      <c r="T2943" s="262"/>
      <c r="U2943" s="14"/>
      <c r="V2943" s="14"/>
      <c r="W2943" s="14"/>
      <c r="X2943" s="14"/>
      <c r="Y2943" s="14"/>
      <c r="Z2943" s="14"/>
      <c r="AA2943" s="14"/>
      <c r="AB2943" s="14"/>
      <c r="AC2943" s="14"/>
      <c r="AD2943" s="14"/>
      <c r="AE2943" s="14"/>
      <c r="AT2943" s="263" t="s">
        <v>188</v>
      </c>
      <c r="AU2943" s="263" t="s">
        <v>82</v>
      </c>
      <c r="AV2943" s="14" t="s">
        <v>82</v>
      </c>
      <c r="AW2943" s="14" t="s">
        <v>30</v>
      </c>
      <c r="AX2943" s="14" t="s">
        <v>73</v>
      </c>
      <c r="AY2943" s="263" t="s">
        <v>129</v>
      </c>
    </row>
    <row r="2944" spans="1:51" s="13" customFormat="1" ht="12">
      <c r="A2944" s="13"/>
      <c r="B2944" s="243"/>
      <c r="C2944" s="244"/>
      <c r="D2944" s="234" t="s">
        <v>188</v>
      </c>
      <c r="E2944" s="245" t="s">
        <v>1</v>
      </c>
      <c r="F2944" s="246" t="s">
        <v>1181</v>
      </c>
      <c r="G2944" s="244"/>
      <c r="H2944" s="245" t="s">
        <v>1</v>
      </c>
      <c r="I2944" s="247"/>
      <c r="J2944" s="244"/>
      <c r="K2944" s="244"/>
      <c r="L2944" s="248"/>
      <c r="M2944" s="249"/>
      <c r="N2944" s="250"/>
      <c r="O2944" s="250"/>
      <c r="P2944" s="250"/>
      <c r="Q2944" s="250"/>
      <c r="R2944" s="250"/>
      <c r="S2944" s="250"/>
      <c r="T2944" s="251"/>
      <c r="U2944" s="13"/>
      <c r="V2944" s="13"/>
      <c r="W2944" s="13"/>
      <c r="X2944" s="13"/>
      <c r="Y2944" s="13"/>
      <c r="Z2944" s="13"/>
      <c r="AA2944" s="13"/>
      <c r="AB2944" s="13"/>
      <c r="AC2944" s="13"/>
      <c r="AD2944" s="13"/>
      <c r="AE2944" s="13"/>
      <c r="AT2944" s="252" t="s">
        <v>188</v>
      </c>
      <c r="AU2944" s="252" t="s">
        <v>82</v>
      </c>
      <c r="AV2944" s="13" t="s">
        <v>80</v>
      </c>
      <c r="AW2944" s="13" t="s">
        <v>30</v>
      </c>
      <c r="AX2944" s="13" t="s">
        <v>73</v>
      </c>
      <c r="AY2944" s="252" t="s">
        <v>129</v>
      </c>
    </row>
    <row r="2945" spans="1:51" s="14" customFormat="1" ht="12">
      <c r="A2945" s="14"/>
      <c r="B2945" s="253"/>
      <c r="C2945" s="254"/>
      <c r="D2945" s="234" t="s">
        <v>188</v>
      </c>
      <c r="E2945" s="255" t="s">
        <v>1</v>
      </c>
      <c r="F2945" s="256" t="s">
        <v>1764</v>
      </c>
      <c r="G2945" s="254"/>
      <c r="H2945" s="257">
        <v>16.9</v>
      </c>
      <c r="I2945" s="258"/>
      <c r="J2945" s="254"/>
      <c r="K2945" s="254"/>
      <c r="L2945" s="259"/>
      <c r="M2945" s="260"/>
      <c r="N2945" s="261"/>
      <c r="O2945" s="261"/>
      <c r="P2945" s="261"/>
      <c r="Q2945" s="261"/>
      <c r="R2945" s="261"/>
      <c r="S2945" s="261"/>
      <c r="T2945" s="262"/>
      <c r="U2945" s="14"/>
      <c r="V2945" s="14"/>
      <c r="W2945" s="14"/>
      <c r="X2945" s="14"/>
      <c r="Y2945" s="14"/>
      <c r="Z2945" s="14"/>
      <c r="AA2945" s="14"/>
      <c r="AB2945" s="14"/>
      <c r="AC2945" s="14"/>
      <c r="AD2945" s="14"/>
      <c r="AE2945" s="14"/>
      <c r="AT2945" s="263" t="s">
        <v>188</v>
      </c>
      <c r="AU2945" s="263" t="s">
        <v>82</v>
      </c>
      <c r="AV2945" s="14" t="s">
        <v>82</v>
      </c>
      <c r="AW2945" s="14" t="s">
        <v>30</v>
      </c>
      <c r="AX2945" s="14" t="s">
        <v>73</v>
      </c>
      <c r="AY2945" s="263" t="s">
        <v>129</v>
      </c>
    </row>
    <row r="2946" spans="1:51" s="13" customFormat="1" ht="12">
      <c r="A2946" s="13"/>
      <c r="B2946" s="243"/>
      <c r="C2946" s="244"/>
      <c r="D2946" s="234" t="s">
        <v>188</v>
      </c>
      <c r="E2946" s="245" t="s">
        <v>1</v>
      </c>
      <c r="F2946" s="246" t="s">
        <v>1182</v>
      </c>
      <c r="G2946" s="244"/>
      <c r="H2946" s="245" t="s">
        <v>1</v>
      </c>
      <c r="I2946" s="247"/>
      <c r="J2946" s="244"/>
      <c r="K2946" s="244"/>
      <c r="L2946" s="248"/>
      <c r="M2946" s="249"/>
      <c r="N2946" s="250"/>
      <c r="O2946" s="250"/>
      <c r="P2946" s="250"/>
      <c r="Q2946" s="250"/>
      <c r="R2946" s="250"/>
      <c r="S2946" s="250"/>
      <c r="T2946" s="251"/>
      <c r="U2946" s="13"/>
      <c r="V2946" s="13"/>
      <c r="W2946" s="13"/>
      <c r="X2946" s="13"/>
      <c r="Y2946" s="13"/>
      <c r="Z2946" s="13"/>
      <c r="AA2946" s="13"/>
      <c r="AB2946" s="13"/>
      <c r="AC2946" s="13"/>
      <c r="AD2946" s="13"/>
      <c r="AE2946" s="13"/>
      <c r="AT2946" s="252" t="s">
        <v>188</v>
      </c>
      <c r="AU2946" s="252" t="s">
        <v>82</v>
      </c>
      <c r="AV2946" s="13" t="s">
        <v>80</v>
      </c>
      <c r="AW2946" s="13" t="s">
        <v>30</v>
      </c>
      <c r="AX2946" s="13" t="s">
        <v>73</v>
      </c>
      <c r="AY2946" s="252" t="s">
        <v>129</v>
      </c>
    </row>
    <row r="2947" spans="1:51" s="14" customFormat="1" ht="12">
      <c r="A2947" s="14"/>
      <c r="B2947" s="253"/>
      <c r="C2947" s="254"/>
      <c r="D2947" s="234" t="s">
        <v>188</v>
      </c>
      <c r="E2947" s="255" t="s">
        <v>1</v>
      </c>
      <c r="F2947" s="256" t="s">
        <v>1764</v>
      </c>
      <c r="G2947" s="254"/>
      <c r="H2947" s="257">
        <v>16.9</v>
      </c>
      <c r="I2947" s="258"/>
      <c r="J2947" s="254"/>
      <c r="K2947" s="254"/>
      <c r="L2947" s="259"/>
      <c r="M2947" s="260"/>
      <c r="N2947" s="261"/>
      <c r="O2947" s="261"/>
      <c r="P2947" s="261"/>
      <c r="Q2947" s="261"/>
      <c r="R2947" s="261"/>
      <c r="S2947" s="261"/>
      <c r="T2947" s="262"/>
      <c r="U2947" s="14"/>
      <c r="V2947" s="14"/>
      <c r="W2947" s="14"/>
      <c r="X2947" s="14"/>
      <c r="Y2947" s="14"/>
      <c r="Z2947" s="14"/>
      <c r="AA2947" s="14"/>
      <c r="AB2947" s="14"/>
      <c r="AC2947" s="14"/>
      <c r="AD2947" s="14"/>
      <c r="AE2947" s="14"/>
      <c r="AT2947" s="263" t="s">
        <v>188</v>
      </c>
      <c r="AU2947" s="263" t="s">
        <v>82</v>
      </c>
      <c r="AV2947" s="14" t="s">
        <v>82</v>
      </c>
      <c r="AW2947" s="14" t="s">
        <v>30</v>
      </c>
      <c r="AX2947" s="14" t="s">
        <v>73</v>
      </c>
      <c r="AY2947" s="263" t="s">
        <v>129</v>
      </c>
    </row>
    <row r="2948" spans="1:51" s="13" customFormat="1" ht="12">
      <c r="A2948" s="13"/>
      <c r="B2948" s="243"/>
      <c r="C2948" s="244"/>
      <c r="D2948" s="234" t="s">
        <v>188</v>
      </c>
      <c r="E2948" s="245" t="s">
        <v>1</v>
      </c>
      <c r="F2948" s="246" t="s">
        <v>1183</v>
      </c>
      <c r="G2948" s="244"/>
      <c r="H2948" s="245" t="s">
        <v>1</v>
      </c>
      <c r="I2948" s="247"/>
      <c r="J2948" s="244"/>
      <c r="K2948" s="244"/>
      <c r="L2948" s="248"/>
      <c r="M2948" s="249"/>
      <c r="N2948" s="250"/>
      <c r="O2948" s="250"/>
      <c r="P2948" s="250"/>
      <c r="Q2948" s="250"/>
      <c r="R2948" s="250"/>
      <c r="S2948" s="250"/>
      <c r="T2948" s="251"/>
      <c r="U2948" s="13"/>
      <c r="V2948" s="13"/>
      <c r="W2948" s="13"/>
      <c r="X2948" s="13"/>
      <c r="Y2948" s="13"/>
      <c r="Z2948" s="13"/>
      <c r="AA2948" s="13"/>
      <c r="AB2948" s="13"/>
      <c r="AC2948" s="13"/>
      <c r="AD2948" s="13"/>
      <c r="AE2948" s="13"/>
      <c r="AT2948" s="252" t="s">
        <v>188</v>
      </c>
      <c r="AU2948" s="252" t="s">
        <v>82</v>
      </c>
      <c r="AV2948" s="13" t="s">
        <v>80</v>
      </c>
      <c r="AW2948" s="13" t="s">
        <v>30</v>
      </c>
      <c r="AX2948" s="13" t="s">
        <v>73</v>
      </c>
      <c r="AY2948" s="252" t="s">
        <v>129</v>
      </c>
    </row>
    <row r="2949" spans="1:51" s="14" customFormat="1" ht="12">
      <c r="A2949" s="14"/>
      <c r="B2949" s="253"/>
      <c r="C2949" s="254"/>
      <c r="D2949" s="234" t="s">
        <v>188</v>
      </c>
      <c r="E2949" s="255" t="s">
        <v>1</v>
      </c>
      <c r="F2949" s="256" t="s">
        <v>1765</v>
      </c>
      <c r="G2949" s="254"/>
      <c r="H2949" s="257">
        <v>7.1</v>
      </c>
      <c r="I2949" s="258"/>
      <c r="J2949" s="254"/>
      <c r="K2949" s="254"/>
      <c r="L2949" s="259"/>
      <c r="M2949" s="260"/>
      <c r="N2949" s="261"/>
      <c r="O2949" s="261"/>
      <c r="P2949" s="261"/>
      <c r="Q2949" s="261"/>
      <c r="R2949" s="261"/>
      <c r="S2949" s="261"/>
      <c r="T2949" s="262"/>
      <c r="U2949" s="14"/>
      <c r="V2949" s="14"/>
      <c r="W2949" s="14"/>
      <c r="X2949" s="14"/>
      <c r="Y2949" s="14"/>
      <c r="Z2949" s="14"/>
      <c r="AA2949" s="14"/>
      <c r="AB2949" s="14"/>
      <c r="AC2949" s="14"/>
      <c r="AD2949" s="14"/>
      <c r="AE2949" s="14"/>
      <c r="AT2949" s="263" t="s">
        <v>188</v>
      </c>
      <c r="AU2949" s="263" t="s">
        <v>82</v>
      </c>
      <c r="AV2949" s="14" t="s">
        <v>82</v>
      </c>
      <c r="AW2949" s="14" t="s">
        <v>30</v>
      </c>
      <c r="AX2949" s="14" t="s">
        <v>73</v>
      </c>
      <c r="AY2949" s="263" t="s">
        <v>129</v>
      </c>
    </row>
    <row r="2950" spans="1:51" s="13" customFormat="1" ht="12">
      <c r="A2950" s="13"/>
      <c r="B2950" s="243"/>
      <c r="C2950" s="244"/>
      <c r="D2950" s="234" t="s">
        <v>188</v>
      </c>
      <c r="E2950" s="245" t="s">
        <v>1</v>
      </c>
      <c r="F2950" s="246" t="s">
        <v>1185</v>
      </c>
      <c r="G2950" s="244"/>
      <c r="H2950" s="245" t="s">
        <v>1</v>
      </c>
      <c r="I2950" s="247"/>
      <c r="J2950" s="244"/>
      <c r="K2950" s="244"/>
      <c r="L2950" s="248"/>
      <c r="M2950" s="249"/>
      <c r="N2950" s="250"/>
      <c r="O2950" s="250"/>
      <c r="P2950" s="250"/>
      <c r="Q2950" s="250"/>
      <c r="R2950" s="250"/>
      <c r="S2950" s="250"/>
      <c r="T2950" s="251"/>
      <c r="U2950" s="13"/>
      <c r="V2950" s="13"/>
      <c r="W2950" s="13"/>
      <c r="X2950" s="13"/>
      <c r="Y2950" s="13"/>
      <c r="Z2950" s="13"/>
      <c r="AA2950" s="13"/>
      <c r="AB2950" s="13"/>
      <c r="AC2950" s="13"/>
      <c r="AD2950" s="13"/>
      <c r="AE2950" s="13"/>
      <c r="AT2950" s="252" t="s">
        <v>188</v>
      </c>
      <c r="AU2950" s="252" t="s">
        <v>82</v>
      </c>
      <c r="AV2950" s="13" t="s">
        <v>80</v>
      </c>
      <c r="AW2950" s="13" t="s">
        <v>30</v>
      </c>
      <c r="AX2950" s="13" t="s">
        <v>73</v>
      </c>
      <c r="AY2950" s="252" t="s">
        <v>129</v>
      </c>
    </row>
    <row r="2951" spans="1:51" s="14" customFormat="1" ht="12">
      <c r="A2951" s="14"/>
      <c r="B2951" s="253"/>
      <c r="C2951" s="254"/>
      <c r="D2951" s="234" t="s">
        <v>188</v>
      </c>
      <c r="E2951" s="255" t="s">
        <v>1</v>
      </c>
      <c r="F2951" s="256" t="s">
        <v>1766</v>
      </c>
      <c r="G2951" s="254"/>
      <c r="H2951" s="257">
        <v>18.2</v>
      </c>
      <c r="I2951" s="258"/>
      <c r="J2951" s="254"/>
      <c r="K2951" s="254"/>
      <c r="L2951" s="259"/>
      <c r="M2951" s="260"/>
      <c r="N2951" s="261"/>
      <c r="O2951" s="261"/>
      <c r="P2951" s="261"/>
      <c r="Q2951" s="261"/>
      <c r="R2951" s="261"/>
      <c r="S2951" s="261"/>
      <c r="T2951" s="262"/>
      <c r="U2951" s="14"/>
      <c r="V2951" s="14"/>
      <c r="W2951" s="14"/>
      <c r="X2951" s="14"/>
      <c r="Y2951" s="14"/>
      <c r="Z2951" s="14"/>
      <c r="AA2951" s="14"/>
      <c r="AB2951" s="14"/>
      <c r="AC2951" s="14"/>
      <c r="AD2951" s="14"/>
      <c r="AE2951" s="14"/>
      <c r="AT2951" s="263" t="s">
        <v>188</v>
      </c>
      <c r="AU2951" s="263" t="s">
        <v>82</v>
      </c>
      <c r="AV2951" s="14" t="s">
        <v>82</v>
      </c>
      <c r="AW2951" s="14" t="s">
        <v>30</v>
      </c>
      <c r="AX2951" s="14" t="s">
        <v>73</v>
      </c>
      <c r="AY2951" s="263" t="s">
        <v>129</v>
      </c>
    </row>
    <row r="2952" spans="1:51" s="13" customFormat="1" ht="12">
      <c r="A2952" s="13"/>
      <c r="B2952" s="243"/>
      <c r="C2952" s="244"/>
      <c r="D2952" s="234" t="s">
        <v>188</v>
      </c>
      <c r="E2952" s="245" t="s">
        <v>1</v>
      </c>
      <c r="F2952" s="246" t="s">
        <v>1186</v>
      </c>
      <c r="G2952" s="244"/>
      <c r="H2952" s="245" t="s">
        <v>1</v>
      </c>
      <c r="I2952" s="247"/>
      <c r="J2952" s="244"/>
      <c r="K2952" s="244"/>
      <c r="L2952" s="248"/>
      <c r="M2952" s="249"/>
      <c r="N2952" s="250"/>
      <c r="O2952" s="250"/>
      <c r="P2952" s="250"/>
      <c r="Q2952" s="250"/>
      <c r="R2952" s="250"/>
      <c r="S2952" s="250"/>
      <c r="T2952" s="251"/>
      <c r="U2952" s="13"/>
      <c r="V2952" s="13"/>
      <c r="W2952" s="13"/>
      <c r="X2952" s="13"/>
      <c r="Y2952" s="13"/>
      <c r="Z2952" s="13"/>
      <c r="AA2952" s="13"/>
      <c r="AB2952" s="13"/>
      <c r="AC2952" s="13"/>
      <c r="AD2952" s="13"/>
      <c r="AE2952" s="13"/>
      <c r="AT2952" s="252" t="s">
        <v>188</v>
      </c>
      <c r="AU2952" s="252" t="s">
        <v>82</v>
      </c>
      <c r="AV2952" s="13" t="s">
        <v>80</v>
      </c>
      <c r="AW2952" s="13" t="s">
        <v>30</v>
      </c>
      <c r="AX2952" s="13" t="s">
        <v>73</v>
      </c>
      <c r="AY2952" s="252" t="s">
        <v>129</v>
      </c>
    </row>
    <row r="2953" spans="1:51" s="14" customFormat="1" ht="12">
      <c r="A2953" s="14"/>
      <c r="B2953" s="253"/>
      <c r="C2953" s="254"/>
      <c r="D2953" s="234" t="s">
        <v>188</v>
      </c>
      <c r="E2953" s="255" t="s">
        <v>1</v>
      </c>
      <c r="F2953" s="256" t="s">
        <v>1764</v>
      </c>
      <c r="G2953" s="254"/>
      <c r="H2953" s="257">
        <v>16.9</v>
      </c>
      <c r="I2953" s="258"/>
      <c r="J2953" s="254"/>
      <c r="K2953" s="254"/>
      <c r="L2953" s="259"/>
      <c r="M2953" s="260"/>
      <c r="N2953" s="261"/>
      <c r="O2953" s="261"/>
      <c r="P2953" s="261"/>
      <c r="Q2953" s="261"/>
      <c r="R2953" s="261"/>
      <c r="S2953" s="261"/>
      <c r="T2953" s="262"/>
      <c r="U2953" s="14"/>
      <c r="V2953" s="14"/>
      <c r="W2953" s="14"/>
      <c r="X2953" s="14"/>
      <c r="Y2953" s="14"/>
      <c r="Z2953" s="14"/>
      <c r="AA2953" s="14"/>
      <c r="AB2953" s="14"/>
      <c r="AC2953" s="14"/>
      <c r="AD2953" s="14"/>
      <c r="AE2953" s="14"/>
      <c r="AT2953" s="263" t="s">
        <v>188</v>
      </c>
      <c r="AU2953" s="263" t="s">
        <v>82</v>
      </c>
      <c r="AV2953" s="14" t="s">
        <v>82</v>
      </c>
      <c r="AW2953" s="14" t="s">
        <v>30</v>
      </c>
      <c r="AX2953" s="14" t="s">
        <v>73</v>
      </c>
      <c r="AY2953" s="263" t="s">
        <v>129</v>
      </c>
    </row>
    <row r="2954" spans="1:51" s="13" customFormat="1" ht="12">
      <c r="A2954" s="13"/>
      <c r="B2954" s="243"/>
      <c r="C2954" s="244"/>
      <c r="D2954" s="234" t="s">
        <v>188</v>
      </c>
      <c r="E2954" s="245" t="s">
        <v>1</v>
      </c>
      <c r="F2954" s="246" t="s">
        <v>1187</v>
      </c>
      <c r="G2954" s="244"/>
      <c r="H2954" s="245" t="s">
        <v>1</v>
      </c>
      <c r="I2954" s="247"/>
      <c r="J2954" s="244"/>
      <c r="K2954" s="244"/>
      <c r="L2954" s="248"/>
      <c r="M2954" s="249"/>
      <c r="N2954" s="250"/>
      <c r="O2954" s="250"/>
      <c r="P2954" s="250"/>
      <c r="Q2954" s="250"/>
      <c r="R2954" s="250"/>
      <c r="S2954" s="250"/>
      <c r="T2954" s="251"/>
      <c r="U2954" s="13"/>
      <c r="V2954" s="13"/>
      <c r="W2954" s="13"/>
      <c r="X2954" s="13"/>
      <c r="Y2954" s="13"/>
      <c r="Z2954" s="13"/>
      <c r="AA2954" s="13"/>
      <c r="AB2954" s="13"/>
      <c r="AC2954" s="13"/>
      <c r="AD2954" s="13"/>
      <c r="AE2954" s="13"/>
      <c r="AT2954" s="252" t="s">
        <v>188</v>
      </c>
      <c r="AU2954" s="252" t="s">
        <v>82</v>
      </c>
      <c r="AV2954" s="13" t="s">
        <v>80</v>
      </c>
      <c r="AW2954" s="13" t="s">
        <v>30</v>
      </c>
      <c r="AX2954" s="13" t="s">
        <v>73</v>
      </c>
      <c r="AY2954" s="252" t="s">
        <v>129</v>
      </c>
    </row>
    <row r="2955" spans="1:51" s="14" customFormat="1" ht="12">
      <c r="A2955" s="14"/>
      <c r="B2955" s="253"/>
      <c r="C2955" s="254"/>
      <c r="D2955" s="234" t="s">
        <v>188</v>
      </c>
      <c r="E2955" s="255" t="s">
        <v>1</v>
      </c>
      <c r="F2955" s="256" t="s">
        <v>1764</v>
      </c>
      <c r="G2955" s="254"/>
      <c r="H2955" s="257">
        <v>16.9</v>
      </c>
      <c r="I2955" s="258"/>
      <c r="J2955" s="254"/>
      <c r="K2955" s="254"/>
      <c r="L2955" s="259"/>
      <c r="M2955" s="260"/>
      <c r="N2955" s="261"/>
      <c r="O2955" s="261"/>
      <c r="P2955" s="261"/>
      <c r="Q2955" s="261"/>
      <c r="R2955" s="261"/>
      <c r="S2955" s="261"/>
      <c r="T2955" s="262"/>
      <c r="U2955" s="14"/>
      <c r="V2955" s="14"/>
      <c r="W2955" s="14"/>
      <c r="X2955" s="14"/>
      <c r="Y2955" s="14"/>
      <c r="Z2955" s="14"/>
      <c r="AA2955" s="14"/>
      <c r="AB2955" s="14"/>
      <c r="AC2955" s="14"/>
      <c r="AD2955" s="14"/>
      <c r="AE2955" s="14"/>
      <c r="AT2955" s="263" t="s">
        <v>188</v>
      </c>
      <c r="AU2955" s="263" t="s">
        <v>82</v>
      </c>
      <c r="AV2955" s="14" t="s">
        <v>82</v>
      </c>
      <c r="AW2955" s="14" t="s">
        <v>30</v>
      </c>
      <c r="AX2955" s="14" t="s">
        <v>73</v>
      </c>
      <c r="AY2955" s="263" t="s">
        <v>129</v>
      </c>
    </row>
    <row r="2956" spans="1:51" s="13" customFormat="1" ht="12">
      <c r="A2956" s="13"/>
      <c r="B2956" s="243"/>
      <c r="C2956" s="244"/>
      <c r="D2956" s="234" t="s">
        <v>188</v>
      </c>
      <c r="E2956" s="245" t="s">
        <v>1</v>
      </c>
      <c r="F2956" s="246" t="s">
        <v>1188</v>
      </c>
      <c r="G2956" s="244"/>
      <c r="H2956" s="245" t="s">
        <v>1</v>
      </c>
      <c r="I2956" s="247"/>
      <c r="J2956" s="244"/>
      <c r="K2956" s="244"/>
      <c r="L2956" s="248"/>
      <c r="M2956" s="249"/>
      <c r="N2956" s="250"/>
      <c r="O2956" s="250"/>
      <c r="P2956" s="250"/>
      <c r="Q2956" s="250"/>
      <c r="R2956" s="250"/>
      <c r="S2956" s="250"/>
      <c r="T2956" s="251"/>
      <c r="U2956" s="13"/>
      <c r="V2956" s="13"/>
      <c r="W2956" s="13"/>
      <c r="X2956" s="13"/>
      <c r="Y2956" s="13"/>
      <c r="Z2956" s="13"/>
      <c r="AA2956" s="13"/>
      <c r="AB2956" s="13"/>
      <c r="AC2956" s="13"/>
      <c r="AD2956" s="13"/>
      <c r="AE2956" s="13"/>
      <c r="AT2956" s="252" t="s">
        <v>188</v>
      </c>
      <c r="AU2956" s="252" t="s">
        <v>82</v>
      </c>
      <c r="AV2956" s="13" t="s">
        <v>80</v>
      </c>
      <c r="AW2956" s="13" t="s">
        <v>30</v>
      </c>
      <c r="AX2956" s="13" t="s">
        <v>73</v>
      </c>
      <c r="AY2956" s="252" t="s">
        <v>129</v>
      </c>
    </row>
    <row r="2957" spans="1:51" s="14" customFormat="1" ht="12">
      <c r="A2957" s="14"/>
      <c r="B2957" s="253"/>
      <c r="C2957" s="254"/>
      <c r="D2957" s="234" t="s">
        <v>188</v>
      </c>
      <c r="E2957" s="255" t="s">
        <v>1</v>
      </c>
      <c r="F2957" s="256" t="s">
        <v>1763</v>
      </c>
      <c r="G2957" s="254"/>
      <c r="H2957" s="257">
        <v>16.75</v>
      </c>
      <c r="I2957" s="258"/>
      <c r="J2957" s="254"/>
      <c r="K2957" s="254"/>
      <c r="L2957" s="259"/>
      <c r="M2957" s="260"/>
      <c r="N2957" s="261"/>
      <c r="O2957" s="261"/>
      <c r="P2957" s="261"/>
      <c r="Q2957" s="261"/>
      <c r="R2957" s="261"/>
      <c r="S2957" s="261"/>
      <c r="T2957" s="262"/>
      <c r="U2957" s="14"/>
      <c r="V2957" s="14"/>
      <c r="W2957" s="14"/>
      <c r="X2957" s="14"/>
      <c r="Y2957" s="14"/>
      <c r="Z2957" s="14"/>
      <c r="AA2957" s="14"/>
      <c r="AB2957" s="14"/>
      <c r="AC2957" s="14"/>
      <c r="AD2957" s="14"/>
      <c r="AE2957" s="14"/>
      <c r="AT2957" s="263" t="s">
        <v>188</v>
      </c>
      <c r="AU2957" s="263" t="s">
        <v>82</v>
      </c>
      <c r="AV2957" s="14" t="s">
        <v>82</v>
      </c>
      <c r="AW2957" s="14" t="s">
        <v>30</v>
      </c>
      <c r="AX2957" s="14" t="s">
        <v>73</v>
      </c>
      <c r="AY2957" s="263" t="s">
        <v>129</v>
      </c>
    </row>
    <row r="2958" spans="1:51" s="13" customFormat="1" ht="12">
      <c r="A2958" s="13"/>
      <c r="B2958" s="243"/>
      <c r="C2958" s="244"/>
      <c r="D2958" s="234" t="s">
        <v>188</v>
      </c>
      <c r="E2958" s="245" t="s">
        <v>1</v>
      </c>
      <c r="F2958" s="246" t="s">
        <v>1189</v>
      </c>
      <c r="G2958" s="244"/>
      <c r="H2958" s="245" t="s">
        <v>1</v>
      </c>
      <c r="I2958" s="247"/>
      <c r="J2958" s="244"/>
      <c r="K2958" s="244"/>
      <c r="L2958" s="248"/>
      <c r="M2958" s="249"/>
      <c r="N2958" s="250"/>
      <c r="O2958" s="250"/>
      <c r="P2958" s="250"/>
      <c r="Q2958" s="250"/>
      <c r="R2958" s="250"/>
      <c r="S2958" s="250"/>
      <c r="T2958" s="251"/>
      <c r="U2958" s="13"/>
      <c r="V2958" s="13"/>
      <c r="W2958" s="13"/>
      <c r="X2958" s="13"/>
      <c r="Y2958" s="13"/>
      <c r="Z2958" s="13"/>
      <c r="AA2958" s="13"/>
      <c r="AB2958" s="13"/>
      <c r="AC2958" s="13"/>
      <c r="AD2958" s="13"/>
      <c r="AE2958" s="13"/>
      <c r="AT2958" s="252" t="s">
        <v>188</v>
      </c>
      <c r="AU2958" s="252" t="s">
        <v>82</v>
      </c>
      <c r="AV2958" s="13" t="s">
        <v>80</v>
      </c>
      <c r="AW2958" s="13" t="s">
        <v>30</v>
      </c>
      <c r="AX2958" s="13" t="s">
        <v>73</v>
      </c>
      <c r="AY2958" s="252" t="s">
        <v>129</v>
      </c>
    </row>
    <row r="2959" spans="1:51" s="14" customFormat="1" ht="12">
      <c r="A2959" s="14"/>
      <c r="B2959" s="253"/>
      <c r="C2959" s="254"/>
      <c r="D2959" s="234" t="s">
        <v>188</v>
      </c>
      <c r="E2959" s="255" t="s">
        <v>1</v>
      </c>
      <c r="F2959" s="256" t="s">
        <v>1764</v>
      </c>
      <c r="G2959" s="254"/>
      <c r="H2959" s="257">
        <v>16.9</v>
      </c>
      <c r="I2959" s="258"/>
      <c r="J2959" s="254"/>
      <c r="K2959" s="254"/>
      <c r="L2959" s="259"/>
      <c r="M2959" s="260"/>
      <c r="N2959" s="261"/>
      <c r="O2959" s="261"/>
      <c r="P2959" s="261"/>
      <c r="Q2959" s="261"/>
      <c r="R2959" s="261"/>
      <c r="S2959" s="261"/>
      <c r="T2959" s="262"/>
      <c r="U2959" s="14"/>
      <c r="V2959" s="14"/>
      <c r="W2959" s="14"/>
      <c r="X2959" s="14"/>
      <c r="Y2959" s="14"/>
      <c r="Z2959" s="14"/>
      <c r="AA2959" s="14"/>
      <c r="AB2959" s="14"/>
      <c r="AC2959" s="14"/>
      <c r="AD2959" s="14"/>
      <c r="AE2959" s="14"/>
      <c r="AT2959" s="263" t="s">
        <v>188</v>
      </c>
      <c r="AU2959" s="263" t="s">
        <v>82</v>
      </c>
      <c r="AV2959" s="14" t="s">
        <v>82</v>
      </c>
      <c r="AW2959" s="14" t="s">
        <v>30</v>
      </c>
      <c r="AX2959" s="14" t="s">
        <v>73</v>
      </c>
      <c r="AY2959" s="263" t="s">
        <v>129</v>
      </c>
    </row>
    <row r="2960" spans="1:51" s="16" customFormat="1" ht="12">
      <c r="A2960" s="16"/>
      <c r="B2960" s="286"/>
      <c r="C2960" s="287"/>
      <c r="D2960" s="234" t="s">
        <v>188</v>
      </c>
      <c r="E2960" s="288" t="s">
        <v>1</v>
      </c>
      <c r="F2960" s="289" t="s">
        <v>451</v>
      </c>
      <c r="G2960" s="287"/>
      <c r="H2960" s="290">
        <v>248.75</v>
      </c>
      <c r="I2960" s="291"/>
      <c r="J2960" s="287"/>
      <c r="K2960" s="287"/>
      <c r="L2960" s="292"/>
      <c r="M2960" s="293"/>
      <c r="N2960" s="294"/>
      <c r="O2960" s="294"/>
      <c r="P2960" s="294"/>
      <c r="Q2960" s="294"/>
      <c r="R2960" s="294"/>
      <c r="S2960" s="294"/>
      <c r="T2960" s="295"/>
      <c r="U2960" s="16"/>
      <c r="V2960" s="16"/>
      <c r="W2960" s="16"/>
      <c r="X2960" s="16"/>
      <c r="Y2960" s="16"/>
      <c r="Z2960" s="16"/>
      <c r="AA2960" s="16"/>
      <c r="AB2960" s="16"/>
      <c r="AC2960" s="16"/>
      <c r="AD2960" s="16"/>
      <c r="AE2960" s="16"/>
      <c r="AT2960" s="296" t="s">
        <v>188</v>
      </c>
      <c r="AU2960" s="296" t="s">
        <v>82</v>
      </c>
      <c r="AV2960" s="16" t="s">
        <v>141</v>
      </c>
      <c r="AW2960" s="16" t="s">
        <v>30</v>
      </c>
      <c r="AX2960" s="16" t="s">
        <v>73</v>
      </c>
      <c r="AY2960" s="296" t="s">
        <v>129</v>
      </c>
    </row>
    <row r="2961" spans="1:51" s="15" customFormat="1" ht="12">
      <c r="A2961" s="15"/>
      <c r="B2961" s="264"/>
      <c r="C2961" s="265"/>
      <c r="D2961" s="234" t="s">
        <v>188</v>
      </c>
      <c r="E2961" s="266" t="s">
        <v>1</v>
      </c>
      <c r="F2961" s="267" t="s">
        <v>197</v>
      </c>
      <c r="G2961" s="265"/>
      <c r="H2961" s="268">
        <v>444.44999999999993</v>
      </c>
      <c r="I2961" s="269"/>
      <c r="J2961" s="265"/>
      <c r="K2961" s="265"/>
      <c r="L2961" s="270"/>
      <c r="M2961" s="271"/>
      <c r="N2961" s="272"/>
      <c r="O2961" s="272"/>
      <c r="P2961" s="272"/>
      <c r="Q2961" s="272"/>
      <c r="R2961" s="272"/>
      <c r="S2961" s="272"/>
      <c r="T2961" s="273"/>
      <c r="U2961" s="15"/>
      <c r="V2961" s="15"/>
      <c r="W2961" s="15"/>
      <c r="X2961" s="15"/>
      <c r="Y2961" s="15"/>
      <c r="Z2961" s="15"/>
      <c r="AA2961" s="15"/>
      <c r="AB2961" s="15"/>
      <c r="AC2961" s="15"/>
      <c r="AD2961" s="15"/>
      <c r="AE2961" s="15"/>
      <c r="AT2961" s="274" t="s">
        <v>188</v>
      </c>
      <c r="AU2961" s="274" t="s">
        <v>82</v>
      </c>
      <c r="AV2961" s="15" t="s">
        <v>136</v>
      </c>
      <c r="AW2961" s="15" t="s">
        <v>30</v>
      </c>
      <c r="AX2961" s="15" t="s">
        <v>80</v>
      </c>
      <c r="AY2961" s="274" t="s">
        <v>129</v>
      </c>
    </row>
    <row r="2962" spans="1:65" s="2" customFormat="1" ht="24.15" customHeight="1">
      <c r="A2962" s="39"/>
      <c r="B2962" s="40"/>
      <c r="C2962" s="220" t="s">
        <v>938</v>
      </c>
      <c r="D2962" s="220" t="s">
        <v>132</v>
      </c>
      <c r="E2962" s="221" t="s">
        <v>1767</v>
      </c>
      <c r="F2962" s="222" t="s">
        <v>1768</v>
      </c>
      <c r="G2962" s="223" t="s">
        <v>187</v>
      </c>
      <c r="H2962" s="224">
        <v>10.704</v>
      </c>
      <c r="I2962" s="225"/>
      <c r="J2962" s="226">
        <f>ROUND(I2962*H2962,2)</f>
        <v>0</v>
      </c>
      <c r="K2962" s="227"/>
      <c r="L2962" s="45"/>
      <c r="M2962" s="228" t="s">
        <v>1</v>
      </c>
      <c r="N2962" s="229" t="s">
        <v>38</v>
      </c>
      <c r="O2962" s="92"/>
      <c r="P2962" s="230">
        <f>O2962*H2962</f>
        <v>0</v>
      </c>
      <c r="Q2962" s="230">
        <v>0</v>
      </c>
      <c r="R2962" s="230">
        <f>Q2962*H2962</f>
        <v>0</v>
      </c>
      <c r="S2962" s="230">
        <v>0</v>
      </c>
      <c r="T2962" s="231">
        <f>S2962*H2962</f>
        <v>0</v>
      </c>
      <c r="U2962" s="39"/>
      <c r="V2962" s="39"/>
      <c r="W2962" s="39"/>
      <c r="X2962" s="39"/>
      <c r="Y2962" s="39"/>
      <c r="Z2962" s="39"/>
      <c r="AA2962" s="39"/>
      <c r="AB2962" s="39"/>
      <c r="AC2962" s="39"/>
      <c r="AD2962" s="39"/>
      <c r="AE2962" s="39"/>
      <c r="AR2962" s="232" t="s">
        <v>248</v>
      </c>
      <c r="AT2962" s="232" t="s">
        <v>132</v>
      </c>
      <c r="AU2962" s="232" t="s">
        <v>82</v>
      </c>
      <c r="AY2962" s="18" t="s">
        <v>129</v>
      </c>
      <c r="BE2962" s="233">
        <f>IF(N2962="základní",J2962,0)</f>
        <v>0</v>
      </c>
      <c r="BF2962" s="233">
        <f>IF(N2962="snížená",J2962,0)</f>
        <v>0</v>
      </c>
      <c r="BG2962" s="233">
        <f>IF(N2962="zákl. přenesená",J2962,0)</f>
        <v>0</v>
      </c>
      <c r="BH2962" s="233">
        <f>IF(N2962="sníž. přenesená",J2962,0)</f>
        <v>0</v>
      </c>
      <c r="BI2962" s="233">
        <f>IF(N2962="nulová",J2962,0)</f>
        <v>0</v>
      </c>
      <c r="BJ2962" s="18" t="s">
        <v>80</v>
      </c>
      <c r="BK2962" s="233">
        <f>ROUND(I2962*H2962,2)</f>
        <v>0</v>
      </c>
      <c r="BL2962" s="18" t="s">
        <v>248</v>
      </c>
      <c r="BM2962" s="232" t="s">
        <v>1769</v>
      </c>
    </row>
    <row r="2963" spans="1:47" s="2" customFormat="1" ht="12">
      <c r="A2963" s="39"/>
      <c r="B2963" s="40"/>
      <c r="C2963" s="41"/>
      <c r="D2963" s="234" t="s">
        <v>137</v>
      </c>
      <c r="E2963" s="41"/>
      <c r="F2963" s="235" t="s">
        <v>1768</v>
      </c>
      <c r="G2963" s="41"/>
      <c r="H2963" s="41"/>
      <c r="I2963" s="236"/>
      <c r="J2963" s="41"/>
      <c r="K2963" s="41"/>
      <c r="L2963" s="45"/>
      <c r="M2963" s="237"/>
      <c r="N2963" s="238"/>
      <c r="O2963" s="92"/>
      <c r="P2963" s="92"/>
      <c r="Q2963" s="92"/>
      <c r="R2963" s="92"/>
      <c r="S2963" s="92"/>
      <c r="T2963" s="93"/>
      <c r="U2963" s="39"/>
      <c r="V2963" s="39"/>
      <c r="W2963" s="39"/>
      <c r="X2963" s="39"/>
      <c r="Y2963" s="39"/>
      <c r="Z2963" s="39"/>
      <c r="AA2963" s="39"/>
      <c r="AB2963" s="39"/>
      <c r="AC2963" s="39"/>
      <c r="AD2963" s="39"/>
      <c r="AE2963" s="39"/>
      <c r="AT2963" s="18" t="s">
        <v>137</v>
      </c>
      <c r="AU2963" s="18" t="s">
        <v>82</v>
      </c>
    </row>
    <row r="2964" spans="1:51" s="14" customFormat="1" ht="12">
      <c r="A2964" s="14"/>
      <c r="B2964" s="253"/>
      <c r="C2964" s="254"/>
      <c r="D2964" s="234" t="s">
        <v>188</v>
      </c>
      <c r="E2964" s="255" t="s">
        <v>1</v>
      </c>
      <c r="F2964" s="256" t="s">
        <v>1074</v>
      </c>
      <c r="G2964" s="254"/>
      <c r="H2964" s="257">
        <v>2.52</v>
      </c>
      <c r="I2964" s="258"/>
      <c r="J2964" s="254"/>
      <c r="K2964" s="254"/>
      <c r="L2964" s="259"/>
      <c r="M2964" s="260"/>
      <c r="N2964" s="261"/>
      <c r="O2964" s="261"/>
      <c r="P2964" s="261"/>
      <c r="Q2964" s="261"/>
      <c r="R2964" s="261"/>
      <c r="S2964" s="261"/>
      <c r="T2964" s="262"/>
      <c r="U2964" s="14"/>
      <c r="V2964" s="14"/>
      <c r="W2964" s="14"/>
      <c r="X2964" s="14"/>
      <c r="Y2964" s="14"/>
      <c r="Z2964" s="14"/>
      <c r="AA2964" s="14"/>
      <c r="AB2964" s="14"/>
      <c r="AC2964" s="14"/>
      <c r="AD2964" s="14"/>
      <c r="AE2964" s="14"/>
      <c r="AT2964" s="263" t="s">
        <v>188</v>
      </c>
      <c r="AU2964" s="263" t="s">
        <v>82</v>
      </c>
      <c r="AV2964" s="14" t="s">
        <v>82</v>
      </c>
      <c r="AW2964" s="14" t="s">
        <v>30</v>
      </c>
      <c r="AX2964" s="14" t="s">
        <v>73</v>
      </c>
      <c r="AY2964" s="263" t="s">
        <v>129</v>
      </c>
    </row>
    <row r="2965" spans="1:51" s="14" customFormat="1" ht="12">
      <c r="A2965" s="14"/>
      <c r="B2965" s="253"/>
      <c r="C2965" s="254"/>
      <c r="D2965" s="234" t="s">
        <v>188</v>
      </c>
      <c r="E2965" s="255" t="s">
        <v>1</v>
      </c>
      <c r="F2965" s="256" t="s">
        <v>1770</v>
      </c>
      <c r="G2965" s="254"/>
      <c r="H2965" s="257">
        <v>5.022</v>
      </c>
      <c r="I2965" s="258"/>
      <c r="J2965" s="254"/>
      <c r="K2965" s="254"/>
      <c r="L2965" s="259"/>
      <c r="M2965" s="260"/>
      <c r="N2965" s="261"/>
      <c r="O2965" s="261"/>
      <c r="P2965" s="261"/>
      <c r="Q2965" s="261"/>
      <c r="R2965" s="261"/>
      <c r="S2965" s="261"/>
      <c r="T2965" s="262"/>
      <c r="U2965" s="14"/>
      <c r="V2965" s="14"/>
      <c r="W2965" s="14"/>
      <c r="X2965" s="14"/>
      <c r="Y2965" s="14"/>
      <c r="Z2965" s="14"/>
      <c r="AA2965" s="14"/>
      <c r="AB2965" s="14"/>
      <c r="AC2965" s="14"/>
      <c r="AD2965" s="14"/>
      <c r="AE2965" s="14"/>
      <c r="AT2965" s="263" t="s">
        <v>188</v>
      </c>
      <c r="AU2965" s="263" t="s">
        <v>82</v>
      </c>
      <c r="AV2965" s="14" t="s">
        <v>82</v>
      </c>
      <c r="AW2965" s="14" t="s">
        <v>30</v>
      </c>
      <c r="AX2965" s="14" t="s">
        <v>73</v>
      </c>
      <c r="AY2965" s="263" t="s">
        <v>129</v>
      </c>
    </row>
    <row r="2966" spans="1:51" s="14" customFormat="1" ht="12">
      <c r="A2966" s="14"/>
      <c r="B2966" s="253"/>
      <c r="C2966" s="254"/>
      <c r="D2966" s="234" t="s">
        <v>188</v>
      </c>
      <c r="E2966" s="255" t="s">
        <v>1</v>
      </c>
      <c r="F2966" s="256" t="s">
        <v>1771</v>
      </c>
      <c r="G2966" s="254"/>
      <c r="H2966" s="257">
        <v>3.162</v>
      </c>
      <c r="I2966" s="258"/>
      <c r="J2966" s="254"/>
      <c r="K2966" s="254"/>
      <c r="L2966" s="259"/>
      <c r="M2966" s="260"/>
      <c r="N2966" s="261"/>
      <c r="O2966" s="261"/>
      <c r="P2966" s="261"/>
      <c r="Q2966" s="261"/>
      <c r="R2966" s="261"/>
      <c r="S2966" s="261"/>
      <c r="T2966" s="262"/>
      <c r="U2966" s="14"/>
      <c r="V2966" s="14"/>
      <c r="W2966" s="14"/>
      <c r="X2966" s="14"/>
      <c r="Y2966" s="14"/>
      <c r="Z2966" s="14"/>
      <c r="AA2966" s="14"/>
      <c r="AB2966" s="14"/>
      <c r="AC2966" s="14"/>
      <c r="AD2966" s="14"/>
      <c r="AE2966" s="14"/>
      <c r="AT2966" s="263" t="s">
        <v>188</v>
      </c>
      <c r="AU2966" s="263" t="s">
        <v>82</v>
      </c>
      <c r="AV2966" s="14" t="s">
        <v>82</v>
      </c>
      <c r="AW2966" s="14" t="s">
        <v>30</v>
      </c>
      <c r="AX2966" s="14" t="s">
        <v>73</v>
      </c>
      <c r="AY2966" s="263" t="s">
        <v>129</v>
      </c>
    </row>
    <row r="2967" spans="1:51" s="15" customFormat="1" ht="12">
      <c r="A2967" s="15"/>
      <c r="B2967" s="264"/>
      <c r="C2967" s="265"/>
      <c r="D2967" s="234" t="s">
        <v>188</v>
      </c>
      <c r="E2967" s="266" t="s">
        <v>1</v>
      </c>
      <c r="F2967" s="267" t="s">
        <v>197</v>
      </c>
      <c r="G2967" s="265"/>
      <c r="H2967" s="268">
        <v>10.704</v>
      </c>
      <c r="I2967" s="269"/>
      <c r="J2967" s="265"/>
      <c r="K2967" s="265"/>
      <c r="L2967" s="270"/>
      <c r="M2967" s="271"/>
      <c r="N2967" s="272"/>
      <c r="O2967" s="272"/>
      <c r="P2967" s="272"/>
      <c r="Q2967" s="272"/>
      <c r="R2967" s="272"/>
      <c r="S2967" s="272"/>
      <c r="T2967" s="273"/>
      <c r="U2967" s="15"/>
      <c r="V2967" s="15"/>
      <c r="W2967" s="15"/>
      <c r="X2967" s="15"/>
      <c r="Y2967" s="15"/>
      <c r="Z2967" s="15"/>
      <c r="AA2967" s="15"/>
      <c r="AB2967" s="15"/>
      <c r="AC2967" s="15"/>
      <c r="AD2967" s="15"/>
      <c r="AE2967" s="15"/>
      <c r="AT2967" s="274" t="s">
        <v>188</v>
      </c>
      <c r="AU2967" s="274" t="s">
        <v>82</v>
      </c>
      <c r="AV2967" s="15" t="s">
        <v>136</v>
      </c>
      <c r="AW2967" s="15" t="s">
        <v>30</v>
      </c>
      <c r="AX2967" s="15" t="s">
        <v>80</v>
      </c>
      <c r="AY2967" s="274" t="s">
        <v>129</v>
      </c>
    </row>
    <row r="2968" spans="1:65" s="2" customFormat="1" ht="21.75" customHeight="1">
      <c r="A2968" s="39"/>
      <c r="B2968" s="40"/>
      <c r="C2968" s="220" t="s">
        <v>1772</v>
      </c>
      <c r="D2968" s="220" t="s">
        <v>132</v>
      </c>
      <c r="E2968" s="221" t="s">
        <v>1773</v>
      </c>
      <c r="F2968" s="222" t="s">
        <v>1774</v>
      </c>
      <c r="G2968" s="223" t="s">
        <v>187</v>
      </c>
      <c r="H2968" s="224">
        <v>482.914</v>
      </c>
      <c r="I2968" s="225"/>
      <c r="J2968" s="226">
        <f>ROUND(I2968*H2968,2)</f>
        <v>0</v>
      </c>
      <c r="K2968" s="227"/>
      <c r="L2968" s="45"/>
      <c r="M2968" s="228" t="s">
        <v>1</v>
      </c>
      <c r="N2968" s="229" t="s">
        <v>38</v>
      </c>
      <c r="O2968" s="92"/>
      <c r="P2968" s="230">
        <f>O2968*H2968</f>
        <v>0</v>
      </c>
      <c r="Q2968" s="230">
        <v>0</v>
      </c>
      <c r="R2968" s="230">
        <f>Q2968*H2968</f>
        <v>0</v>
      </c>
      <c r="S2968" s="230">
        <v>0</v>
      </c>
      <c r="T2968" s="231">
        <f>S2968*H2968</f>
        <v>0</v>
      </c>
      <c r="U2968" s="39"/>
      <c r="V2968" s="39"/>
      <c r="W2968" s="39"/>
      <c r="X2968" s="39"/>
      <c r="Y2968" s="39"/>
      <c r="Z2968" s="39"/>
      <c r="AA2968" s="39"/>
      <c r="AB2968" s="39"/>
      <c r="AC2968" s="39"/>
      <c r="AD2968" s="39"/>
      <c r="AE2968" s="39"/>
      <c r="AR2968" s="232" t="s">
        <v>248</v>
      </c>
      <c r="AT2968" s="232" t="s">
        <v>132</v>
      </c>
      <c r="AU2968" s="232" t="s">
        <v>82</v>
      </c>
      <c r="AY2968" s="18" t="s">
        <v>129</v>
      </c>
      <c r="BE2968" s="233">
        <f>IF(N2968="základní",J2968,0)</f>
        <v>0</v>
      </c>
      <c r="BF2968" s="233">
        <f>IF(N2968="snížená",J2968,0)</f>
        <v>0</v>
      </c>
      <c r="BG2968" s="233">
        <f>IF(N2968="zákl. přenesená",J2968,0)</f>
        <v>0</v>
      </c>
      <c r="BH2968" s="233">
        <f>IF(N2968="sníž. přenesená",J2968,0)</f>
        <v>0</v>
      </c>
      <c r="BI2968" s="233">
        <f>IF(N2968="nulová",J2968,0)</f>
        <v>0</v>
      </c>
      <c r="BJ2968" s="18" t="s">
        <v>80</v>
      </c>
      <c r="BK2968" s="233">
        <f>ROUND(I2968*H2968,2)</f>
        <v>0</v>
      </c>
      <c r="BL2968" s="18" t="s">
        <v>248</v>
      </c>
      <c r="BM2968" s="232" t="s">
        <v>1775</v>
      </c>
    </row>
    <row r="2969" spans="1:47" s="2" customFormat="1" ht="12">
      <c r="A2969" s="39"/>
      <c r="B2969" s="40"/>
      <c r="C2969" s="41"/>
      <c r="D2969" s="234" t="s">
        <v>137</v>
      </c>
      <c r="E2969" s="41"/>
      <c r="F2969" s="235" t="s">
        <v>1774</v>
      </c>
      <c r="G2969" s="41"/>
      <c r="H2969" s="41"/>
      <c r="I2969" s="236"/>
      <c r="J2969" s="41"/>
      <c r="K2969" s="41"/>
      <c r="L2969" s="45"/>
      <c r="M2969" s="237"/>
      <c r="N2969" s="238"/>
      <c r="O2969" s="92"/>
      <c r="P2969" s="92"/>
      <c r="Q2969" s="92"/>
      <c r="R2969" s="92"/>
      <c r="S2969" s="92"/>
      <c r="T2969" s="93"/>
      <c r="U2969" s="39"/>
      <c r="V2969" s="39"/>
      <c r="W2969" s="39"/>
      <c r="X2969" s="39"/>
      <c r="Y2969" s="39"/>
      <c r="Z2969" s="39"/>
      <c r="AA2969" s="39"/>
      <c r="AB2969" s="39"/>
      <c r="AC2969" s="39"/>
      <c r="AD2969" s="39"/>
      <c r="AE2969" s="39"/>
      <c r="AT2969" s="18" t="s">
        <v>137</v>
      </c>
      <c r="AU2969" s="18" t="s">
        <v>82</v>
      </c>
    </row>
    <row r="2970" spans="1:51" s="13" customFormat="1" ht="12">
      <c r="A2970" s="13"/>
      <c r="B2970" s="243"/>
      <c r="C2970" s="244"/>
      <c r="D2970" s="234" t="s">
        <v>188</v>
      </c>
      <c r="E2970" s="245" t="s">
        <v>1</v>
      </c>
      <c r="F2970" s="246" t="s">
        <v>721</v>
      </c>
      <c r="G2970" s="244"/>
      <c r="H2970" s="245" t="s">
        <v>1</v>
      </c>
      <c r="I2970" s="247"/>
      <c r="J2970" s="244"/>
      <c r="K2970" s="244"/>
      <c r="L2970" s="248"/>
      <c r="M2970" s="249"/>
      <c r="N2970" s="250"/>
      <c r="O2970" s="250"/>
      <c r="P2970" s="250"/>
      <c r="Q2970" s="250"/>
      <c r="R2970" s="250"/>
      <c r="S2970" s="250"/>
      <c r="T2970" s="251"/>
      <c r="U2970" s="13"/>
      <c r="V2970" s="13"/>
      <c r="W2970" s="13"/>
      <c r="X2970" s="13"/>
      <c r="Y2970" s="13"/>
      <c r="Z2970" s="13"/>
      <c r="AA2970" s="13"/>
      <c r="AB2970" s="13"/>
      <c r="AC2970" s="13"/>
      <c r="AD2970" s="13"/>
      <c r="AE2970" s="13"/>
      <c r="AT2970" s="252" t="s">
        <v>188</v>
      </c>
      <c r="AU2970" s="252" t="s">
        <v>82</v>
      </c>
      <c r="AV2970" s="13" t="s">
        <v>80</v>
      </c>
      <c r="AW2970" s="13" t="s">
        <v>30</v>
      </c>
      <c r="AX2970" s="13" t="s">
        <v>73</v>
      </c>
      <c r="AY2970" s="252" t="s">
        <v>129</v>
      </c>
    </row>
    <row r="2971" spans="1:51" s="13" customFormat="1" ht="12">
      <c r="A2971" s="13"/>
      <c r="B2971" s="243"/>
      <c r="C2971" s="244"/>
      <c r="D2971" s="234" t="s">
        <v>188</v>
      </c>
      <c r="E2971" s="245" t="s">
        <v>1</v>
      </c>
      <c r="F2971" s="246" t="s">
        <v>375</v>
      </c>
      <c r="G2971" s="244"/>
      <c r="H2971" s="245" t="s">
        <v>1</v>
      </c>
      <c r="I2971" s="247"/>
      <c r="J2971" s="244"/>
      <c r="K2971" s="244"/>
      <c r="L2971" s="248"/>
      <c r="M2971" s="249"/>
      <c r="N2971" s="250"/>
      <c r="O2971" s="250"/>
      <c r="P2971" s="250"/>
      <c r="Q2971" s="250"/>
      <c r="R2971" s="250"/>
      <c r="S2971" s="250"/>
      <c r="T2971" s="251"/>
      <c r="U2971" s="13"/>
      <c r="V2971" s="13"/>
      <c r="W2971" s="13"/>
      <c r="X2971" s="13"/>
      <c r="Y2971" s="13"/>
      <c r="Z2971" s="13"/>
      <c r="AA2971" s="13"/>
      <c r="AB2971" s="13"/>
      <c r="AC2971" s="13"/>
      <c r="AD2971" s="13"/>
      <c r="AE2971" s="13"/>
      <c r="AT2971" s="252" t="s">
        <v>188</v>
      </c>
      <c r="AU2971" s="252" t="s">
        <v>82</v>
      </c>
      <c r="AV2971" s="13" t="s">
        <v>80</v>
      </c>
      <c r="AW2971" s="13" t="s">
        <v>30</v>
      </c>
      <c r="AX2971" s="13" t="s">
        <v>73</v>
      </c>
      <c r="AY2971" s="252" t="s">
        <v>129</v>
      </c>
    </row>
    <row r="2972" spans="1:51" s="14" customFormat="1" ht="12">
      <c r="A2972" s="14"/>
      <c r="B2972" s="253"/>
      <c r="C2972" s="254"/>
      <c r="D2972" s="234" t="s">
        <v>188</v>
      </c>
      <c r="E2972" s="255" t="s">
        <v>1</v>
      </c>
      <c r="F2972" s="256" t="s">
        <v>439</v>
      </c>
      <c r="G2972" s="254"/>
      <c r="H2972" s="257">
        <v>13.86</v>
      </c>
      <c r="I2972" s="258"/>
      <c r="J2972" s="254"/>
      <c r="K2972" s="254"/>
      <c r="L2972" s="259"/>
      <c r="M2972" s="260"/>
      <c r="N2972" s="261"/>
      <c r="O2972" s="261"/>
      <c r="P2972" s="261"/>
      <c r="Q2972" s="261"/>
      <c r="R2972" s="261"/>
      <c r="S2972" s="261"/>
      <c r="T2972" s="262"/>
      <c r="U2972" s="14"/>
      <c r="V2972" s="14"/>
      <c r="W2972" s="14"/>
      <c r="X2972" s="14"/>
      <c r="Y2972" s="14"/>
      <c r="Z2972" s="14"/>
      <c r="AA2972" s="14"/>
      <c r="AB2972" s="14"/>
      <c r="AC2972" s="14"/>
      <c r="AD2972" s="14"/>
      <c r="AE2972" s="14"/>
      <c r="AT2972" s="263" t="s">
        <v>188</v>
      </c>
      <c r="AU2972" s="263" t="s">
        <v>82</v>
      </c>
      <c r="AV2972" s="14" t="s">
        <v>82</v>
      </c>
      <c r="AW2972" s="14" t="s">
        <v>30</v>
      </c>
      <c r="AX2972" s="14" t="s">
        <v>73</v>
      </c>
      <c r="AY2972" s="263" t="s">
        <v>129</v>
      </c>
    </row>
    <row r="2973" spans="1:51" s="14" customFormat="1" ht="12">
      <c r="A2973" s="14"/>
      <c r="B2973" s="253"/>
      <c r="C2973" s="254"/>
      <c r="D2973" s="234" t="s">
        <v>188</v>
      </c>
      <c r="E2973" s="255" t="s">
        <v>1</v>
      </c>
      <c r="F2973" s="256" t="s">
        <v>685</v>
      </c>
      <c r="G2973" s="254"/>
      <c r="H2973" s="257">
        <v>3.6</v>
      </c>
      <c r="I2973" s="258"/>
      <c r="J2973" s="254"/>
      <c r="K2973" s="254"/>
      <c r="L2973" s="259"/>
      <c r="M2973" s="260"/>
      <c r="N2973" s="261"/>
      <c r="O2973" s="261"/>
      <c r="P2973" s="261"/>
      <c r="Q2973" s="261"/>
      <c r="R2973" s="261"/>
      <c r="S2973" s="261"/>
      <c r="T2973" s="262"/>
      <c r="U2973" s="14"/>
      <c r="V2973" s="14"/>
      <c r="W2973" s="14"/>
      <c r="X2973" s="14"/>
      <c r="Y2973" s="14"/>
      <c r="Z2973" s="14"/>
      <c r="AA2973" s="14"/>
      <c r="AB2973" s="14"/>
      <c r="AC2973" s="14"/>
      <c r="AD2973" s="14"/>
      <c r="AE2973" s="14"/>
      <c r="AT2973" s="263" t="s">
        <v>188</v>
      </c>
      <c r="AU2973" s="263" t="s">
        <v>82</v>
      </c>
      <c r="AV2973" s="14" t="s">
        <v>82</v>
      </c>
      <c r="AW2973" s="14" t="s">
        <v>30</v>
      </c>
      <c r="AX2973" s="14" t="s">
        <v>73</v>
      </c>
      <c r="AY2973" s="263" t="s">
        <v>129</v>
      </c>
    </row>
    <row r="2974" spans="1:51" s="14" customFormat="1" ht="12">
      <c r="A2974" s="14"/>
      <c r="B2974" s="253"/>
      <c r="C2974" s="254"/>
      <c r="D2974" s="234" t="s">
        <v>188</v>
      </c>
      <c r="E2974" s="255" t="s">
        <v>1</v>
      </c>
      <c r="F2974" s="256" t="s">
        <v>722</v>
      </c>
      <c r="G2974" s="254"/>
      <c r="H2974" s="257">
        <v>0.23</v>
      </c>
      <c r="I2974" s="258"/>
      <c r="J2974" s="254"/>
      <c r="K2974" s="254"/>
      <c r="L2974" s="259"/>
      <c r="M2974" s="260"/>
      <c r="N2974" s="261"/>
      <c r="O2974" s="261"/>
      <c r="P2974" s="261"/>
      <c r="Q2974" s="261"/>
      <c r="R2974" s="261"/>
      <c r="S2974" s="261"/>
      <c r="T2974" s="262"/>
      <c r="U2974" s="14"/>
      <c r="V2974" s="14"/>
      <c r="W2974" s="14"/>
      <c r="X2974" s="14"/>
      <c r="Y2974" s="14"/>
      <c r="Z2974" s="14"/>
      <c r="AA2974" s="14"/>
      <c r="AB2974" s="14"/>
      <c r="AC2974" s="14"/>
      <c r="AD2974" s="14"/>
      <c r="AE2974" s="14"/>
      <c r="AT2974" s="263" t="s">
        <v>188</v>
      </c>
      <c r="AU2974" s="263" t="s">
        <v>82</v>
      </c>
      <c r="AV2974" s="14" t="s">
        <v>82</v>
      </c>
      <c r="AW2974" s="14" t="s">
        <v>30</v>
      </c>
      <c r="AX2974" s="14" t="s">
        <v>73</v>
      </c>
      <c r="AY2974" s="263" t="s">
        <v>129</v>
      </c>
    </row>
    <row r="2975" spans="1:51" s="14" customFormat="1" ht="12">
      <c r="A2975" s="14"/>
      <c r="B2975" s="253"/>
      <c r="C2975" s="254"/>
      <c r="D2975" s="234" t="s">
        <v>188</v>
      </c>
      <c r="E2975" s="255" t="s">
        <v>1</v>
      </c>
      <c r="F2975" s="256" t="s">
        <v>723</v>
      </c>
      <c r="G2975" s="254"/>
      <c r="H2975" s="257">
        <v>0.413</v>
      </c>
      <c r="I2975" s="258"/>
      <c r="J2975" s="254"/>
      <c r="K2975" s="254"/>
      <c r="L2975" s="259"/>
      <c r="M2975" s="260"/>
      <c r="N2975" s="261"/>
      <c r="O2975" s="261"/>
      <c r="P2975" s="261"/>
      <c r="Q2975" s="261"/>
      <c r="R2975" s="261"/>
      <c r="S2975" s="261"/>
      <c r="T2975" s="262"/>
      <c r="U2975" s="14"/>
      <c r="V2975" s="14"/>
      <c r="W2975" s="14"/>
      <c r="X2975" s="14"/>
      <c r="Y2975" s="14"/>
      <c r="Z2975" s="14"/>
      <c r="AA2975" s="14"/>
      <c r="AB2975" s="14"/>
      <c r="AC2975" s="14"/>
      <c r="AD2975" s="14"/>
      <c r="AE2975" s="14"/>
      <c r="AT2975" s="263" t="s">
        <v>188</v>
      </c>
      <c r="AU2975" s="263" t="s">
        <v>82</v>
      </c>
      <c r="AV2975" s="14" t="s">
        <v>82</v>
      </c>
      <c r="AW2975" s="14" t="s">
        <v>30</v>
      </c>
      <c r="AX2975" s="14" t="s">
        <v>73</v>
      </c>
      <c r="AY2975" s="263" t="s">
        <v>129</v>
      </c>
    </row>
    <row r="2976" spans="1:51" s="13" customFormat="1" ht="12">
      <c r="A2976" s="13"/>
      <c r="B2976" s="243"/>
      <c r="C2976" s="244"/>
      <c r="D2976" s="234" t="s">
        <v>188</v>
      </c>
      <c r="E2976" s="245" t="s">
        <v>1</v>
      </c>
      <c r="F2976" s="246" t="s">
        <v>440</v>
      </c>
      <c r="G2976" s="244"/>
      <c r="H2976" s="245" t="s">
        <v>1</v>
      </c>
      <c r="I2976" s="247"/>
      <c r="J2976" s="244"/>
      <c r="K2976" s="244"/>
      <c r="L2976" s="248"/>
      <c r="M2976" s="249"/>
      <c r="N2976" s="250"/>
      <c r="O2976" s="250"/>
      <c r="P2976" s="250"/>
      <c r="Q2976" s="250"/>
      <c r="R2976" s="250"/>
      <c r="S2976" s="250"/>
      <c r="T2976" s="251"/>
      <c r="U2976" s="13"/>
      <c r="V2976" s="13"/>
      <c r="W2976" s="13"/>
      <c r="X2976" s="13"/>
      <c r="Y2976" s="13"/>
      <c r="Z2976" s="13"/>
      <c r="AA2976" s="13"/>
      <c r="AB2976" s="13"/>
      <c r="AC2976" s="13"/>
      <c r="AD2976" s="13"/>
      <c r="AE2976" s="13"/>
      <c r="AT2976" s="252" t="s">
        <v>188</v>
      </c>
      <c r="AU2976" s="252" t="s">
        <v>82</v>
      </c>
      <c r="AV2976" s="13" t="s">
        <v>80</v>
      </c>
      <c r="AW2976" s="13" t="s">
        <v>30</v>
      </c>
      <c r="AX2976" s="13" t="s">
        <v>73</v>
      </c>
      <c r="AY2976" s="252" t="s">
        <v>129</v>
      </c>
    </row>
    <row r="2977" spans="1:51" s="14" customFormat="1" ht="12">
      <c r="A2977" s="14"/>
      <c r="B2977" s="253"/>
      <c r="C2977" s="254"/>
      <c r="D2977" s="234" t="s">
        <v>188</v>
      </c>
      <c r="E2977" s="255" t="s">
        <v>1</v>
      </c>
      <c r="F2977" s="256" t="s">
        <v>696</v>
      </c>
      <c r="G2977" s="254"/>
      <c r="H2977" s="257">
        <v>26.55</v>
      </c>
      <c r="I2977" s="258"/>
      <c r="J2977" s="254"/>
      <c r="K2977" s="254"/>
      <c r="L2977" s="259"/>
      <c r="M2977" s="260"/>
      <c r="N2977" s="261"/>
      <c r="O2977" s="261"/>
      <c r="P2977" s="261"/>
      <c r="Q2977" s="261"/>
      <c r="R2977" s="261"/>
      <c r="S2977" s="261"/>
      <c r="T2977" s="262"/>
      <c r="U2977" s="14"/>
      <c r="V2977" s="14"/>
      <c r="W2977" s="14"/>
      <c r="X2977" s="14"/>
      <c r="Y2977" s="14"/>
      <c r="Z2977" s="14"/>
      <c r="AA2977" s="14"/>
      <c r="AB2977" s="14"/>
      <c r="AC2977" s="14"/>
      <c r="AD2977" s="14"/>
      <c r="AE2977" s="14"/>
      <c r="AT2977" s="263" t="s">
        <v>188</v>
      </c>
      <c r="AU2977" s="263" t="s">
        <v>82</v>
      </c>
      <c r="AV2977" s="14" t="s">
        <v>82</v>
      </c>
      <c r="AW2977" s="14" t="s">
        <v>30</v>
      </c>
      <c r="AX2977" s="14" t="s">
        <v>73</v>
      </c>
      <c r="AY2977" s="263" t="s">
        <v>129</v>
      </c>
    </row>
    <row r="2978" spans="1:51" s="14" customFormat="1" ht="12">
      <c r="A2978" s="14"/>
      <c r="B2978" s="253"/>
      <c r="C2978" s="254"/>
      <c r="D2978" s="234" t="s">
        <v>188</v>
      </c>
      <c r="E2978" s="255" t="s">
        <v>1</v>
      </c>
      <c r="F2978" s="256" t="s">
        <v>698</v>
      </c>
      <c r="G2978" s="254"/>
      <c r="H2978" s="257">
        <v>0.63</v>
      </c>
      <c r="I2978" s="258"/>
      <c r="J2978" s="254"/>
      <c r="K2978" s="254"/>
      <c r="L2978" s="259"/>
      <c r="M2978" s="260"/>
      <c r="N2978" s="261"/>
      <c r="O2978" s="261"/>
      <c r="P2978" s="261"/>
      <c r="Q2978" s="261"/>
      <c r="R2978" s="261"/>
      <c r="S2978" s="261"/>
      <c r="T2978" s="262"/>
      <c r="U2978" s="14"/>
      <c r="V2978" s="14"/>
      <c r="W2978" s="14"/>
      <c r="X2978" s="14"/>
      <c r="Y2978" s="14"/>
      <c r="Z2978" s="14"/>
      <c r="AA2978" s="14"/>
      <c r="AB2978" s="14"/>
      <c r="AC2978" s="14"/>
      <c r="AD2978" s="14"/>
      <c r="AE2978" s="14"/>
      <c r="AT2978" s="263" t="s">
        <v>188</v>
      </c>
      <c r="AU2978" s="263" t="s">
        <v>82</v>
      </c>
      <c r="AV2978" s="14" t="s">
        <v>82</v>
      </c>
      <c r="AW2978" s="14" t="s">
        <v>30</v>
      </c>
      <c r="AX2978" s="14" t="s">
        <v>73</v>
      </c>
      <c r="AY2978" s="263" t="s">
        <v>129</v>
      </c>
    </row>
    <row r="2979" spans="1:51" s="14" customFormat="1" ht="12">
      <c r="A2979" s="14"/>
      <c r="B2979" s="253"/>
      <c r="C2979" s="254"/>
      <c r="D2979" s="234" t="s">
        <v>188</v>
      </c>
      <c r="E2979" s="255" t="s">
        <v>1</v>
      </c>
      <c r="F2979" s="256" t="s">
        <v>724</v>
      </c>
      <c r="G2979" s="254"/>
      <c r="H2979" s="257">
        <v>1.2</v>
      </c>
      <c r="I2979" s="258"/>
      <c r="J2979" s="254"/>
      <c r="K2979" s="254"/>
      <c r="L2979" s="259"/>
      <c r="M2979" s="260"/>
      <c r="N2979" s="261"/>
      <c r="O2979" s="261"/>
      <c r="P2979" s="261"/>
      <c r="Q2979" s="261"/>
      <c r="R2979" s="261"/>
      <c r="S2979" s="261"/>
      <c r="T2979" s="262"/>
      <c r="U2979" s="14"/>
      <c r="V2979" s="14"/>
      <c r="W2979" s="14"/>
      <c r="X2979" s="14"/>
      <c r="Y2979" s="14"/>
      <c r="Z2979" s="14"/>
      <c r="AA2979" s="14"/>
      <c r="AB2979" s="14"/>
      <c r="AC2979" s="14"/>
      <c r="AD2979" s="14"/>
      <c r="AE2979" s="14"/>
      <c r="AT2979" s="263" t="s">
        <v>188</v>
      </c>
      <c r="AU2979" s="263" t="s">
        <v>82</v>
      </c>
      <c r="AV2979" s="14" t="s">
        <v>82</v>
      </c>
      <c r="AW2979" s="14" t="s">
        <v>30</v>
      </c>
      <c r="AX2979" s="14" t="s">
        <v>73</v>
      </c>
      <c r="AY2979" s="263" t="s">
        <v>129</v>
      </c>
    </row>
    <row r="2980" spans="1:51" s="14" customFormat="1" ht="12">
      <c r="A2980" s="14"/>
      <c r="B2980" s="253"/>
      <c r="C2980" s="254"/>
      <c r="D2980" s="234" t="s">
        <v>188</v>
      </c>
      <c r="E2980" s="255" t="s">
        <v>1</v>
      </c>
      <c r="F2980" s="256" t="s">
        <v>722</v>
      </c>
      <c r="G2980" s="254"/>
      <c r="H2980" s="257">
        <v>0.23</v>
      </c>
      <c r="I2980" s="258"/>
      <c r="J2980" s="254"/>
      <c r="K2980" s="254"/>
      <c r="L2980" s="259"/>
      <c r="M2980" s="260"/>
      <c r="N2980" s="261"/>
      <c r="O2980" s="261"/>
      <c r="P2980" s="261"/>
      <c r="Q2980" s="261"/>
      <c r="R2980" s="261"/>
      <c r="S2980" s="261"/>
      <c r="T2980" s="262"/>
      <c r="U2980" s="14"/>
      <c r="V2980" s="14"/>
      <c r="W2980" s="14"/>
      <c r="X2980" s="14"/>
      <c r="Y2980" s="14"/>
      <c r="Z2980" s="14"/>
      <c r="AA2980" s="14"/>
      <c r="AB2980" s="14"/>
      <c r="AC2980" s="14"/>
      <c r="AD2980" s="14"/>
      <c r="AE2980" s="14"/>
      <c r="AT2980" s="263" t="s">
        <v>188</v>
      </c>
      <c r="AU2980" s="263" t="s">
        <v>82</v>
      </c>
      <c r="AV2980" s="14" t="s">
        <v>82</v>
      </c>
      <c r="AW2980" s="14" t="s">
        <v>30</v>
      </c>
      <c r="AX2980" s="14" t="s">
        <v>73</v>
      </c>
      <c r="AY2980" s="263" t="s">
        <v>129</v>
      </c>
    </row>
    <row r="2981" spans="1:51" s="13" customFormat="1" ht="12">
      <c r="A2981" s="13"/>
      <c r="B2981" s="243"/>
      <c r="C2981" s="244"/>
      <c r="D2981" s="234" t="s">
        <v>188</v>
      </c>
      <c r="E2981" s="245" t="s">
        <v>1</v>
      </c>
      <c r="F2981" s="246" t="s">
        <v>382</v>
      </c>
      <c r="G2981" s="244"/>
      <c r="H2981" s="245" t="s">
        <v>1</v>
      </c>
      <c r="I2981" s="247"/>
      <c r="J2981" s="244"/>
      <c r="K2981" s="244"/>
      <c r="L2981" s="248"/>
      <c r="M2981" s="249"/>
      <c r="N2981" s="250"/>
      <c r="O2981" s="250"/>
      <c r="P2981" s="250"/>
      <c r="Q2981" s="250"/>
      <c r="R2981" s="250"/>
      <c r="S2981" s="250"/>
      <c r="T2981" s="251"/>
      <c r="U2981" s="13"/>
      <c r="V2981" s="13"/>
      <c r="W2981" s="13"/>
      <c r="X2981" s="13"/>
      <c r="Y2981" s="13"/>
      <c r="Z2981" s="13"/>
      <c r="AA2981" s="13"/>
      <c r="AB2981" s="13"/>
      <c r="AC2981" s="13"/>
      <c r="AD2981" s="13"/>
      <c r="AE2981" s="13"/>
      <c r="AT2981" s="252" t="s">
        <v>188</v>
      </c>
      <c r="AU2981" s="252" t="s">
        <v>82</v>
      </c>
      <c r="AV2981" s="13" t="s">
        <v>80</v>
      </c>
      <c r="AW2981" s="13" t="s">
        <v>30</v>
      </c>
      <c r="AX2981" s="13" t="s">
        <v>73</v>
      </c>
      <c r="AY2981" s="252" t="s">
        <v>129</v>
      </c>
    </row>
    <row r="2982" spans="1:51" s="14" customFormat="1" ht="12">
      <c r="A2982" s="14"/>
      <c r="B2982" s="253"/>
      <c r="C2982" s="254"/>
      <c r="D2982" s="234" t="s">
        <v>188</v>
      </c>
      <c r="E2982" s="255" t="s">
        <v>1</v>
      </c>
      <c r="F2982" s="256" t="s">
        <v>449</v>
      </c>
      <c r="G2982" s="254"/>
      <c r="H2982" s="257">
        <v>35.25</v>
      </c>
      <c r="I2982" s="258"/>
      <c r="J2982" s="254"/>
      <c r="K2982" s="254"/>
      <c r="L2982" s="259"/>
      <c r="M2982" s="260"/>
      <c r="N2982" s="261"/>
      <c r="O2982" s="261"/>
      <c r="P2982" s="261"/>
      <c r="Q2982" s="261"/>
      <c r="R2982" s="261"/>
      <c r="S2982" s="261"/>
      <c r="T2982" s="262"/>
      <c r="U2982" s="14"/>
      <c r="V2982" s="14"/>
      <c r="W2982" s="14"/>
      <c r="X2982" s="14"/>
      <c r="Y2982" s="14"/>
      <c r="Z2982" s="14"/>
      <c r="AA2982" s="14"/>
      <c r="AB2982" s="14"/>
      <c r="AC2982" s="14"/>
      <c r="AD2982" s="14"/>
      <c r="AE2982" s="14"/>
      <c r="AT2982" s="263" t="s">
        <v>188</v>
      </c>
      <c r="AU2982" s="263" t="s">
        <v>82</v>
      </c>
      <c r="AV2982" s="14" t="s">
        <v>82</v>
      </c>
      <c r="AW2982" s="14" t="s">
        <v>30</v>
      </c>
      <c r="AX2982" s="14" t="s">
        <v>73</v>
      </c>
      <c r="AY2982" s="263" t="s">
        <v>129</v>
      </c>
    </row>
    <row r="2983" spans="1:51" s="14" customFormat="1" ht="12">
      <c r="A2983" s="14"/>
      <c r="B2983" s="253"/>
      <c r="C2983" s="254"/>
      <c r="D2983" s="234" t="s">
        <v>188</v>
      </c>
      <c r="E2983" s="255" t="s">
        <v>1</v>
      </c>
      <c r="F2983" s="256" t="s">
        <v>701</v>
      </c>
      <c r="G2983" s="254"/>
      <c r="H2983" s="257">
        <v>1.35</v>
      </c>
      <c r="I2983" s="258"/>
      <c r="J2983" s="254"/>
      <c r="K2983" s="254"/>
      <c r="L2983" s="259"/>
      <c r="M2983" s="260"/>
      <c r="N2983" s="261"/>
      <c r="O2983" s="261"/>
      <c r="P2983" s="261"/>
      <c r="Q2983" s="261"/>
      <c r="R2983" s="261"/>
      <c r="S2983" s="261"/>
      <c r="T2983" s="262"/>
      <c r="U2983" s="14"/>
      <c r="V2983" s="14"/>
      <c r="W2983" s="14"/>
      <c r="X2983" s="14"/>
      <c r="Y2983" s="14"/>
      <c r="Z2983" s="14"/>
      <c r="AA2983" s="14"/>
      <c r="AB2983" s="14"/>
      <c r="AC2983" s="14"/>
      <c r="AD2983" s="14"/>
      <c r="AE2983" s="14"/>
      <c r="AT2983" s="263" t="s">
        <v>188</v>
      </c>
      <c r="AU2983" s="263" t="s">
        <v>82</v>
      </c>
      <c r="AV2983" s="14" t="s">
        <v>82</v>
      </c>
      <c r="AW2983" s="14" t="s">
        <v>30</v>
      </c>
      <c r="AX2983" s="14" t="s">
        <v>73</v>
      </c>
      <c r="AY2983" s="263" t="s">
        <v>129</v>
      </c>
    </row>
    <row r="2984" spans="1:51" s="14" customFormat="1" ht="12">
      <c r="A2984" s="14"/>
      <c r="B2984" s="253"/>
      <c r="C2984" s="254"/>
      <c r="D2984" s="234" t="s">
        <v>188</v>
      </c>
      <c r="E2984" s="255" t="s">
        <v>1</v>
      </c>
      <c r="F2984" s="256" t="s">
        <v>702</v>
      </c>
      <c r="G2984" s="254"/>
      <c r="H2984" s="257">
        <v>1.62</v>
      </c>
      <c r="I2984" s="258"/>
      <c r="J2984" s="254"/>
      <c r="K2984" s="254"/>
      <c r="L2984" s="259"/>
      <c r="M2984" s="260"/>
      <c r="N2984" s="261"/>
      <c r="O2984" s="261"/>
      <c r="P2984" s="261"/>
      <c r="Q2984" s="261"/>
      <c r="R2984" s="261"/>
      <c r="S2984" s="261"/>
      <c r="T2984" s="262"/>
      <c r="U2984" s="14"/>
      <c r="V2984" s="14"/>
      <c r="W2984" s="14"/>
      <c r="X2984" s="14"/>
      <c r="Y2984" s="14"/>
      <c r="Z2984" s="14"/>
      <c r="AA2984" s="14"/>
      <c r="AB2984" s="14"/>
      <c r="AC2984" s="14"/>
      <c r="AD2984" s="14"/>
      <c r="AE2984" s="14"/>
      <c r="AT2984" s="263" t="s">
        <v>188</v>
      </c>
      <c r="AU2984" s="263" t="s">
        <v>82</v>
      </c>
      <c r="AV2984" s="14" t="s">
        <v>82</v>
      </c>
      <c r="AW2984" s="14" t="s">
        <v>30</v>
      </c>
      <c r="AX2984" s="14" t="s">
        <v>73</v>
      </c>
      <c r="AY2984" s="263" t="s">
        <v>129</v>
      </c>
    </row>
    <row r="2985" spans="1:51" s="13" customFormat="1" ht="12">
      <c r="A2985" s="13"/>
      <c r="B2985" s="243"/>
      <c r="C2985" s="244"/>
      <c r="D2985" s="234" t="s">
        <v>188</v>
      </c>
      <c r="E2985" s="245" t="s">
        <v>1</v>
      </c>
      <c r="F2985" s="246" t="s">
        <v>384</v>
      </c>
      <c r="G2985" s="244"/>
      <c r="H2985" s="245" t="s">
        <v>1</v>
      </c>
      <c r="I2985" s="247"/>
      <c r="J2985" s="244"/>
      <c r="K2985" s="244"/>
      <c r="L2985" s="248"/>
      <c r="M2985" s="249"/>
      <c r="N2985" s="250"/>
      <c r="O2985" s="250"/>
      <c r="P2985" s="250"/>
      <c r="Q2985" s="250"/>
      <c r="R2985" s="250"/>
      <c r="S2985" s="250"/>
      <c r="T2985" s="251"/>
      <c r="U2985" s="13"/>
      <c r="V2985" s="13"/>
      <c r="W2985" s="13"/>
      <c r="X2985" s="13"/>
      <c r="Y2985" s="13"/>
      <c r="Z2985" s="13"/>
      <c r="AA2985" s="13"/>
      <c r="AB2985" s="13"/>
      <c r="AC2985" s="13"/>
      <c r="AD2985" s="13"/>
      <c r="AE2985" s="13"/>
      <c r="AT2985" s="252" t="s">
        <v>188</v>
      </c>
      <c r="AU2985" s="252" t="s">
        <v>82</v>
      </c>
      <c r="AV2985" s="13" t="s">
        <v>80</v>
      </c>
      <c r="AW2985" s="13" t="s">
        <v>30</v>
      </c>
      <c r="AX2985" s="13" t="s">
        <v>73</v>
      </c>
      <c r="AY2985" s="252" t="s">
        <v>129</v>
      </c>
    </row>
    <row r="2986" spans="1:51" s="14" customFormat="1" ht="12">
      <c r="A2986" s="14"/>
      <c r="B2986" s="253"/>
      <c r="C2986" s="254"/>
      <c r="D2986" s="234" t="s">
        <v>188</v>
      </c>
      <c r="E2986" s="255" t="s">
        <v>1</v>
      </c>
      <c r="F2986" s="256" t="s">
        <v>450</v>
      </c>
      <c r="G2986" s="254"/>
      <c r="H2986" s="257">
        <v>34.875</v>
      </c>
      <c r="I2986" s="258"/>
      <c r="J2986" s="254"/>
      <c r="K2986" s="254"/>
      <c r="L2986" s="259"/>
      <c r="M2986" s="260"/>
      <c r="N2986" s="261"/>
      <c r="O2986" s="261"/>
      <c r="P2986" s="261"/>
      <c r="Q2986" s="261"/>
      <c r="R2986" s="261"/>
      <c r="S2986" s="261"/>
      <c r="T2986" s="262"/>
      <c r="U2986" s="14"/>
      <c r="V2986" s="14"/>
      <c r="W2986" s="14"/>
      <c r="X2986" s="14"/>
      <c r="Y2986" s="14"/>
      <c r="Z2986" s="14"/>
      <c r="AA2986" s="14"/>
      <c r="AB2986" s="14"/>
      <c r="AC2986" s="14"/>
      <c r="AD2986" s="14"/>
      <c r="AE2986" s="14"/>
      <c r="AT2986" s="263" t="s">
        <v>188</v>
      </c>
      <c r="AU2986" s="263" t="s">
        <v>82</v>
      </c>
      <c r="AV2986" s="14" t="s">
        <v>82</v>
      </c>
      <c r="AW2986" s="14" t="s">
        <v>30</v>
      </c>
      <c r="AX2986" s="14" t="s">
        <v>73</v>
      </c>
      <c r="AY2986" s="263" t="s">
        <v>129</v>
      </c>
    </row>
    <row r="2987" spans="1:51" s="14" customFormat="1" ht="12">
      <c r="A2987" s="14"/>
      <c r="B2987" s="253"/>
      <c r="C2987" s="254"/>
      <c r="D2987" s="234" t="s">
        <v>188</v>
      </c>
      <c r="E2987" s="255" t="s">
        <v>1</v>
      </c>
      <c r="F2987" s="256" t="s">
        <v>705</v>
      </c>
      <c r="G2987" s="254"/>
      <c r="H2987" s="257">
        <v>1.013</v>
      </c>
      <c r="I2987" s="258"/>
      <c r="J2987" s="254"/>
      <c r="K2987" s="254"/>
      <c r="L2987" s="259"/>
      <c r="M2987" s="260"/>
      <c r="N2987" s="261"/>
      <c r="O2987" s="261"/>
      <c r="P2987" s="261"/>
      <c r="Q2987" s="261"/>
      <c r="R2987" s="261"/>
      <c r="S2987" s="261"/>
      <c r="T2987" s="262"/>
      <c r="U2987" s="14"/>
      <c r="V2987" s="14"/>
      <c r="W2987" s="14"/>
      <c r="X2987" s="14"/>
      <c r="Y2987" s="14"/>
      <c r="Z2987" s="14"/>
      <c r="AA2987" s="14"/>
      <c r="AB2987" s="14"/>
      <c r="AC2987" s="14"/>
      <c r="AD2987" s="14"/>
      <c r="AE2987" s="14"/>
      <c r="AT2987" s="263" t="s">
        <v>188</v>
      </c>
      <c r="AU2987" s="263" t="s">
        <v>82</v>
      </c>
      <c r="AV2987" s="14" t="s">
        <v>82</v>
      </c>
      <c r="AW2987" s="14" t="s">
        <v>30</v>
      </c>
      <c r="AX2987" s="14" t="s">
        <v>73</v>
      </c>
      <c r="AY2987" s="263" t="s">
        <v>129</v>
      </c>
    </row>
    <row r="2988" spans="1:51" s="14" customFormat="1" ht="12">
      <c r="A2988" s="14"/>
      <c r="B2988" s="253"/>
      <c r="C2988" s="254"/>
      <c r="D2988" s="234" t="s">
        <v>188</v>
      </c>
      <c r="E2988" s="255" t="s">
        <v>1</v>
      </c>
      <c r="F2988" s="256" t="s">
        <v>706</v>
      </c>
      <c r="G2988" s="254"/>
      <c r="H2988" s="257">
        <v>1.088</v>
      </c>
      <c r="I2988" s="258"/>
      <c r="J2988" s="254"/>
      <c r="K2988" s="254"/>
      <c r="L2988" s="259"/>
      <c r="M2988" s="260"/>
      <c r="N2988" s="261"/>
      <c r="O2988" s="261"/>
      <c r="P2988" s="261"/>
      <c r="Q2988" s="261"/>
      <c r="R2988" s="261"/>
      <c r="S2988" s="261"/>
      <c r="T2988" s="262"/>
      <c r="U2988" s="14"/>
      <c r="V2988" s="14"/>
      <c r="W2988" s="14"/>
      <c r="X2988" s="14"/>
      <c r="Y2988" s="14"/>
      <c r="Z2988" s="14"/>
      <c r="AA2988" s="14"/>
      <c r="AB2988" s="14"/>
      <c r="AC2988" s="14"/>
      <c r="AD2988" s="14"/>
      <c r="AE2988" s="14"/>
      <c r="AT2988" s="263" t="s">
        <v>188</v>
      </c>
      <c r="AU2988" s="263" t="s">
        <v>82</v>
      </c>
      <c r="AV2988" s="14" t="s">
        <v>82</v>
      </c>
      <c r="AW2988" s="14" t="s">
        <v>30</v>
      </c>
      <c r="AX2988" s="14" t="s">
        <v>73</v>
      </c>
      <c r="AY2988" s="263" t="s">
        <v>129</v>
      </c>
    </row>
    <row r="2989" spans="1:51" s="13" customFormat="1" ht="12">
      <c r="A2989" s="13"/>
      <c r="B2989" s="243"/>
      <c r="C2989" s="244"/>
      <c r="D2989" s="234" t="s">
        <v>188</v>
      </c>
      <c r="E2989" s="245" t="s">
        <v>1</v>
      </c>
      <c r="F2989" s="246" t="s">
        <v>386</v>
      </c>
      <c r="G2989" s="244"/>
      <c r="H2989" s="245" t="s">
        <v>1</v>
      </c>
      <c r="I2989" s="247"/>
      <c r="J2989" s="244"/>
      <c r="K2989" s="244"/>
      <c r="L2989" s="248"/>
      <c r="M2989" s="249"/>
      <c r="N2989" s="250"/>
      <c r="O2989" s="250"/>
      <c r="P2989" s="250"/>
      <c r="Q2989" s="250"/>
      <c r="R2989" s="250"/>
      <c r="S2989" s="250"/>
      <c r="T2989" s="251"/>
      <c r="U2989" s="13"/>
      <c r="V2989" s="13"/>
      <c r="W2989" s="13"/>
      <c r="X2989" s="13"/>
      <c r="Y2989" s="13"/>
      <c r="Z2989" s="13"/>
      <c r="AA2989" s="13"/>
      <c r="AB2989" s="13"/>
      <c r="AC2989" s="13"/>
      <c r="AD2989" s="13"/>
      <c r="AE2989" s="13"/>
      <c r="AT2989" s="252" t="s">
        <v>188</v>
      </c>
      <c r="AU2989" s="252" t="s">
        <v>82</v>
      </c>
      <c r="AV2989" s="13" t="s">
        <v>80</v>
      </c>
      <c r="AW2989" s="13" t="s">
        <v>30</v>
      </c>
      <c r="AX2989" s="13" t="s">
        <v>73</v>
      </c>
      <c r="AY2989" s="252" t="s">
        <v>129</v>
      </c>
    </row>
    <row r="2990" spans="1:51" s="14" customFormat="1" ht="12">
      <c r="A2990" s="14"/>
      <c r="B2990" s="253"/>
      <c r="C2990" s="254"/>
      <c r="D2990" s="234" t="s">
        <v>188</v>
      </c>
      <c r="E2990" s="255" t="s">
        <v>1</v>
      </c>
      <c r="F2990" s="256" t="s">
        <v>708</v>
      </c>
      <c r="G2990" s="254"/>
      <c r="H2990" s="257">
        <v>17.25</v>
      </c>
      <c r="I2990" s="258"/>
      <c r="J2990" s="254"/>
      <c r="K2990" s="254"/>
      <c r="L2990" s="259"/>
      <c r="M2990" s="260"/>
      <c r="N2990" s="261"/>
      <c r="O2990" s="261"/>
      <c r="P2990" s="261"/>
      <c r="Q2990" s="261"/>
      <c r="R2990" s="261"/>
      <c r="S2990" s="261"/>
      <c r="T2990" s="262"/>
      <c r="U2990" s="14"/>
      <c r="V2990" s="14"/>
      <c r="W2990" s="14"/>
      <c r="X2990" s="14"/>
      <c r="Y2990" s="14"/>
      <c r="Z2990" s="14"/>
      <c r="AA2990" s="14"/>
      <c r="AB2990" s="14"/>
      <c r="AC2990" s="14"/>
      <c r="AD2990" s="14"/>
      <c r="AE2990" s="14"/>
      <c r="AT2990" s="263" t="s">
        <v>188</v>
      </c>
      <c r="AU2990" s="263" t="s">
        <v>82</v>
      </c>
      <c r="AV2990" s="14" t="s">
        <v>82</v>
      </c>
      <c r="AW2990" s="14" t="s">
        <v>30</v>
      </c>
      <c r="AX2990" s="14" t="s">
        <v>73</v>
      </c>
      <c r="AY2990" s="263" t="s">
        <v>129</v>
      </c>
    </row>
    <row r="2991" spans="1:51" s="14" customFormat="1" ht="12">
      <c r="A2991" s="14"/>
      <c r="B2991" s="253"/>
      <c r="C2991" s="254"/>
      <c r="D2991" s="234" t="s">
        <v>188</v>
      </c>
      <c r="E2991" s="255" t="s">
        <v>1</v>
      </c>
      <c r="F2991" s="256" t="s">
        <v>710</v>
      </c>
      <c r="G2991" s="254"/>
      <c r="H2991" s="257">
        <v>0.675</v>
      </c>
      <c r="I2991" s="258"/>
      <c r="J2991" s="254"/>
      <c r="K2991" s="254"/>
      <c r="L2991" s="259"/>
      <c r="M2991" s="260"/>
      <c r="N2991" s="261"/>
      <c r="O2991" s="261"/>
      <c r="P2991" s="261"/>
      <c r="Q2991" s="261"/>
      <c r="R2991" s="261"/>
      <c r="S2991" s="261"/>
      <c r="T2991" s="262"/>
      <c r="U2991" s="14"/>
      <c r="V2991" s="14"/>
      <c r="W2991" s="14"/>
      <c r="X2991" s="14"/>
      <c r="Y2991" s="14"/>
      <c r="Z2991" s="14"/>
      <c r="AA2991" s="14"/>
      <c r="AB2991" s="14"/>
      <c r="AC2991" s="14"/>
      <c r="AD2991" s="14"/>
      <c r="AE2991" s="14"/>
      <c r="AT2991" s="263" t="s">
        <v>188</v>
      </c>
      <c r="AU2991" s="263" t="s">
        <v>82</v>
      </c>
      <c r="AV2991" s="14" t="s">
        <v>82</v>
      </c>
      <c r="AW2991" s="14" t="s">
        <v>30</v>
      </c>
      <c r="AX2991" s="14" t="s">
        <v>73</v>
      </c>
      <c r="AY2991" s="263" t="s">
        <v>129</v>
      </c>
    </row>
    <row r="2992" spans="1:51" s="14" customFormat="1" ht="12">
      <c r="A2992" s="14"/>
      <c r="B2992" s="253"/>
      <c r="C2992" s="254"/>
      <c r="D2992" s="234" t="s">
        <v>188</v>
      </c>
      <c r="E2992" s="255" t="s">
        <v>1</v>
      </c>
      <c r="F2992" s="256" t="s">
        <v>709</v>
      </c>
      <c r="G2992" s="254"/>
      <c r="H2992" s="257">
        <v>0.81</v>
      </c>
      <c r="I2992" s="258"/>
      <c r="J2992" s="254"/>
      <c r="K2992" s="254"/>
      <c r="L2992" s="259"/>
      <c r="M2992" s="260"/>
      <c r="N2992" s="261"/>
      <c r="O2992" s="261"/>
      <c r="P2992" s="261"/>
      <c r="Q2992" s="261"/>
      <c r="R2992" s="261"/>
      <c r="S2992" s="261"/>
      <c r="T2992" s="262"/>
      <c r="U2992" s="14"/>
      <c r="V2992" s="14"/>
      <c r="W2992" s="14"/>
      <c r="X2992" s="14"/>
      <c r="Y2992" s="14"/>
      <c r="Z2992" s="14"/>
      <c r="AA2992" s="14"/>
      <c r="AB2992" s="14"/>
      <c r="AC2992" s="14"/>
      <c r="AD2992" s="14"/>
      <c r="AE2992" s="14"/>
      <c r="AT2992" s="263" t="s">
        <v>188</v>
      </c>
      <c r="AU2992" s="263" t="s">
        <v>82</v>
      </c>
      <c r="AV2992" s="14" t="s">
        <v>82</v>
      </c>
      <c r="AW2992" s="14" t="s">
        <v>30</v>
      </c>
      <c r="AX2992" s="14" t="s">
        <v>73</v>
      </c>
      <c r="AY2992" s="263" t="s">
        <v>129</v>
      </c>
    </row>
    <row r="2993" spans="1:51" s="13" customFormat="1" ht="12">
      <c r="A2993" s="13"/>
      <c r="B2993" s="243"/>
      <c r="C2993" s="244"/>
      <c r="D2993" s="234" t="s">
        <v>188</v>
      </c>
      <c r="E2993" s="245" t="s">
        <v>1</v>
      </c>
      <c r="F2993" s="246" t="s">
        <v>387</v>
      </c>
      <c r="G2993" s="244"/>
      <c r="H2993" s="245" t="s">
        <v>1</v>
      </c>
      <c r="I2993" s="247"/>
      <c r="J2993" s="244"/>
      <c r="K2993" s="244"/>
      <c r="L2993" s="248"/>
      <c r="M2993" s="249"/>
      <c r="N2993" s="250"/>
      <c r="O2993" s="250"/>
      <c r="P2993" s="250"/>
      <c r="Q2993" s="250"/>
      <c r="R2993" s="250"/>
      <c r="S2993" s="250"/>
      <c r="T2993" s="251"/>
      <c r="U2993" s="13"/>
      <c r="V2993" s="13"/>
      <c r="W2993" s="13"/>
      <c r="X2993" s="13"/>
      <c r="Y2993" s="13"/>
      <c r="Z2993" s="13"/>
      <c r="AA2993" s="13"/>
      <c r="AB2993" s="13"/>
      <c r="AC2993" s="13"/>
      <c r="AD2993" s="13"/>
      <c r="AE2993" s="13"/>
      <c r="AT2993" s="252" t="s">
        <v>188</v>
      </c>
      <c r="AU2993" s="252" t="s">
        <v>82</v>
      </c>
      <c r="AV2993" s="13" t="s">
        <v>80</v>
      </c>
      <c r="AW2993" s="13" t="s">
        <v>30</v>
      </c>
      <c r="AX2993" s="13" t="s">
        <v>73</v>
      </c>
      <c r="AY2993" s="252" t="s">
        <v>129</v>
      </c>
    </row>
    <row r="2994" spans="1:51" s="14" customFormat="1" ht="12">
      <c r="A2994" s="14"/>
      <c r="B2994" s="253"/>
      <c r="C2994" s="254"/>
      <c r="D2994" s="234" t="s">
        <v>188</v>
      </c>
      <c r="E2994" s="255" t="s">
        <v>1</v>
      </c>
      <c r="F2994" s="256" t="s">
        <v>708</v>
      </c>
      <c r="G2994" s="254"/>
      <c r="H2994" s="257">
        <v>17.25</v>
      </c>
      <c r="I2994" s="258"/>
      <c r="J2994" s="254"/>
      <c r="K2994" s="254"/>
      <c r="L2994" s="259"/>
      <c r="M2994" s="260"/>
      <c r="N2994" s="261"/>
      <c r="O2994" s="261"/>
      <c r="P2994" s="261"/>
      <c r="Q2994" s="261"/>
      <c r="R2994" s="261"/>
      <c r="S2994" s="261"/>
      <c r="T2994" s="262"/>
      <c r="U2994" s="14"/>
      <c r="V2994" s="14"/>
      <c r="W2994" s="14"/>
      <c r="X2994" s="14"/>
      <c r="Y2994" s="14"/>
      <c r="Z2994" s="14"/>
      <c r="AA2994" s="14"/>
      <c r="AB2994" s="14"/>
      <c r="AC2994" s="14"/>
      <c r="AD2994" s="14"/>
      <c r="AE2994" s="14"/>
      <c r="AT2994" s="263" t="s">
        <v>188</v>
      </c>
      <c r="AU2994" s="263" t="s">
        <v>82</v>
      </c>
      <c r="AV2994" s="14" t="s">
        <v>82</v>
      </c>
      <c r="AW2994" s="14" t="s">
        <v>30</v>
      </c>
      <c r="AX2994" s="14" t="s">
        <v>73</v>
      </c>
      <c r="AY2994" s="263" t="s">
        <v>129</v>
      </c>
    </row>
    <row r="2995" spans="1:51" s="14" customFormat="1" ht="12">
      <c r="A2995" s="14"/>
      <c r="B2995" s="253"/>
      <c r="C2995" s="254"/>
      <c r="D2995" s="234" t="s">
        <v>188</v>
      </c>
      <c r="E2995" s="255" t="s">
        <v>1</v>
      </c>
      <c r="F2995" s="256" t="s">
        <v>710</v>
      </c>
      <c r="G2995" s="254"/>
      <c r="H2995" s="257">
        <v>0.675</v>
      </c>
      <c r="I2995" s="258"/>
      <c r="J2995" s="254"/>
      <c r="K2995" s="254"/>
      <c r="L2995" s="259"/>
      <c r="M2995" s="260"/>
      <c r="N2995" s="261"/>
      <c r="O2995" s="261"/>
      <c r="P2995" s="261"/>
      <c r="Q2995" s="261"/>
      <c r="R2995" s="261"/>
      <c r="S2995" s="261"/>
      <c r="T2995" s="262"/>
      <c r="U2995" s="14"/>
      <c r="V2995" s="14"/>
      <c r="W2995" s="14"/>
      <c r="X2995" s="14"/>
      <c r="Y2995" s="14"/>
      <c r="Z2995" s="14"/>
      <c r="AA2995" s="14"/>
      <c r="AB2995" s="14"/>
      <c r="AC2995" s="14"/>
      <c r="AD2995" s="14"/>
      <c r="AE2995" s="14"/>
      <c r="AT2995" s="263" t="s">
        <v>188</v>
      </c>
      <c r="AU2995" s="263" t="s">
        <v>82</v>
      </c>
      <c r="AV2995" s="14" t="s">
        <v>82</v>
      </c>
      <c r="AW2995" s="14" t="s">
        <v>30</v>
      </c>
      <c r="AX2995" s="14" t="s">
        <v>73</v>
      </c>
      <c r="AY2995" s="263" t="s">
        <v>129</v>
      </c>
    </row>
    <row r="2996" spans="1:51" s="14" customFormat="1" ht="12">
      <c r="A2996" s="14"/>
      <c r="B2996" s="253"/>
      <c r="C2996" s="254"/>
      <c r="D2996" s="234" t="s">
        <v>188</v>
      </c>
      <c r="E2996" s="255" t="s">
        <v>1</v>
      </c>
      <c r="F2996" s="256" t="s">
        <v>713</v>
      </c>
      <c r="G2996" s="254"/>
      <c r="H2996" s="257">
        <v>0.788</v>
      </c>
      <c r="I2996" s="258"/>
      <c r="J2996" s="254"/>
      <c r="K2996" s="254"/>
      <c r="L2996" s="259"/>
      <c r="M2996" s="260"/>
      <c r="N2996" s="261"/>
      <c r="O2996" s="261"/>
      <c r="P2996" s="261"/>
      <c r="Q2996" s="261"/>
      <c r="R2996" s="261"/>
      <c r="S2996" s="261"/>
      <c r="T2996" s="262"/>
      <c r="U2996" s="14"/>
      <c r="V2996" s="14"/>
      <c r="W2996" s="14"/>
      <c r="X2996" s="14"/>
      <c r="Y2996" s="14"/>
      <c r="Z2996" s="14"/>
      <c r="AA2996" s="14"/>
      <c r="AB2996" s="14"/>
      <c r="AC2996" s="14"/>
      <c r="AD2996" s="14"/>
      <c r="AE2996" s="14"/>
      <c r="AT2996" s="263" t="s">
        <v>188</v>
      </c>
      <c r="AU2996" s="263" t="s">
        <v>82</v>
      </c>
      <c r="AV2996" s="14" t="s">
        <v>82</v>
      </c>
      <c r="AW2996" s="14" t="s">
        <v>30</v>
      </c>
      <c r="AX2996" s="14" t="s">
        <v>73</v>
      </c>
      <c r="AY2996" s="263" t="s">
        <v>129</v>
      </c>
    </row>
    <row r="2997" spans="1:51" s="16" customFormat="1" ht="12">
      <c r="A2997" s="16"/>
      <c r="B2997" s="286"/>
      <c r="C2997" s="287"/>
      <c r="D2997" s="234" t="s">
        <v>188</v>
      </c>
      <c r="E2997" s="288" t="s">
        <v>1</v>
      </c>
      <c r="F2997" s="289" t="s">
        <v>451</v>
      </c>
      <c r="G2997" s="287"/>
      <c r="H2997" s="290">
        <v>159.35700000000003</v>
      </c>
      <c r="I2997" s="291"/>
      <c r="J2997" s="287"/>
      <c r="K2997" s="287"/>
      <c r="L2997" s="292"/>
      <c r="M2997" s="293"/>
      <c r="N2997" s="294"/>
      <c r="O2997" s="294"/>
      <c r="P2997" s="294"/>
      <c r="Q2997" s="294"/>
      <c r="R2997" s="294"/>
      <c r="S2997" s="294"/>
      <c r="T2997" s="295"/>
      <c r="U2997" s="16"/>
      <c r="V2997" s="16"/>
      <c r="W2997" s="16"/>
      <c r="X2997" s="16"/>
      <c r="Y2997" s="16"/>
      <c r="Z2997" s="16"/>
      <c r="AA2997" s="16"/>
      <c r="AB2997" s="16"/>
      <c r="AC2997" s="16"/>
      <c r="AD2997" s="16"/>
      <c r="AE2997" s="16"/>
      <c r="AT2997" s="296" t="s">
        <v>188</v>
      </c>
      <c r="AU2997" s="296" t="s">
        <v>82</v>
      </c>
      <c r="AV2997" s="16" t="s">
        <v>141</v>
      </c>
      <c r="AW2997" s="16" t="s">
        <v>30</v>
      </c>
      <c r="AX2997" s="16" t="s">
        <v>73</v>
      </c>
      <c r="AY2997" s="296" t="s">
        <v>129</v>
      </c>
    </row>
    <row r="2998" spans="1:51" s="13" customFormat="1" ht="12">
      <c r="A2998" s="13"/>
      <c r="B2998" s="243"/>
      <c r="C2998" s="244"/>
      <c r="D2998" s="234" t="s">
        <v>188</v>
      </c>
      <c r="E2998" s="245" t="s">
        <v>1</v>
      </c>
      <c r="F2998" s="246" t="s">
        <v>725</v>
      </c>
      <c r="G2998" s="244"/>
      <c r="H2998" s="245" t="s">
        <v>1</v>
      </c>
      <c r="I2998" s="247"/>
      <c r="J2998" s="244"/>
      <c r="K2998" s="244"/>
      <c r="L2998" s="248"/>
      <c r="M2998" s="249"/>
      <c r="N2998" s="250"/>
      <c r="O2998" s="250"/>
      <c r="P2998" s="250"/>
      <c r="Q2998" s="250"/>
      <c r="R2998" s="250"/>
      <c r="S2998" s="250"/>
      <c r="T2998" s="251"/>
      <c r="U2998" s="13"/>
      <c r="V2998" s="13"/>
      <c r="W2998" s="13"/>
      <c r="X2998" s="13"/>
      <c r="Y2998" s="13"/>
      <c r="Z2998" s="13"/>
      <c r="AA2998" s="13"/>
      <c r="AB2998" s="13"/>
      <c r="AC2998" s="13"/>
      <c r="AD2998" s="13"/>
      <c r="AE2998" s="13"/>
      <c r="AT2998" s="252" t="s">
        <v>188</v>
      </c>
      <c r="AU2998" s="252" t="s">
        <v>82</v>
      </c>
      <c r="AV2998" s="13" t="s">
        <v>80</v>
      </c>
      <c r="AW2998" s="13" t="s">
        <v>30</v>
      </c>
      <c r="AX2998" s="13" t="s">
        <v>73</v>
      </c>
      <c r="AY2998" s="252" t="s">
        <v>129</v>
      </c>
    </row>
    <row r="2999" spans="1:51" s="13" customFormat="1" ht="12">
      <c r="A2999" s="13"/>
      <c r="B2999" s="243"/>
      <c r="C2999" s="244"/>
      <c r="D2999" s="234" t="s">
        <v>188</v>
      </c>
      <c r="E2999" s="245" t="s">
        <v>1</v>
      </c>
      <c r="F2999" s="246" t="s">
        <v>406</v>
      </c>
      <c r="G2999" s="244"/>
      <c r="H2999" s="245" t="s">
        <v>1</v>
      </c>
      <c r="I2999" s="247"/>
      <c r="J2999" s="244"/>
      <c r="K2999" s="244"/>
      <c r="L2999" s="248"/>
      <c r="M2999" s="249"/>
      <c r="N2999" s="250"/>
      <c r="O2999" s="250"/>
      <c r="P2999" s="250"/>
      <c r="Q2999" s="250"/>
      <c r="R2999" s="250"/>
      <c r="S2999" s="250"/>
      <c r="T2999" s="251"/>
      <c r="U2999" s="13"/>
      <c r="V2999" s="13"/>
      <c r="W2999" s="13"/>
      <c r="X2999" s="13"/>
      <c r="Y2999" s="13"/>
      <c r="Z2999" s="13"/>
      <c r="AA2999" s="13"/>
      <c r="AB2999" s="13"/>
      <c r="AC2999" s="13"/>
      <c r="AD2999" s="13"/>
      <c r="AE2999" s="13"/>
      <c r="AT2999" s="252" t="s">
        <v>188</v>
      </c>
      <c r="AU2999" s="252" t="s">
        <v>82</v>
      </c>
      <c r="AV2999" s="13" t="s">
        <v>80</v>
      </c>
      <c r="AW2999" s="13" t="s">
        <v>30</v>
      </c>
      <c r="AX2999" s="13" t="s">
        <v>73</v>
      </c>
      <c r="AY2999" s="252" t="s">
        <v>129</v>
      </c>
    </row>
    <row r="3000" spans="1:51" s="14" customFormat="1" ht="12">
      <c r="A3000" s="14"/>
      <c r="B3000" s="253"/>
      <c r="C3000" s="254"/>
      <c r="D3000" s="234" t="s">
        <v>188</v>
      </c>
      <c r="E3000" s="255" t="s">
        <v>1</v>
      </c>
      <c r="F3000" s="256" t="s">
        <v>459</v>
      </c>
      <c r="G3000" s="254"/>
      <c r="H3000" s="257">
        <v>16.875</v>
      </c>
      <c r="I3000" s="258"/>
      <c r="J3000" s="254"/>
      <c r="K3000" s="254"/>
      <c r="L3000" s="259"/>
      <c r="M3000" s="260"/>
      <c r="N3000" s="261"/>
      <c r="O3000" s="261"/>
      <c r="P3000" s="261"/>
      <c r="Q3000" s="261"/>
      <c r="R3000" s="261"/>
      <c r="S3000" s="261"/>
      <c r="T3000" s="262"/>
      <c r="U3000" s="14"/>
      <c r="V3000" s="14"/>
      <c r="W3000" s="14"/>
      <c r="X3000" s="14"/>
      <c r="Y3000" s="14"/>
      <c r="Z3000" s="14"/>
      <c r="AA3000" s="14"/>
      <c r="AB3000" s="14"/>
      <c r="AC3000" s="14"/>
      <c r="AD3000" s="14"/>
      <c r="AE3000" s="14"/>
      <c r="AT3000" s="263" t="s">
        <v>188</v>
      </c>
      <c r="AU3000" s="263" t="s">
        <v>82</v>
      </c>
      <c r="AV3000" s="14" t="s">
        <v>82</v>
      </c>
      <c r="AW3000" s="14" t="s">
        <v>30</v>
      </c>
      <c r="AX3000" s="14" t="s">
        <v>73</v>
      </c>
      <c r="AY3000" s="263" t="s">
        <v>129</v>
      </c>
    </row>
    <row r="3001" spans="1:51" s="14" customFormat="1" ht="12">
      <c r="A3001" s="14"/>
      <c r="B3001" s="253"/>
      <c r="C3001" s="254"/>
      <c r="D3001" s="234" t="s">
        <v>188</v>
      </c>
      <c r="E3001" s="255" t="s">
        <v>1</v>
      </c>
      <c r="F3001" s="256" t="s">
        <v>691</v>
      </c>
      <c r="G3001" s="254"/>
      <c r="H3001" s="257">
        <v>0.338</v>
      </c>
      <c r="I3001" s="258"/>
      <c r="J3001" s="254"/>
      <c r="K3001" s="254"/>
      <c r="L3001" s="259"/>
      <c r="M3001" s="260"/>
      <c r="N3001" s="261"/>
      <c r="O3001" s="261"/>
      <c r="P3001" s="261"/>
      <c r="Q3001" s="261"/>
      <c r="R3001" s="261"/>
      <c r="S3001" s="261"/>
      <c r="T3001" s="262"/>
      <c r="U3001" s="14"/>
      <c r="V3001" s="14"/>
      <c r="W3001" s="14"/>
      <c r="X3001" s="14"/>
      <c r="Y3001" s="14"/>
      <c r="Z3001" s="14"/>
      <c r="AA3001" s="14"/>
      <c r="AB3001" s="14"/>
      <c r="AC3001" s="14"/>
      <c r="AD3001" s="14"/>
      <c r="AE3001" s="14"/>
      <c r="AT3001" s="263" t="s">
        <v>188</v>
      </c>
      <c r="AU3001" s="263" t="s">
        <v>82</v>
      </c>
      <c r="AV3001" s="14" t="s">
        <v>82</v>
      </c>
      <c r="AW3001" s="14" t="s">
        <v>30</v>
      </c>
      <c r="AX3001" s="14" t="s">
        <v>73</v>
      </c>
      <c r="AY3001" s="263" t="s">
        <v>129</v>
      </c>
    </row>
    <row r="3002" spans="1:51" s="14" customFormat="1" ht="12">
      <c r="A3002" s="14"/>
      <c r="B3002" s="253"/>
      <c r="C3002" s="254"/>
      <c r="D3002" s="234" t="s">
        <v>188</v>
      </c>
      <c r="E3002" s="255" t="s">
        <v>1</v>
      </c>
      <c r="F3002" s="256" t="s">
        <v>709</v>
      </c>
      <c r="G3002" s="254"/>
      <c r="H3002" s="257">
        <v>0.81</v>
      </c>
      <c r="I3002" s="258"/>
      <c r="J3002" s="254"/>
      <c r="K3002" s="254"/>
      <c r="L3002" s="259"/>
      <c r="M3002" s="260"/>
      <c r="N3002" s="261"/>
      <c r="O3002" s="261"/>
      <c r="P3002" s="261"/>
      <c r="Q3002" s="261"/>
      <c r="R3002" s="261"/>
      <c r="S3002" s="261"/>
      <c r="T3002" s="262"/>
      <c r="U3002" s="14"/>
      <c r="V3002" s="14"/>
      <c r="W3002" s="14"/>
      <c r="X3002" s="14"/>
      <c r="Y3002" s="14"/>
      <c r="Z3002" s="14"/>
      <c r="AA3002" s="14"/>
      <c r="AB3002" s="14"/>
      <c r="AC3002" s="14"/>
      <c r="AD3002" s="14"/>
      <c r="AE3002" s="14"/>
      <c r="AT3002" s="263" t="s">
        <v>188</v>
      </c>
      <c r="AU3002" s="263" t="s">
        <v>82</v>
      </c>
      <c r="AV3002" s="14" t="s">
        <v>82</v>
      </c>
      <c r="AW3002" s="14" t="s">
        <v>30</v>
      </c>
      <c r="AX3002" s="14" t="s">
        <v>73</v>
      </c>
      <c r="AY3002" s="263" t="s">
        <v>129</v>
      </c>
    </row>
    <row r="3003" spans="1:51" s="16" customFormat="1" ht="12">
      <c r="A3003" s="16"/>
      <c r="B3003" s="286"/>
      <c r="C3003" s="287"/>
      <c r="D3003" s="234" t="s">
        <v>188</v>
      </c>
      <c r="E3003" s="288" t="s">
        <v>1</v>
      </c>
      <c r="F3003" s="289" t="s">
        <v>451</v>
      </c>
      <c r="G3003" s="287"/>
      <c r="H3003" s="290">
        <v>18.023</v>
      </c>
      <c r="I3003" s="291"/>
      <c r="J3003" s="287"/>
      <c r="K3003" s="287"/>
      <c r="L3003" s="292"/>
      <c r="M3003" s="293"/>
      <c r="N3003" s="294"/>
      <c r="O3003" s="294"/>
      <c r="P3003" s="294"/>
      <c r="Q3003" s="294"/>
      <c r="R3003" s="294"/>
      <c r="S3003" s="294"/>
      <c r="T3003" s="295"/>
      <c r="U3003" s="16"/>
      <c r="V3003" s="16"/>
      <c r="W3003" s="16"/>
      <c r="X3003" s="16"/>
      <c r="Y3003" s="16"/>
      <c r="Z3003" s="16"/>
      <c r="AA3003" s="16"/>
      <c r="AB3003" s="16"/>
      <c r="AC3003" s="16"/>
      <c r="AD3003" s="16"/>
      <c r="AE3003" s="16"/>
      <c r="AT3003" s="296" t="s">
        <v>188</v>
      </c>
      <c r="AU3003" s="296" t="s">
        <v>82</v>
      </c>
      <c r="AV3003" s="16" t="s">
        <v>141</v>
      </c>
      <c r="AW3003" s="16" t="s">
        <v>30</v>
      </c>
      <c r="AX3003" s="16" t="s">
        <v>73</v>
      </c>
      <c r="AY3003" s="296" t="s">
        <v>129</v>
      </c>
    </row>
    <row r="3004" spans="1:51" s="13" customFormat="1" ht="12">
      <c r="A3004" s="13"/>
      <c r="B3004" s="243"/>
      <c r="C3004" s="244"/>
      <c r="D3004" s="234" t="s">
        <v>188</v>
      </c>
      <c r="E3004" s="245" t="s">
        <v>1</v>
      </c>
      <c r="F3004" s="246" t="s">
        <v>726</v>
      </c>
      <c r="G3004" s="244"/>
      <c r="H3004" s="245" t="s">
        <v>1</v>
      </c>
      <c r="I3004" s="247"/>
      <c r="J3004" s="244"/>
      <c r="K3004" s="244"/>
      <c r="L3004" s="248"/>
      <c r="M3004" s="249"/>
      <c r="N3004" s="250"/>
      <c r="O3004" s="250"/>
      <c r="P3004" s="250"/>
      <c r="Q3004" s="250"/>
      <c r="R3004" s="250"/>
      <c r="S3004" s="250"/>
      <c r="T3004" s="251"/>
      <c r="U3004" s="13"/>
      <c r="V3004" s="13"/>
      <c r="W3004" s="13"/>
      <c r="X3004" s="13"/>
      <c r="Y3004" s="13"/>
      <c r="Z3004" s="13"/>
      <c r="AA3004" s="13"/>
      <c r="AB3004" s="13"/>
      <c r="AC3004" s="13"/>
      <c r="AD3004" s="13"/>
      <c r="AE3004" s="13"/>
      <c r="AT3004" s="252" t="s">
        <v>188</v>
      </c>
      <c r="AU3004" s="252" t="s">
        <v>82</v>
      </c>
      <c r="AV3004" s="13" t="s">
        <v>80</v>
      </c>
      <c r="AW3004" s="13" t="s">
        <v>30</v>
      </c>
      <c r="AX3004" s="13" t="s">
        <v>73</v>
      </c>
      <c r="AY3004" s="252" t="s">
        <v>129</v>
      </c>
    </row>
    <row r="3005" spans="1:51" s="13" customFormat="1" ht="12">
      <c r="A3005" s="13"/>
      <c r="B3005" s="243"/>
      <c r="C3005" s="244"/>
      <c r="D3005" s="234" t="s">
        <v>188</v>
      </c>
      <c r="E3005" s="245" t="s">
        <v>1</v>
      </c>
      <c r="F3005" s="246" t="s">
        <v>378</v>
      </c>
      <c r="G3005" s="244"/>
      <c r="H3005" s="245" t="s">
        <v>1</v>
      </c>
      <c r="I3005" s="247"/>
      <c r="J3005" s="244"/>
      <c r="K3005" s="244"/>
      <c r="L3005" s="248"/>
      <c r="M3005" s="249"/>
      <c r="N3005" s="250"/>
      <c r="O3005" s="250"/>
      <c r="P3005" s="250"/>
      <c r="Q3005" s="250"/>
      <c r="R3005" s="250"/>
      <c r="S3005" s="250"/>
      <c r="T3005" s="251"/>
      <c r="U3005" s="13"/>
      <c r="V3005" s="13"/>
      <c r="W3005" s="13"/>
      <c r="X3005" s="13"/>
      <c r="Y3005" s="13"/>
      <c r="Z3005" s="13"/>
      <c r="AA3005" s="13"/>
      <c r="AB3005" s="13"/>
      <c r="AC3005" s="13"/>
      <c r="AD3005" s="13"/>
      <c r="AE3005" s="13"/>
      <c r="AT3005" s="252" t="s">
        <v>188</v>
      </c>
      <c r="AU3005" s="252" t="s">
        <v>82</v>
      </c>
      <c r="AV3005" s="13" t="s">
        <v>80</v>
      </c>
      <c r="AW3005" s="13" t="s">
        <v>30</v>
      </c>
      <c r="AX3005" s="13" t="s">
        <v>73</v>
      </c>
      <c r="AY3005" s="252" t="s">
        <v>129</v>
      </c>
    </row>
    <row r="3006" spans="1:51" s="14" customFormat="1" ht="12">
      <c r="A3006" s="14"/>
      <c r="B3006" s="253"/>
      <c r="C3006" s="254"/>
      <c r="D3006" s="234" t="s">
        <v>188</v>
      </c>
      <c r="E3006" s="255" t="s">
        <v>1</v>
      </c>
      <c r="F3006" s="256" t="s">
        <v>442</v>
      </c>
      <c r="G3006" s="254"/>
      <c r="H3006" s="257">
        <v>10.8</v>
      </c>
      <c r="I3006" s="258"/>
      <c r="J3006" s="254"/>
      <c r="K3006" s="254"/>
      <c r="L3006" s="259"/>
      <c r="M3006" s="260"/>
      <c r="N3006" s="261"/>
      <c r="O3006" s="261"/>
      <c r="P3006" s="261"/>
      <c r="Q3006" s="261"/>
      <c r="R3006" s="261"/>
      <c r="S3006" s="261"/>
      <c r="T3006" s="262"/>
      <c r="U3006" s="14"/>
      <c r="V3006" s="14"/>
      <c r="W3006" s="14"/>
      <c r="X3006" s="14"/>
      <c r="Y3006" s="14"/>
      <c r="Z3006" s="14"/>
      <c r="AA3006" s="14"/>
      <c r="AB3006" s="14"/>
      <c r="AC3006" s="14"/>
      <c r="AD3006" s="14"/>
      <c r="AE3006" s="14"/>
      <c r="AT3006" s="263" t="s">
        <v>188</v>
      </c>
      <c r="AU3006" s="263" t="s">
        <v>82</v>
      </c>
      <c r="AV3006" s="14" t="s">
        <v>82</v>
      </c>
      <c r="AW3006" s="14" t="s">
        <v>30</v>
      </c>
      <c r="AX3006" s="14" t="s">
        <v>73</v>
      </c>
      <c r="AY3006" s="263" t="s">
        <v>129</v>
      </c>
    </row>
    <row r="3007" spans="1:51" s="14" customFormat="1" ht="12">
      <c r="A3007" s="14"/>
      <c r="B3007" s="253"/>
      <c r="C3007" s="254"/>
      <c r="D3007" s="234" t="s">
        <v>188</v>
      </c>
      <c r="E3007" s="255" t="s">
        <v>1</v>
      </c>
      <c r="F3007" s="256" t="s">
        <v>691</v>
      </c>
      <c r="G3007" s="254"/>
      <c r="H3007" s="257">
        <v>0.338</v>
      </c>
      <c r="I3007" s="258"/>
      <c r="J3007" s="254"/>
      <c r="K3007" s="254"/>
      <c r="L3007" s="259"/>
      <c r="M3007" s="260"/>
      <c r="N3007" s="261"/>
      <c r="O3007" s="261"/>
      <c r="P3007" s="261"/>
      <c r="Q3007" s="261"/>
      <c r="R3007" s="261"/>
      <c r="S3007" s="261"/>
      <c r="T3007" s="262"/>
      <c r="U3007" s="14"/>
      <c r="V3007" s="14"/>
      <c r="W3007" s="14"/>
      <c r="X3007" s="14"/>
      <c r="Y3007" s="14"/>
      <c r="Z3007" s="14"/>
      <c r="AA3007" s="14"/>
      <c r="AB3007" s="14"/>
      <c r="AC3007" s="14"/>
      <c r="AD3007" s="14"/>
      <c r="AE3007" s="14"/>
      <c r="AT3007" s="263" t="s">
        <v>188</v>
      </c>
      <c r="AU3007" s="263" t="s">
        <v>82</v>
      </c>
      <c r="AV3007" s="14" t="s">
        <v>82</v>
      </c>
      <c r="AW3007" s="14" t="s">
        <v>30</v>
      </c>
      <c r="AX3007" s="14" t="s">
        <v>73</v>
      </c>
      <c r="AY3007" s="263" t="s">
        <v>129</v>
      </c>
    </row>
    <row r="3008" spans="1:51" s="13" customFormat="1" ht="12">
      <c r="A3008" s="13"/>
      <c r="B3008" s="243"/>
      <c r="C3008" s="244"/>
      <c r="D3008" s="234" t="s">
        <v>188</v>
      </c>
      <c r="E3008" s="245" t="s">
        <v>1</v>
      </c>
      <c r="F3008" s="246" t="s">
        <v>443</v>
      </c>
      <c r="G3008" s="244"/>
      <c r="H3008" s="245" t="s">
        <v>1</v>
      </c>
      <c r="I3008" s="247"/>
      <c r="J3008" s="244"/>
      <c r="K3008" s="244"/>
      <c r="L3008" s="248"/>
      <c r="M3008" s="249"/>
      <c r="N3008" s="250"/>
      <c r="O3008" s="250"/>
      <c r="P3008" s="250"/>
      <c r="Q3008" s="250"/>
      <c r="R3008" s="250"/>
      <c r="S3008" s="250"/>
      <c r="T3008" s="251"/>
      <c r="U3008" s="13"/>
      <c r="V3008" s="13"/>
      <c r="W3008" s="13"/>
      <c r="X3008" s="13"/>
      <c r="Y3008" s="13"/>
      <c r="Z3008" s="13"/>
      <c r="AA3008" s="13"/>
      <c r="AB3008" s="13"/>
      <c r="AC3008" s="13"/>
      <c r="AD3008" s="13"/>
      <c r="AE3008" s="13"/>
      <c r="AT3008" s="252" t="s">
        <v>188</v>
      </c>
      <c r="AU3008" s="252" t="s">
        <v>82</v>
      </c>
      <c r="AV3008" s="13" t="s">
        <v>80</v>
      </c>
      <c r="AW3008" s="13" t="s">
        <v>30</v>
      </c>
      <c r="AX3008" s="13" t="s">
        <v>73</v>
      </c>
      <c r="AY3008" s="252" t="s">
        <v>129</v>
      </c>
    </row>
    <row r="3009" spans="1:51" s="14" customFormat="1" ht="12">
      <c r="A3009" s="14"/>
      <c r="B3009" s="253"/>
      <c r="C3009" s="254"/>
      <c r="D3009" s="234" t="s">
        <v>188</v>
      </c>
      <c r="E3009" s="255" t="s">
        <v>1</v>
      </c>
      <c r="F3009" s="256" t="s">
        <v>727</v>
      </c>
      <c r="G3009" s="254"/>
      <c r="H3009" s="257">
        <v>2.338</v>
      </c>
      <c r="I3009" s="258"/>
      <c r="J3009" s="254"/>
      <c r="K3009" s="254"/>
      <c r="L3009" s="259"/>
      <c r="M3009" s="260"/>
      <c r="N3009" s="261"/>
      <c r="O3009" s="261"/>
      <c r="P3009" s="261"/>
      <c r="Q3009" s="261"/>
      <c r="R3009" s="261"/>
      <c r="S3009" s="261"/>
      <c r="T3009" s="262"/>
      <c r="U3009" s="14"/>
      <c r="V3009" s="14"/>
      <c r="W3009" s="14"/>
      <c r="X3009" s="14"/>
      <c r="Y3009" s="14"/>
      <c r="Z3009" s="14"/>
      <c r="AA3009" s="14"/>
      <c r="AB3009" s="14"/>
      <c r="AC3009" s="14"/>
      <c r="AD3009" s="14"/>
      <c r="AE3009" s="14"/>
      <c r="AT3009" s="263" t="s">
        <v>188</v>
      </c>
      <c r="AU3009" s="263" t="s">
        <v>82</v>
      </c>
      <c r="AV3009" s="14" t="s">
        <v>82</v>
      </c>
      <c r="AW3009" s="14" t="s">
        <v>30</v>
      </c>
      <c r="AX3009" s="14" t="s">
        <v>73</v>
      </c>
      <c r="AY3009" s="263" t="s">
        <v>129</v>
      </c>
    </row>
    <row r="3010" spans="1:51" s="14" customFormat="1" ht="12">
      <c r="A3010" s="14"/>
      <c r="B3010" s="253"/>
      <c r="C3010" s="254"/>
      <c r="D3010" s="234" t="s">
        <v>188</v>
      </c>
      <c r="E3010" s="255" t="s">
        <v>1</v>
      </c>
      <c r="F3010" s="256" t="s">
        <v>716</v>
      </c>
      <c r="G3010" s="254"/>
      <c r="H3010" s="257">
        <v>0.3</v>
      </c>
      <c r="I3010" s="258"/>
      <c r="J3010" s="254"/>
      <c r="K3010" s="254"/>
      <c r="L3010" s="259"/>
      <c r="M3010" s="260"/>
      <c r="N3010" s="261"/>
      <c r="O3010" s="261"/>
      <c r="P3010" s="261"/>
      <c r="Q3010" s="261"/>
      <c r="R3010" s="261"/>
      <c r="S3010" s="261"/>
      <c r="T3010" s="262"/>
      <c r="U3010" s="14"/>
      <c r="V3010" s="14"/>
      <c r="W3010" s="14"/>
      <c r="X3010" s="14"/>
      <c r="Y3010" s="14"/>
      <c r="Z3010" s="14"/>
      <c r="AA3010" s="14"/>
      <c r="AB3010" s="14"/>
      <c r="AC3010" s="14"/>
      <c r="AD3010" s="14"/>
      <c r="AE3010" s="14"/>
      <c r="AT3010" s="263" t="s">
        <v>188</v>
      </c>
      <c r="AU3010" s="263" t="s">
        <v>82</v>
      </c>
      <c r="AV3010" s="14" t="s">
        <v>82</v>
      </c>
      <c r="AW3010" s="14" t="s">
        <v>30</v>
      </c>
      <c r="AX3010" s="14" t="s">
        <v>73</v>
      </c>
      <c r="AY3010" s="263" t="s">
        <v>129</v>
      </c>
    </row>
    <row r="3011" spans="1:51" s="14" customFormat="1" ht="12">
      <c r="A3011" s="14"/>
      <c r="B3011" s="253"/>
      <c r="C3011" s="254"/>
      <c r="D3011" s="234" t="s">
        <v>188</v>
      </c>
      <c r="E3011" s="255" t="s">
        <v>1</v>
      </c>
      <c r="F3011" s="256" t="s">
        <v>728</v>
      </c>
      <c r="G3011" s="254"/>
      <c r="H3011" s="257">
        <v>0.09</v>
      </c>
      <c r="I3011" s="258"/>
      <c r="J3011" s="254"/>
      <c r="K3011" s="254"/>
      <c r="L3011" s="259"/>
      <c r="M3011" s="260"/>
      <c r="N3011" s="261"/>
      <c r="O3011" s="261"/>
      <c r="P3011" s="261"/>
      <c r="Q3011" s="261"/>
      <c r="R3011" s="261"/>
      <c r="S3011" s="261"/>
      <c r="T3011" s="262"/>
      <c r="U3011" s="14"/>
      <c r="V3011" s="14"/>
      <c r="W3011" s="14"/>
      <c r="X3011" s="14"/>
      <c r="Y3011" s="14"/>
      <c r="Z3011" s="14"/>
      <c r="AA3011" s="14"/>
      <c r="AB3011" s="14"/>
      <c r="AC3011" s="14"/>
      <c r="AD3011" s="14"/>
      <c r="AE3011" s="14"/>
      <c r="AT3011" s="263" t="s">
        <v>188</v>
      </c>
      <c r="AU3011" s="263" t="s">
        <v>82</v>
      </c>
      <c r="AV3011" s="14" t="s">
        <v>82</v>
      </c>
      <c r="AW3011" s="14" t="s">
        <v>30</v>
      </c>
      <c r="AX3011" s="14" t="s">
        <v>73</v>
      </c>
      <c r="AY3011" s="263" t="s">
        <v>129</v>
      </c>
    </row>
    <row r="3012" spans="1:51" s="14" customFormat="1" ht="12">
      <c r="A3012" s="14"/>
      <c r="B3012" s="253"/>
      <c r="C3012" s="254"/>
      <c r="D3012" s="234" t="s">
        <v>188</v>
      </c>
      <c r="E3012" s="255" t="s">
        <v>1</v>
      </c>
      <c r="F3012" s="256" t="s">
        <v>729</v>
      </c>
      <c r="G3012" s="254"/>
      <c r="H3012" s="257">
        <v>0.08</v>
      </c>
      <c r="I3012" s="258"/>
      <c r="J3012" s="254"/>
      <c r="K3012" s="254"/>
      <c r="L3012" s="259"/>
      <c r="M3012" s="260"/>
      <c r="N3012" s="261"/>
      <c r="O3012" s="261"/>
      <c r="P3012" s="261"/>
      <c r="Q3012" s="261"/>
      <c r="R3012" s="261"/>
      <c r="S3012" s="261"/>
      <c r="T3012" s="262"/>
      <c r="U3012" s="14"/>
      <c r="V3012" s="14"/>
      <c r="W3012" s="14"/>
      <c r="X3012" s="14"/>
      <c r="Y3012" s="14"/>
      <c r="Z3012" s="14"/>
      <c r="AA3012" s="14"/>
      <c r="AB3012" s="14"/>
      <c r="AC3012" s="14"/>
      <c r="AD3012" s="14"/>
      <c r="AE3012" s="14"/>
      <c r="AT3012" s="263" t="s">
        <v>188</v>
      </c>
      <c r="AU3012" s="263" t="s">
        <v>82</v>
      </c>
      <c r="AV3012" s="14" t="s">
        <v>82</v>
      </c>
      <c r="AW3012" s="14" t="s">
        <v>30</v>
      </c>
      <c r="AX3012" s="14" t="s">
        <v>73</v>
      </c>
      <c r="AY3012" s="263" t="s">
        <v>129</v>
      </c>
    </row>
    <row r="3013" spans="1:51" s="16" customFormat="1" ht="12">
      <c r="A3013" s="16"/>
      <c r="B3013" s="286"/>
      <c r="C3013" s="287"/>
      <c r="D3013" s="234" t="s">
        <v>188</v>
      </c>
      <c r="E3013" s="288" t="s">
        <v>1</v>
      </c>
      <c r="F3013" s="289" t="s">
        <v>451</v>
      </c>
      <c r="G3013" s="287"/>
      <c r="H3013" s="290">
        <v>13.946</v>
      </c>
      <c r="I3013" s="291"/>
      <c r="J3013" s="287"/>
      <c r="K3013" s="287"/>
      <c r="L3013" s="292"/>
      <c r="M3013" s="293"/>
      <c r="N3013" s="294"/>
      <c r="O3013" s="294"/>
      <c r="P3013" s="294"/>
      <c r="Q3013" s="294"/>
      <c r="R3013" s="294"/>
      <c r="S3013" s="294"/>
      <c r="T3013" s="295"/>
      <c r="U3013" s="16"/>
      <c r="V3013" s="16"/>
      <c r="W3013" s="16"/>
      <c r="X3013" s="16"/>
      <c r="Y3013" s="16"/>
      <c r="Z3013" s="16"/>
      <c r="AA3013" s="16"/>
      <c r="AB3013" s="16"/>
      <c r="AC3013" s="16"/>
      <c r="AD3013" s="16"/>
      <c r="AE3013" s="16"/>
      <c r="AT3013" s="296" t="s">
        <v>188</v>
      </c>
      <c r="AU3013" s="296" t="s">
        <v>82</v>
      </c>
      <c r="AV3013" s="16" t="s">
        <v>141</v>
      </c>
      <c r="AW3013" s="16" t="s">
        <v>30</v>
      </c>
      <c r="AX3013" s="16" t="s">
        <v>73</v>
      </c>
      <c r="AY3013" s="296" t="s">
        <v>129</v>
      </c>
    </row>
    <row r="3014" spans="1:51" s="13" customFormat="1" ht="12">
      <c r="A3014" s="13"/>
      <c r="B3014" s="243"/>
      <c r="C3014" s="244"/>
      <c r="D3014" s="234" t="s">
        <v>188</v>
      </c>
      <c r="E3014" s="245" t="s">
        <v>1</v>
      </c>
      <c r="F3014" s="246" t="s">
        <v>730</v>
      </c>
      <c r="G3014" s="244"/>
      <c r="H3014" s="245" t="s">
        <v>1</v>
      </c>
      <c r="I3014" s="247"/>
      <c r="J3014" s="244"/>
      <c r="K3014" s="244"/>
      <c r="L3014" s="248"/>
      <c r="M3014" s="249"/>
      <c r="N3014" s="250"/>
      <c r="O3014" s="250"/>
      <c r="P3014" s="250"/>
      <c r="Q3014" s="250"/>
      <c r="R3014" s="250"/>
      <c r="S3014" s="250"/>
      <c r="T3014" s="251"/>
      <c r="U3014" s="13"/>
      <c r="V3014" s="13"/>
      <c r="W3014" s="13"/>
      <c r="X3014" s="13"/>
      <c r="Y3014" s="13"/>
      <c r="Z3014" s="13"/>
      <c r="AA3014" s="13"/>
      <c r="AB3014" s="13"/>
      <c r="AC3014" s="13"/>
      <c r="AD3014" s="13"/>
      <c r="AE3014" s="13"/>
      <c r="AT3014" s="252" t="s">
        <v>188</v>
      </c>
      <c r="AU3014" s="252" t="s">
        <v>82</v>
      </c>
      <c r="AV3014" s="13" t="s">
        <v>80</v>
      </c>
      <c r="AW3014" s="13" t="s">
        <v>30</v>
      </c>
      <c r="AX3014" s="13" t="s">
        <v>73</v>
      </c>
      <c r="AY3014" s="252" t="s">
        <v>129</v>
      </c>
    </row>
    <row r="3015" spans="1:51" s="13" customFormat="1" ht="12">
      <c r="A3015" s="13"/>
      <c r="B3015" s="243"/>
      <c r="C3015" s="244"/>
      <c r="D3015" s="234" t="s">
        <v>188</v>
      </c>
      <c r="E3015" s="245" t="s">
        <v>1</v>
      </c>
      <c r="F3015" s="246" t="s">
        <v>390</v>
      </c>
      <c r="G3015" s="244"/>
      <c r="H3015" s="245" t="s">
        <v>1</v>
      </c>
      <c r="I3015" s="247"/>
      <c r="J3015" s="244"/>
      <c r="K3015" s="244"/>
      <c r="L3015" s="248"/>
      <c r="M3015" s="249"/>
      <c r="N3015" s="250"/>
      <c r="O3015" s="250"/>
      <c r="P3015" s="250"/>
      <c r="Q3015" s="250"/>
      <c r="R3015" s="250"/>
      <c r="S3015" s="250"/>
      <c r="T3015" s="251"/>
      <c r="U3015" s="13"/>
      <c r="V3015" s="13"/>
      <c r="W3015" s="13"/>
      <c r="X3015" s="13"/>
      <c r="Y3015" s="13"/>
      <c r="Z3015" s="13"/>
      <c r="AA3015" s="13"/>
      <c r="AB3015" s="13"/>
      <c r="AC3015" s="13"/>
      <c r="AD3015" s="13"/>
      <c r="AE3015" s="13"/>
      <c r="AT3015" s="252" t="s">
        <v>188</v>
      </c>
      <c r="AU3015" s="252" t="s">
        <v>82</v>
      </c>
      <c r="AV3015" s="13" t="s">
        <v>80</v>
      </c>
      <c r="AW3015" s="13" t="s">
        <v>30</v>
      </c>
      <c r="AX3015" s="13" t="s">
        <v>73</v>
      </c>
      <c r="AY3015" s="252" t="s">
        <v>129</v>
      </c>
    </row>
    <row r="3016" spans="1:51" s="14" customFormat="1" ht="12">
      <c r="A3016" s="14"/>
      <c r="B3016" s="253"/>
      <c r="C3016" s="254"/>
      <c r="D3016" s="234" t="s">
        <v>188</v>
      </c>
      <c r="E3016" s="255" t="s">
        <v>1</v>
      </c>
      <c r="F3016" s="256" t="s">
        <v>439</v>
      </c>
      <c r="G3016" s="254"/>
      <c r="H3016" s="257">
        <v>13.86</v>
      </c>
      <c r="I3016" s="258"/>
      <c r="J3016" s="254"/>
      <c r="K3016" s="254"/>
      <c r="L3016" s="259"/>
      <c r="M3016" s="260"/>
      <c r="N3016" s="261"/>
      <c r="O3016" s="261"/>
      <c r="P3016" s="261"/>
      <c r="Q3016" s="261"/>
      <c r="R3016" s="261"/>
      <c r="S3016" s="261"/>
      <c r="T3016" s="262"/>
      <c r="U3016" s="14"/>
      <c r="V3016" s="14"/>
      <c r="W3016" s="14"/>
      <c r="X3016" s="14"/>
      <c r="Y3016" s="14"/>
      <c r="Z3016" s="14"/>
      <c r="AA3016" s="14"/>
      <c r="AB3016" s="14"/>
      <c r="AC3016" s="14"/>
      <c r="AD3016" s="14"/>
      <c r="AE3016" s="14"/>
      <c r="AT3016" s="263" t="s">
        <v>188</v>
      </c>
      <c r="AU3016" s="263" t="s">
        <v>82</v>
      </c>
      <c r="AV3016" s="14" t="s">
        <v>82</v>
      </c>
      <c r="AW3016" s="14" t="s">
        <v>30</v>
      </c>
      <c r="AX3016" s="14" t="s">
        <v>73</v>
      </c>
      <c r="AY3016" s="263" t="s">
        <v>129</v>
      </c>
    </row>
    <row r="3017" spans="1:51" s="14" customFormat="1" ht="12">
      <c r="A3017" s="14"/>
      <c r="B3017" s="253"/>
      <c r="C3017" s="254"/>
      <c r="D3017" s="234" t="s">
        <v>188</v>
      </c>
      <c r="E3017" s="255" t="s">
        <v>1</v>
      </c>
      <c r="F3017" s="256" t="s">
        <v>732</v>
      </c>
      <c r="G3017" s="254"/>
      <c r="H3017" s="257">
        <v>0.54</v>
      </c>
      <c r="I3017" s="258"/>
      <c r="J3017" s="254"/>
      <c r="K3017" s="254"/>
      <c r="L3017" s="259"/>
      <c r="M3017" s="260"/>
      <c r="N3017" s="261"/>
      <c r="O3017" s="261"/>
      <c r="P3017" s="261"/>
      <c r="Q3017" s="261"/>
      <c r="R3017" s="261"/>
      <c r="S3017" s="261"/>
      <c r="T3017" s="262"/>
      <c r="U3017" s="14"/>
      <c r="V3017" s="14"/>
      <c r="W3017" s="14"/>
      <c r="X3017" s="14"/>
      <c r="Y3017" s="14"/>
      <c r="Z3017" s="14"/>
      <c r="AA3017" s="14"/>
      <c r="AB3017" s="14"/>
      <c r="AC3017" s="14"/>
      <c r="AD3017" s="14"/>
      <c r="AE3017" s="14"/>
      <c r="AT3017" s="263" t="s">
        <v>188</v>
      </c>
      <c r="AU3017" s="263" t="s">
        <v>82</v>
      </c>
      <c r="AV3017" s="14" t="s">
        <v>82</v>
      </c>
      <c r="AW3017" s="14" t="s">
        <v>30</v>
      </c>
      <c r="AX3017" s="14" t="s">
        <v>73</v>
      </c>
      <c r="AY3017" s="263" t="s">
        <v>129</v>
      </c>
    </row>
    <row r="3018" spans="1:51" s="13" customFormat="1" ht="12">
      <c r="A3018" s="13"/>
      <c r="B3018" s="243"/>
      <c r="C3018" s="244"/>
      <c r="D3018" s="234" t="s">
        <v>188</v>
      </c>
      <c r="E3018" s="245" t="s">
        <v>1</v>
      </c>
      <c r="F3018" s="246" t="s">
        <v>392</v>
      </c>
      <c r="G3018" s="244"/>
      <c r="H3018" s="245" t="s">
        <v>1</v>
      </c>
      <c r="I3018" s="247"/>
      <c r="J3018" s="244"/>
      <c r="K3018" s="244"/>
      <c r="L3018" s="248"/>
      <c r="M3018" s="249"/>
      <c r="N3018" s="250"/>
      <c r="O3018" s="250"/>
      <c r="P3018" s="250"/>
      <c r="Q3018" s="250"/>
      <c r="R3018" s="250"/>
      <c r="S3018" s="250"/>
      <c r="T3018" s="251"/>
      <c r="U3018" s="13"/>
      <c r="V3018" s="13"/>
      <c r="W3018" s="13"/>
      <c r="X3018" s="13"/>
      <c r="Y3018" s="13"/>
      <c r="Z3018" s="13"/>
      <c r="AA3018" s="13"/>
      <c r="AB3018" s="13"/>
      <c r="AC3018" s="13"/>
      <c r="AD3018" s="13"/>
      <c r="AE3018" s="13"/>
      <c r="AT3018" s="252" t="s">
        <v>188</v>
      </c>
      <c r="AU3018" s="252" t="s">
        <v>82</v>
      </c>
      <c r="AV3018" s="13" t="s">
        <v>80</v>
      </c>
      <c r="AW3018" s="13" t="s">
        <v>30</v>
      </c>
      <c r="AX3018" s="13" t="s">
        <v>73</v>
      </c>
      <c r="AY3018" s="252" t="s">
        <v>129</v>
      </c>
    </row>
    <row r="3019" spans="1:51" s="14" customFormat="1" ht="12">
      <c r="A3019" s="14"/>
      <c r="B3019" s="253"/>
      <c r="C3019" s="254"/>
      <c r="D3019" s="234" t="s">
        <v>188</v>
      </c>
      <c r="E3019" s="255" t="s">
        <v>1</v>
      </c>
      <c r="F3019" s="256" t="s">
        <v>453</v>
      </c>
      <c r="G3019" s="254"/>
      <c r="H3019" s="257">
        <v>28.849</v>
      </c>
      <c r="I3019" s="258"/>
      <c r="J3019" s="254"/>
      <c r="K3019" s="254"/>
      <c r="L3019" s="259"/>
      <c r="M3019" s="260"/>
      <c r="N3019" s="261"/>
      <c r="O3019" s="261"/>
      <c r="P3019" s="261"/>
      <c r="Q3019" s="261"/>
      <c r="R3019" s="261"/>
      <c r="S3019" s="261"/>
      <c r="T3019" s="262"/>
      <c r="U3019" s="14"/>
      <c r="V3019" s="14"/>
      <c r="W3019" s="14"/>
      <c r="X3019" s="14"/>
      <c r="Y3019" s="14"/>
      <c r="Z3019" s="14"/>
      <c r="AA3019" s="14"/>
      <c r="AB3019" s="14"/>
      <c r="AC3019" s="14"/>
      <c r="AD3019" s="14"/>
      <c r="AE3019" s="14"/>
      <c r="AT3019" s="263" t="s">
        <v>188</v>
      </c>
      <c r="AU3019" s="263" t="s">
        <v>82</v>
      </c>
      <c r="AV3019" s="14" t="s">
        <v>82</v>
      </c>
      <c r="AW3019" s="14" t="s">
        <v>30</v>
      </c>
      <c r="AX3019" s="14" t="s">
        <v>73</v>
      </c>
      <c r="AY3019" s="263" t="s">
        <v>129</v>
      </c>
    </row>
    <row r="3020" spans="1:51" s="13" customFormat="1" ht="12">
      <c r="A3020" s="13"/>
      <c r="B3020" s="243"/>
      <c r="C3020" s="244"/>
      <c r="D3020" s="234" t="s">
        <v>188</v>
      </c>
      <c r="E3020" s="245" t="s">
        <v>1</v>
      </c>
      <c r="F3020" s="246" t="s">
        <v>394</v>
      </c>
      <c r="G3020" s="244"/>
      <c r="H3020" s="245" t="s">
        <v>1</v>
      </c>
      <c r="I3020" s="247"/>
      <c r="J3020" s="244"/>
      <c r="K3020" s="244"/>
      <c r="L3020" s="248"/>
      <c r="M3020" s="249"/>
      <c r="N3020" s="250"/>
      <c r="O3020" s="250"/>
      <c r="P3020" s="250"/>
      <c r="Q3020" s="250"/>
      <c r="R3020" s="250"/>
      <c r="S3020" s="250"/>
      <c r="T3020" s="251"/>
      <c r="U3020" s="13"/>
      <c r="V3020" s="13"/>
      <c r="W3020" s="13"/>
      <c r="X3020" s="13"/>
      <c r="Y3020" s="13"/>
      <c r="Z3020" s="13"/>
      <c r="AA3020" s="13"/>
      <c r="AB3020" s="13"/>
      <c r="AC3020" s="13"/>
      <c r="AD3020" s="13"/>
      <c r="AE3020" s="13"/>
      <c r="AT3020" s="252" t="s">
        <v>188</v>
      </c>
      <c r="AU3020" s="252" t="s">
        <v>82</v>
      </c>
      <c r="AV3020" s="13" t="s">
        <v>80</v>
      </c>
      <c r="AW3020" s="13" t="s">
        <v>30</v>
      </c>
      <c r="AX3020" s="13" t="s">
        <v>73</v>
      </c>
      <c r="AY3020" s="252" t="s">
        <v>129</v>
      </c>
    </row>
    <row r="3021" spans="1:51" s="14" customFormat="1" ht="12">
      <c r="A3021" s="14"/>
      <c r="B3021" s="253"/>
      <c r="C3021" s="254"/>
      <c r="D3021" s="234" t="s">
        <v>188</v>
      </c>
      <c r="E3021" s="255" t="s">
        <v>1</v>
      </c>
      <c r="F3021" s="256" t="s">
        <v>733</v>
      </c>
      <c r="G3021" s="254"/>
      <c r="H3021" s="257">
        <v>20.7</v>
      </c>
      <c r="I3021" s="258"/>
      <c r="J3021" s="254"/>
      <c r="K3021" s="254"/>
      <c r="L3021" s="259"/>
      <c r="M3021" s="260"/>
      <c r="N3021" s="261"/>
      <c r="O3021" s="261"/>
      <c r="P3021" s="261"/>
      <c r="Q3021" s="261"/>
      <c r="R3021" s="261"/>
      <c r="S3021" s="261"/>
      <c r="T3021" s="262"/>
      <c r="U3021" s="14"/>
      <c r="V3021" s="14"/>
      <c r="W3021" s="14"/>
      <c r="X3021" s="14"/>
      <c r="Y3021" s="14"/>
      <c r="Z3021" s="14"/>
      <c r="AA3021" s="14"/>
      <c r="AB3021" s="14"/>
      <c r="AC3021" s="14"/>
      <c r="AD3021" s="14"/>
      <c r="AE3021" s="14"/>
      <c r="AT3021" s="263" t="s">
        <v>188</v>
      </c>
      <c r="AU3021" s="263" t="s">
        <v>82</v>
      </c>
      <c r="AV3021" s="14" t="s">
        <v>82</v>
      </c>
      <c r="AW3021" s="14" t="s">
        <v>30</v>
      </c>
      <c r="AX3021" s="14" t="s">
        <v>73</v>
      </c>
      <c r="AY3021" s="263" t="s">
        <v>129</v>
      </c>
    </row>
    <row r="3022" spans="1:51" s="14" customFormat="1" ht="12">
      <c r="A3022" s="14"/>
      <c r="B3022" s="253"/>
      <c r="C3022" s="254"/>
      <c r="D3022" s="234" t="s">
        <v>188</v>
      </c>
      <c r="E3022" s="255" t="s">
        <v>1</v>
      </c>
      <c r="F3022" s="256" t="s">
        <v>728</v>
      </c>
      <c r="G3022" s="254"/>
      <c r="H3022" s="257">
        <v>0.09</v>
      </c>
      <c r="I3022" s="258"/>
      <c r="J3022" s="254"/>
      <c r="K3022" s="254"/>
      <c r="L3022" s="259"/>
      <c r="M3022" s="260"/>
      <c r="N3022" s="261"/>
      <c r="O3022" s="261"/>
      <c r="P3022" s="261"/>
      <c r="Q3022" s="261"/>
      <c r="R3022" s="261"/>
      <c r="S3022" s="261"/>
      <c r="T3022" s="262"/>
      <c r="U3022" s="14"/>
      <c r="V3022" s="14"/>
      <c r="W3022" s="14"/>
      <c r="X3022" s="14"/>
      <c r="Y3022" s="14"/>
      <c r="Z3022" s="14"/>
      <c r="AA3022" s="14"/>
      <c r="AB3022" s="14"/>
      <c r="AC3022" s="14"/>
      <c r="AD3022" s="14"/>
      <c r="AE3022" s="14"/>
      <c r="AT3022" s="263" t="s">
        <v>188</v>
      </c>
      <c r="AU3022" s="263" t="s">
        <v>82</v>
      </c>
      <c r="AV3022" s="14" t="s">
        <v>82</v>
      </c>
      <c r="AW3022" s="14" t="s">
        <v>30</v>
      </c>
      <c r="AX3022" s="14" t="s">
        <v>73</v>
      </c>
      <c r="AY3022" s="263" t="s">
        <v>129</v>
      </c>
    </row>
    <row r="3023" spans="1:51" s="13" customFormat="1" ht="12">
      <c r="A3023" s="13"/>
      <c r="B3023" s="243"/>
      <c r="C3023" s="244"/>
      <c r="D3023" s="234" t="s">
        <v>188</v>
      </c>
      <c r="E3023" s="245" t="s">
        <v>1</v>
      </c>
      <c r="F3023" s="246" t="s">
        <v>396</v>
      </c>
      <c r="G3023" s="244"/>
      <c r="H3023" s="245" t="s">
        <v>1</v>
      </c>
      <c r="I3023" s="247"/>
      <c r="J3023" s="244"/>
      <c r="K3023" s="244"/>
      <c r="L3023" s="248"/>
      <c r="M3023" s="249"/>
      <c r="N3023" s="250"/>
      <c r="O3023" s="250"/>
      <c r="P3023" s="250"/>
      <c r="Q3023" s="250"/>
      <c r="R3023" s="250"/>
      <c r="S3023" s="250"/>
      <c r="T3023" s="251"/>
      <c r="U3023" s="13"/>
      <c r="V3023" s="13"/>
      <c r="W3023" s="13"/>
      <c r="X3023" s="13"/>
      <c r="Y3023" s="13"/>
      <c r="Z3023" s="13"/>
      <c r="AA3023" s="13"/>
      <c r="AB3023" s="13"/>
      <c r="AC3023" s="13"/>
      <c r="AD3023" s="13"/>
      <c r="AE3023" s="13"/>
      <c r="AT3023" s="252" t="s">
        <v>188</v>
      </c>
      <c r="AU3023" s="252" t="s">
        <v>82</v>
      </c>
      <c r="AV3023" s="13" t="s">
        <v>80</v>
      </c>
      <c r="AW3023" s="13" t="s">
        <v>30</v>
      </c>
      <c r="AX3023" s="13" t="s">
        <v>73</v>
      </c>
      <c r="AY3023" s="252" t="s">
        <v>129</v>
      </c>
    </row>
    <row r="3024" spans="1:51" s="14" customFormat="1" ht="12">
      <c r="A3024" s="14"/>
      <c r="B3024" s="253"/>
      <c r="C3024" s="254"/>
      <c r="D3024" s="234" t="s">
        <v>188</v>
      </c>
      <c r="E3024" s="255" t="s">
        <v>1</v>
      </c>
      <c r="F3024" s="256" t="s">
        <v>734</v>
      </c>
      <c r="G3024" s="254"/>
      <c r="H3024" s="257">
        <v>16.494</v>
      </c>
      <c r="I3024" s="258"/>
      <c r="J3024" s="254"/>
      <c r="K3024" s="254"/>
      <c r="L3024" s="259"/>
      <c r="M3024" s="260"/>
      <c r="N3024" s="261"/>
      <c r="O3024" s="261"/>
      <c r="P3024" s="261"/>
      <c r="Q3024" s="261"/>
      <c r="R3024" s="261"/>
      <c r="S3024" s="261"/>
      <c r="T3024" s="262"/>
      <c r="U3024" s="14"/>
      <c r="V3024" s="14"/>
      <c r="W3024" s="14"/>
      <c r="X3024" s="14"/>
      <c r="Y3024" s="14"/>
      <c r="Z3024" s="14"/>
      <c r="AA3024" s="14"/>
      <c r="AB3024" s="14"/>
      <c r="AC3024" s="14"/>
      <c r="AD3024" s="14"/>
      <c r="AE3024" s="14"/>
      <c r="AT3024" s="263" t="s">
        <v>188</v>
      </c>
      <c r="AU3024" s="263" t="s">
        <v>82</v>
      </c>
      <c r="AV3024" s="14" t="s">
        <v>82</v>
      </c>
      <c r="AW3024" s="14" t="s">
        <v>30</v>
      </c>
      <c r="AX3024" s="14" t="s">
        <v>73</v>
      </c>
      <c r="AY3024" s="263" t="s">
        <v>129</v>
      </c>
    </row>
    <row r="3025" spans="1:51" s="14" customFormat="1" ht="12">
      <c r="A3025" s="14"/>
      <c r="B3025" s="253"/>
      <c r="C3025" s="254"/>
      <c r="D3025" s="234" t="s">
        <v>188</v>
      </c>
      <c r="E3025" s="255" t="s">
        <v>1</v>
      </c>
      <c r="F3025" s="256" t="s">
        <v>735</v>
      </c>
      <c r="G3025" s="254"/>
      <c r="H3025" s="257">
        <v>0.205</v>
      </c>
      <c r="I3025" s="258"/>
      <c r="J3025" s="254"/>
      <c r="K3025" s="254"/>
      <c r="L3025" s="259"/>
      <c r="M3025" s="260"/>
      <c r="N3025" s="261"/>
      <c r="O3025" s="261"/>
      <c r="P3025" s="261"/>
      <c r="Q3025" s="261"/>
      <c r="R3025" s="261"/>
      <c r="S3025" s="261"/>
      <c r="T3025" s="262"/>
      <c r="U3025" s="14"/>
      <c r="V3025" s="14"/>
      <c r="W3025" s="14"/>
      <c r="X3025" s="14"/>
      <c r="Y3025" s="14"/>
      <c r="Z3025" s="14"/>
      <c r="AA3025" s="14"/>
      <c r="AB3025" s="14"/>
      <c r="AC3025" s="14"/>
      <c r="AD3025" s="14"/>
      <c r="AE3025" s="14"/>
      <c r="AT3025" s="263" t="s">
        <v>188</v>
      </c>
      <c r="AU3025" s="263" t="s">
        <v>82</v>
      </c>
      <c r="AV3025" s="14" t="s">
        <v>82</v>
      </c>
      <c r="AW3025" s="14" t="s">
        <v>30</v>
      </c>
      <c r="AX3025" s="14" t="s">
        <v>73</v>
      </c>
      <c r="AY3025" s="263" t="s">
        <v>129</v>
      </c>
    </row>
    <row r="3026" spans="1:51" s="14" customFormat="1" ht="12">
      <c r="A3026" s="14"/>
      <c r="B3026" s="253"/>
      <c r="C3026" s="254"/>
      <c r="D3026" s="234" t="s">
        <v>188</v>
      </c>
      <c r="E3026" s="255" t="s">
        <v>1</v>
      </c>
      <c r="F3026" s="256" t="s">
        <v>728</v>
      </c>
      <c r="G3026" s="254"/>
      <c r="H3026" s="257">
        <v>0.09</v>
      </c>
      <c r="I3026" s="258"/>
      <c r="J3026" s="254"/>
      <c r="K3026" s="254"/>
      <c r="L3026" s="259"/>
      <c r="M3026" s="260"/>
      <c r="N3026" s="261"/>
      <c r="O3026" s="261"/>
      <c r="P3026" s="261"/>
      <c r="Q3026" s="261"/>
      <c r="R3026" s="261"/>
      <c r="S3026" s="261"/>
      <c r="T3026" s="262"/>
      <c r="U3026" s="14"/>
      <c r="V3026" s="14"/>
      <c r="W3026" s="14"/>
      <c r="X3026" s="14"/>
      <c r="Y3026" s="14"/>
      <c r="Z3026" s="14"/>
      <c r="AA3026" s="14"/>
      <c r="AB3026" s="14"/>
      <c r="AC3026" s="14"/>
      <c r="AD3026" s="14"/>
      <c r="AE3026" s="14"/>
      <c r="AT3026" s="263" t="s">
        <v>188</v>
      </c>
      <c r="AU3026" s="263" t="s">
        <v>82</v>
      </c>
      <c r="AV3026" s="14" t="s">
        <v>82</v>
      </c>
      <c r="AW3026" s="14" t="s">
        <v>30</v>
      </c>
      <c r="AX3026" s="14" t="s">
        <v>73</v>
      </c>
      <c r="AY3026" s="263" t="s">
        <v>129</v>
      </c>
    </row>
    <row r="3027" spans="1:51" s="13" customFormat="1" ht="12">
      <c r="A3027" s="13"/>
      <c r="B3027" s="243"/>
      <c r="C3027" s="244"/>
      <c r="D3027" s="234" t="s">
        <v>188</v>
      </c>
      <c r="E3027" s="245" t="s">
        <v>1</v>
      </c>
      <c r="F3027" s="246" t="s">
        <v>456</v>
      </c>
      <c r="G3027" s="244"/>
      <c r="H3027" s="245" t="s">
        <v>1</v>
      </c>
      <c r="I3027" s="247"/>
      <c r="J3027" s="244"/>
      <c r="K3027" s="244"/>
      <c r="L3027" s="248"/>
      <c r="M3027" s="249"/>
      <c r="N3027" s="250"/>
      <c r="O3027" s="250"/>
      <c r="P3027" s="250"/>
      <c r="Q3027" s="250"/>
      <c r="R3027" s="250"/>
      <c r="S3027" s="250"/>
      <c r="T3027" s="251"/>
      <c r="U3027" s="13"/>
      <c r="V3027" s="13"/>
      <c r="W3027" s="13"/>
      <c r="X3027" s="13"/>
      <c r="Y3027" s="13"/>
      <c r="Z3027" s="13"/>
      <c r="AA3027" s="13"/>
      <c r="AB3027" s="13"/>
      <c r="AC3027" s="13"/>
      <c r="AD3027" s="13"/>
      <c r="AE3027" s="13"/>
      <c r="AT3027" s="252" t="s">
        <v>188</v>
      </c>
      <c r="AU3027" s="252" t="s">
        <v>82</v>
      </c>
      <c r="AV3027" s="13" t="s">
        <v>80</v>
      </c>
      <c r="AW3027" s="13" t="s">
        <v>30</v>
      </c>
      <c r="AX3027" s="13" t="s">
        <v>73</v>
      </c>
      <c r="AY3027" s="252" t="s">
        <v>129</v>
      </c>
    </row>
    <row r="3028" spans="1:51" s="14" customFormat="1" ht="12">
      <c r="A3028" s="14"/>
      <c r="B3028" s="253"/>
      <c r="C3028" s="254"/>
      <c r="D3028" s="234" t="s">
        <v>188</v>
      </c>
      <c r="E3028" s="255" t="s">
        <v>1</v>
      </c>
      <c r="F3028" s="256" t="s">
        <v>457</v>
      </c>
      <c r="G3028" s="254"/>
      <c r="H3028" s="257">
        <v>27.225</v>
      </c>
      <c r="I3028" s="258"/>
      <c r="J3028" s="254"/>
      <c r="K3028" s="254"/>
      <c r="L3028" s="259"/>
      <c r="M3028" s="260"/>
      <c r="N3028" s="261"/>
      <c r="O3028" s="261"/>
      <c r="P3028" s="261"/>
      <c r="Q3028" s="261"/>
      <c r="R3028" s="261"/>
      <c r="S3028" s="261"/>
      <c r="T3028" s="262"/>
      <c r="U3028" s="14"/>
      <c r="V3028" s="14"/>
      <c r="W3028" s="14"/>
      <c r="X3028" s="14"/>
      <c r="Y3028" s="14"/>
      <c r="Z3028" s="14"/>
      <c r="AA3028" s="14"/>
      <c r="AB3028" s="14"/>
      <c r="AC3028" s="14"/>
      <c r="AD3028" s="14"/>
      <c r="AE3028" s="14"/>
      <c r="AT3028" s="263" t="s">
        <v>188</v>
      </c>
      <c r="AU3028" s="263" t="s">
        <v>82</v>
      </c>
      <c r="AV3028" s="14" t="s">
        <v>82</v>
      </c>
      <c r="AW3028" s="14" t="s">
        <v>30</v>
      </c>
      <c r="AX3028" s="14" t="s">
        <v>73</v>
      </c>
      <c r="AY3028" s="263" t="s">
        <v>129</v>
      </c>
    </row>
    <row r="3029" spans="1:51" s="14" customFormat="1" ht="12">
      <c r="A3029" s="14"/>
      <c r="B3029" s="253"/>
      <c r="C3029" s="254"/>
      <c r="D3029" s="234" t="s">
        <v>188</v>
      </c>
      <c r="E3029" s="255" t="s">
        <v>1</v>
      </c>
      <c r="F3029" s="256" t="s">
        <v>736</v>
      </c>
      <c r="G3029" s="254"/>
      <c r="H3029" s="257">
        <v>1.215</v>
      </c>
      <c r="I3029" s="258"/>
      <c r="J3029" s="254"/>
      <c r="K3029" s="254"/>
      <c r="L3029" s="259"/>
      <c r="M3029" s="260"/>
      <c r="N3029" s="261"/>
      <c r="O3029" s="261"/>
      <c r="P3029" s="261"/>
      <c r="Q3029" s="261"/>
      <c r="R3029" s="261"/>
      <c r="S3029" s="261"/>
      <c r="T3029" s="262"/>
      <c r="U3029" s="14"/>
      <c r="V3029" s="14"/>
      <c r="W3029" s="14"/>
      <c r="X3029" s="14"/>
      <c r="Y3029" s="14"/>
      <c r="Z3029" s="14"/>
      <c r="AA3029" s="14"/>
      <c r="AB3029" s="14"/>
      <c r="AC3029" s="14"/>
      <c r="AD3029" s="14"/>
      <c r="AE3029" s="14"/>
      <c r="AT3029" s="263" t="s">
        <v>188</v>
      </c>
      <c r="AU3029" s="263" t="s">
        <v>82</v>
      </c>
      <c r="AV3029" s="14" t="s">
        <v>82</v>
      </c>
      <c r="AW3029" s="14" t="s">
        <v>30</v>
      </c>
      <c r="AX3029" s="14" t="s">
        <v>73</v>
      </c>
      <c r="AY3029" s="263" t="s">
        <v>129</v>
      </c>
    </row>
    <row r="3030" spans="1:51" s="14" customFormat="1" ht="12">
      <c r="A3030" s="14"/>
      <c r="B3030" s="253"/>
      <c r="C3030" s="254"/>
      <c r="D3030" s="234" t="s">
        <v>188</v>
      </c>
      <c r="E3030" s="255" t="s">
        <v>1</v>
      </c>
      <c r="F3030" s="256" t="s">
        <v>737</v>
      </c>
      <c r="G3030" s="254"/>
      <c r="H3030" s="257">
        <v>1.35</v>
      </c>
      <c r="I3030" s="258"/>
      <c r="J3030" s="254"/>
      <c r="K3030" s="254"/>
      <c r="L3030" s="259"/>
      <c r="M3030" s="260"/>
      <c r="N3030" s="261"/>
      <c r="O3030" s="261"/>
      <c r="P3030" s="261"/>
      <c r="Q3030" s="261"/>
      <c r="R3030" s="261"/>
      <c r="S3030" s="261"/>
      <c r="T3030" s="262"/>
      <c r="U3030" s="14"/>
      <c r="V3030" s="14"/>
      <c r="W3030" s="14"/>
      <c r="X3030" s="14"/>
      <c r="Y3030" s="14"/>
      <c r="Z3030" s="14"/>
      <c r="AA3030" s="14"/>
      <c r="AB3030" s="14"/>
      <c r="AC3030" s="14"/>
      <c r="AD3030" s="14"/>
      <c r="AE3030" s="14"/>
      <c r="AT3030" s="263" t="s">
        <v>188</v>
      </c>
      <c r="AU3030" s="263" t="s">
        <v>82</v>
      </c>
      <c r="AV3030" s="14" t="s">
        <v>82</v>
      </c>
      <c r="AW3030" s="14" t="s">
        <v>30</v>
      </c>
      <c r="AX3030" s="14" t="s">
        <v>73</v>
      </c>
      <c r="AY3030" s="263" t="s">
        <v>129</v>
      </c>
    </row>
    <row r="3031" spans="1:51" s="14" customFormat="1" ht="12">
      <c r="A3031" s="14"/>
      <c r="B3031" s="253"/>
      <c r="C3031" s="254"/>
      <c r="D3031" s="234" t="s">
        <v>188</v>
      </c>
      <c r="E3031" s="255" t="s">
        <v>1</v>
      </c>
      <c r="F3031" s="256" t="s">
        <v>738</v>
      </c>
      <c r="G3031" s="254"/>
      <c r="H3031" s="257">
        <v>-0.12</v>
      </c>
      <c r="I3031" s="258"/>
      <c r="J3031" s="254"/>
      <c r="K3031" s="254"/>
      <c r="L3031" s="259"/>
      <c r="M3031" s="260"/>
      <c r="N3031" s="261"/>
      <c r="O3031" s="261"/>
      <c r="P3031" s="261"/>
      <c r="Q3031" s="261"/>
      <c r="R3031" s="261"/>
      <c r="S3031" s="261"/>
      <c r="T3031" s="262"/>
      <c r="U3031" s="14"/>
      <c r="V3031" s="14"/>
      <c r="W3031" s="14"/>
      <c r="X3031" s="14"/>
      <c r="Y3031" s="14"/>
      <c r="Z3031" s="14"/>
      <c r="AA3031" s="14"/>
      <c r="AB3031" s="14"/>
      <c r="AC3031" s="14"/>
      <c r="AD3031" s="14"/>
      <c r="AE3031" s="14"/>
      <c r="AT3031" s="263" t="s">
        <v>188</v>
      </c>
      <c r="AU3031" s="263" t="s">
        <v>82</v>
      </c>
      <c r="AV3031" s="14" t="s">
        <v>82</v>
      </c>
      <c r="AW3031" s="14" t="s">
        <v>30</v>
      </c>
      <c r="AX3031" s="14" t="s">
        <v>73</v>
      </c>
      <c r="AY3031" s="263" t="s">
        <v>129</v>
      </c>
    </row>
    <row r="3032" spans="1:51" s="14" customFormat="1" ht="12">
      <c r="A3032" s="14"/>
      <c r="B3032" s="253"/>
      <c r="C3032" s="254"/>
      <c r="D3032" s="234" t="s">
        <v>188</v>
      </c>
      <c r="E3032" s="255" t="s">
        <v>1</v>
      </c>
      <c r="F3032" s="256" t="s">
        <v>458</v>
      </c>
      <c r="G3032" s="254"/>
      <c r="H3032" s="257">
        <v>3.233</v>
      </c>
      <c r="I3032" s="258"/>
      <c r="J3032" s="254"/>
      <c r="K3032" s="254"/>
      <c r="L3032" s="259"/>
      <c r="M3032" s="260"/>
      <c r="N3032" s="261"/>
      <c r="O3032" s="261"/>
      <c r="P3032" s="261"/>
      <c r="Q3032" s="261"/>
      <c r="R3032" s="261"/>
      <c r="S3032" s="261"/>
      <c r="T3032" s="262"/>
      <c r="U3032" s="14"/>
      <c r="V3032" s="14"/>
      <c r="W3032" s="14"/>
      <c r="X3032" s="14"/>
      <c r="Y3032" s="14"/>
      <c r="Z3032" s="14"/>
      <c r="AA3032" s="14"/>
      <c r="AB3032" s="14"/>
      <c r="AC3032" s="14"/>
      <c r="AD3032" s="14"/>
      <c r="AE3032" s="14"/>
      <c r="AT3032" s="263" t="s">
        <v>188</v>
      </c>
      <c r="AU3032" s="263" t="s">
        <v>82</v>
      </c>
      <c r="AV3032" s="14" t="s">
        <v>82</v>
      </c>
      <c r="AW3032" s="14" t="s">
        <v>30</v>
      </c>
      <c r="AX3032" s="14" t="s">
        <v>73</v>
      </c>
      <c r="AY3032" s="263" t="s">
        <v>129</v>
      </c>
    </row>
    <row r="3033" spans="1:51" s="13" customFormat="1" ht="12">
      <c r="A3033" s="13"/>
      <c r="B3033" s="243"/>
      <c r="C3033" s="244"/>
      <c r="D3033" s="234" t="s">
        <v>188</v>
      </c>
      <c r="E3033" s="245" t="s">
        <v>1</v>
      </c>
      <c r="F3033" s="246" t="s">
        <v>397</v>
      </c>
      <c r="G3033" s="244"/>
      <c r="H3033" s="245" t="s">
        <v>1</v>
      </c>
      <c r="I3033" s="247"/>
      <c r="J3033" s="244"/>
      <c r="K3033" s="244"/>
      <c r="L3033" s="248"/>
      <c r="M3033" s="249"/>
      <c r="N3033" s="250"/>
      <c r="O3033" s="250"/>
      <c r="P3033" s="250"/>
      <c r="Q3033" s="250"/>
      <c r="R3033" s="250"/>
      <c r="S3033" s="250"/>
      <c r="T3033" s="251"/>
      <c r="U3033" s="13"/>
      <c r="V3033" s="13"/>
      <c r="W3033" s="13"/>
      <c r="X3033" s="13"/>
      <c r="Y3033" s="13"/>
      <c r="Z3033" s="13"/>
      <c r="AA3033" s="13"/>
      <c r="AB3033" s="13"/>
      <c r="AC3033" s="13"/>
      <c r="AD3033" s="13"/>
      <c r="AE3033" s="13"/>
      <c r="AT3033" s="252" t="s">
        <v>188</v>
      </c>
      <c r="AU3033" s="252" t="s">
        <v>82</v>
      </c>
      <c r="AV3033" s="13" t="s">
        <v>80</v>
      </c>
      <c r="AW3033" s="13" t="s">
        <v>30</v>
      </c>
      <c r="AX3033" s="13" t="s">
        <v>73</v>
      </c>
      <c r="AY3033" s="252" t="s">
        <v>129</v>
      </c>
    </row>
    <row r="3034" spans="1:51" s="14" customFormat="1" ht="12">
      <c r="A3034" s="14"/>
      <c r="B3034" s="253"/>
      <c r="C3034" s="254"/>
      <c r="D3034" s="234" t="s">
        <v>188</v>
      </c>
      <c r="E3034" s="255" t="s">
        <v>1</v>
      </c>
      <c r="F3034" s="256" t="s">
        <v>459</v>
      </c>
      <c r="G3034" s="254"/>
      <c r="H3034" s="257">
        <v>16.875</v>
      </c>
      <c r="I3034" s="258"/>
      <c r="J3034" s="254"/>
      <c r="K3034" s="254"/>
      <c r="L3034" s="259"/>
      <c r="M3034" s="260"/>
      <c r="N3034" s="261"/>
      <c r="O3034" s="261"/>
      <c r="P3034" s="261"/>
      <c r="Q3034" s="261"/>
      <c r="R3034" s="261"/>
      <c r="S3034" s="261"/>
      <c r="T3034" s="262"/>
      <c r="U3034" s="14"/>
      <c r="V3034" s="14"/>
      <c r="W3034" s="14"/>
      <c r="X3034" s="14"/>
      <c r="Y3034" s="14"/>
      <c r="Z3034" s="14"/>
      <c r="AA3034" s="14"/>
      <c r="AB3034" s="14"/>
      <c r="AC3034" s="14"/>
      <c r="AD3034" s="14"/>
      <c r="AE3034" s="14"/>
      <c r="AT3034" s="263" t="s">
        <v>188</v>
      </c>
      <c r="AU3034" s="263" t="s">
        <v>82</v>
      </c>
      <c r="AV3034" s="14" t="s">
        <v>82</v>
      </c>
      <c r="AW3034" s="14" t="s">
        <v>30</v>
      </c>
      <c r="AX3034" s="14" t="s">
        <v>73</v>
      </c>
      <c r="AY3034" s="263" t="s">
        <v>129</v>
      </c>
    </row>
    <row r="3035" spans="1:51" s="14" customFormat="1" ht="12">
      <c r="A3035" s="14"/>
      <c r="B3035" s="253"/>
      <c r="C3035" s="254"/>
      <c r="D3035" s="234" t="s">
        <v>188</v>
      </c>
      <c r="E3035" s="255" t="s">
        <v>1</v>
      </c>
      <c r="F3035" s="256" t="s">
        <v>691</v>
      </c>
      <c r="G3035" s="254"/>
      <c r="H3035" s="257">
        <v>0.338</v>
      </c>
      <c r="I3035" s="258"/>
      <c r="J3035" s="254"/>
      <c r="K3035" s="254"/>
      <c r="L3035" s="259"/>
      <c r="M3035" s="260"/>
      <c r="N3035" s="261"/>
      <c r="O3035" s="261"/>
      <c r="P3035" s="261"/>
      <c r="Q3035" s="261"/>
      <c r="R3035" s="261"/>
      <c r="S3035" s="261"/>
      <c r="T3035" s="262"/>
      <c r="U3035" s="14"/>
      <c r="V3035" s="14"/>
      <c r="W3035" s="14"/>
      <c r="X3035" s="14"/>
      <c r="Y3035" s="14"/>
      <c r="Z3035" s="14"/>
      <c r="AA3035" s="14"/>
      <c r="AB3035" s="14"/>
      <c r="AC3035" s="14"/>
      <c r="AD3035" s="14"/>
      <c r="AE3035" s="14"/>
      <c r="AT3035" s="263" t="s">
        <v>188</v>
      </c>
      <c r="AU3035" s="263" t="s">
        <v>82</v>
      </c>
      <c r="AV3035" s="14" t="s">
        <v>82</v>
      </c>
      <c r="AW3035" s="14" t="s">
        <v>30</v>
      </c>
      <c r="AX3035" s="14" t="s">
        <v>73</v>
      </c>
      <c r="AY3035" s="263" t="s">
        <v>129</v>
      </c>
    </row>
    <row r="3036" spans="1:51" s="14" customFormat="1" ht="12">
      <c r="A3036" s="14"/>
      <c r="B3036" s="253"/>
      <c r="C3036" s="254"/>
      <c r="D3036" s="234" t="s">
        <v>188</v>
      </c>
      <c r="E3036" s="255" t="s">
        <v>1</v>
      </c>
      <c r="F3036" s="256" t="s">
        <v>709</v>
      </c>
      <c r="G3036" s="254"/>
      <c r="H3036" s="257">
        <v>0.81</v>
      </c>
      <c r="I3036" s="258"/>
      <c r="J3036" s="254"/>
      <c r="K3036" s="254"/>
      <c r="L3036" s="259"/>
      <c r="M3036" s="260"/>
      <c r="N3036" s="261"/>
      <c r="O3036" s="261"/>
      <c r="P3036" s="261"/>
      <c r="Q3036" s="261"/>
      <c r="R3036" s="261"/>
      <c r="S3036" s="261"/>
      <c r="T3036" s="262"/>
      <c r="U3036" s="14"/>
      <c r="V3036" s="14"/>
      <c r="W3036" s="14"/>
      <c r="X3036" s="14"/>
      <c r="Y3036" s="14"/>
      <c r="Z3036" s="14"/>
      <c r="AA3036" s="14"/>
      <c r="AB3036" s="14"/>
      <c r="AC3036" s="14"/>
      <c r="AD3036" s="14"/>
      <c r="AE3036" s="14"/>
      <c r="AT3036" s="263" t="s">
        <v>188</v>
      </c>
      <c r="AU3036" s="263" t="s">
        <v>82</v>
      </c>
      <c r="AV3036" s="14" t="s">
        <v>82</v>
      </c>
      <c r="AW3036" s="14" t="s">
        <v>30</v>
      </c>
      <c r="AX3036" s="14" t="s">
        <v>73</v>
      </c>
      <c r="AY3036" s="263" t="s">
        <v>129</v>
      </c>
    </row>
    <row r="3037" spans="1:51" s="13" customFormat="1" ht="12">
      <c r="A3037" s="13"/>
      <c r="B3037" s="243"/>
      <c r="C3037" s="244"/>
      <c r="D3037" s="234" t="s">
        <v>188</v>
      </c>
      <c r="E3037" s="245" t="s">
        <v>1</v>
      </c>
      <c r="F3037" s="246" t="s">
        <v>398</v>
      </c>
      <c r="G3037" s="244"/>
      <c r="H3037" s="245" t="s">
        <v>1</v>
      </c>
      <c r="I3037" s="247"/>
      <c r="J3037" s="244"/>
      <c r="K3037" s="244"/>
      <c r="L3037" s="248"/>
      <c r="M3037" s="249"/>
      <c r="N3037" s="250"/>
      <c r="O3037" s="250"/>
      <c r="P3037" s="250"/>
      <c r="Q3037" s="250"/>
      <c r="R3037" s="250"/>
      <c r="S3037" s="250"/>
      <c r="T3037" s="251"/>
      <c r="U3037" s="13"/>
      <c r="V3037" s="13"/>
      <c r="W3037" s="13"/>
      <c r="X3037" s="13"/>
      <c r="Y3037" s="13"/>
      <c r="Z3037" s="13"/>
      <c r="AA3037" s="13"/>
      <c r="AB3037" s="13"/>
      <c r="AC3037" s="13"/>
      <c r="AD3037" s="13"/>
      <c r="AE3037" s="13"/>
      <c r="AT3037" s="252" t="s">
        <v>188</v>
      </c>
      <c r="AU3037" s="252" t="s">
        <v>82</v>
      </c>
      <c r="AV3037" s="13" t="s">
        <v>80</v>
      </c>
      <c r="AW3037" s="13" t="s">
        <v>30</v>
      </c>
      <c r="AX3037" s="13" t="s">
        <v>73</v>
      </c>
      <c r="AY3037" s="252" t="s">
        <v>129</v>
      </c>
    </row>
    <row r="3038" spans="1:51" s="14" customFormat="1" ht="12">
      <c r="A3038" s="14"/>
      <c r="B3038" s="253"/>
      <c r="C3038" s="254"/>
      <c r="D3038" s="234" t="s">
        <v>188</v>
      </c>
      <c r="E3038" s="255" t="s">
        <v>1</v>
      </c>
      <c r="F3038" s="256" t="s">
        <v>448</v>
      </c>
      <c r="G3038" s="254"/>
      <c r="H3038" s="257">
        <v>17.25</v>
      </c>
      <c r="I3038" s="258"/>
      <c r="J3038" s="254"/>
      <c r="K3038" s="254"/>
      <c r="L3038" s="259"/>
      <c r="M3038" s="260"/>
      <c r="N3038" s="261"/>
      <c r="O3038" s="261"/>
      <c r="P3038" s="261"/>
      <c r="Q3038" s="261"/>
      <c r="R3038" s="261"/>
      <c r="S3038" s="261"/>
      <c r="T3038" s="262"/>
      <c r="U3038" s="14"/>
      <c r="V3038" s="14"/>
      <c r="W3038" s="14"/>
      <c r="X3038" s="14"/>
      <c r="Y3038" s="14"/>
      <c r="Z3038" s="14"/>
      <c r="AA3038" s="14"/>
      <c r="AB3038" s="14"/>
      <c r="AC3038" s="14"/>
      <c r="AD3038" s="14"/>
      <c r="AE3038" s="14"/>
      <c r="AT3038" s="263" t="s">
        <v>188</v>
      </c>
      <c r="AU3038" s="263" t="s">
        <v>82</v>
      </c>
      <c r="AV3038" s="14" t="s">
        <v>82</v>
      </c>
      <c r="AW3038" s="14" t="s">
        <v>30</v>
      </c>
      <c r="AX3038" s="14" t="s">
        <v>73</v>
      </c>
      <c r="AY3038" s="263" t="s">
        <v>129</v>
      </c>
    </row>
    <row r="3039" spans="1:51" s="14" customFormat="1" ht="12">
      <c r="A3039" s="14"/>
      <c r="B3039" s="253"/>
      <c r="C3039" s="254"/>
      <c r="D3039" s="234" t="s">
        <v>188</v>
      </c>
      <c r="E3039" s="255" t="s">
        <v>1</v>
      </c>
      <c r="F3039" s="256" t="s">
        <v>710</v>
      </c>
      <c r="G3039" s="254"/>
      <c r="H3039" s="257">
        <v>0.675</v>
      </c>
      <c r="I3039" s="258"/>
      <c r="J3039" s="254"/>
      <c r="K3039" s="254"/>
      <c r="L3039" s="259"/>
      <c r="M3039" s="260"/>
      <c r="N3039" s="261"/>
      <c r="O3039" s="261"/>
      <c r="P3039" s="261"/>
      <c r="Q3039" s="261"/>
      <c r="R3039" s="261"/>
      <c r="S3039" s="261"/>
      <c r="T3039" s="262"/>
      <c r="U3039" s="14"/>
      <c r="V3039" s="14"/>
      <c r="W3039" s="14"/>
      <c r="X3039" s="14"/>
      <c r="Y3039" s="14"/>
      <c r="Z3039" s="14"/>
      <c r="AA3039" s="14"/>
      <c r="AB3039" s="14"/>
      <c r="AC3039" s="14"/>
      <c r="AD3039" s="14"/>
      <c r="AE3039" s="14"/>
      <c r="AT3039" s="263" t="s">
        <v>188</v>
      </c>
      <c r="AU3039" s="263" t="s">
        <v>82</v>
      </c>
      <c r="AV3039" s="14" t="s">
        <v>82</v>
      </c>
      <c r="AW3039" s="14" t="s">
        <v>30</v>
      </c>
      <c r="AX3039" s="14" t="s">
        <v>73</v>
      </c>
      <c r="AY3039" s="263" t="s">
        <v>129</v>
      </c>
    </row>
    <row r="3040" spans="1:51" s="14" customFormat="1" ht="12">
      <c r="A3040" s="14"/>
      <c r="B3040" s="253"/>
      <c r="C3040" s="254"/>
      <c r="D3040" s="234" t="s">
        <v>188</v>
      </c>
      <c r="E3040" s="255" t="s">
        <v>1</v>
      </c>
      <c r="F3040" s="256" t="s">
        <v>739</v>
      </c>
      <c r="G3040" s="254"/>
      <c r="H3040" s="257">
        <v>0.9</v>
      </c>
      <c r="I3040" s="258"/>
      <c r="J3040" s="254"/>
      <c r="K3040" s="254"/>
      <c r="L3040" s="259"/>
      <c r="M3040" s="260"/>
      <c r="N3040" s="261"/>
      <c r="O3040" s="261"/>
      <c r="P3040" s="261"/>
      <c r="Q3040" s="261"/>
      <c r="R3040" s="261"/>
      <c r="S3040" s="261"/>
      <c r="T3040" s="262"/>
      <c r="U3040" s="14"/>
      <c r="V3040" s="14"/>
      <c r="W3040" s="14"/>
      <c r="X3040" s="14"/>
      <c r="Y3040" s="14"/>
      <c r="Z3040" s="14"/>
      <c r="AA3040" s="14"/>
      <c r="AB3040" s="14"/>
      <c r="AC3040" s="14"/>
      <c r="AD3040" s="14"/>
      <c r="AE3040" s="14"/>
      <c r="AT3040" s="263" t="s">
        <v>188</v>
      </c>
      <c r="AU3040" s="263" t="s">
        <v>82</v>
      </c>
      <c r="AV3040" s="14" t="s">
        <v>82</v>
      </c>
      <c r="AW3040" s="14" t="s">
        <v>30</v>
      </c>
      <c r="AX3040" s="14" t="s">
        <v>73</v>
      </c>
      <c r="AY3040" s="263" t="s">
        <v>129</v>
      </c>
    </row>
    <row r="3041" spans="1:51" s="13" customFormat="1" ht="12">
      <c r="A3041" s="13"/>
      <c r="B3041" s="243"/>
      <c r="C3041" s="244"/>
      <c r="D3041" s="234" t="s">
        <v>188</v>
      </c>
      <c r="E3041" s="245" t="s">
        <v>1</v>
      </c>
      <c r="F3041" s="246" t="s">
        <v>399</v>
      </c>
      <c r="G3041" s="244"/>
      <c r="H3041" s="245" t="s">
        <v>1</v>
      </c>
      <c r="I3041" s="247"/>
      <c r="J3041" s="244"/>
      <c r="K3041" s="244"/>
      <c r="L3041" s="248"/>
      <c r="M3041" s="249"/>
      <c r="N3041" s="250"/>
      <c r="O3041" s="250"/>
      <c r="P3041" s="250"/>
      <c r="Q3041" s="250"/>
      <c r="R3041" s="250"/>
      <c r="S3041" s="250"/>
      <c r="T3041" s="251"/>
      <c r="U3041" s="13"/>
      <c r="V3041" s="13"/>
      <c r="W3041" s="13"/>
      <c r="X3041" s="13"/>
      <c r="Y3041" s="13"/>
      <c r="Z3041" s="13"/>
      <c r="AA3041" s="13"/>
      <c r="AB3041" s="13"/>
      <c r="AC3041" s="13"/>
      <c r="AD3041" s="13"/>
      <c r="AE3041" s="13"/>
      <c r="AT3041" s="252" t="s">
        <v>188</v>
      </c>
      <c r="AU3041" s="252" t="s">
        <v>82</v>
      </c>
      <c r="AV3041" s="13" t="s">
        <v>80</v>
      </c>
      <c r="AW3041" s="13" t="s">
        <v>30</v>
      </c>
      <c r="AX3041" s="13" t="s">
        <v>73</v>
      </c>
      <c r="AY3041" s="252" t="s">
        <v>129</v>
      </c>
    </row>
    <row r="3042" spans="1:51" s="14" customFormat="1" ht="12">
      <c r="A3042" s="14"/>
      <c r="B3042" s="253"/>
      <c r="C3042" s="254"/>
      <c r="D3042" s="234" t="s">
        <v>188</v>
      </c>
      <c r="E3042" s="255" t="s">
        <v>1</v>
      </c>
      <c r="F3042" s="256" t="s">
        <v>448</v>
      </c>
      <c r="G3042" s="254"/>
      <c r="H3042" s="257">
        <v>17.25</v>
      </c>
      <c r="I3042" s="258"/>
      <c r="J3042" s="254"/>
      <c r="K3042" s="254"/>
      <c r="L3042" s="259"/>
      <c r="M3042" s="260"/>
      <c r="N3042" s="261"/>
      <c r="O3042" s="261"/>
      <c r="P3042" s="261"/>
      <c r="Q3042" s="261"/>
      <c r="R3042" s="261"/>
      <c r="S3042" s="261"/>
      <c r="T3042" s="262"/>
      <c r="U3042" s="14"/>
      <c r="V3042" s="14"/>
      <c r="W3042" s="14"/>
      <c r="X3042" s="14"/>
      <c r="Y3042" s="14"/>
      <c r="Z3042" s="14"/>
      <c r="AA3042" s="14"/>
      <c r="AB3042" s="14"/>
      <c r="AC3042" s="14"/>
      <c r="AD3042" s="14"/>
      <c r="AE3042" s="14"/>
      <c r="AT3042" s="263" t="s">
        <v>188</v>
      </c>
      <c r="AU3042" s="263" t="s">
        <v>82</v>
      </c>
      <c r="AV3042" s="14" t="s">
        <v>82</v>
      </c>
      <c r="AW3042" s="14" t="s">
        <v>30</v>
      </c>
      <c r="AX3042" s="14" t="s">
        <v>73</v>
      </c>
      <c r="AY3042" s="263" t="s">
        <v>129</v>
      </c>
    </row>
    <row r="3043" spans="1:51" s="14" customFormat="1" ht="12">
      <c r="A3043" s="14"/>
      <c r="B3043" s="253"/>
      <c r="C3043" s="254"/>
      <c r="D3043" s="234" t="s">
        <v>188</v>
      </c>
      <c r="E3043" s="255" t="s">
        <v>1</v>
      </c>
      <c r="F3043" s="256" t="s">
        <v>710</v>
      </c>
      <c r="G3043" s="254"/>
      <c r="H3043" s="257">
        <v>0.675</v>
      </c>
      <c r="I3043" s="258"/>
      <c r="J3043" s="254"/>
      <c r="K3043" s="254"/>
      <c r="L3043" s="259"/>
      <c r="M3043" s="260"/>
      <c r="N3043" s="261"/>
      <c r="O3043" s="261"/>
      <c r="P3043" s="261"/>
      <c r="Q3043" s="261"/>
      <c r="R3043" s="261"/>
      <c r="S3043" s="261"/>
      <c r="T3043" s="262"/>
      <c r="U3043" s="14"/>
      <c r="V3043" s="14"/>
      <c r="W3043" s="14"/>
      <c r="X3043" s="14"/>
      <c r="Y3043" s="14"/>
      <c r="Z3043" s="14"/>
      <c r="AA3043" s="14"/>
      <c r="AB3043" s="14"/>
      <c r="AC3043" s="14"/>
      <c r="AD3043" s="14"/>
      <c r="AE3043" s="14"/>
      <c r="AT3043" s="263" t="s">
        <v>188</v>
      </c>
      <c r="AU3043" s="263" t="s">
        <v>82</v>
      </c>
      <c r="AV3043" s="14" t="s">
        <v>82</v>
      </c>
      <c r="AW3043" s="14" t="s">
        <v>30</v>
      </c>
      <c r="AX3043" s="14" t="s">
        <v>73</v>
      </c>
      <c r="AY3043" s="263" t="s">
        <v>129</v>
      </c>
    </row>
    <row r="3044" spans="1:51" s="14" customFormat="1" ht="12">
      <c r="A3044" s="14"/>
      <c r="B3044" s="253"/>
      <c r="C3044" s="254"/>
      <c r="D3044" s="234" t="s">
        <v>188</v>
      </c>
      <c r="E3044" s="255" t="s">
        <v>1</v>
      </c>
      <c r="F3044" s="256" t="s">
        <v>739</v>
      </c>
      <c r="G3044" s="254"/>
      <c r="H3044" s="257">
        <v>0.9</v>
      </c>
      <c r="I3044" s="258"/>
      <c r="J3044" s="254"/>
      <c r="K3044" s="254"/>
      <c r="L3044" s="259"/>
      <c r="M3044" s="260"/>
      <c r="N3044" s="261"/>
      <c r="O3044" s="261"/>
      <c r="P3044" s="261"/>
      <c r="Q3044" s="261"/>
      <c r="R3044" s="261"/>
      <c r="S3044" s="261"/>
      <c r="T3044" s="262"/>
      <c r="U3044" s="14"/>
      <c r="V3044" s="14"/>
      <c r="W3044" s="14"/>
      <c r="X3044" s="14"/>
      <c r="Y3044" s="14"/>
      <c r="Z3044" s="14"/>
      <c r="AA3044" s="14"/>
      <c r="AB3044" s="14"/>
      <c r="AC3044" s="14"/>
      <c r="AD3044" s="14"/>
      <c r="AE3044" s="14"/>
      <c r="AT3044" s="263" t="s">
        <v>188</v>
      </c>
      <c r="AU3044" s="263" t="s">
        <v>82</v>
      </c>
      <c r="AV3044" s="14" t="s">
        <v>82</v>
      </c>
      <c r="AW3044" s="14" t="s">
        <v>30</v>
      </c>
      <c r="AX3044" s="14" t="s">
        <v>73</v>
      </c>
      <c r="AY3044" s="263" t="s">
        <v>129</v>
      </c>
    </row>
    <row r="3045" spans="1:51" s="13" customFormat="1" ht="12">
      <c r="A3045" s="13"/>
      <c r="B3045" s="243"/>
      <c r="C3045" s="244"/>
      <c r="D3045" s="234" t="s">
        <v>188</v>
      </c>
      <c r="E3045" s="245" t="s">
        <v>1</v>
      </c>
      <c r="F3045" s="246" t="s">
        <v>400</v>
      </c>
      <c r="G3045" s="244"/>
      <c r="H3045" s="245" t="s">
        <v>1</v>
      </c>
      <c r="I3045" s="247"/>
      <c r="J3045" s="244"/>
      <c r="K3045" s="244"/>
      <c r="L3045" s="248"/>
      <c r="M3045" s="249"/>
      <c r="N3045" s="250"/>
      <c r="O3045" s="250"/>
      <c r="P3045" s="250"/>
      <c r="Q3045" s="250"/>
      <c r="R3045" s="250"/>
      <c r="S3045" s="250"/>
      <c r="T3045" s="251"/>
      <c r="U3045" s="13"/>
      <c r="V3045" s="13"/>
      <c r="W3045" s="13"/>
      <c r="X3045" s="13"/>
      <c r="Y3045" s="13"/>
      <c r="Z3045" s="13"/>
      <c r="AA3045" s="13"/>
      <c r="AB3045" s="13"/>
      <c r="AC3045" s="13"/>
      <c r="AD3045" s="13"/>
      <c r="AE3045" s="13"/>
      <c r="AT3045" s="252" t="s">
        <v>188</v>
      </c>
      <c r="AU3045" s="252" t="s">
        <v>82</v>
      </c>
      <c r="AV3045" s="13" t="s">
        <v>80</v>
      </c>
      <c r="AW3045" s="13" t="s">
        <v>30</v>
      </c>
      <c r="AX3045" s="13" t="s">
        <v>73</v>
      </c>
      <c r="AY3045" s="252" t="s">
        <v>129</v>
      </c>
    </row>
    <row r="3046" spans="1:51" s="14" customFormat="1" ht="12">
      <c r="A3046" s="14"/>
      <c r="B3046" s="253"/>
      <c r="C3046" s="254"/>
      <c r="D3046" s="234" t="s">
        <v>188</v>
      </c>
      <c r="E3046" s="255" t="s">
        <v>1</v>
      </c>
      <c r="F3046" s="256" t="s">
        <v>459</v>
      </c>
      <c r="G3046" s="254"/>
      <c r="H3046" s="257">
        <v>16.875</v>
      </c>
      <c r="I3046" s="258"/>
      <c r="J3046" s="254"/>
      <c r="K3046" s="254"/>
      <c r="L3046" s="259"/>
      <c r="M3046" s="260"/>
      <c r="N3046" s="261"/>
      <c r="O3046" s="261"/>
      <c r="P3046" s="261"/>
      <c r="Q3046" s="261"/>
      <c r="R3046" s="261"/>
      <c r="S3046" s="261"/>
      <c r="T3046" s="262"/>
      <c r="U3046" s="14"/>
      <c r="V3046" s="14"/>
      <c r="W3046" s="14"/>
      <c r="X3046" s="14"/>
      <c r="Y3046" s="14"/>
      <c r="Z3046" s="14"/>
      <c r="AA3046" s="14"/>
      <c r="AB3046" s="14"/>
      <c r="AC3046" s="14"/>
      <c r="AD3046" s="14"/>
      <c r="AE3046" s="14"/>
      <c r="AT3046" s="263" t="s">
        <v>188</v>
      </c>
      <c r="AU3046" s="263" t="s">
        <v>82</v>
      </c>
      <c r="AV3046" s="14" t="s">
        <v>82</v>
      </c>
      <c r="AW3046" s="14" t="s">
        <v>30</v>
      </c>
      <c r="AX3046" s="14" t="s">
        <v>73</v>
      </c>
      <c r="AY3046" s="263" t="s">
        <v>129</v>
      </c>
    </row>
    <row r="3047" spans="1:51" s="14" customFormat="1" ht="12">
      <c r="A3047" s="14"/>
      <c r="B3047" s="253"/>
      <c r="C3047" s="254"/>
      <c r="D3047" s="234" t="s">
        <v>188</v>
      </c>
      <c r="E3047" s="255" t="s">
        <v>1</v>
      </c>
      <c r="F3047" s="256" t="s">
        <v>691</v>
      </c>
      <c r="G3047" s="254"/>
      <c r="H3047" s="257">
        <v>0.338</v>
      </c>
      <c r="I3047" s="258"/>
      <c r="J3047" s="254"/>
      <c r="K3047" s="254"/>
      <c r="L3047" s="259"/>
      <c r="M3047" s="260"/>
      <c r="N3047" s="261"/>
      <c r="O3047" s="261"/>
      <c r="P3047" s="261"/>
      <c r="Q3047" s="261"/>
      <c r="R3047" s="261"/>
      <c r="S3047" s="261"/>
      <c r="T3047" s="262"/>
      <c r="U3047" s="14"/>
      <c r="V3047" s="14"/>
      <c r="W3047" s="14"/>
      <c r="X3047" s="14"/>
      <c r="Y3047" s="14"/>
      <c r="Z3047" s="14"/>
      <c r="AA3047" s="14"/>
      <c r="AB3047" s="14"/>
      <c r="AC3047" s="14"/>
      <c r="AD3047" s="14"/>
      <c r="AE3047" s="14"/>
      <c r="AT3047" s="263" t="s">
        <v>188</v>
      </c>
      <c r="AU3047" s="263" t="s">
        <v>82</v>
      </c>
      <c r="AV3047" s="14" t="s">
        <v>82</v>
      </c>
      <c r="AW3047" s="14" t="s">
        <v>30</v>
      </c>
      <c r="AX3047" s="14" t="s">
        <v>73</v>
      </c>
      <c r="AY3047" s="263" t="s">
        <v>129</v>
      </c>
    </row>
    <row r="3048" spans="1:51" s="14" customFormat="1" ht="12">
      <c r="A3048" s="14"/>
      <c r="B3048" s="253"/>
      <c r="C3048" s="254"/>
      <c r="D3048" s="234" t="s">
        <v>188</v>
      </c>
      <c r="E3048" s="255" t="s">
        <v>1</v>
      </c>
      <c r="F3048" s="256" t="s">
        <v>709</v>
      </c>
      <c r="G3048" s="254"/>
      <c r="H3048" s="257">
        <v>0.81</v>
      </c>
      <c r="I3048" s="258"/>
      <c r="J3048" s="254"/>
      <c r="K3048" s="254"/>
      <c r="L3048" s="259"/>
      <c r="M3048" s="260"/>
      <c r="N3048" s="261"/>
      <c r="O3048" s="261"/>
      <c r="P3048" s="261"/>
      <c r="Q3048" s="261"/>
      <c r="R3048" s="261"/>
      <c r="S3048" s="261"/>
      <c r="T3048" s="262"/>
      <c r="U3048" s="14"/>
      <c r="V3048" s="14"/>
      <c r="W3048" s="14"/>
      <c r="X3048" s="14"/>
      <c r="Y3048" s="14"/>
      <c r="Z3048" s="14"/>
      <c r="AA3048" s="14"/>
      <c r="AB3048" s="14"/>
      <c r="AC3048" s="14"/>
      <c r="AD3048" s="14"/>
      <c r="AE3048" s="14"/>
      <c r="AT3048" s="263" t="s">
        <v>188</v>
      </c>
      <c r="AU3048" s="263" t="s">
        <v>82</v>
      </c>
      <c r="AV3048" s="14" t="s">
        <v>82</v>
      </c>
      <c r="AW3048" s="14" t="s">
        <v>30</v>
      </c>
      <c r="AX3048" s="14" t="s">
        <v>73</v>
      </c>
      <c r="AY3048" s="263" t="s">
        <v>129</v>
      </c>
    </row>
    <row r="3049" spans="1:51" s="13" customFormat="1" ht="12">
      <c r="A3049" s="13"/>
      <c r="B3049" s="243"/>
      <c r="C3049" s="244"/>
      <c r="D3049" s="234" t="s">
        <v>188</v>
      </c>
      <c r="E3049" s="245" t="s">
        <v>1</v>
      </c>
      <c r="F3049" s="246" t="s">
        <v>401</v>
      </c>
      <c r="G3049" s="244"/>
      <c r="H3049" s="245" t="s">
        <v>1</v>
      </c>
      <c r="I3049" s="247"/>
      <c r="J3049" s="244"/>
      <c r="K3049" s="244"/>
      <c r="L3049" s="248"/>
      <c r="M3049" s="249"/>
      <c r="N3049" s="250"/>
      <c r="O3049" s="250"/>
      <c r="P3049" s="250"/>
      <c r="Q3049" s="250"/>
      <c r="R3049" s="250"/>
      <c r="S3049" s="250"/>
      <c r="T3049" s="251"/>
      <c r="U3049" s="13"/>
      <c r="V3049" s="13"/>
      <c r="W3049" s="13"/>
      <c r="X3049" s="13"/>
      <c r="Y3049" s="13"/>
      <c r="Z3049" s="13"/>
      <c r="AA3049" s="13"/>
      <c r="AB3049" s="13"/>
      <c r="AC3049" s="13"/>
      <c r="AD3049" s="13"/>
      <c r="AE3049" s="13"/>
      <c r="AT3049" s="252" t="s">
        <v>188</v>
      </c>
      <c r="AU3049" s="252" t="s">
        <v>82</v>
      </c>
      <c r="AV3049" s="13" t="s">
        <v>80</v>
      </c>
      <c r="AW3049" s="13" t="s">
        <v>30</v>
      </c>
      <c r="AX3049" s="13" t="s">
        <v>73</v>
      </c>
      <c r="AY3049" s="252" t="s">
        <v>129</v>
      </c>
    </row>
    <row r="3050" spans="1:51" s="14" customFormat="1" ht="12">
      <c r="A3050" s="14"/>
      <c r="B3050" s="253"/>
      <c r="C3050" s="254"/>
      <c r="D3050" s="234" t="s">
        <v>188</v>
      </c>
      <c r="E3050" s="255" t="s">
        <v>1</v>
      </c>
      <c r="F3050" s="256" t="s">
        <v>448</v>
      </c>
      <c r="G3050" s="254"/>
      <c r="H3050" s="257">
        <v>17.25</v>
      </c>
      <c r="I3050" s="258"/>
      <c r="J3050" s="254"/>
      <c r="K3050" s="254"/>
      <c r="L3050" s="259"/>
      <c r="M3050" s="260"/>
      <c r="N3050" s="261"/>
      <c r="O3050" s="261"/>
      <c r="P3050" s="261"/>
      <c r="Q3050" s="261"/>
      <c r="R3050" s="261"/>
      <c r="S3050" s="261"/>
      <c r="T3050" s="262"/>
      <c r="U3050" s="14"/>
      <c r="V3050" s="14"/>
      <c r="W3050" s="14"/>
      <c r="X3050" s="14"/>
      <c r="Y3050" s="14"/>
      <c r="Z3050" s="14"/>
      <c r="AA3050" s="14"/>
      <c r="AB3050" s="14"/>
      <c r="AC3050" s="14"/>
      <c r="AD3050" s="14"/>
      <c r="AE3050" s="14"/>
      <c r="AT3050" s="263" t="s">
        <v>188</v>
      </c>
      <c r="AU3050" s="263" t="s">
        <v>82</v>
      </c>
      <c r="AV3050" s="14" t="s">
        <v>82</v>
      </c>
      <c r="AW3050" s="14" t="s">
        <v>30</v>
      </c>
      <c r="AX3050" s="14" t="s">
        <v>73</v>
      </c>
      <c r="AY3050" s="263" t="s">
        <v>129</v>
      </c>
    </row>
    <row r="3051" spans="1:51" s="14" customFormat="1" ht="12">
      <c r="A3051" s="14"/>
      <c r="B3051" s="253"/>
      <c r="C3051" s="254"/>
      <c r="D3051" s="234" t="s">
        <v>188</v>
      </c>
      <c r="E3051" s="255" t="s">
        <v>1</v>
      </c>
      <c r="F3051" s="256" t="s">
        <v>710</v>
      </c>
      <c r="G3051" s="254"/>
      <c r="H3051" s="257">
        <v>0.675</v>
      </c>
      <c r="I3051" s="258"/>
      <c r="J3051" s="254"/>
      <c r="K3051" s="254"/>
      <c r="L3051" s="259"/>
      <c r="M3051" s="260"/>
      <c r="N3051" s="261"/>
      <c r="O3051" s="261"/>
      <c r="P3051" s="261"/>
      <c r="Q3051" s="261"/>
      <c r="R3051" s="261"/>
      <c r="S3051" s="261"/>
      <c r="T3051" s="262"/>
      <c r="U3051" s="14"/>
      <c r="V3051" s="14"/>
      <c r="W3051" s="14"/>
      <c r="X3051" s="14"/>
      <c r="Y3051" s="14"/>
      <c r="Z3051" s="14"/>
      <c r="AA3051" s="14"/>
      <c r="AB3051" s="14"/>
      <c r="AC3051" s="14"/>
      <c r="AD3051" s="14"/>
      <c r="AE3051" s="14"/>
      <c r="AT3051" s="263" t="s">
        <v>188</v>
      </c>
      <c r="AU3051" s="263" t="s">
        <v>82</v>
      </c>
      <c r="AV3051" s="14" t="s">
        <v>82</v>
      </c>
      <c r="AW3051" s="14" t="s">
        <v>30</v>
      </c>
      <c r="AX3051" s="14" t="s">
        <v>73</v>
      </c>
      <c r="AY3051" s="263" t="s">
        <v>129</v>
      </c>
    </row>
    <row r="3052" spans="1:51" s="14" customFormat="1" ht="12">
      <c r="A3052" s="14"/>
      <c r="B3052" s="253"/>
      <c r="C3052" s="254"/>
      <c r="D3052" s="234" t="s">
        <v>188</v>
      </c>
      <c r="E3052" s="255" t="s">
        <v>1</v>
      </c>
      <c r="F3052" s="256" t="s">
        <v>739</v>
      </c>
      <c r="G3052" s="254"/>
      <c r="H3052" s="257">
        <v>0.9</v>
      </c>
      <c r="I3052" s="258"/>
      <c r="J3052" s="254"/>
      <c r="K3052" s="254"/>
      <c r="L3052" s="259"/>
      <c r="M3052" s="260"/>
      <c r="N3052" s="261"/>
      <c r="O3052" s="261"/>
      <c r="P3052" s="261"/>
      <c r="Q3052" s="261"/>
      <c r="R3052" s="261"/>
      <c r="S3052" s="261"/>
      <c r="T3052" s="262"/>
      <c r="U3052" s="14"/>
      <c r="V3052" s="14"/>
      <c r="W3052" s="14"/>
      <c r="X3052" s="14"/>
      <c r="Y3052" s="14"/>
      <c r="Z3052" s="14"/>
      <c r="AA3052" s="14"/>
      <c r="AB3052" s="14"/>
      <c r="AC3052" s="14"/>
      <c r="AD3052" s="14"/>
      <c r="AE3052" s="14"/>
      <c r="AT3052" s="263" t="s">
        <v>188</v>
      </c>
      <c r="AU3052" s="263" t="s">
        <v>82</v>
      </c>
      <c r="AV3052" s="14" t="s">
        <v>82</v>
      </c>
      <c r="AW3052" s="14" t="s">
        <v>30</v>
      </c>
      <c r="AX3052" s="14" t="s">
        <v>73</v>
      </c>
      <c r="AY3052" s="263" t="s">
        <v>129</v>
      </c>
    </row>
    <row r="3053" spans="1:51" s="13" customFormat="1" ht="12">
      <c r="A3053" s="13"/>
      <c r="B3053" s="243"/>
      <c r="C3053" s="244"/>
      <c r="D3053" s="234" t="s">
        <v>188</v>
      </c>
      <c r="E3053" s="245" t="s">
        <v>1</v>
      </c>
      <c r="F3053" s="246" t="s">
        <v>402</v>
      </c>
      <c r="G3053" s="244"/>
      <c r="H3053" s="245" t="s">
        <v>1</v>
      </c>
      <c r="I3053" s="247"/>
      <c r="J3053" s="244"/>
      <c r="K3053" s="244"/>
      <c r="L3053" s="248"/>
      <c r="M3053" s="249"/>
      <c r="N3053" s="250"/>
      <c r="O3053" s="250"/>
      <c r="P3053" s="250"/>
      <c r="Q3053" s="250"/>
      <c r="R3053" s="250"/>
      <c r="S3053" s="250"/>
      <c r="T3053" s="251"/>
      <c r="U3053" s="13"/>
      <c r="V3053" s="13"/>
      <c r="W3053" s="13"/>
      <c r="X3053" s="13"/>
      <c r="Y3053" s="13"/>
      <c r="Z3053" s="13"/>
      <c r="AA3053" s="13"/>
      <c r="AB3053" s="13"/>
      <c r="AC3053" s="13"/>
      <c r="AD3053" s="13"/>
      <c r="AE3053" s="13"/>
      <c r="AT3053" s="252" t="s">
        <v>188</v>
      </c>
      <c r="AU3053" s="252" t="s">
        <v>82</v>
      </c>
      <c r="AV3053" s="13" t="s">
        <v>80</v>
      </c>
      <c r="AW3053" s="13" t="s">
        <v>30</v>
      </c>
      <c r="AX3053" s="13" t="s">
        <v>73</v>
      </c>
      <c r="AY3053" s="252" t="s">
        <v>129</v>
      </c>
    </row>
    <row r="3054" spans="1:51" s="14" customFormat="1" ht="12">
      <c r="A3054" s="14"/>
      <c r="B3054" s="253"/>
      <c r="C3054" s="254"/>
      <c r="D3054" s="234" t="s">
        <v>188</v>
      </c>
      <c r="E3054" s="255" t="s">
        <v>1</v>
      </c>
      <c r="F3054" s="256" t="s">
        <v>448</v>
      </c>
      <c r="G3054" s="254"/>
      <c r="H3054" s="257">
        <v>17.25</v>
      </c>
      <c r="I3054" s="258"/>
      <c r="J3054" s="254"/>
      <c r="K3054" s="254"/>
      <c r="L3054" s="259"/>
      <c r="M3054" s="260"/>
      <c r="N3054" s="261"/>
      <c r="O3054" s="261"/>
      <c r="P3054" s="261"/>
      <c r="Q3054" s="261"/>
      <c r="R3054" s="261"/>
      <c r="S3054" s="261"/>
      <c r="T3054" s="262"/>
      <c r="U3054" s="14"/>
      <c r="V3054" s="14"/>
      <c r="W3054" s="14"/>
      <c r="X3054" s="14"/>
      <c r="Y3054" s="14"/>
      <c r="Z3054" s="14"/>
      <c r="AA3054" s="14"/>
      <c r="AB3054" s="14"/>
      <c r="AC3054" s="14"/>
      <c r="AD3054" s="14"/>
      <c r="AE3054" s="14"/>
      <c r="AT3054" s="263" t="s">
        <v>188</v>
      </c>
      <c r="AU3054" s="263" t="s">
        <v>82</v>
      </c>
      <c r="AV3054" s="14" t="s">
        <v>82</v>
      </c>
      <c r="AW3054" s="14" t="s">
        <v>30</v>
      </c>
      <c r="AX3054" s="14" t="s">
        <v>73</v>
      </c>
      <c r="AY3054" s="263" t="s">
        <v>129</v>
      </c>
    </row>
    <row r="3055" spans="1:51" s="14" customFormat="1" ht="12">
      <c r="A3055" s="14"/>
      <c r="B3055" s="253"/>
      <c r="C3055" s="254"/>
      <c r="D3055" s="234" t="s">
        <v>188</v>
      </c>
      <c r="E3055" s="255" t="s">
        <v>1</v>
      </c>
      <c r="F3055" s="256" t="s">
        <v>710</v>
      </c>
      <c r="G3055" s="254"/>
      <c r="H3055" s="257">
        <v>0.675</v>
      </c>
      <c r="I3055" s="258"/>
      <c r="J3055" s="254"/>
      <c r="K3055" s="254"/>
      <c r="L3055" s="259"/>
      <c r="M3055" s="260"/>
      <c r="N3055" s="261"/>
      <c r="O3055" s="261"/>
      <c r="P3055" s="261"/>
      <c r="Q3055" s="261"/>
      <c r="R3055" s="261"/>
      <c r="S3055" s="261"/>
      <c r="T3055" s="262"/>
      <c r="U3055" s="14"/>
      <c r="V3055" s="14"/>
      <c r="W3055" s="14"/>
      <c r="X3055" s="14"/>
      <c r="Y3055" s="14"/>
      <c r="Z3055" s="14"/>
      <c r="AA3055" s="14"/>
      <c r="AB3055" s="14"/>
      <c r="AC3055" s="14"/>
      <c r="AD3055" s="14"/>
      <c r="AE3055" s="14"/>
      <c r="AT3055" s="263" t="s">
        <v>188</v>
      </c>
      <c r="AU3055" s="263" t="s">
        <v>82</v>
      </c>
      <c r="AV3055" s="14" t="s">
        <v>82</v>
      </c>
      <c r="AW3055" s="14" t="s">
        <v>30</v>
      </c>
      <c r="AX3055" s="14" t="s">
        <v>73</v>
      </c>
      <c r="AY3055" s="263" t="s">
        <v>129</v>
      </c>
    </row>
    <row r="3056" spans="1:51" s="14" customFormat="1" ht="12">
      <c r="A3056" s="14"/>
      <c r="B3056" s="253"/>
      <c r="C3056" s="254"/>
      <c r="D3056" s="234" t="s">
        <v>188</v>
      </c>
      <c r="E3056" s="255" t="s">
        <v>1</v>
      </c>
      <c r="F3056" s="256" t="s">
        <v>739</v>
      </c>
      <c r="G3056" s="254"/>
      <c r="H3056" s="257">
        <v>0.9</v>
      </c>
      <c r="I3056" s="258"/>
      <c r="J3056" s="254"/>
      <c r="K3056" s="254"/>
      <c r="L3056" s="259"/>
      <c r="M3056" s="260"/>
      <c r="N3056" s="261"/>
      <c r="O3056" s="261"/>
      <c r="P3056" s="261"/>
      <c r="Q3056" s="261"/>
      <c r="R3056" s="261"/>
      <c r="S3056" s="261"/>
      <c r="T3056" s="262"/>
      <c r="U3056" s="14"/>
      <c r="V3056" s="14"/>
      <c r="W3056" s="14"/>
      <c r="X3056" s="14"/>
      <c r="Y3056" s="14"/>
      <c r="Z3056" s="14"/>
      <c r="AA3056" s="14"/>
      <c r="AB3056" s="14"/>
      <c r="AC3056" s="14"/>
      <c r="AD3056" s="14"/>
      <c r="AE3056" s="14"/>
      <c r="AT3056" s="263" t="s">
        <v>188</v>
      </c>
      <c r="AU3056" s="263" t="s">
        <v>82</v>
      </c>
      <c r="AV3056" s="14" t="s">
        <v>82</v>
      </c>
      <c r="AW3056" s="14" t="s">
        <v>30</v>
      </c>
      <c r="AX3056" s="14" t="s">
        <v>73</v>
      </c>
      <c r="AY3056" s="263" t="s">
        <v>129</v>
      </c>
    </row>
    <row r="3057" spans="1:51" s="13" customFormat="1" ht="12">
      <c r="A3057" s="13"/>
      <c r="B3057" s="243"/>
      <c r="C3057" s="244"/>
      <c r="D3057" s="234" t="s">
        <v>188</v>
      </c>
      <c r="E3057" s="245" t="s">
        <v>1</v>
      </c>
      <c r="F3057" s="246" t="s">
        <v>405</v>
      </c>
      <c r="G3057" s="244"/>
      <c r="H3057" s="245" t="s">
        <v>1</v>
      </c>
      <c r="I3057" s="247"/>
      <c r="J3057" s="244"/>
      <c r="K3057" s="244"/>
      <c r="L3057" s="248"/>
      <c r="M3057" s="249"/>
      <c r="N3057" s="250"/>
      <c r="O3057" s="250"/>
      <c r="P3057" s="250"/>
      <c r="Q3057" s="250"/>
      <c r="R3057" s="250"/>
      <c r="S3057" s="250"/>
      <c r="T3057" s="251"/>
      <c r="U3057" s="13"/>
      <c r="V3057" s="13"/>
      <c r="W3057" s="13"/>
      <c r="X3057" s="13"/>
      <c r="Y3057" s="13"/>
      <c r="Z3057" s="13"/>
      <c r="AA3057" s="13"/>
      <c r="AB3057" s="13"/>
      <c r="AC3057" s="13"/>
      <c r="AD3057" s="13"/>
      <c r="AE3057" s="13"/>
      <c r="AT3057" s="252" t="s">
        <v>188</v>
      </c>
      <c r="AU3057" s="252" t="s">
        <v>82</v>
      </c>
      <c r="AV3057" s="13" t="s">
        <v>80</v>
      </c>
      <c r="AW3057" s="13" t="s">
        <v>30</v>
      </c>
      <c r="AX3057" s="13" t="s">
        <v>73</v>
      </c>
      <c r="AY3057" s="252" t="s">
        <v>129</v>
      </c>
    </row>
    <row r="3058" spans="1:51" s="14" customFormat="1" ht="12">
      <c r="A3058" s="14"/>
      <c r="B3058" s="253"/>
      <c r="C3058" s="254"/>
      <c r="D3058" s="234" t="s">
        <v>188</v>
      </c>
      <c r="E3058" s="255" t="s">
        <v>1</v>
      </c>
      <c r="F3058" s="256" t="s">
        <v>448</v>
      </c>
      <c r="G3058" s="254"/>
      <c r="H3058" s="257">
        <v>17.25</v>
      </c>
      <c r="I3058" s="258"/>
      <c r="J3058" s="254"/>
      <c r="K3058" s="254"/>
      <c r="L3058" s="259"/>
      <c r="M3058" s="260"/>
      <c r="N3058" s="261"/>
      <c r="O3058" s="261"/>
      <c r="P3058" s="261"/>
      <c r="Q3058" s="261"/>
      <c r="R3058" s="261"/>
      <c r="S3058" s="261"/>
      <c r="T3058" s="262"/>
      <c r="U3058" s="14"/>
      <c r="V3058" s="14"/>
      <c r="W3058" s="14"/>
      <c r="X3058" s="14"/>
      <c r="Y3058" s="14"/>
      <c r="Z3058" s="14"/>
      <c r="AA3058" s="14"/>
      <c r="AB3058" s="14"/>
      <c r="AC3058" s="14"/>
      <c r="AD3058" s="14"/>
      <c r="AE3058" s="14"/>
      <c r="AT3058" s="263" t="s">
        <v>188</v>
      </c>
      <c r="AU3058" s="263" t="s">
        <v>82</v>
      </c>
      <c r="AV3058" s="14" t="s">
        <v>82</v>
      </c>
      <c r="AW3058" s="14" t="s">
        <v>30</v>
      </c>
      <c r="AX3058" s="14" t="s">
        <v>73</v>
      </c>
      <c r="AY3058" s="263" t="s">
        <v>129</v>
      </c>
    </row>
    <row r="3059" spans="1:51" s="14" customFormat="1" ht="12">
      <c r="A3059" s="14"/>
      <c r="B3059" s="253"/>
      <c r="C3059" s="254"/>
      <c r="D3059" s="234" t="s">
        <v>188</v>
      </c>
      <c r="E3059" s="255" t="s">
        <v>1</v>
      </c>
      <c r="F3059" s="256" t="s">
        <v>710</v>
      </c>
      <c r="G3059" s="254"/>
      <c r="H3059" s="257">
        <v>0.675</v>
      </c>
      <c r="I3059" s="258"/>
      <c r="J3059" s="254"/>
      <c r="K3059" s="254"/>
      <c r="L3059" s="259"/>
      <c r="M3059" s="260"/>
      <c r="N3059" s="261"/>
      <c r="O3059" s="261"/>
      <c r="P3059" s="261"/>
      <c r="Q3059" s="261"/>
      <c r="R3059" s="261"/>
      <c r="S3059" s="261"/>
      <c r="T3059" s="262"/>
      <c r="U3059" s="14"/>
      <c r="V3059" s="14"/>
      <c r="W3059" s="14"/>
      <c r="X3059" s="14"/>
      <c r="Y3059" s="14"/>
      <c r="Z3059" s="14"/>
      <c r="AA3059" s="14"/>
      <c r="AB3059" s="14"/>
      <c r="AC3059" s="14"/>
      <c r="AD3059" s="14"/>
      <c r="AE3059" s="14"/>
      <c r="AT3059" s="263" t="s">
        <v>188</v>
      </c>
      <c r="AU3059" s="263" t="s">
        <v>82</v>
      </c>
      <c r="AV3059" s="14" t="s">
        <v>82</v>
      </c>
      <c r="AW3059" s="14" t="s">
        <v>30</v>
      </c>
      <c r="AX3059" s="14" t="s">
        <v>73</v>
      </c>
      <c r="AY3059" s="263" t="s">
        <v>129</v>
      </c>
    </row>
    <row r="3060" spans="1:51" s="14" customFormat="1" ht="12">
      <c r="A3060" s="14"/>
      <c r="B3060" s="253"/>
      <c r="C3060" s="254"/>
      <c r="D3060" s="234" t="s">
        <v>188</v>
      </c>
      <c r="E3060" s="255" t="s">
        <v>1</v>
      </c>
      <c r="F3060" s="256" t="s">
        <v>703</v>
      </c>
      <c r="G3060" s="254"/>
      <c r="H3060" s="257">
        <v>0.135</v>
      </c>
      <c r="I3060" s="258"/>
      <c r="J3060" s="254"/>
      <c r="K3060" s="254"/>
      <c r="L3060" s="259"/>
      <c r="M3060" s="260"/>
      <c r="N3060" s="261"/>
      <c r="O3060" s="261"/>
      <c r="P3060" s="261"/>
      <c r="Q3060" s="261"/>
      <c r="R3060" s="261"/>
      <c r="S3060" s="261"/>
      <c r="T3060" s="262"/>
      <c r="U3060" s="14"/>
      <c r="V3060" s="14"/>
      <c r="W3060" s="14"/>
      <c r="X3060" s="14"/>
      <c r="Y3060" s="14"/>
      <c r="Z3060" s="14"/>
      <c r="AA3060" s="14"/>
      <c r="AB3060" s="14"/>
      <c r="AC3060" s="14"/>
      <c r="AD3060" s="14"/>
      <c r="AE3060" s="14"/>
      <c r="AT3060" s="263" t="s">
        <v>188</v>
      </c>
      <c r="AU3060" s="263" t="s">
        <v>82</v>
      </c>
      <c r="AV3060" s="14" t="s">
        <v>82</v>
      </c>
      <c r="AW3060" s="14" t="s">
        <v>30</v>
      </c>
      <c r="AX3060" s="14" t="s">
        <v>73</v>
      </c>
      <c r="AY3060" s="263" t="s">
        <v>129</v>
      </c>
    </row>
    <row r="3061" spans="1:51" s="14" customFormat="1" ht="12">
      <c r="A3061" s="14"/>
      <c r="B3061" s="253"/>
      <c r="C3061" s="254"/>
      <c r="D3061" s="234" t="s">
        <v>188</v>
      </c>
      <c r="E3061" s="255" t="s">
        <v>1</v>
      </c>
      <c r="F3061" s="256" t="s">
        <v>739</v>
      </c>
      <c r="G3061" s="254"/>
      <c r="H3061" s="257">
        <v>0.9</v>
      </c>
      <c r="I3061" s="258"/>
      <c r="J3061" s="254"/>
      <c r="K3061" s="254"/>
      <c r="L3061" s="259"/>
      <c r="M3061" s="260"/>
      <c r="N3061" s="261"/>
      <c r="O3061" s="261"/>
      <c r="P3061" s="261"/>
      <c r="Q3061" s="261"/>
      <c r="R3061" s="261"/>
      <c r="S3061" s="261"/>
      <c r="T3061" s="262"/>
      <c r="U3061" s="14"/>
      <c r="V3061" s="14"/>
      <c r="W3061" s="14"/>
      <c r="X3061" s="14"/>
      <c r="Y3061" s="14"/>
      <c r="Z3061" s="14"/>
      <c r="AA3061" s="14"/>
      <c r="AB3061" s="14"/>
      <c r="AC3061" s="14"/>
      <c r="AD3061" s="14"/>
      <c r="AE3061" s="14"/>
      <c r="AT3061" s="263" t="s">
        <v>188</v>
      </c>
      <c r="AU3061" s="263" t="s">
        <v>82</v>
      </c>
      <c r="AV3061" s="14" t="s">
        <v>82</v>
      </c>
      <c r="AW3061" s="14" t="s">
        <v>30</v>
      </c>
      <c r="AX3061" s="14" t="s">
        <v>73</v>
      </c>
      <c r="AY3061" s="263" t="s">
        <v>129</v>
      </c>
    </row>
    <row r="3062" spans="1:51" s="16" customFormat="1" ht="12">
      <c r="A3062" s="16"/>
      <c r="B3062" s="286"/>
      <c r="C3062" s="287"/>
      <c r="D3062" s="234" t="s">
        <v>188</v>
      </c>
      <c r="E3062" s="288" t="s">
        <v>1</v>
      </c>
      <c r="F3062" s="289" t="s">
        <v>451</v>
      </c>
      <c r="G3062" s="287"/>
      <c r="H3062" s="290">
        <v>244.03700000000006</v>
      </c>
      <c r="I3062" s="291"/>
      <c r="J3062" s="287"/>
      <c r="K3062" s="287"/>
      <c r="L3062" s="292"/>
      <c r="M3062" s="293"/>
      <c r="N3062" s="294"/>
      <c r="O3062" s="294"/>
      <c r="P3062" s="294"/>
      <c r="Q3062" s="294"/>
      <c r="R3062" s="294"/>
      <c r="S3062" s="294"/>
      <c r="T3062" s="295"/>
      <c r="U3062" s="16"/>
      <c r="V3062" s="16"/>
      <c r="W3062" s="16"/>
      <c r="X3062" s="16"/>
      <c r="Y3062" s="16"/>
      <c r="Z3062" s="16"/>
      <c r="AA3062" s="16"/>
      <c r="AB3062" s="16"/>
      <c r="AC3062" s="16"/>
      <c r="AD3062" s="16"/>
      <c r="AE3062" s="16"/>
      <c r="AT3062" s="296" t="s">
        <v>188</v>
      </c>
      <c r="AU3062" s="296" t="s">
        <v>82</v>
      </c>
      <c r="AV3062" s="16" t="s">
        <v>141</v>
      </c>
      <c r="AW3062" s="16" t="s">
        <v>30</v>
      </c>
      <c r="AX3062" s="16" t="s">
        <v>73</v>
      </c>
      <c r="AY3062" s="296" t="s">
        <v>129</v>
      </c>
    </row>
    <row r="3063" spans="1:51" s="13" customFormat="1" ht="12">
      <c r="A3063" s="13"/>
      <c r="B3063" s="243"/>
      <c r="C3063" s="244"/>
      <c r="D3063" s="234" t="s">
        <v>188</v>
      </c>
      <c r="E3063" s="245" t="s">
        <v>1</v>
      </c>
      <c r="F3063" s="246" t="s">
        <v>1776</v>
      </c>
      <c r="G3063" s="244"/>
      <c r="H3063" s="245" t="s">
        <v>1</v>
      </c>
      <c r="I3063" s="247"/>
      <c r="J3063" s="244"/>
      <c r="K3063" s="244"/>
      <c r="L3063" s="248"/>
      <c r="M3063" s="249"/>
      <c r="N3063" s="250"/>
      <c r="O3063" s="250"/>
      <c r="P3063" s="250"/>
      <c r="Q3063" s="250"/>
      <c r="R3063" s="250"/>
      <c r="S3063" s="250"/>
      <c r="T3063" s="251"/>
      <c r="U3063" s="13"/>
      <c r="V3063" s="13"/>
      <c r="W3063" s="13"/>
      <c r="X3063" s="13"/>
      <c r="Y3063" s="13"/>
      <c r="Z3063" s="13"/>
      <c r="AA3063" s="13"/>
      <c r="AB3063" s="13"/>
      <c r="AC3063" s="13"/>
      <c r="AD3063" s="13"/>
      <c r="AE3063" s="13"/>
      <c r="AT3063" s="252" t="s">
        <v>188</v>
      </c>
      <c r="AU3063" s="252" t="s">
        <v>82</v>
      </c>
      <c r="AV3063" s="13" t="s">
        <v>80</v>
      </c>
      <c r="AW3063" s="13" t="s">
        <v>30</v>
      </c>
      <c r="AX3063" s="13" t="s">
        <v>73</v>
      </c>
      <c r="AY3063" s="252" t="s">
        <v>129</v>
      </c>
    </row>
    <row r="3064" spans="1:51" s="14" customFormat="1" ht="12">
      <c r="A3064" s="14"/>
      <c r="B3064" s="253"/>
      <c r="C3064" s="254"/>
      <c r="D3064" s="234" t="s">
        <v>188</v>
      </c>
      <c r="E3064" s="255" t="s">
        <v>1</v>
      </c>
      <c r="F3064" s="256" t="s">
        <v>1074</v>
      </c>
      <c r="G3064" s="254"/>
      <c r="H3064" s="257">
        <v>2.52</v>
      </c>
      <c r="I3064" s="258"/>
      <c r="J3064" s="254"/>
      <c r="K3064" s="254"/>
      <c r="L3064" s="259"/>
      <c r="M3064" s="260"/>
      <c r="N3064" s="261"/>
      <c r="O3064" s="261"/>
      <c r="P3064" s="261"/>
      <c r="Q3064" s="261"/>
      <c r="R3064" s="261"/>
      <c r="S3064" s="261"/>
      <c r="T3064" s="262"/>
      <c r="U3064" s="14"/>
      <c r="V3064" s="14"/>
      <c r="W3064" s="14"/>
      <c r="X3064" s="14"/>
      <c r="Y3064" s="14"/>
      <c r="Z3064" s="14"/>
      <c r="AA3064" s="14"/>
      <c r="AB3064" s="14"/>
      <c r="AC3064" s="14"/>
      <c r="AD3064" s="14"/>
      <c r="AE3064" s="14"/>
      <c r="AT3064" s="263" t="s">
        <v>188</v>
      </c>
      <c r="AU3064" s="263" t="s">
        <v>82</v>
      </c>
      <c r="AV3064" s="14" t="s">
        <v>82</v>
      </c>
      <c r="AW3064" s="14" t="s">
        <v>30</v>
      </c>
      <c r="AX3064" s="14" t="s">
        <v>73</v>
      </c>
      <c r="AY3064" s="263" t="s">
        <v>129</v>
      </c>
    </row>
    <row r="3065" spans="1:51" s="14" customFormat="1" ht="12">
      <c r="A3065" s="14"/>
      <c r="B3065" s="253"/>
      <c r="C3065" s="254"/>
      <c r="D3065" s="234" t="s">
        <v>188</v>
      </c>
      <c r="E3065" s="255" t="s">
        <v>1</v>
      </c>
      <c r="F3065" s="256" t="s">
        <v>1770</v>
      </c>
      <c r="G3065" s="254"/>
      <c r="H3065" s="257">
        <v>5.022</v>
      </c>
      <c r="I3065" s="258"/>
      <c r="J3065" s="254"/>
      <c r="K3065" s="254"/>
      <c r="L3065" s="259"/>
      <c r="M3065" s="260"/>
      <c r="N3065" s="261"/>
      <c r="O3065" s="261"/>
      <c r="P3065" s="261"/>
      <c r="Q3065" s="261"/>
      <c r="R3065" s="261"/>
      <c r="S3065" s="261"/>
      <c r="T3065" s="262"/>
      <c r="U3065" s="14"/>
      <c r="V3065" s="14"/>
      <c r="W3065" s="14"/>
      <c r="X3065" s="14"/>
      <c r="Y3065" s="14"/>
      <c r="Z3065" s="14"/>
      <c r="AA3065" s="14"/>
      <c r="AB3065" s="14"/>
      <c r="AC3065" s="14"/>
      <c r="AD3065" s="14"/>
      <c r="AE3065" s="14"/>
      <c r="AT3065" s="263" t="s">
        <v>188</v>
      </c>
      <c r="AU3065" s="263" t="s">
        <v>82</v>
      </c>
      <c r="AV3065" s="14" t="s">
        <v>82</v>
      </c>
      <c r="AW3065" s="14" t="s">
        <v>30</v>
      </c>
      <c r="AX3065" s="14" t="s">
        <v>73</v>
      </c>
      <c r="AY3065" s="263" t="s">
        <v>129</v>
      </c>
    </row>
    <row r="3066" spans="1:51" s="14" customFormat="1" ht="12">
      <c r="A3066" s="14"/>
      <c r="B3066" s="253"/>
      <c r="C3066" s="254"/>
      <c r="D3066" s="234" t="s">
        <v>188</v>
      </c>
      <c r="E3066" s="255" t="s">
        <v>1</v>
      </c>
      <c r="F3066" s="256" t="s">
        <v>1771</v>
      </c>
      <c r="G3066" s="254"/>
      <c r="H3066" s="257">
        <v>3.162</v>
      </c>
      <c r="I3066" s="258"/>
      <c r="J3066" s="254"/>
      <c r="K3066" s="254"/>
      <c r="L3066" s="259"/>
      <c r="M3066" s="260"/>
      <c r="N3066" s="261"/>
      <c r="O3066" s="261"/>
      <c r="P3066" s="261"/>
      <c r="Q3066" s="261"/>
      <c r="R3066" s="261"/>
      <c r="S3066" s="261"/>
      <c r="T3066" s="262"/>
      <c r="U3066" s="14"/>
      <c r="V3066" s="14"/>
      <c r="W3066" s="14"/>
      <c r="X3066" s="14"/>
      <c r="Y3066" s="14"/>
      <c r="Z3066" s="14"/>
      <c r="AA3066" s="14"/>
      <c r="AB3066" s="14"/>
      <c r="AC3066" s="14"/>
      <c r="AD3066" s="14"/>
      <c r="AE3066" s="14"/>
      <c r="AT3066" s="263" t="s">
        <v>188</v>
      </c>
      <c r="AU3066" s="263" t="s">
        <v>82</v>
      </c>
      <c r="AV3066" s="14" t="s">
        <v>82</v>
      </c>
      <c r="AW3066" s="14" t="s">
        <v>30</v>
      </c>
      <c r="AX3066" s="14" t="s">
        <v>73</v>
      </c>
      <c r="AY3066" s="263" t="s">
        <v>129</v>
      </c>
    </row>
    <row r="3067" spans="1:51" s="16" customFormat="1" ht="12">
      <c r="A3067" s="16"/>
      <c r="B3067" s="286"/>
      <c r="C3067" s="287"/>
      <c r="D3067" s="234" t="s">
        <v>188</v>
      </c>
      <c r="E3067" s="288" t="s">
        <v>1</v>
      </c>
      <c r="F3067" s="289" t="s">
        <v>451</v>
      </c>
      <c r="G3067" s="287"/>
      <c r="H3067" s="290">
        <v>10.704</v>
      </c>
      <c r="I3067" s="291"/>
      <c r="J3067" s="287"/>
      <c r="K3067" s="287"/>
      <c r="L3067" s="292"/>
      <c r="M3067" s="293"/>
      <c r="N3067" s="294"/>
      <c r="O3067" s="294"/>
      <c r="P3067" s="294"/>
      <c r="Q3067" s="294"/>
      <c r="R3067" s="294"/>
      <c r="S3067" s="294"/>
      <c r="T3067" s="295"/>
      <c r="U3067" s="16"/>
      <c r="V3067" s="16"/>
      <c r="W3067" s="16"/>
      <c r="X3067" s="16"/>
      <c r="Y3067" s="16"/>
      <c r="Z3067" s="16"/>
      <c r="AA3067" s="16"/>
      <c r="AB3067" s="16"/>
      <c r="AC3067" s="16"/>
      <c r="AD3067" s="16"/>
      <c r="AE3067" s="16"/>
      <c r="AT3067" s="296" t="s">
        <v>188</v>
      </c>
      <c r="AU3067" s="296" t="s">
        <v>82</v>
      </c>
      <c r="AV3067" s="16" t="s">
        <v>141</v>
      </c>
      <c r="AW3067" s="16" t="s">
        <v>30</v>
      </c>
      <c r="AX3067" s="16" t="s">
        <v>73</v>
      </c>
      <c r="AY3067" s="296" t="s">
        <v>129</v>
      </c>
    </row>
    <row r="3068" spans="1:51" s="13" customFormat="1" ht="12">
      <c r="A3068" s="13"/>
      <c r="B3068" s="243"/>
      <c r="C3068" s="244"/>
      <c r="D3068" s="234" t="s">
        <v>188</v>
      </c>
      <c r="E3068" s="245" t="s">
        <v>1</v>
      </c>
      <c r="F3068" s="246" t="s">
        <v>740</v>
      </c>
      <c r="G3068" s="244"/>
      <c r="H3068" s="245" t="s">
        <v>1</v>
      </c>
      <c r="I3068" s="247"/>
      <c r="J3068" s="244"/>
      <c r="K3068" s="244"/>
      <c r="L3068" s="248"/>
      <c r="M3068" s="249"/>
      <c r="N3068" s="250"/>
      <c r="O3068" s="250"/>
      <c r="P3068" s="250"/>
      <c r="Q3068" s="250"/>
      <c r="R3068" s="250"/>
      <c r="S3068" s="250"/>
      <c r="T3068" s="251"/>
      <c r="U3068" s="13"/>
      <c r="V3068" s="13"/>
      <c r="W3068" s="13"/>
      <c r="X3068" s="13"/>
      <c r="Y3068" s="13"/>
      <c r="Z3068" s="13"/>
      <c r="AA3068" s="13"/>
      <c r="AB3068" s="13"/>
      <c r="AC3068" s="13"/>
      <c r="AD3068" s="13"/>
      <c r="AE3068" s="13"/>
      <c r="AT3068" s="252" t="s">
        <v>188</v>
      </c>
      <c r="AU3068" s="252" t="s">
        <v>82</v>
      </c>
      <c r="AV3068" s="13" t="s">
        <v>80</v>
      </c>
      <c r="AW3068" s="13" t="s">
        <v>30</v>
      </c>
      <c r="AX3068" s="13" t="s">
        <v>73</v>
      </c>
      <c r="AY3068" s="252" t="s">
        <v>129</v>
      </c>
    </row>
    <row r="3069" spans="1:51" s="13" customFormat="1" ht="12">
      <c r="A3069" s="13"/>
      <c r="B3069" s="243"/>
      <c r="C3069" s="244"/>
      <c r="D3069" s="234" t="s">
        <v>188</v>
      </c>
      <c r="E3069" s="245" t="s">
        <v>1</v>
      </c>
      <c r="F3069" s="246" t="s">
        <v>205</v>
      </c>
      <c r="G3069" s="244"/>
      <c r="H3069" s="245" t="s">
        <v>1</v>
      </c>
      <c r="I3069" s="247"/>
      <c r="J3069" s="244"/>
      <c r="K3069" s="244"/>
      <c r="L3069" s="248"/>
      <c r="M3069" s="249"/>
      <c r="N3069" s="250"/>
      <c r="O3069" s="250"/>
      <c r="P3069" s="250"/>
      <c r="Q3069" s="250"/>
      <c r="R3069" s="250"/>
      <c r="S3069" s="250"/>
      <c r="T3069" s="251"/>
      <c r="U3069" s="13"/>
      <c r="V3069" s="13"/>
      <c r="W3069" s="13"/>
      <c r="X3069" s="13"/>
      <c r="Y3069" s="13"/>
      <c r="Z3069" s="13"/>
      <c r="AA3069" s="13"/>
      <c r="AB3069" s="13"/>
      <c r="AC3069" s="13"/>
      <c r="AD3069" s="13"/>
      <c r="AE3069" s="13"/>
      <c r="AT3069" s="252" t="s">
        <v>188</v>
      </c>
      <c r="AU3069" s="252" t="s">
        <v>82</v>
      </c>
      <c r="AV3069" s="13" t="s">
        <v>80</v>
      </c>
      <c r="AW3069" s="13" t="s">
        <v>30</v>
      </c>
      <c r="AX3069" s="13" t="s">
        <v>73</v>
      </c>
      <c r="AY3069" s="252" t="s">
        <v>129</v>
      </c>
    </row>
    <row r="3070" spans="1:51" s="14" customFormat="1" ht="12">
      <c r="A3070" s="14"/>
      <c r="B3070" s="253"/>
      <c r="C3070" s="254"/>
      <c r="D3070" s="234" t="s">
        <v>188</v>
      </c>
      <c r="E3070" s="255" t="s">
        <v>1</v>
      </c>
      <c r="F3070" s="256" t="s">
        <v>447</v>
      </c>
      <c r="G3070" s="254"/>
      <c r="H3070" s="257">
        <v>8.606</v>
      </c>
      <c r="I3070" s="258"/>
      <c r="J3070" s="254"/>
      <c r="K3070" s="254"/>
      <c r="L3070" s="259"/>
      <c r="M3070" s="260"/>
      <c r="N3070" s="261"/>
      <c r="O3070" s="261"/>
      <c r="P3070" s="261"/>
      <c r="Q3070" s="261"/>
      <c r="R3070" s="261"/>
      <c r="S3070" s="261"/>
      <c r="T3070" s="262"/>
      <c r="U3070" s="14"/>
      <c r="V3070" s="14"/>
      <c r="W3070" s="14"/>
      <c r="X3070" s="14"/>
      <c r="Y3070" s="14"/>
      <c r="Z3070" s="14"/>
      <c r="AA3070" s="14"/>
      <c r="AB3070" s="14"/>
      <c r="AC3070" s="14"/>
      <c r="AD3070" s="14"/>
      <c r="AE3070" s="14"/>
      <c r="AT3070" s="263" t="s">
        <v>188</v>
      </c>
      <c r="AU3070" s="263" t="s">
        <v>82</v>
      </c>
      <c r="AV3070" s="14" t="s">
        <v>82</v>
      </c>
      <c r="AW3070" s="14" t="s">
        <v>30</v>
      </c>
      <c r="AX3070" s="14" t="s">
        <v>73</v>
      </c>
      <c r="AY3070" s="263" t="s">
        <v>129</v>
      </c>
    </row>
    <row r="3071" spans="1:51" s="14" customFormat="1" ht="12">
      <c r="A3071" s="14"/>
      <c r="B3071" s="253"/>
      <c r="C3071" s="254"/>
      <c r="D3071" s="234" t="s">
        <v>188</v>
      </c>
      <c r="E3071" s="255" t="s">
        <v>1</v>
      </c>
      <c r="F3071" s="256" t="s">
        <v>741</v>
      </c>
      <c r="G3071" s="254"/>
      <c r="H3071" s="257">
        <v>8.1</v>
      </c>
      <c r="I3071" s="258"/>
      <c r="J3071" s="254"/>
      <c r="K3071" s="254"/>
      <c r="L3071" s="259"/>
      <c r="M3071" s="260"/>
      <c r="N3071" s="261"/>
      <c r="O3071" s="261"/>
      <c r="P3071" s="261"/>
      <c r="Q3071" s="261"/>
      <c r="R3071" s="261"/>
      <c r="S3071" s="261"/>
      <c r="T3071" s="262"/>
      <c r="U3071" s="14"/>
      <c r="V3071" s="14"/>
      <c r="W3071" s="14"/>
      <c r="X3071" s="14"/>
      <c r="Y3071" s="14"/>
      <c r="Z3071" s="14"/>
      <c r="AA3071" s="14"/>
      <c r="AB3071" s="14"/>
      <c r="AC3071" s="14"/>
      <c r="AD3071" s="14"/>
      <c r="AE3071" s="14"/>
      <c r="AT3071" s="263" t="s">
        <v>188</v>
      </c>
      <c r="AU3071" s="263" t="s">
        <v>82</v>
      </c>
      <c r="AV3071" s="14" t="s">
        <v>82</v>
      </c>
      <c r="AW3071" s="14" t="s">
        <v>30</v>
      </c>
      <c r="AX3071" s="14" t="s">
        <v>73</v>
      </c>
      <c r="AY3071" s="263" t="s">
        <v>129</v>
      </c>
    </row>
    <row r="3072" spans="1:51" s="14" customFormat="1" ht="12">
      <c r="A3072" s="14"/>
      <c r="B3072" s="253"/>
      <c r="C3072" s="254"/>
      <c r="D3072" s="234" t="s">
        <v>188</v>
      </c>
      <c r="E3072" s="255" t="s">
        <v>1</v>
      </c>
      <c r="F3072" s="256" t="s">
        <v>446</v>
      </c>
      <c r="G3072" s="254"/>
      <c r="H3072" s="257">
        <v>0.168</v>
      </c>
      <c r="I3072" s="258"/>
      <c r="J3072" s="254"/>
      <c r="K3072" s="254"/>
      <c r="L3072" s="259"/>
      <c r="M3072" s="260"/>
      <c r="N3072" s="261"/>
      <c r="O3072" s="261"/>
      <c r="P3072" s="261"/>
      <c r="Q3072" s="261"/>
      <c r="R3072" s="261"/>
      <c r="S3072" s="261"/>
      <c r="T3072" s="262"/>
      <c r="U3072" s="14"/>
      <c r="V3072" s="14"/>
      <c r="W3072" s="14"/>
      <c r="X3072" s="14"/>
      <c r="Y3072" s="14"/>
      <c r="Z3072" s="14"/>
      <c r="AA3072" s="14"/>
      <c r="AB3072" s="14"/>
      <c r="AC3072" s="14"/>
      <c r="AD3072" s="14"/>
      <c r="AE3072" s="14"/>
      <c r="AT3072" s="263" t="s">
        <v>188</v>
      </c>
      <c r="AU3072" s="263" t="s">
        <v>82</v>
      </c>
      <c r="AV3072" s="14" t="s">
        <v>82</v>
      </c>
      <c r="AW3072" s="14" t="s">
        <v>30</v>
      </c>
      <c r="AX3072" s="14" t="s">
        <v>73</v>
      </c>
      <c r="AY3072" s="263" t="s">
        <v>129</v>
      </c>
    </row>
    <row r="3073" spans="1:51" s="14" customFormat="1" ht="12">
      <c r="A3073" s="14"/>
      <c r="B3073" s="253"/>
      <c r="C3073" s="254"/>
      <c r="D3073" s="234" t="s">
        <v>188</v>
      </c>
      <c r="E3073" s="255" t="s">
        <v>1</v>
      </c>
      <c r="F3073" s="256" t="s">
        <v>691</v>
      </c>
      <c r="G3073" s="254"/>
      <c r="H3073" s="257">
        <v>0.338</v>
      </c>
      <c r="I3073" s="258"/>
      <c r="J3073" s="254"/>
      <c r="K3073" s="254"/>
      <c r="L3073" s="259"/>
      <c r="M3073" s="260"/>
      <c r="N3073" s="261"/>
      <c r="O3073" s="261"/>
      <c r="P3073" s="261"/>
      <c r="Q3073" s="261"/>
      <c r="R3073" s="261"/>
      <c r="S3073" s="261"/>
      <c r="T3073" s="262"/>
      <c r="U3073" s="14"/>
      <c r="V3073" s="14"/>
      <c r="W3073" s="14"/>
      <c r="X3073" s="14"/>
      <c r="Y3073" s="14"/>
      <c r="Z3073" s="14"/>
      <c r="AA3073" s="14"/>
      <c r="AB3073" s="14"/>
      <c r="AC3073" s="14"/>
      <c r="AD3073" s="14"/>
      <c r="AE3073" s="14"/>
      <c r="AT3073" s="263" t="s">
        <v>188</v>
      </c>
      <c r="AU3073" s="263" t="s">
        <v>82</v>
      </c>
      <c r="AV3073" s="14" t="s">
        <v>82</v>
      </c>
      <c r="AW3073" s="14" t="s">
        <v>30</v>
      </c>
      <c r="AX3073" s="14" t="s">
        <v>73</v>
      </c>
      <c r="AY3073" s="263" t="s">
        <v>129</v>
      </c>
    </row>
    <row r="3074" spans="1:51" s="14" customFormat="1" ht="12">
      <c r="A3074" s="14"/>
      <c r="B3074" s="253"/>
      <c r="C3074" s="254"/>
      <c r="D3074" s="234" t="s">
        <v>188</v>
      </c>
      <c r="E3074" s="255" t="s">
        <v>1</v>
      </c>
      <c r="F3074" s="256" t="s">
        <v>703</v>
      </c>
      <c r="G3074" s="254"/>
      <c r="H3074" s="257">
        <v>0.135</v>
      </c>
      <c r="I3074" s="258"/>
      <c r="J3074" s="254"/>
      <c r="K3074" s="254"/>
      <c r="L3074" s="259"/>
      <c r="M3074" s="260"/>
      <c r="N3074" s="261"/>
      <c r="O3074" s="261"/>
      <c r="P3074" s="261"/>
      <c r="Q3074" s="261"/>
      <c r="R3074" s="261"/>
      <c r="S3074" s="261"/>
      <c r="T3074" s="262"/>
      <c r="U3074" s="14"/>
      <c r="V3074" s="14"/>
      <c r="W3074" s="14"/>
      <c r="X3074" s="14"/>
      <c r="Y3074" s="14"/>
      <c r="Z3074" s="14"/>
      <c r="AA3074" s="14"/>
      <c r="AB3074" s="14"/>
      <c r="AC3074" s="14"/>
      <c r="AD3074" s="14"/>
      <c r="AE3074" s="14"/>
      <c r="AT3074" s="263" t="s">
        <v>188</v>
      </c>
      <c r="AU3074" s="263" t="s">
        <v>82</v>
      </c>
      <c r="AV3074" s="14" t="s">
        <v>82</v>
      </c>
      <c r="AW3074" s="14" t="s">
        <v>30</v>
      </c>
      <c r="AX3074" s="14" t="s">
        <v>73</v>
      </c>
      <c r="AY3074" s="263" t="s">
        <v>129</v>
      </c>
    </row>
    <row r="3075" spans="1:51" s="14" customFormat="1" ht="12">
      <c r="A3075" s="14"/>
      <c r="B3075" s="253"/>
      <c r="C3075" s="254"/>
      <c r="D3075" s="234" t="s">
        <v>188</v>
      </c>
      <c r="E3075" s="255" t="s">
        <v>1</v>
      </c>
      <c r="F3075" s="256" t="s">
        <v>692</v>
      </c>
      <c r="G3075" s="254"/>
      <c r="H3075" s="257">
        <v>0.765</v>
      </c>
      <c r="I3075" s="258"/>
      <c r="J3075" s="254"/>
      <c r="K3075" s="254"/>
      <c r="L3075" s="259"/>
      <c r="M3075" s="260"/>
      <c r="N3075" s="261"/>
      <c r="O3075" s="261"/>
      <c r="P3075" s="261"/>
      <c r="Q3075" s="261"/>
      <c r="R3075" s="261"/>
      <c r="S3075" s="261"/>
      <c r="T3075" s="262"/>
      <c r="U3075" s="14"/>
      <c r="V3075" s="14"/>
      <c r="W3075" s="14"/>
      <c r="X3075" s="14"/>
      <c r="Y3075" s="14"/>
      <c r="Z3075" s="14"/>
      <c r="AA3075" s="14"/>
      <c r="AB3075" s="14"/>
      <c r="AC3075" s="14"/>
      <c r="AD3075" s="14"/>
      <c r="AE3075" s="14"/>
      <c r="AT3075" s="263" t="s">
        <v>188</v>
      </c>
      <c r="AU3075" s="263" t="s">
        <v>82</v>
      </c>
      <c r="AV3075" s="14" t="s">
        <v>82</v>
      </c>
      <c r="AW3075" s="14" t="s">
        <v>30</v>
      </c>
      <c r="AX3075" s="14" t="s">
        <v>73</v>
      </c>
      <c r="AY3075" s="263" t="s">
        <v>129</v>
      </c>
    </row>
    <row r="3076" spans="1:51" s="13" customFormat="1" ht="12">
      <c r="A3076" s="13"/>
      <c r="B3076" s="243"/>
      <c r="C3076" s="244"/>
      <c r="D3076" s="234" t="s">
        <v>188</v>
      </c>
      <c r="E3076" s="245" t="s">
        <v>1</v>
      </c>
      <c r="F3076" s="246" t="s">
        <v>380</v>
      </c>
      <c r="G3076" s="244"/>
      <c r="H3076" s="245" t="s">
        <v>1</v>
      </c>
      <c r="I3076" s="247"/>
      <c r="J3076" s="244"/>
      <c r="K3076" s="244"/>
      <c r="L3076" s="248"/>
      <c r="M3076" s="249"/>
      <c r="N3076" s="250"/>
      <c r="O3076" s="250"/>
      <c r="P3076" s="250"/>
      <c r="Q3076" s="250"/>
      <c r="R3076" s="250"/>
      <c r="S3076" s="250"/>
      <c r="T3076" s="251"/>
      <c r="U3076" s="13"/>
      <c r="V3076" s="13"/>
      <c r="W3076" s="13"/>
      <c r="X3076" s="13"/>
      <c r="Y3076" s="13"/>
      <c r="Z3076" s="13"/>
      <c r="AA3076" s="13"/>
      <c r="AB3076" s="13"/>
      <c r="AC3076" s="13"/>
      <c r="AD3076" s="13"/>
      <c r="AE3076" s="13"/>
      <c r="AT3076" s="252" t="s">
        <v>188</v>
      </c>
      <c r="AU3076" s="252" t="s">
        <v>82</v>
      </c>
      <c r="AV3076" s="13" t="s">
        <v>80</v>
      </c>
      <c r="AW3076" s="13" t="s">
        <v>30</v>
      </c>
      <c r="AX3076" s="13" t="s">
        <v>73</v>
      </c>
      <c r="AY3076" s="252" t="s">
        <v>129</v>
      </c>
    </row>
    <row r="3077" spans="1:51" s="14" customFormat="1" ht="12">
      <c r="A3077" s="14"/>
      <c r="B3077" s="253"/>
      <c r="C3077" s="254"/>
      <c r="D3077" s="234" t="s">
        <v>188</v>
      </c>
      <c r="E3077" s="255" t="s">
        <v>1</v>
      </c>
      <c r="F3077" s="256" t="s">
        <v>448</v>
      </c>
      <c r="G3077" s="254"/>
      <c r="H3077" s="257">
        <v>17.25</v>
      </c>
      <c r="I3077" s="258"/>
      <c r="J3077" s="254"/>
      <c r="K3077" s="254"/>
      <c r="L3077" s="259"/>
      <c r="M3077" s="260"/>
      <c r="N3077" s="261"/>
      <c r="O3077" s="261"/>
      <c r="P3077" s="261"/>
      <c r="Q3077" s="261"/>
      <c r="R3077" s="261"/>
      <c r="S3077" s="261"/>
      <c r="T3077" s="262"/>
      <c r="U3077" s="14"/>
      <c r="V3077" s="14"/>
      <c r="W3077" s="14"/>
      <c r="X3077" s="14"/>
      <c r="Y3077" s="14"/>
      <c r="Z3077" s="14"/>
      <c r="AA3077" s="14"/>
      <c r="AB3077" s="14"/>
      <c r="AC3077" s="14"/>
      <c r="AD3077" s="14"/>
      <c r="AE3077" s="14"/>
      <c r="AT3077" s="263" t="s">
        <v>188</v>
      </c>
      <c r="AU3077" s="263" t="s">
        <v>82</v>
      </c>
      <c r="AV3077" s="14" t="s">
        <v>82</v>
      </c>
      <c r="AW3077" s="14" t="s">
        <v>30</v>
      </c>
      <c r="AX3077" s="14" t="s">
        <v>73</v>
      </c>
      <c r="AY3077" s="263" t="s">
        <v>129</v>
      </c>
    </row>
    <row r="3078" spans="1:51" s="14" customFormat="1" ht="12">
      <c r="A3078" s="14"/>
      <c r="B3078" s="253"/>
      <c r="C3078" s="254"/>
      <c r="D3078" s="234" t="s">
        <v>188</v>
      </c>
      <c r="E3078" s="255" t="s">
        <v>1</v>
      </c>
      <c r="F3078" s="256" t="s">
        <v>710</v>
      </c>
      <c r="G3078" s="254"/>
      <c r="H3078" s="257">
        <v>0.675</v>
      </c>
      <c r="I3078" s="258"/>
      <c r="J3078" s="254"/>
      <c r="K3078" s="254"/>
      <c r="L3078" s="259"/>
      <c r="M3078" s="260"/>
      <c r="N3078" s="261"/>
      <c r="O3078" s="261"/>
      <c r="P3078" s="261"/>
      <c r="Q3078" s="261"/>
      <c r="R3078" s="261"/>
      <c r="S3078" s="261"/>
      <c r="T3078" s="262"/>
      <c r="U3078" s="14"/>
      <c r="V3078" s="14"/>
      <c r="W3078" s="14"/>
      <c r="X3078" s="14"/>
      <c r="Y3078" s="14"/>
      <c r="Z3078" s="14"/>
      <c r="AA3078" s="14"/>
      <c r="AB3078" s="14"/>
      <c r="AC3078" s="14"/>
      <c r="AD3078" s="14"/>
      <c r="AE3078" s="14"/>
      <c r="AT3078" s="263" t="s">
        <v>188</v>
      </c>
      <c r="AU3078" s="263" t="s">
        <v>82</v>
      </c>
      <c r="AV3078" s="14" t="s">
        <v>82</v>
      </c>
      <c r="AW3078" s="14" t="s">
        <v>30</v>
      </c>
      <c r="AX3078" s="14" t="s">
        <v>73</v>
      </c>
      <c r="AY3078" s="263" t="s">
        <v>129</v>
      </c>
    </row>
    <row r="3079" spans="1:51" s="14" customFormat="1" ht="12">
      <c r="A3079" s="14"/>
      <c r="B3079" s="253"/>
      <c r="C3079" s="254"/>
      <c r="D3079" s="234" t="s">
        <v>188</v>
      </c>
      <c r="E3079" s="255" t="s">
        <v>1</v>
      </c>
      <c r="F3079" s="256" t="s">
        <v>709</v>
      </c>
      <c r="G3079" s="254"/>
      <c r="H3079" s="257">
        <v>0.81</v>
      </c>
      <c r="I3079" s="258"/>
      <c r="J3079" s="254"/>
      <c r="K3079" s="254"/>
      <c r="L3079" s="259"/>
      <c r="M3079" s="260"/>
      <c r="N3079" s="261"/>
      <c r="O3079" s="261"/>
      <c r="P3079" s="261"/>
      <c r="Q3079" s="261"/>
      <c r="R3079" s="261"/>
      <c r="S3079" s="261"/>
      <c r="T3079" s="262"/>
      <c r="U3079" s="14"/>
      <c r="V3079" s="14"/>
      <c r="W3079" s="14"/>
      <c r="X3079" s="14"/>
      <c r="Y3079" s="14"/>
      <c r="Z3079" s="14"/>
      <c r="AA3079" s="14"/>
      <c r="AB3079" s="14"/>
      <c r="AC3079" s="14"/>
      <c r="AD3079" s="14"/>
      <c r="AE3079" s="14"/>
      <c r="AT3079" s="263" t="s">
        <v>188</v>
      </c>
      <c r="AU3079" s="263" t="s">
        <v>82</v>
      </c>
      <c r="AV3079" s="14" t="s">
        <v>82</v>
      </c>
      <c r="AW3079" s="14" t="s">
        <v>30</v>
      </c>
      <c r="AX3079" s="14" t="s">
        <v>73</v>
      </c>
      <c r="AY3079" s="263" t="s">
        <v>129</v>
      </c>
    </row>
    <row r="3080" spans="1:51" s="16" customFormat="1" ht="12">
      <c r="A3080" s="16"/>
      <c r="B3080" s="286"/>
      <c r="C3080" s="287"/>
      <c r="D3080" s="234" t="s">
        <v>188</v>
      </c>
      <c r="E3080" s="288" t="s">
        <v>1</v>
      </c>
      <c r="F3080" s="289" t="s">
        <v>451</v>
      </c>
      <c r="G3080" s="287"/>
      <c r="H3080" s="290">
        <v>36.847</v>
      </c>
      <c r="I3080" s="291"/>
      <c r="J3080" s="287"/>
      <c r="K3080" s="287"/>
      <c r="L3080" s="292"/>
      <c r="M3080" s="293"/>
      <c r="N3080" s="294"/>
      <c r="O3080" s="294"/>
      <c r="P3080" s="294"/>
      <c r="Q3080" s="294"/>
      <c r="R3080" s="294"/>
      <c r="S3080" s="294"/>
      <c r="T3080" s="295"/>
      <c r="U3080" s="16"/>
      <c r="V3080" s="16"/>
      <c r="W3080" s="16"/>
      <c r="X3080" s="16"/>
      <c r="Y3080" s="16"/>
      <c r="Z3080" s="16"/>
      <c r="AA3080" s="16"/>
      <c r="AB3080" s="16"/>
      <c r="AC3080" s="16"/>
      <c r="AD3080" s="16"/>
      <c r="AE3080" s="16"/>
      <c r="AT3080" s="296" t="s">
        <v>188</v>
      </c>
      <c r="AU3080" s="296" t="s">
        <v>82</v>
      </c>
      <c r="AV3080" s="16" t="s">
        <v>141</v>
      </c>
      <c r="AW3080" s="16" t="s">
        <v>30</v>
      </c>
      <c r="AX3080" s="16" t="s">
        <v>73</v>
      </c>
      <c r="AY3080" s="296" t="s">
        <v>129</v>
      </c>
    </row>
    <row r="3081" spans="1:51" s="15" customFormat="1" ht="12">
      <c r="A3081" s="15"/>
      <c r="B3081" s="264"/>
      <c r="C3081" s="265"/>
      <c r="D3081" s="234" t="s">
        <v>188</v>
      </c>
      <c r="E3081" s="266" t="s">
        <v>1</v>
      </c>
      <c r="F3081" s="267" t="s">
        <v>197</v>
      </c>
      <c r="G3081" s="265"/>
      <c r="H3081" s="268">
        <v>482.914</v>
      </c>
      <c r="I3081" s="269"/>
      <c r="J3081" s="265"/>
      <c r="K3081" s="265"/>
      <c r="L3081" s="270"/>
      <c r="M3081" s="271"/>
      <c r="N3081" s="272"/>
      <c r="O3081" s="272"/>
      <c r="P3081" s="272"/>
      <c r="Q3081" s="272"/>
      <c r="R3081" s="272"/>
      <c r="S3081" s="272"/>
      <c r="T3081" s="273"/>
      <c r="U3081" s="15"/>
      <c r="V3081" s="15"/>
      <c r="W3081" s="15"/>
      <c r="X3081" s="15"/>
      <c r="Y3081" s="15"/>
      <c r="Z3081" s="15"/>
      <c r="AA3081" s="15"/>
      <c r="AB3081" s="15"/>
      <c r="AC3081" s="15"/>
      <c r="AD3081" s="15"/>
      <c r="AE3081" s="15"/>
      <c r="AT3081" s="274" t="s">
        <v>188</v>
      </c>
      <c r="AU3081" s="274" t="s">
        <v>82</v>
      </c>
      <c r="AV3081" s="15" t="s">
        <v>136</v>
      </c>
      <c r="AW3081" s="15" t="s">
        <v>30</v>
      </c>
      <c r="AX3081" s="15" t="s">
        <v>80</v>
      </c>
      <c r="AY3081" s="274" t="s">
        <v>129</v>
      </c>
    </row>
    <row r="3082" spans="1:65" s="2" customFormat="1" ht="24.15" customHeight="1">
      <c r="A3082" s="39"/>
      <c r="B3082" s="40"/>
      <c r="C3082" s="220" t="s">
        <v>943</v>
      </c>
      <c r="D3082" s="220" t="s">
        <v>132</v>
      </c>
      <c r="E3082" s="221" t="s">
        <v>1777</v>
      </c>
      <c r="F3082" s="222" t="s">
        <v>1778</v>
      </c>
      <c r="G3082" s="223" t="s">
        <v>187</v>
      </c>
      <c r="H3082" s="224">
        <v>188.084</v>
      </c>
      <c r="I3082" s="225"/>
      <c r="J3082" s="226">
        <f>ROUND(I3082*H3082,2)</f>
        <v>0</v>
      </c>
      <c r="K3082" s="227"/>
      <c r="L3082" s="45"/>
      <c r="M3082" s="228" t="s">
        <v>1</v>
      </c>
      <c r="N3082" s="229" t="s">
        <v>38</v>
      </c>
      <c r="O3082" s="92"/>
      <c r="P3082" s="230">
        <f>O3082*H3082</f>
        <v>0</v>
      </c>
      <c r="Q3082" s="230">
        <v>0</v>
      </c>
      <c r="R3082" s="230">
        <f>Q3082*H3082</f>
        <v>0</v>
      </c>
      <c r="S3082" s="230">
        <v>0</v>
      </c>
      <c r="T3082" s="231">
        <f>S3082*H3082</f>
        <v>0</v>
      </c>
      <c r="U3082" s="39"/>
      <c r="V3082" s="39"/>
      <c r="W3082" s="39"/>
      <c r="X3082" s="39"/>
      <c r="Y3082" s="39"/>
      <c r="Z3082" s="39"/>
      <c r="AA3082" s="39"/>
      <c r="AB3082" s="39"/>
      <c r="AC3082" s="39"/>
      <c r="AD3082" s="39"/>
      <c r="AE3082" s="39"/>
      <c r="AR3082" s="232" t="s">
        <v>248</v>
      </c>
      <c r="AT3082" s="232" t="s">
        <v>132</v>
      </c>
      <c r="AU3082" s="232" t="s">
        <v>82</v>
      </c>
      <c r="AY3082" s="18" t="s">
        <v>129</v>
      </c>
      <c r="BE3082" s="233">
        <f>IF(N3082="základní",J3082,0)</f>
        <v>0</v>
      </c>
      <c r="BF3082" s="233">
        <f>IF(N3082="snížená",J3082,0)</f>
        <v>0</v>
      </c>
      <c r="BG3082" s="233">
        <f>IF(N3082="zákl. přenesená",J3082,0)</f>
        <v>0</v>
      </c>
      <c r="BH3082" s="233">
        <f>IF(N3082="sníž. přenesená",J3082,0)</f>
        <v>0</v>
      </c>
      <c r="BI3082" s="233">
        <f>IF(N3082="nulová",J3082,0)</f>
        <v>0</v>
      </c>
      <c r="BJ3082" s="18" t="s">
        <v>80</v>
      </c>
      <c r="BK3082" s="233">
        <f>ROUND(I3082*H3082,2)</f>
        <v>0</v>
      </c>
      <c r="BL3082" s="18" t="s">
        <v>248</v>
      </c>
      <c r="BM3082" s="232" t="s">
        <v>1779</v>
      </c>
    </row>
    <row r="3083" spans="1:47" s="2" customFormat="1" ht="12">
      <c r="A3083" s="39"/>
      <c r="B3083" s="40"/>
      <c r="C3083" s="41"/>
      <c r="D3083" s="234" t="s">
        <v>137</v>
      </c>
      <c r="E3083" s="41"/>
      <c r="F3083" s="235" t="s">
        <v>1778</v>
      </c>
      <c r="G3083" s="41"/>
      <c r="H3083" s="41"/>
      <c r="I3083" s="236"/>
      <c r="J3083" s="41"/>
      <c r="K3083" s="41"/>
      <c r="L3083" s="45"/>
      <c r="M3083" s="237"/>
      <c r="N3083" s="238"/>
      <c r="O3083" s="92"/>
      <c r="P3083" s="92"/>
      <c r="Q3083" s="92"/>
      <c r="R3083" s="92"/>
      <c r="S3083" s="92"/>
      <c r="T3083" s="93"/>
      <c r="U3083" s="39"/>
      <c r="V3083" s="39"/>
      <c r="W3083" s="39"/>
      <c r="X3083" s="39"/>
      <c r="Y3083" s="39"/>
      <c r="Z3083" s="39"/>
      <c r="AA3083" s="39"/>
      <c r="AB3083" s="39"/>
      <c r="AC3083" s="39"/>
      <c r="AD3083" s="39"/>
      <c r="AE3083" s="39"/>
      <c r="AT3083" s="18" t="s">
        <v>137</v>
      </c>
      <c r="AU3083" s="18" t="s">
        <v>82</v>
      </c>
    </row>
    <row r="3084" spans="1:51" s="13" customFormat="1" ht="12">
      <c r="A3084" s="13"/>
      <c r="B3084" s="243"/>
      <c r="C3084" s="244"/>
      <c r="D3084" s="234" t="s">
        <v>188</v>
      </c>
      <c r="E3084" s="245" t="s">
        <v>1</v>
      </c>
      <c r="F3084" s="246" t="s">
        <v>374</v>
      </c>
      <c r="G3084" s="244"/>
      <c r="H3084" s="245" t="s">
        <v>1</v>
      </c>
      <c r="I3084" s="247"/>
      <c r="J3084" s="244"/>
      <c r="K3084" s="244"/>
      <c r="L3084" s="248"/>
      <c r="M3084" s="249"/>
      <c r="N3084" s="250"/>
      <c r="O3084" s="250"/>
      <c r="P3084" s="250"/>
      <c r="Q3084" s="250"/>
      <c r="R3084" s="250"/>
      <c r="S3084" s="250"/>
      <c r="T3084" s="251"/>
      <c r="U3084" s="13"/>
      <c r="V3084" s="13"/>
      <c r="W3084" s="13"/>
      <c r="X3084" s="13"/>
      <c r="Y3084" s="13"/>
      <c r="Z3084" s="13"/>
      <c r="AA3084" s="13"/>
      <c r="AB3084" s="13"/>
      <c r="AC3084" s="13"/>
      <c r="AD3084" s="13"/>
      <c r="AE3084" s="13"/>
      <c r="AT3084" s="252" t="s">
        <v>188</v>
      </c>
      <c r="AU3084" s="252" t="s">
        <v>82</v>
      </c>
      <c r="AV3084" s="13" t="s">
        <v>80</v>
      </c>
      <c r="AW3084" s="13" t="s">
        <v>30</v>
      </c>
      <c r="AX3084" s="13" t="s">
        <v>73</v>
      </c>
      <c r="AY3084" s="252" t="s">
        <v>129</v>
      </c>
    </row>
    <row r="3085" spans="1:51" s="13" customFormat="1" ht="12">
      <c r="A3085" s="13"/>
      <c r="B3085" s="243"/>
      <c r="C3085" s="244"/>
      <c r="D3085" s="234" t="s">
        <v>188</v>
      </c>
      <c r="E3085" s="245" t="s">
        <v>1</v>
      </c>
      <c r="F3085" s="246" t="s">
        <v>375</v>
      </c>
      <c r="G3085" s="244"/>
      <c r="H3085" s="245" t="s">
        <v>1</v>
      </c>
      <c r="I3085" s="247"/>
      <c r="J3085" s="244"/>
      <c r="K3085" s="244"/>
      <c r="L3085" s="248"/>
      <c r="M3085" s="249"/>
      <c r="N3085" s="250"/>
      <c r="O3085" s="250"/>
      <c r="P3085" s="250"/>
      <c r="Q3085" s="250"/>
      <c r="R3085" s="250"/>
      <c r="S3085" s="250"/>
      <c r="T3085" s="251"/>
      <c r="U3085" s="13"/>
      <c r="V3085" s="13"/>
      <c r="W3085" s="13"/>
      <c r="X3085" s="13"/>
      <c r="Y3085" s="13"/>
      <c r="Z3085" s="13"/>
      <c r="AA3085" s="13"/>
      <c r="AB3085" s="13"/>
      <c r="AC3085" s="13"/>
      <c r="AD3085" s="13"/>
      <c r="AE3085" s="13"/>
      <c r="AT3085" s="252" t="s">
        <v>188</v>
      </c>
      <c r="AU3085" s="252" t="s">
        <v>82</v>
      </c>
      <c r="AV3085" s="13" t="s">
        <v>80</v>
      </c>
      <c r="AW3085" s="13" t="s">
        <v>30</v>
      </c>
      <c r="AX3085" s="13" t="s">
        <v>73</v>
      </c>
      <c r="AY3085" s="252" t="s">
        <v>129</v>
      </c>
    </row>
    <row r="3086" spans="1:51" s="14" customFormat="1" ht="12">
      <c r="A3086" s="14"/>
      <c r="B3086" s="253"/>
      <c r="C3086" s="254"/>
      <c r="D3086" s="234" t="s">
        <v>188</v>
      </c>
      <c r="E3086" s="255" t="s">
        <v>1</v>
      </c>
      <c r="F3086" s="256" t="s">
        <v>439</v>
      </c>
      <c r="G3086" s="254"/>
      <c r="H3086" s="257">
        <v>13.86</v>
      </c>
      <c r="I3086" s="258"/>
      <c r="J3086" s="254"/>
      <c r="K3086" s="254"/>
      <c r="L3086" s="259"/>
      <c r="M3086" s="260"/>
      <c r="N3086" s="261"/>
      <c r="O3086" s="261"/>
      <c r="P3086" s="261"/>
      <c r="Q3086" s="261"/>
      <c r="R3086" s="261"/>
      <c r="S3086" s="261"/>
      <c r="T3086" s="262"/>
      <c r="U3086" s="14"/>
      <c r="V3086" s="14"/>
      <c r="W3086" s="14"/>
      <c r="X3086" s="14"/>
      <c r="Y3086" s="14"/>
      <c r="Z3086" s="14"/>
      <c r="AA3086" s="14"/>
      <c r="AB3086" s="14"/>
      <c r="AC3086" s="14"/>
      <c r="AD3086" s="14"/>
      <c r="AE3086" s="14"/>
      <c r="AT3086" s="263" t="s">
        <v>188</v>
      </c>
      <c r="AU3086" s="263" t="s">
        <v>82</v>
      </c>
      <c r="AV3086" s="14" t="s">
        <v>82</v>
      </c>
      <c r="AW3086" s="14" t="s">
        <v>30</v>
      </c>
      <c r="AX3086" s="14" t="s">
        <v>73</v>
      </c>
      <c r="AY3086" s="263" t="s">
        <v>129</v>
      </c>
    </row>
    <row r="3087" spans="1:51" s="14" customFormat="1" ht="12">
      <c r="A3087" s="14"/>
      <c r="B3087" s="253"/>
      <c r="C3087" s="254"/>
      <c r="D3087" s="234" t="s">
        <v>188</v>
      </c>
      <c r="E3087" s="255" t="s">
        <v>1</v>
      </c>
      <c r="F3087" s="256" t="s">
        <v>685</v>
      </c>
      <c r="G3087" s="254"/>
      <c r="H3087" s="257">
        <v>3.6</v>
      </c>
      <c r="I3087" s="258"/>
      <c r="J3087" s="254"/>
      <c r="K3087" s="254"/>
      <c r="L3087" s="259"/>
      <c r="M3087" s="260"/>
      <c r="N3087" s="261"/>
      <c r="O3087" s="261"/>
      <c r="P3087" s="261"/>
      <c r="Q3087" s="261"/>
      <c r="R3087" s="261"/>
      <c r="S3087" s="261"/>
      <c r="T3087" s="262"/>
      <c r="U3087" s="14"/>
      <c r="V3087" s="14"/>
      <c r="W3087" s="14"/>
      <c r="X3087" s="14"/>
      <c r="Y3087" s="14"/>
      <c r="Z3087" s="14"/>
      <c r="AA3087" s="14"/>
      <c r="AB3087" s="14"/>
      <c r="AC3087" s="14"/>
      <c r="AD3087" s="14"/>
      <c r="AE3087" s="14"/>
      <c r="AT3087" s="263" t="s">
        <v>188</v>
      </c>
      <c r="AU3087" s="263" t="s">
        <v>82</v>
      </c>
      <c r="AV3087" s="14" t="s">
        <v>82</v>
      </c>
      <c r="AW3087" s="14" t="s">
        <v>30</v>
      </c>
      <c r="AX3087" s="14" t="s">
        <v>73</v>
      </c>
      <c r="AY3087" s="263" t="s">
        <v>129</v>
      </c>
    </row>
    <row r="3088" spans="1:51" s="14" customFormat="1" ht="12">
      <c r="A3088" s="14"/>
      <c r="B3088" s="253"/>
      <c r="C3088" s="254"/>
      <c r="D3088" s="234" t="s">
        <v>188</v>
      </c>
      <c r="E3088" s="255" t="s">
        <v>1</v>
      </c>
      <c r="F3088" s="256" t="s">
        <v>722</v>
      </c>
      <c r="G3088" s="254"/>
      <c r="H3088" s="257">
        <v>0.23</v>
      </c>
      <c r="I3088" s="258"/>
      <c r="J3088" s="254"/>
      <c r="K3088" s="254"/>
      <c r="L3088" s="259"/>
      <c r="M3088" s="260"/>
      <c r="N3088" s="261"/>
      <c r="O3088" s="261"/>
      <c r="P3088" s="261"/>
      <c r="Q3088" s="261"/>
      <c r="R3088" s="261"/>
      <c r="S3088" s="261"/>
      <c r="T3088" s="262"/>
      <c r="U3088" s="14"/>
      <c r="V3088" s="14"/>
      <c r="W3088" s="14"/>
      <c r="X3088" s="14"/>
      <c r="Y3088" s="14"/>
      <c r="Z3088" s="14"/>
      <c r="AA3088" s="14"/>
      <c r="AB3088" s="14"/>
      <c r="AC3088" s="14"/>
      <c r="AD3088" s="14"/>
      <c r="AE3088" s="14"/>
      <c r="AT3088" s="263" t="s">
        <v>188</v>
      </c>
      <c r="AU3088" s="263" t="s">
        <v>82</v>
      </c>
      <c r="AV3088" s="14" t="s">
        <v>82</v>
      </c>
      <c r="AW3088" s="14" t="s">
        <v>30</v>
      </c>
      <c r="AX3088" s="14" t="s">
        <v>73</v>
      </c>
      <c r="AY3088" s="263" t="s">
        <v>129</v>
      </c>
    </row>
    <row r="3089" spans="1:51" s="14" customFormat="1" ht="12">
      <c r="A3089" s="14"/>
      <c r="B3089" s="253"/>
      <c r="C3089" s="254"/>
      <c r="D3089" s="234" t="s">
        <v>188</v>
      </c>
      <c r="E3089" s="255" t="s">
        <v>1</v>
      </c>
      <c r="F3089" s="256" t="s">
        <v>723</v>
      </c>
      <c r="G3089" s="254"/>
      <c r="H3089" s="257">
        <v>0.413</v>
      </c>
      <c r="I3089" s="258"/>
      <c r="J3089" s="254"/>
      <c r="K3089" s="254"/>
      <c r="L3089" s="259"/>
      <c r="M3089" s="260"/>
      <c r="N3089" s="261"/>
      <c r="O3089" s="261"/>
      <c r="P3089" s="261"/>
      <c r="Q3089" s="261"/>
      <c r="R3089" s="261"/>
      <c r="S3089" s="261"/>
      <c r="T3089" s="262"/>
      <c r="U3089" s="14"/>
      <c r="V3089" s="14"/>
      <c r="W3089" s="14"/>
      <c r="X3089" s="14"/>
      <c r="Y3089" s="14"/>
      <c r="Z3089" s="14"/>
      <c r="AA3089" s="14"/>
      <c r="AB3089" s="14"/>
      <c r="AC3089" s="14"/>
      <c r="AD3089" s="14"/>
      <c r="AE3089" s="14"/>
      <c r="AT3089" s="263" t="s">
        <v>188</v>
      </c>
      <c r="AU3089" s="263" t="s">
        <v>82</v>
      </c>
      <c r="AV3089" s="14" t="s">
        <v>82</v>
      </c>
      <c r="AW3089" s="14" t="s">
        <v>30</v>
      </c>
      <c r="AX3089" s="14" t="s">
        <v>73</v>
      </c>
      <c r="AY3089" s="263" t="s">
        <v>129</v>
      </c>
    </row>
    <row r="3090" spans="1:51" s="13" customFormat="1" ht="12">
      <c r="A3090" s="13"/>
      <c r="B3090" s="243"/>
      <c r="C3090" s="244"/>
      <c r="D3090" s="234" t="s">
        <v>188</v>
      </c>
      <c r="E3090" s="245" t="s">
        <v>1</v>
      </c>
      <c r="F3090" s="246" t="s">
        <v>440</v>
      </c>
      <c r="G3090" s="244"/>
      <c r="H3090" s="245" t="s">
        <v>1</v>
      </c>
      <c r="I3090" s="247"/>
      <c r="J3090" s="244"/>
      <c r="K3090" s="244"/>
      <c r="L3090" s="248"/>
      <c r="M3090" s="249"/>
      <c r="N3090" s="250"/>
      <c r="O3090" s="250"/>
      <c r="P3090" s="250"/>
      <c r="Q3090" s="250"/>
      <c r="R3090" s="250"/>
      <c r="S3090" s="250"/>
      <c r="T3090" s="251"/>
      <c r="U3090" s="13"/>
      <c r="V3090" s="13"/>
      <c r="W3090" s="13"/>
      <c r="X3090" s="13"/>
      <c r="Y3090" s="13"/>
      <c r="Z3090" s="13"/>
      <c r="AA3090" s="13"/>
      <c r="AB3090" s="13"/>
      <c r="AC3090" s="13"/>
      <c r="AD3090" s="13"/>
      <c r="AE3090" s="13"/>
      <c r="AT3090" s="252" t="s">
        <v>188</v>
      </c>
      <c r="AU3090" s="252" t="s">
        <v>82</v>
      </c>
      <c r="AV3090" s="13" t="s">
        <v>80</v>
      </c>
      <c r="AW3090" s="13" t="s">
        <v>30</v>
      </c>
      <c r="AX3090" s="13" t="s">
        <v>73</v>
      </c>
      <c r="AY3090" s="252" t="s">
        <v>129</v>
      </c>
    </row>
    <row r="3091" spans="1:51" s="14" customFormat="1" ht="12">
      <c r="A3091" s="14"/>
      <c r="B3091" s="253"/>
      <c r="C3091" s="254"/>
      <c r="D3091" s="234" t="s">
        <v>188</v>
      </c>
      <c r="E3091" s="255" t="s">
        <v>1</v>
      </c>
      <c r="F3091" s="256" t="s">
        <v>696</v>
      </c>
      <c r="G3091" s="254"/>
      <c r="H3091" s="257">
        <v>26.55</v>
      </c>
      <c r="I3091" s="258"/>
      <c r="J3091" s="254"/>
      <c r="K3091" s="254"/>
      <c r="L3091" s="259"/>
      <c r="M3091" s="260"/>
      <c r="N3091" s="261"/>
      <c r="O3091" s="261"/>
      <c r="P3091" s="261"/>
      <c r="Q3091" s="261"/>
      <c r="R3091" s="261"/>
      <c r="S3091" s="261"/>
      <c r="T3091" s="262"/>
      <c r="U3091" s="14"/>
      <c r="V3091" s="14"/>
      <c r="W3091" s="14"/>
      <c r="X3091" s="14"/>
      <c r="Y3091" s="14"/>
      <c r="Z3091" s="14"/>
      <c r="AA3091" s="14"/>
      <c r="AB3091" s="14"/>
      <c r="AC3091" s="14"/>
      <c r="AD3091" s="14"/>
      <c r="AE3091" s="14"/>
      <c r="AT3091" s="263" t="s">
        <v>188</v>
      </c>
      <c r="AU3091" s="263" t="s">
        <v>82</v>
      </c>
      <c r="AV3091" s="14" t="s">
        <v>82</v>
      </c>
      <c r="AW3091" s="14" t="s">
        <v>30</v>
      </c>
      <c r="AX3091" s="14" t="s">
        <v>73</v>
      </c>
      <c r="AY3091" s="263" t="s">
        <v>129</v>
      </c>
    </row>
    <row r="3092" spans="1:51" s="14" customFormat="1" ht="12">
      <c r="A3092" s="14"/>
      <c r="B3092" s="253"/>
      <c r="C3092" s="254"/>
      <c r="D3092" s="234" t="s">
        <v>188</v>
      </c>
      <c r="E3092" s="255" t="s">
        <v>1</v>
      </c>
      <c r="F3092" s="256" t="s">
        <v>698</v>
      </c>
      <c r="G3092" s="254"/>
      <c r="H3092" s="257">
        <v>0.63</v>
      </c>
      <c r="I3092" s="258"/>
      <c r="J3092" s="254"/>
      <c r="K3092" s="254"/>
      <c r="L3092" s="259"/>
      <c r="M3092" s="260"/>
      <c r="N3092" s="261"/>
      <c r="O3092" s="261"/>
      <c r="P3092" s="261"/>
      <c r="Q3092" s="261"/>
      <c r="R3092" s="261"/>
      <c r="S3092" s="261"/>
      <c r="T3092" s="262"/>
      <c r="U3092" s="14"/>
      <c r="V3092" s="14"/>
      <c r="W3092" s="14"/>
      <c r="X3092" s="14"/>
      <c r="Y3092" s="14"/>
      <c r="Z3092" s="14"/>
      <c r="AA3092" s="14"/>
      <c r="AB3092" s="14"/>
      <c r="AC3092" s="14"/>
      <c r="AD3092" s="14"/>
      <c r="AE3092" s="14"/>
      <c r="AT3092" s="263" t="s">
        <v>188</v>
      </c>
      <c r="AU3092" s="263" t="s">
        <v>82</v>
      </c>
      <c r="AV3092" s="14" t="s">
        <v>82</v>
      </c>
      <c r="AW3092" s="14" t="s">
        <v>30</v>
      </c>
      <c r="AX3092" s="14" t="s">
        <v>73</v>
      </c>
      <c r="AY3092" s="263" t="s">
        <v>129</v>
      </c>
    </row>
    <row r="3093" spans="1:51" s="14" customFormat="1" ht="12">
      <c r="A3093" s="14"/>
      <c r="B3093" s="253"/>
      <c r="C3093" s="254"/>
      <c r="D3093" s="234" t="s">
        <v>188</v>
      </c>
      <c r="E3093" s="255" t="s">
        <v>1</v>
      </c>
      <c r="F3093" s="256" t="s">
        <v>724</v>
      </c>
      <c r="G3093" s="254"/>
      <c r="H3093" s="257">
        <v>1.2</v>
      </c>
      <c r="I3093" s="258"/>
      <c r="J3093" s="254"/>
      <c r="K3093" s="254"/>
      <c r="L3093" s="259"/>
      <c r="M3093" s="260"/>
      <c r="N3093" s="261"/>
      <c r="O3093" s="261"/>
      <c r="P3093" s="261"/>
      <c r="Q3093" s="261"/>
      <c r="R3093" s="261"/>
      <c r="S3093" s="261"/>
      <c r="T3093" s="262"/>
      <c r="U3093" s="14"/>
      <c r="V3093" s="14"/>
      <c r="W3093" s="14"/>
      <c r="X3093" s="14"/>
      <c r="Y3093" s="14"/>
      <c r="Z3093" s="14"/>
      <c r="AA3093" s="14"/>
      <c r="AB3093" s="14"/>
      <c r="AC3093" s="14"/>
      <c r="AD3093" s="14"/>
      <c r="AE3093" s="14"/>
      <c r="AT3093" s="263" t="s">
        <v>188</v>
      </c>
      <c r="AU3093" s="263" t="s">
        <v>82</v>
      </c>
      <c r="AV3093" s="14" t="s">
        <v>82</v>
      </c>
      <c r="AW3093" s="14" t="s">
        <v>30</v>
      </c>
      <c r="AX3093" s="14" t="s">
        <v>73</v>
      </c>
      <c r="AY3093" s="263" t="s">
        <v>129</v>
      </c>
    </row>
    <row r="3094" spans="1:51" s="14" customFormat="1" ht="12">
      <c r="A3094" s="14"/>
      <c r="B3094" s="253"/>
      <c r="C3094" s="254"/>
      <c r="D3094" s="234" t="s">
        <v>188</v>
      </c>
      <c r="E3094" s="255" t="s">
        <v>1</v>
      </c>
      <c r="F3094" s="256" t="s">
        <v>722</v>
      </c>
      <c r="G3094" s="254"/>
      <c r="H3094" s="257">
        <v>0.23</v>
      </c>
      <c r="I3094" s="258"/>
      <c r="J3094" s="254"/>
      <c r="K3094" s="254"/>
      <c r="L3094" s="259"/>
      <c r="M3094" s="260"/>
      <c r="N3094" s="261"/>
      <c r="O3094" s="261"/>
      <c r="P3094" s="261"/>
      <c r="Q3094" s="261"/>
      <c r="R3094" s="261"/>
      <c r="S3094" s="261"/>
      <c r="T3094" s="262"/>
      <c r="U3094" s="14"/>
      <c r="V3094" s="14"/>
      <c r="W3094" s="14"/>
      <c r="X3094" s="14"/>
      <c r="Y3094" s="14"/>
      <c r="Z3094" s="14"/>
      <c r="AA3094" s="14"/>
      <c r="AB3094" s="14"/>
      <c r="AC3094" s="14"/>
      <c r="AD3094" s="14"/>
      <c r="AE3094" s="14"/>
      <c r="AT3094" s="263" t="s">
        <v>188</v>
      </c>
      <c r="AU3094" s="263" t="s">
        <v>82</v>
      </c>
      <c r="AV3094" s="14" t="s">
        <v>82</v>
      </c>
      <c r="AW3094" s="14" t="s">
        <v>30</v>
      </c>
      <c r="AX3094" s="14" t="s">
        <v>73</v>
      </c>
      <c r="AY3094" s="263" t="s">
        <v>129</v>
      </c>
    </row>
    <row r="3095" spans="1:51" s="13" customFormat="1" ht="12">
      <c r="A3095" s="13"/>
      <c r="B3095" s="243"/>
      <c r="C3095" s="244"/>
      <c r="D3095" s="234" t="s">
        <v>188</v>
      </c>
      <c r="E3095" s="245" t="s">
        <v>1</v>
      </c>
      <c r="F3095" s="246" t="s">
        <v>382</v>
      </c>
      <c r="G3095" s="244"/>
      <c r="H3095" s="245" t="s">
        <v>1</v>
      </c>
      <c r="I3095" s="247"/>
      <c r="J3095" s="244"/>
      <c r="K3095" s="244"/>
      <c r="L3095" s="248"/>
      <c r="M3095" s="249"/>
      <c r="N3095" s="250"/>
      <c r="O3095" s="250"/>
      <c r="P3095" s="250"/>
      <c r="Q3095" s="250"/>
      <c r="R3095" s="250"/>
      <c r="S3095" s="250"/>
      <c r="T3095" s="251"/>
      <c r="U3095" s="13"/>
      <c r="V3095" s="13"/>
      <c r="W3095" s="13"/>
      <c r="X3095" s="13"/>
      <c r="Y3095" s="13"/>
      <c r="Z3095" s="13"/>
      <c r="AA3095" s="13"/>
      <c r="AB3095" s="13"/>
      <c r="AC3095" s="13"/>
      <c r="AD3095" s="13"/>
      <c r="AE3095" s="13"/>
      <c r="AT3095" s="252" t="s">
        <v>188</v>
      </c>
      <c r="AU3095" s="252" t="s">
        <v>82</v>
      </c>
      <c r="AV3095" s="13" t="s">
        <v>80</v>
      </c>
      <c r="AW3095" s="13" t="s">
        <v>30</v>
      </c>
      <c r="AX3095" s="13" t="s">
        <v>73</v>
      </c>
      <c r="AY3095" s="252" t="s">
        <v>129</v>
      </c>
    </row>
    <row r="3096" spans="1:51" s="14" customFormat="1" ht="12">
      <c r="A3096" s="14"/>
      <c r="B3096" s="253"/>
      <c r="C3096" s="254"/>
      <c r="D3096" s="234" t="s">
        <v>188</v>
      </c>
      <c r="E3096" s="255" t="s">
        <v>1</v>
      </c>
      <c r="F3096" s="256" t="s">
        <v>449</v>
      </c>
      <c r="G3096" s="254"/>
      <c r="H3096" s="257">
        <v>35.25</v>
      </c>
      <c r="I3096" s="258"/>
      <c r="J3096" s="254"/>
      <c r="K3096" s="254"/>
      <c r="L3096" s="259"/>
      <c r="M3096" s="260"/>
      <c r="N3096" s="261"/>
      <c r="O3096" s="261"/>
      <c r="P3096" s="261"/>
      <c r="Q3096" s="261"/>
      <c r="R3096" s="261"/>
      <c r="S3096" s="261"/>
      <c r="T3096" s="262"/>
      <c r="U3096" s="14"/>
      <c r="V3096" s="14"/>
      <c r="W3096" s="14"/>
      <c r="X3096" s="14"/>
      <c r="Y3096" s="14"/>
      <c r="Z3096" s="14"/>
      <c r="AA3096" s="14"/>
      <c r="AB3096" s="14"/>
      <c r="AC3096" s="14"/>
      <c r="AD3096" s="14"/>
      <c r="AE3096" s="14"/>
      <c r="AT3096" s="263" t="s">
        <v>188</v>
      </c>
      <c r="AU3096" s="263" t="s">
        <v>82</v>
      </c>
      <c r="AV3096" s="14" t="s">
        <v>82</v>
      </c>
      <c r="AW3096" s="14" t="s">
        <v>30</v>
      </c>
      <c r="AX3096" s="14" t="s">
        <v>73</v>
      </c>
      <c r="AY3096" s="263" t="s">
        <v>129</v>
      </c>
    </row>
    <row r="3097" spans="1:51" s="14" customFormat="1" ht="12">
      <c r="A3097" s="14"/>
      <c r="B3097" s="253"/>
      <c r="C3097" s="254"/>
      <c r="D3097" s="234" t="s">
        <v>188</v>
      </c>
      <c r="E3097" s="255" t="s">
        <v>1</v>
      </c>
      <c r="F3097" s="256" t="s">
        <v>701</v>
      </c>
      <c r="G3097" s="254"/>
      <c r="H3097" s="257">
        <v>1.35</v>
      </c>
      <c r="I3097" s="258"/>
      <c r="J3097" s="254"/>
      <c r="K3097" s="254"/>
      <c r="L3097" s="259"/>
      <c r="M3097" s="260"/>
      <c r="N3097" s="261"/>
      <c r="O3097" s="261"/>
      <c r="P3097" s="261"/>
      <c r="Q3097" s="261"/>
      <c r="R3097" s="261"/>
      <c r="S3097" s="261"/>
      <c r="T3097" s="262"/>
      <c r="U3097" s="14"/>
      <c r="V3097" s="14"/>
      <c r="W3097" s="14"/>
      <c r="X3097" s="14"/>
      <c r="Y3097" s="14"/>
      <c r="Z3097" s="14"/>
      <c r="AA3097" s="14"/>
      <c r="AB3097" s="14"/>
      <c r="AC3097" s="14"/>
      <c r="AD3097" s="14"/>
      <c r="AE3097" s="14"/>
      <c r="AT3097" s="263" t="s">
        <v>188</v>
      </c>
      <c r="AU3097" s="263" t="s">
        <v>82</v>
      </c>
      <c r="AV3097" s="14" t="s">
        <v>82</v>
      </c>
      <c r="AW3097" s="14" t="s">
        <v>30</v>
      </c>
      <c r="AX3097" s="14" t="s">
        <v>73</v>
      </c>
      <c r="AY3097" s="263" t="s">
        <v>129</v>
      </c>
    </row>
    <row r="3098" spans="1:51" s="14" customFormat="1" ht="12">
      <c r="A3098" s="14"/>
      <c r="B3098" s="253"/>
      <c r="C3098" s="254"/>
      <c r="D3098" s="234" t="s">
        <v>188</v>
      </c>
      <c r="E3098" s="255" t="s">
        <v>1</v>
      </c>
      <c r="F3098" s="256" t="s">
        <v>702</v>
      </c>
      <c r="G3098" s="254"/>
      <c r="H3098" s="257">
        <v>1.62</v>
      </c>
      <c r="I3098" s="258"/>
      <c r="J3098" s="254"/>
      <c r="K3098" s="254"/>
      <c r="L3098" s="259"/>
      <c r="M3098" s="260"/>
      <c r="N3098" s="261"/>
      <c r="O3098" s="261"/>
      <c r="P3098" s="261"/>
      <c r="Q3098" s="261"/>
      <c r="R3098" s="261"/>
      <c r="S3098" s="261"/>
      <c r="T3098" s="262"/>
      <c r="U3098" s="14"/>
      <c r="V3098" s="14"/>
      <c r="W3098" s="14"/>
      <c r="X3098" s="14"/>
      <c r="Y3098" s="14"/>
      <c r="Z3098" s="14"/>
      <c r="AA3098" s="14"/>
      <c r="AB3098" s="14"/>
      <c r="AC3098" s="14"/>
      <c r="AD3098" s="14"/>
      <c r="AE3098" s="14"/>
      <c r="AT3098" s="263" t="s">
        <v>188</v>
      </c>
      <c r="AU3098" s="263" t="s">
        <v>82</v>
      </c>
      <c r="AV3098" s="14" t="s">
        <v>82</v>
      </c>
      <c r="AW3098" s="14" t="s">
        <v>30</v>
      </c>
      <c r="AX3098" s="14" t="s">
        <v>73</v>
      </c>
      <c r="AY3098" s="263" t="s">
        <v>129</v>
      </c>
    </row>
    <row r="3099" spans="1:51" s="13" customFormat="1" ht="12">
      <c r="A3099" s="13"/>
      <c r="B3099" s="243"/>
      <c r="C3099" s="244"/>
      <c r="D3099" s="234" t="s">
        <v>188</v>
      </c>
      <c r="E3099" s="245" t="s">
        <v>1</v>
      </c>
      <c r="F3099" s="246" t="s">
        <v>384</v>
      </c>
      <c r="G3099" s="244"/>
      <c r="H3099" s="245" t="s">
        <v>1</v>
      </c>
      <c r="I3099" s="247"/>
      <c r="J3099" s="244"/>
      <c r="K3099" s="244"/>
      <c r="L3099" s="248"/>
      <c r="M3099" s="249"/>
      <c r="N3099" s="250"/>
      <c r="O3099" s="250"/>
      <c r="P3099" s="250"/>
      <c r="Q3099" s="250"/>
      <c r="R3099" s="250"/>
      <c r="S3099" s="250"/>
      <c r="T3099" s="251"/>
      <c r="U3099" s="13"/>
      <c r="V3099" s="13"/>
      <c r="W3099" s="13"/>
      <c r="X3099" s="13"/>
      <c r="Y3099" s="13"/>
      <c r="Z3099" s="13"/>
      <c r="AA3099" s="13"/>
      <c r="AB3099" s="13"/>
      <c r="AC3099" s="13"/>
      <c r="AD3099" s="13"/>
      <c r="AE3099" s="13"/>
      <c r="AT3099" s="252" t="s">
        <v>188</v>
      </c>
      <c r="AU3099" s="252" t="s">
        <v>82</v>
      </c>
      <c r="AV3099" s="13" t="s">
        <v>80</v>
      </c>
      <c r="AW3099" s="13" t="s">
        <v>30</v>
      </c>
      <c r="AX3099" s="13" t="s">
        <v>73</v>
      </c>
      <c r="AY3099" s="252" t="s">
        <v>129</v>
      </c>
    </row>
    <row r="3100" spans="1:51" s="14" customFormat="1" ht="12">
      <c r="A3100" s="14"/>
      <c r="B3100" s="253"/>
      <c r="C3100" s="254"/>
      <c r="D3100" s="234" t="s">
        <v>188</v>
      </c>
      <c r="E3100" s="255" t="s">
        <v>1</v>
      </c>
      <c r="F3100" s="256" t="s">
        <v>450</v>
      </c>
      <c r="G3100" s="254"/>
      <c r="H3100" s="257">
        <v>34.875</v>
      </c>
      <c r="I3100" s="258"/>
      <c r="J3100" s="254"/>
      <c r="K3100" s="254"/>
      <c r="L3100" s="259"/>
      <c r="M3100" s="260"/>
      <c r="N3100" s="261"/>
      <c r="O3100" s="261"/>
      <c r="P3100" s="261"/>
      <c r="Q3100" s="261"/>
      <c r="R3100" s="261"/>
      <c r="S3100" s="261"/>
      <c r="T3100" s="262"/>
      <c r="U3100" s="14"/>
      <c r="V3100" s="14"/>
      <c r="W3100" s="14"/>
      <c r="X3100" s="14"/>
      <c r="Y3100" s="14"/>
      <c r="Z3100" s="14"/>
      <c r="AA3100" s="14"/>
      <c r="AB3100" s="14"/>
      <c r="AC3100" s="14"/>
      <c r="AD3100" s="14"/>
      <c r="AE3100" s="14"/>
      <c r="AT3100" s="263" t="s">
        <v>188</v>
      </c>
      <c r="AU3100" s="263" t="s">
        <v>82</v>
      </c>
      <c r="AV3100" s="14" t="s">
        <v>82</v>
      </c>
      <c r="AW3100" s="14" t="s">
        <v>30</v>
      </c>
      <c r="AX3100" s="14" t="s">
        <v>73</v>
      </c>
      <c r="AY3100" s="263" t="s">
        <v>129</v>
      </c>
    </row>
    <row r="3101" spans="1:51" s="14" customFormat="1" ht="12">
      <c r="A3101" s="14"/>
      <c r="B3101" s="253"/>
      <c r="C3101" s="254"/>
      <c r="D3101" s="234" t="s">
        <v>188</v>
      </c>
      <c r="E3101" s="255" t="s">
        <v>1</v>
      </c>
      <c r="F3101" s="256" t="s">
        <v>705</v>
      </c>
      <c r="G3101" s="254"/>
      <c r="H3101" s="257">
        <v>1.013</v>
      </c>
      <c r="I3101" s="258"/>
      <c r="J3101" s="254"/>
      <c r="K3101" s="254"/>
      <c r="L3101" s="259"/>
      <c r="M3101" s="260"/>
      <c r="N3101" s="261"/>
      <c r="O3101" s="261"/>
      <c r="P3101" s="261"/>
      <c r="Q3101" s="261"/>
      <c r="R3101" s="261"/>
      <c r="S3101" s="261"/>
      <c r="T3101" s="262"/>
      <c r="U3101" s="14"/>
      <c r="V3101" s="14"/>
      <c r="W3101" s="14"/>
      <c r="X3101" s="14"/>
      <c r="Y3101" s="14"/>
      <c r="Z3101" s="14"/>
      <c r="AA3101" s="14"/>
      <c r="AB3101" s="14"/>
      <c r="AC3101" s="14"/>
      <c r="AD3101" s="14"/>
      <c r="AE3101" s="14"/>
      <c r="AT3101" s="263" t="s">
        <v>188</v>
      </c>
      <c r="AU3101" s="263" t="s">
        <v>82</v>
      </c>
      <c r="AV3101" s="14" t="s">
        <v>82</v>
      </c>
      <c r="AW3101" s="14" t="s">
        <v>30</v>
      </c>
      <c r="AX3101" s="14" t="s">
        <v>73</v>
      </c>
      <c r="AY3101" s="263" t="s">
        <v>129</v>
      </c>
    </row>
    <row r="3102" spans="1:51" s="14" customFormat="1" ht="12">
      <c r="A3102" s="14"/>
      <c r="B3102" s="253"/>
      <c r="C3102" s="254"/>
      <c r="D3102" s="234" t="s">
        <v>188</v>
      </c>
      <c r="E3102" s="255" t="s">
        <v>1</v>
      </c>
      <c r="F3102" s="256" t="s">
        <v>706</v>
      </c>
      <c r="G3102" s="254"/>
      <c r="H3102" s="257">
        <v>1.088</v>
      </c>
      <c r="I3102" s="258"/>
      <c r="J3102" s="254"/>
      <c r="K3102" s="254"/>
      <c r="L3102" s="259"/>
      <c r="M3102" s="260"/>
      <c r="N3102" s="261"/>
      <c r="O3102" s="261"/>
      <c r="P3102" s="261"/>
      <c r="Q3102" s="261"/>
      <c r="R3102" s="261"/>
      <c r="S3102" s="261"/>
      <c r="T3102" s="262"/>
      <c r="U3102" s="14"/>
      <c r="V3102" s="14"/>
      <c r="W3102" s="14"/>
      <c r="X3102" s="14"/>
      <c r="Y3102" s="14"/>
      <c r="Z3102" s="14"/>
      <c r="AA3102" s="14"/>
      <c r="AB3102" s="14"/>
      <c r="AC3102" s="14"/>
      <c r="AD3102" s="14"/>
      <c r="AE3102" s="14"/>
      <c r="AT3102" s="263" t="s">
        <v>188</v>
      </c>
      <c r="AU3102" s="263" t="s">
        <v>82</v>
      </c>
      <c r="AV3102" s="14" t="s">
        <v>82</v>
      </c>
      <c r="AW3102" s="14" t="s">
        <v>30</v>
      </c>
      <c r="AX3102" s="14" t="s">
        <v>73</v>
      </c>
      <c r="AY3102" s="263" t="s">
        <v>129</v>
      </c>
    </row>
    <row r="3103" spans="1:51" s="13" customFormat="1" ht="12">
      <c r="A3103" s="13"/>
      <c r="B3103" s="243"/>
      <c r="C3103" s="244"/>
      <c r="D3103" s="234" t="s">
        <v>188</v>
      </c>
      <c r="E3103" s="245" t="s">
        <v>1</v>
      </c>
      <c r="F3103" s="246" t="s">
        <v>386</v>
      </c>
      <c r="G3103" s="244"/>
      <c r="H3103" s="245" t="s">
        <v>1</v>
      </c>
      <c r="I3103" s="247"/>
      <c r="J3103" s="244"/>
      <c r="K3103" s="244"/>
      <c r="L3103" s="248"/>
      <c r="M3103" s="249"/>
      <c r="N3103" s="250"/>
      <c r="O3103" s="250"/>
      <c r="P3103" s="250"/>
      <c r="Q3103" s="250"/>
      <c r="R3103" s="250"/>
      <c r="S3103" s="250"/>
      <c r="T3103" s="251"/>
      <c r="U3103" s="13"/>
      <c r="V3103" s="13"/>
      <c r="W3103" s="13"/>
      <c r="X3103" s="13"/>
      <c r="Y3103" s="13"/>
      <c r="Z3103" s="13"/>
      <c r="AA3103" s="13"/>
      <c r="AB3103" s="13"/>
      <c r="AC3103" s="13"/>
      <c r="AD3103" s="13"/>
      <c r="AE3103" s="13"/>
      <c r="AT3103" s="252" t="s">
        <v>188</v>
      </c>
      <c r="AU3103" s="252" t="s">
        <v>82</v>
      </c>
      <c r="AV3103" s="13" t="s">
        <v>80</v>
      </c>
      <c r="AW3103" s="13" t="s">
        <v>30</v>
      </c>
      <c r="AX3103" s="13" t="s">
        <v>73</v>
      </c>
      <c r="AY3103" s="252" t="s">
        <v>129</v>
      </c>
    </row>
    <row r="3104" spans="1:51" s="14" customFormat="1" ht="12">
      <c r="A3104" s="14"/>
      <c r="B3104" s="253"/>
      <c r="C3104" s="254"/>
      <c r="D3104" s="234" t="s">
        <v>188</v>
      </c>
      <c r="E3104" s="255" t="s">
        <v>1</v>
      </c>
      <c r="F3104" s="256" t="s">
        <v>708</v>
      </c>
      <c r="G3104" s="254"/>
      <c r="H3104" s="257">
        <v>17.25</v>
      </c>
      <c r="I3104" s="258"/>
      <c r="J3104" s="254"/>
      <c r="K3104" s="254"/>
      <c r="L3104" s="259"/>
      <c r="M3104" s="260"/>
      <c r="N3104" s="261"/>
      <c r="O3104" s="261"/>
      <c r="P3104" s="261"/>
      <c r="Q3104" s="261"/>
      <c r="R3104" s="261"/>
      <c r="S3104" s="261"/>
      <c r="T3104" s="262"/>
      <c r="U3104" s="14"/>
      <c r="V3104" s="14"/>
      <c r="W3104" s="14"/>
      <c r="X3104" s="14"/>
      <c r="Y3104" s="14"/>
      <c r="Z3104" s="14"/>
      <c r="AA3104" s="14"/>
      <c r="AB3104" s="14"/>
      <c r="AC3104" s="14"/>
      <c r="AD3104" s="14"/>
      <c r="AE3104" s="14"/>
      <c r="AT3104" s="263" t="s">
        <v>188</v>
      </c>
      <c r="AU3104" s="263" t="s">
        <v>82</v>
      </c>
      <c r="AV3104" s="14" t="s">
        <v>82</v>
      </c>
      <c r="AW3104" s="14" t="s">
        <v>30</v>
      </c>
      <c r="AX3104" s="14" t="s">
        <v>73</v>
      </c>
      <c r="AY3104" s="263" t="s">
        <v>129</v>
      </c>
    </row>
    <row r="3105" spans="1:51" s="14" customFormat="1" ht="12">
      <c r="A3105" s="14"/>
      <c r="B3105" s="253"/>
      <c r="C3105" s="254"/>
      <c r="D3105" s="234" t="s">
        <v>188</v>
      </c>
      <c r="E3105" s="255" t="s">
        <v>1</v>
      </c>
      <c r="F3105" s="256" t="s">
        <v>710</v>
      </c>
      <c r="G3105" s="254"/>
      <c r="H3105" s="257">
        <v>0.675</v>
      </c>
      <c r="I3105" s="258"/>
      <c r="J3105" s="254"/>
      <c r="K3105" s="254"/>
      <c r="L3105" s="259"/>
      <c r="M3105" s="260"/>
      <c r="N3105" s="261"/>
      <c r="O3105" s="261"/>
      <c r="P3105" s="261"/>
      <c r="Q3105" s="261"/>
      <c r="R3105" s="261"/>
      <c r="S3105" s="261"/>
      <c r="T3105" s="262"/>
      <c r="U3105" s="14"/>
      <c r="V3105" s="14"/>
      <c r="W3105" s="14"/>
      <c r="X3105" s="14"/>
      <c r="Y3105" s="14"/>
      <c r="Z3105" s="14"/>
      <c r="AA3105" s="14"/>
      <c r="AB3105" s="14"/>
      <c r="AC3105" s="14"/>
      <c r="AD3105" s="14"/>
      <c r="AE3105" s="14"/>
      <c r="AT3105" s="263" t="s">
        <v>188</v>
      </c>
      <c r="AU3105" s="263" t="s">
        <v>82</v>
      </c>
      <c r="AV3105" s="14" t="s">
        <v>82</v>
      </c>
      <c r="AW3105" s="14" t="s">
        <v>30</v>
      </c>
      <c r="AX3105" s="14" t="s">
        <v>73</v>
      </c>
      <c r="AY3105" s="263" t="s">
        <v>129</v>
      </c>
    </row>
    <row r="3106" spans="1:51" s="14" customFormat="1" ht="12">
      <c r="A3106" s="14"/>
      <c r="B3106" s="253"/>
      <c r="C3106" s="254"/>
      <c r="D3106" s="234" t="s">
        <v>188</v>
      </c>
      <c r="E3106" s="255" t="s">
        <v>1</v>
      </c>
      <c r="F3106" s="256" t="s">
        <v>709</v>
      </c>
      <c r="G3106" s="254"/>
      <c r="H3106" s="257">
        <v>0.81</v>
      </c>
      <c r="I3106" s="258"/>
      <c r="J3106" s="254"/>
      <c r="K3106" s="254"/>
      <c r="L3106" s="259"/>
      <c r="M3106" s="260"/>
      <c r="N3106" s="261"/>
      <c r="O3106" s="261"/>
      <c r="P3106" s="261"/>
      <c r="Q3106" s="261"/>
      <c r="R3106" s="261"/>
      <c r="S3106" s="261"/>
      <c r="T3106" s="262"/>
      <c r="U3106" s="14"/>
      <c r="V3106" s="14"/>
      <c r="W3106" s="14"/>
      <c r="X3106" s="14"/>
      <c r="Y3106" s="14"/>
      <c r="Z3106" s="14"/>
      <c r="AA3106" s="14"/>
      <c r="AB3106" s="14"/>
      <c r="AC3106" s="14"/>
      <c r="AD3106" s="14"/>
      <c r="AE3106" s="14"/>
      <c r="AT3106" s="263" t="s">
        <v>188</v>
      </c>
      <c r="AU3106" s="263" t="s">
        <v>82</v>
      </c>
      <c r="AV3106" s="14" t="s">
        <v>82</v>
      </c>
      <c r="AW3106" s="14" t="s">
        <v>30</v>
      </c>
      <c r="AX3106" s="14" t="s">
        <v>73</v>
      </c>
      <c r="AY3106" s="263" t="s">
        <v>129</v>
      </c>
    </row>
    <row r="3107" spans="1:51" s="13" customFormat="1" ht="12">
      <c r="A3107" s="13"/>
      <c r="B3107" s="243"/>
      <c r="C3107" s="244"/>
      <c r="D3107" s="234" t="s">
        <v>188</v>
      </c>
      <c r="E3107" s="245" t="s">
        <v>1</v>
      </c>
      <c r="F3107" s="246" t="s">
        <v>387</v>
      </c>
      <c r="G3107" s="244"/>
      <c r="H3107" s="245" t="s">
        <v>1</v>
      </c>
      <c r="I3107" s="247"/>
      <c r="J3107" s="244"/>
      <c r="K3107" s="244"/>
      <c r="L3107" s="248"/>
      <c r="M3107" s="249"/>
      <c r="N3107" s="250"/>
      <c r="O3107" s="250"/>
      <c r="P3107" s="250"/>
      <c r="Q3107" s="250"/>
      <c r="R3107" s="250"/>
      <c r="S3107" s="250"/>
      <c r="T3107" s="251"/>
      <c r="U3107" s="13"/>
      <c r="V3107" s="13"/>
      <c r="W3107" s="13"/>
      <c r="X3107" s="13"/>
      <c r="Y3107" s="13"/>
      <c r="Z3107" s="13"/>
      <c r="AA3107" s="13"/>
      <c r="AB3107" s="13"/>
      <c r="AC3107" s="13"/>
      <c r="AD3107" s="13"/>
      <c r="AE3107" s="13"/>
      <c r="AT3107" s="252" t="s">
        <v>188</v>
      </c>
      <c r="AU3107" s="252" t="s">
        <v>82</v>
      </c>
      <c r="AV3107" s="13" t="s">
        <v>80</v>
      </c>
      <c r="AW3107" s="13" t="s">
        <v>30</v>
      </c>
      <c r="AX3107" s="13" t="s">
        <v>73</v>
      </c>
      <c r="AY3107" s="252" t="s">
        <v>129</v>
      </c>
    </row>
    <row r="3108" spans="1:51" s="14" customFormat="1" ht="12">
      <c r="A3108" s="14"/>
      <c r="B3108" s="253"/>
      <c r="C3108" s="254"/>
      <c r="D3108" s="234" t="s">
        <v>188</v>
      </c>
      <c r="E3108" s="255" t="s">
        <v>1</v>
      </c>
      <c r="F3108" s="256" t="s">
        <v>708</v>
      </c>
      <c r="G3108" s="254"/>
      <c r="H3108" s="257">
        <v>17.25</v>
      </c>
      <c r="I3108" s="258"/>
      <c r="J3108" s="254"/>
      <c r="K3108" s="254"/>
      <c r="L3108" s="259"/>
      <c r="M3108" s="260"/>
      <c r="N3108" s="261"/>
      <c r="O3108" s="261"/>
      <c r="P3108" s="261"/>
      <c r="Q3108" s="261"/>
      <c r="R3108" s="261"/>
      <c r="S3108" s="261"/>
      <c r="T3108" s="262"/>
      <c r="U3108" s="14"/>
      <c r="V3108" s="14"/>
      <c r="W3108" s="14"/>
      <c r="X3108" s="14"/>
      <c r="Y3108" s="14"/>
      <c r="Z3108" s="14"/>
      <c r="AA3108" s="14"/>
      <c r="AB3108" s="14"/>
      <c r="AC3108" s="14"/>
      <c r="AD3108" s="14"/>
      <c r="AE3108" s="14"/>
      <c r="AT3108" s="263" t="s">
        <v>188</v>
      </c>
      <c r="AU3108" s="263" t="s">
        <v>82</v>
      </c>
      <c r="AV3108" s="14" t="s">
        <v>82</v>
      </c>
      <c r="AW3108" s="14" t="s">
        <v>30</v>
      </c>
      <c r="AX3108" s="14" t="s">
        <v>73</v>
      </c>
      <c r="AY3108" s="263" t="s">
        <v>129</v>
      </c>
    </row>
    <row r="3109" spans="1:51" s="14" customFormat="1" ht="12">
      <c r="A3109" s="14"/>
      <c r="B3109" s="253"/>
      <c r="C3109" s="254"/>
      <c r="D3109" s="234" t="s">
        <v>188</v>
      </c>
      <c r="E3109" s="255" t="s">
        <v>1</v>
      </c>
      <c r="F3109" s="256" t="s">
        <v>710</v>
      </c>
      <c r="G3109" s="254"/>
      <c r="H3109" s="257">
        <v>0.675</v>
      </c>
      <c r="I3109" s="258"/>
      <c r="J3109" s="254"/>
      <c r="K3109" s="254"/>
      <c r="L3109" s="259"/>
      <c r="M3109" s="260"/>
      <c r="N3109" s="261"/>
      <c r="O3109" s="261"/>
      <c r="P3109" s="261"/>
      <c r="Q3109" s="261"/>
      <c r="R3109" s="261"/>
      <c r="S3109" s="261"/>
      <c r="T3109" s="262"/>
      <c r="U3109" s="14"/>
      <c r="V3109" s="14"/>
      <c r="W3109" s="14"/>
      <c r="X3109" s="14"/>
      <c r="Y3109" s="14"/>
      <c r="Z3109" s="14"/>
      <c r="AA3109" s="14"/>
      <c r="AB3109" s="14"/>
      <c r="AC3109" s="14"/>
      <c r="AD3109" s="14"/>
      <c r="AE3109" s="14"/>
      <c r="AT3109" s="263" t="s">
        <v>188</v>
      </c>
      <c r="AU3109" s="263" t="s">
        <v>82</v>
      </c>
      <c r="AV3109" s="14" t="s">
        <v>82</v>
      </c>
      <c r="AW3109" s="14" t="s">
        <v>30</v>
      </c>
      <c r="AX3109" s="14" t="s">
        <v>73</v>
      </c>
      <c r="AY3109" s="263" t="s">
        <v>129</v>
      </c>
    </row>
    <row r="3110" spans="1:51" s="14" customFormat="1" ht="12">
      <c r="A3110" s="14"/>
      <c r="B3110" s="253"/>
      <c r="C3110" s="254"/>
      <c r="D3110" s="234" t="s">
        <v>188</v>
      </c>
      <c r="E3110" s="255" t="s">
        <v>1</v>
      </c>
      <c r="F3110" s="256" t="s">
        <v>713</v>
      </c>
      <c r="G3110" s="254"/>
      <c r="H3110" s="257">
        <v>0.788</v>
      </c>
      <c r="I3110" s="258"/>
      <c r="J3110" s="254"/>
      <c r="K3110" s="254"/>
      <c r="L3110" s="259"/>
      <c r="M3110" s="260"/>
      <c r="N3110" s="261"/>
      <c r="O3110" s="261"/>
      <c r="P3110" s="261"/>
      <c r="Q3110" s="261"/>
      <c r="R3110" s="261"/>
      <c r="S3110" s="261"/>
      <c r="T3110" s="262"/>
      <c r="U3110" s="14"/>
      <c r="V3110" s="14"/>
      <c r="W3110" s="14"/>
      <c r="X3110" s="14"/>
      <c r="Y3110" s="14"/>
      <c r="Z3110" s="14"/>
      <c r="AA3110" s="14"/>
      <c r="AB3110" s="14"/>
      <c r="AC3110" s="14"/>
      <c r="AD3110" s="14"/>
      <c r="AE3110" s="14"/>
      <c r="AT3110" s="263" t="s">
        <v>188</v>
      </c>
      <c r="AU3110" s="263" t="s">
        <v>82</v>
      </c>
      <c r="AV3110" s="14" t="s">
        <v>82</v>
      </c>
      <c r="AW3110" s="14" t="s">
        <v>30</v>
      </c>
      <c r="AX3110" s="14" t="s">
        <v>73</v>
      </c>
      <c r="AY3110" s="263" t="s">
        <v>129</v>
      </c>
    </row>
    <row r="3111" spans="1:51" s="16" customFormat="1" ht="12">
      <c r="A3111" s="16"/>
      <c r="B3111" s="286"/>
      <c r="C3111" s="287"/>
      <c r="D3111" s="234" t="s">
        <v>188</v>
      </c>
      <c r="E3111" s="288" t="s">
        <v>1</v>
      </c>
      <c r="F3111" s="289" t="s">
        <v>451</v>
      </c>
      <c r="G3111" s="287"/>
      <c r="H3111" s="290">
        <v>159.35700000000003</v>
      </c>
      <c r="I3111" s="291"/>
      <c r="J3111" s="287"/>
      <c r="K3111" s="287"/>
      <c r="L3111" s="292"/>
      <c r="M3111" s="293"/>
      <c r="N3111" s="294"/>
      <c r="O3111" s="294"/>
      <c r="P3111" s="294"/>
      <c r="Q3111" s="294"/>
      <c r="R3111" s="294"/>
      <c r="S3111" s="294"/>
      <c r="T3111" s="295"/>
      <c r="U3111" s="16"/>
      <c r="V3111" s="16"/>
      <c r="W3111" s="16"/>
      <c r="X3111" s="16"/>
      <c r="Y3111" s="16"/>
      <c r="Z3111" s="16"/>
      <c r="AA3111" s="16"/>
      <c r="AB3111" s="16"/>
      <c r="AC3111" s="16"/>
      <c r="AD3111" s="16"/>
      <c r="AE3111" s="16"/>
      <c r="AT3111" s="296" t="s">
        <v>188</v>
      </c>
      <c r="AU3111" s="296" t="s">
        <v>82</v>
      </c>
      <c r="AV3111" s="16" t="s">
        <v>141</v>
      </c>
      <c r="AW3111" s="16" t="s">
        <v>30</v>
      </c>
      <c r="AX3111" s="16" t="s">
        <v>73</v>
      </c>
      <c r="AY3111" s="296" t="s">
        <v>129</v>
      </c>
    </row>
    <row r="3112" spans="1:51" s="13" customFormat="1" ht="12">
      <c r="A3112" s="13"/>
      <c r="B3112" s="243"/>
      <c r="C3112" s="244"/>
      <c r="D3112" s="234" t="s">
        <v>188</v>
      </c>
      <c r="E3112" s="245" t="s">
        <v>1</v>
      </c>
      <c r="F3112" s="246" t="s">
        <v>389</v>
      </c>
      <c r="G3112" s="244"/>
      <c r="H3112" s="245" t="s">
        <v>1</v>
      </c>
      <c r="I3112" s="247"/>
      <c r="J3112" s="244"/>
      <c r="K3112" s="244"/>
      <c r="L3112" s="248"/>
      <c r="M3112" s="249"/>
      <c r="N3112" s="250"/>
      <c r="O3112" s="250"/>
      <c r="P3112" s="250"/>
      <c r="Q3112" s="250"/>
      <c r="R3112" s="250"/>
      <c r="S3112" s="250"/>
      <c r="T3112" s="251"/>
      <c r="U3112" s="13"/>
      <c r="V3112" s="13"/>
      <c r="W3112" s="13"/>
      <c r="X3112" s="13"/>
      <c r="Y3112" s="13"/>
      <c r="Z3112" s="13"/>
      <c r="AA3112" s="13"/>
      <c r="AB3112" s="13"/>
      <c r="AC3112" s="13"/>
      <c r="AD3112" s="13"/>
      <c r="AE3112" s="13"/>
      <c r="AT3112" s="252" t="s">
        <v>188</v>
      </c>
      <c r="AU3112" s="252" t="s">
        <v>82</v>
      </c>
      <c r="AV3112" s="13" t="s">
        <v>80</v>
      </c>
      <c r="AW3112" s="13" t="s">
        <v>30</v>
      </c>
      <c r="AX3112" s="13" t="s">
        <v>73</v>
      </c>
      <c r="AY3112" s="252" t="s">
        <v>129</v>
      </c>
    </row>
    <row r="3113" spans="1:51" s="13" customFormat="1" ht="12">
      <c r="A3113" s="13"/>
      <c r="B3113" s="243"/>
      <c r="C3113" s="244"/>
      <c r="D3113" s="234" t="s">
        <v>188</v>
      </c>
      <c r="E3113" s="245" t="s">
        <v>1</v>
      </c>
      <c r="F3113" s="246" t="s">
        <v>1780</v>
      </c>
      <c r="G3113" s="244"/>
      <c r="H3113" s="245" t="s">
        <v>1</v>
      </c>
      <c r="I3113" s="247"/>
      <c r="J3113" s="244"/>
      <c r="K3113" s="244"/>
      <c r="L3113" s="248"/>
      <c r="M3113" s="249"/>
      <c r="N3113" s="250"/>
      <c r="O3113" s="250"/>
      <c r="P3113" s="250"/>
      <c r="Q3113" s="250"/>
      <c r="R3113" s="250"/>
      <c r="S3113" s="250"/>
      <c r="T3113" s="251"/>
      <c r="U3113" s="13"/>
      <c r="V3113" s="13"/>
      <c r="W3113" s="13"/>
      <c r="X3113" s="13"/>
      <c r="Y3113" s="13"/>
      <c r="Z3113" s="13"/>
      <c r="AA3113" s="13"/>
      <c r="AB3113" s="13"/>
      <c r="AC3113" s="13"/>
      <c r="AD3113" s="13"/>
      <c r="AE3113" s="13"/>
      <c r="AT3113" s="252" t="s">
        <v>188</v>
      </c>
      <c r="AU3113" s="252" t="s">
        <v>82</v>
      </c>
      <c r="AV3113" s="13" t="s">
        <v>80</v>
      </c>
      <c r="AW3113" s="13" t="s">
        <v>30</v>
      </c>
      <c r="AX3113" s="13" t="s">
        <v>73</v>
      </c>
      <c r="AY3113" s="252" t="s">
        <v>129</v>
      </c>
    </row>
    <row r="3114" spans="1:51" s="14" customFormat="1" ht="12">
      <c r="A3114" s="14"/>
      <c r="B3114" s="253"/>
      <c r="C3114" s="254"/>
      <c r="D3114" s="234" t="s">
        <v>188</v>
      </c>
      <c r="E3114" s="255" t="s">
        <v>1</v>
      </c>
      <c r="F3114" s="256" t="s">
        <v>1074</v>
      </c>
      <c r="G3114" s="254"/>
      <c r="H3114" s="257">
        <v>2.52</v>
      </c>
      <c r="I3114" s="258"/>
      <c r="J3114" s="254"/>
      <c r="K3114" s="254"/>
      <c r="L3114" s="259"/>
      <c r="M3114" s="260"/>
      <c r="N3114" s="261"/>
      <c r="O3114" s="261"/>
      <c r="P3114" s="261"/>
      <c r="Q3114" s="261"/>
      <c r="R3114" s="261"/>
      <c r="S3114" s="261"/>
      <c r="T3114" s="262"/>
      <c r="U3114" s="14"/>
      <c r="V3114" s="14"/>
      <c r="W3114" s="14"/>
      <c r="X3114" s="14"/>
      <c r="Y3114" s="14"/>
      <c r="Z3114" s="14"/>
      <c r="AA3114" s="14"/>
      <c r="AB3114" s="14"/>
      <c r="AC3114" s="14"/>
      <c r="AD3114" s="14"/>
      <c r="AE3114" s="14"/>
      <c r="AT3114" s="263" t="s">
        <v>188</v>
      </c>
      <c r="AU3114" s="263" t="s">
        <v>82</v>
      </c>
      <c r="AV3114" s="14" t="s">
        <v>82</v>
      </c>
      <c r="AW3114" s="14" t="s">
        <v>30</v>
      </c>
      <c r="AX3114" s="14" t="s">
        <v>73</v>
      </c>
      <c r="AY3114" s="263" t="s">
        <v>129</v>
      </c>
    </row>
    <row r="3115" spans="1:51" s="14" customFormat="1" ht="12">
      <c r="A3115" s="14"/>
      <c r="B3115" s="253"/>
      <c r="C3115" s="254"/>
      <c r="D3115" s="234" t="s">
        <v>188</v>
      </c>
      <c r="E3115" s="255" t="s">
        <v>1</v>
      </c>
      <c r="F3115" s="256" t="s">
        <v>1770</v>
      </c>
      <c r="G3115" s="254"/>
      <c r="H3115" s="257">
        <v>5.022</v>
      </c>
      <c r="I3115" s="258"/>
      <c r="J3115" s="254"/>
      <c r="K3115" s="254"/>
      <c r="L3115" s="259"/>
      <c r="M3115" s="260"/>
      <c r="N3115" s="261"/>
      <c r="O3115" s="261"/>
      <c r="P3115" s="261"/>
      <c r="Q3115" s="261"/>
      <c r="R3115" s="261"/>
      <c r="S3115" s="261"/>
      <c r="T3115" s="262"/>
      <c r="U3115" s="14"/>
      <c r="V3115" s="14"/>
      <c r="W3115" s="14"/>
      <c r="X3115" s="14"/>
      <c r="Y3115" s="14"/>
      <c r="Z3115" s="14"/>
      <c r="AA3115" s="14"/>
      <c r="AB3115" s="14"/>
      <c r="AC3115" s="14"/>
      <c r="AD3115" s="14"/>
      <c r="AE3115" s="14"/>
      <c r="AT3115" s="263" t="s">
        <v>188</v>
      </c>
      <c r="AU3115" s="263" t="s">
        <v>82</v>
      </c>
      <c r="AV3115" s="14" t="s">
        <v>82</v>
      </c>
      <c r="AW3115" s="14" t="s">
        <v>30</v>
      </c>
      <c r="AX3115" s="14" t="s">
        <v>73</v>
      </c>
      <c r="AY3115" s="263" t="s">
        <v>129</v>
      </c>
    </row>
    <row r="3116" spans="1:51" s="14" customFormat="1" ht="12">
      <c r="A3116" s="14"/>
      <c r="B3116" s="253"/>
      <c r="C3116" s="254"/>
      <c r="D3116" s="234" t="s">
        <v>188</v>
      </c>
      <c r="E3116" s="255" t="s">
        <v>1</v>
      </c>
      <c r="F3116" s="256" t="s">
        <v>1771</v>
      </c>
      <c r="G3116" s="254"/>
      <c r="H3116" s="257">
        <v>3.162</v>
      </c>
      <c r="I3116" s="258"/>
      <c r="J3116" s="254"/>
      <c r="K3116" s="254"/>
      <c r="L3116" s="259"/>
      <c r="M3116" s="260"/>
      <c r="N3116" s="261"/>
      <c r="O3116" s="261"/>
      <c r="P3116" s="261"/>
      <c r="Q3116" s="261"/>
      <c r="R3116" s="261"/>
      <c r="S3116" s="261"/>
      <c r="T3116" s="262"/>
      <c r="U3116" s="14"/>
      <c r="V3116" s="14"/>
      <c r="W3116" s="14"/>
      <c r="X3116" s="14"/>
      <c r="Y3116" s="14"/>
      <c r="Z3116" s="14"/>
      <c r="AA3116" s="14"/>
      <c r="AB3116" s="14"/>
      <c r="AC3116" s="14"/>
      <c r="AD3116" s="14"/>
      <c r="AE3116" s="14"/>
      <c r="AT3116" s="263" t="s">
        <v>188</v>
      </c>
      <c r="AU3116" s="263" t="s">
        <v>82</v>
      </c>
      <c r="AV3116" s="14" t="s">
        <v>82</v>
      </c>
      <c r="AW3116" s="14" t="s">
        <v>30</v>
      </c>
      <c r="AX3116" s="14" t="s">
        <v>73</v>
      </c>
      <c r="AY3116" s="263" t="s">
        <v>129</v>
      </c>
    </row>
    <row r="3117" spans="1:51" s="13" customFormat="1" ht="12">
      <c r="A3117" s="13"/>
      <c r="B3117" s="243"/>
      <c r="C3117" s="244"/>
      <c r="D3117" s="234" t="s">
        <v>188</v>
      </c>
      <c r="E3117" s="245" t="s">
        <v>1</v>
      </c>
      <c r="F3117" s="246" t="s">
        <v>406</v>
      </c>
      <c r="G3117" s="244"/>
      <c r="H3117" s="245" t="s">
        <v>1</v>
      </c>
      <c r="I3117" s="247"/>
      <c r="J3117" s="244"/>
      <c r="K3117" s="244"/>
      <c r="L3117" s="248"/>
      <c r="M3117" s="249"/>
      <c r="N3117" s="250"/>
      <c r="O3117" s="250"/>
      <c r="P3117" s="250"/>
      <c r="Q3117" s="250"/>
      <c r="R3117" s="250"/>
      <c r="S3117" s="250"/>
      <c r="T3117" s="251"/>
      <c r="U3117" s="13"/>
      <c r="V3117" s="13"/>
      <c r="W3117" s="13"/>
      <c r="X3117" s="13"/>
      <c r="Y3117" s="13"/>
      <c r="Z3117" s="13"/>
      <c r="AA3117" s="13"/>
      <c r="AB3117" s="13"/>
      <c r="AC3117" s="13"/>
      <c r="AD3117" s="13"/>
      <c r="AE3117" s="13"/>
      <c r="AT3117" s="252" t="s">
        <v>188</v>
      </c>
      <c r="AU3117" s="252" t="s">
        <v>82</v>
      </c>
      <c r="AV3117" s="13" t="s">
        <v>80</v>
      </c>
      <c r="AW3117" s="13" t="s">
        <v>30</v>
      </c>
      <c r="AX3117" s="13" t="s">
        <v>73</v>
      </c>
      <c r="AY3117" s="252" t="s">
        <v>129</v>
      </c>
    </row>
    <row r="3118" spans="1:51" s="14" customFormat="1" ht="12">
      <c r="A3118" s="14"/>
      <c r="B3118" s="253"/>
      <c r="C3118" s="254"/>
      <c r="D3118" s="234" t="s">
        <v>188</v>
      </c>
      <c r="E3118" s="255" t="s">
        <v>1</v>
      </c>
      <c r="F3118" s="256" t="s">
        <v>459</v>
      </c>
      <c r="G3118" s="254"/>
      <c r="H3118" s="257">
        <v>16.875</v>
      </c>
      <c r="I3118" s="258"/>
      <c r="J3118" s="254"/>
      <c r="K3118" s="254"/>
      <c r="L3118" s="259"/>
      <c r="M3118" s="260"/>
      <c r="N3118" s="261"/>
      <c r="O3118" s="261"/>
      <c r="P3118" s="261"/>
      <c r="Q3118" s="261"/>
      <c r="R3118" s="261"/>
      <c r="S3118" s="261"/>
      <c r="T3118" s="262"/>
      <c r="U3118" s="14"/>
      <c r="V3118" s="14"/>
      <c r="W3118" s="14"/>
      <c r="X3118" s="14"/>
      <c r="Y3118" s="14"/>
      <c r="Z3118" s="14"/>
      <c r="AA3118" s="14"/>
      <c r="AB3118" s="14"/>
      <c r="AC3118" s="14"/>
      <c r="AD3118" s="14"/>
      <c r="AE3118" s="14"/>
      <c r="AT3118" s="263" t="s">
        <v>188</v>
      </c>
      <c r="AU3118" s="263" t="s">
        <v>82</v>
      </c>
      <c r="AV3118" s="14" t="s">
        <v>82</v>
      </c>
      <c r="AW3118" s="14" t="s">
        <v>30</v>
      </c>
      <c r="AX3118" s="14" t="s">
        <v>73</v>
      </c>
      <c r="AY3118" s="263" t="s">
        <v>129</v>
      </c>
    </row>
    <row r="3119" spans="1:51" s="14" customFormat="1" ht="12">
      <c r="A3119" s="14"/>
      <c r="B3119" s="253"/>
      <c r="C3119" s="254"/>
      <c r="D3119" s="234" t="s">
        <v>188</v>
      </c>
      <c r="E3119" s="255" t="s">
        <v>1</v>
      </c>
      <c r="F3119" s="256" t="s">
        <v>691</v>
      </c>
      <c r="G3119" s="254"/>
      <c r="H3119" s="257">
        <v>0.338</v>
      </c>
      <c r="I3119" s="258"/>
      <c r="J3119" s="254"/>
      <c r="K3119" s="254"/>
      <c r="L3119" s="259"/>
      <c r="M3119" s="260"/>
      <c r="N3119" s="261"/>
      <c r="O3119" s="261"/>
      <c r="P3119" s="261"/>
      <c r="Q3119" s="261"/>
      <c r="R3119" s="261"/>
      <c r="S3119" s="261"/>
      <c r="T3119" s="262"/>
      <c r="U3119" s="14"/>
      <c r="V3119" s="14"/>
      <c r="W3119" s="14"/>
      <c r="X3119" s="14"/>
      <c r="Y3119" s="14"/>
      <c r="Z3119" s="14"/>
      <c r="AA3119" s="14"/>
      <c r="AB3119" s="14"/>
      <c r="AC3119" s="14"/>
      <c r="AD3119" s="14"/>
      <c r="AE3119" s="14"/>
      <c r="AT3119" s="263" t="s">
        <v>188</v>
      </c>
      <c r="AU3119" s="263" t="s">
        <v>82</v>
      </c>
      <c r="AV3119" s="14" t="s">
        <v>82</v>
      </c>
      <c r="AW3119" s="14" t="s">
        <v>30</v>
      </c>
      <c r="AX3119" s="14" t="s">
        <v>73</v>
      </c>
      <c r="AY3119" s="263" t="s">
        <v>129</v>
      </c>
    </row>
    <row r="3120" spans="1:51" s="14" customFormat="1" ht="12">
      <c r="A3120" s="14"/>
      <c r="B3120" s="253"/>
      <c r="C3120" s="254"/>
      <c r="D3120" s="234" t="s">
        <v>188</v>
      </c>
      <c r="E3120" s="255" t="s">
        <v>1</v>
      </c>
      <c r="F3120" s="256" t="s">
        <v>709</v>
      </c>
      <c r="G3120" s="254"/>
      <c r="H3120" s="257">
        <v>0.81</v>
      </c>
      <c r="I3120" s="258"/>
      <c r="J3120" s="254"/>
      <c r="K3120" s="254"/>
      <c r="L3120" s="259"/>
      <c r="M3120" s="260"/>
      <c r="N3120" s="261"/>
      <c r="O3120" s="261"/>
      <c r="P3120" s="261"/>
      <c r="Q3120" s="261"/>
      <c r="R3120" s="261"/>
      <c r="S3120" s="261"/>
      <c r="T3120" s="262"/>
      <c r="U3120" s="14"/>
      <c r="V3120" s="14"/>
      <c r="W3120" s="14"/>
      <c r="X3120" s="14"/>
      <c r="Y3120" s="14"/>
      <c r="Z3120" s="14"/>
      <c r="AA3120" s="14"/>
      <c r="AB3120" s="14"/>
      <c r="AC3120" s="14"/>
      <c r="AD3120" s="14"/>
      <c r="AE3120" s="14"/>
      <c r="AT3120" s="263" t="s">
        <v>188</v>
      </c>
      <c r="AU3120" s="263" t="s">
        <v>82</v>
      </c>
      <c r="AV3120" s="14" t="s">
        <v>82</v>
      </c>
      <c r="AW3120" s="14" t="s">
        <v>30</v>
      </c>
      <c r="AX3120" s="14" t="s">
        <v>73</v>
      </c>
      <c r="AY3120" s="263" t="s">
        <v>129</v>
      </c>
    </row>
    <row r="3121" spans="1:51" s="16" customFormat="1" ht="12">
      <c r="A3121" s="16"/>
      <c r="B3121" s="286"/>
      <c r="C3121" s="287"/>
      <c r="D3121" s="234" t="s">
        <v>188</v>
      </c>
      <c r="E3121" s="288" t="s">
        <v>1</v>
      </c>
      <c r="F3121" s="289" t="s">
        <v>451</v>
      </c>
      <c r="G3121" s="287"/>
      <c r="H3121" s="290">
        <v>28.727</v>
      </c>
      <c r="I3121" s="291"/>
      <c r="J3121" s="287"/>
      <c r="K3121" s="287"/>
      <c r="L3121" s="292"/>
      <c r="M3121" s="293"/>
      <c r="N3121" s="294"/>
      <c r="O3121" s="294"/>
      <c r="P3121" s="294"/>
      <c r="Q3121" s="294"/>
      <c r="R3121" s="294"/>
      <c r="S3121" s="294"/>
      <c r="T3121" s="295"/>
      <c r="U3121" s="16"/>
      <c r="V3121" s="16"/>
      <c r="W3121" s="16"/>
      <c r="X3121" s="16"/>
      <c r="Y3121" s="16"/>
      <c r="Z3121" s="16"/>
      <c r="AA3121" s="16"/>
      <c r="AB3121" s="16"/>
      <c r="AC3121" s="16"/>
      <c r="AD3121" s="16"/>
      <c r="AE3121" s="16"/>
      <c r="AT3121" s="296" t="s">
        <v>188</v>
      </c>
      <c r="AU3121" s="296" t="s">
        <v>82</v>
      </c>
      <c r="AV3121" s="16" t="s">
        <v>141</v>
      </c>
      <c r="AW3121" s="16" t="s">
        <v>30</v>
      </c>
      <c r="AX3121" s="16" t="s">
        <v>73</v>
      </c>
      <c r="AY3121" s="296" t="s">
        <v>129</v>
      </c>
    </row>
    <row r="3122" spans="1:51" s="15" customFormat="1" ht="12">
      <c r="A3122" s="15"/>
      <c r="B3122" s="264"/>
      <c r="C3122" s="265"/>
      <c r="D3122" s="234" t="s">
        <v>188</v>
      </c>
      <c r="E3122" s="266" t="s">
        <v>1</v>
      </c>
      <c r="F3122" s="267" t="s">
        <v>197</v>
      </c>
      <c r="G3122" s="265"/>
      <c r="H3122" s="268">
        <v>188.08400000000003</v>
      </c>
      <c r="I3122" s="269"/>
      <c r="J3122" s="265"/>
      <c r="K3122" s="265"/>
      <c r="L3122" s="270"/>
      <c r="M3122" s="271"/>
      <c r="N3122" s="272"/>
      <c r="O3122" s="272"/>
      <c r="P3122" s="272"/>
      <c r="Q3122" s="272"/>
      <c r="R3122" s="272"/>
      <c r="S3122" s="272"/>
      <c r="T3122" s="273"/>
      <c r="U3122" s="15"/>
      <c r="V3122" s="15"/>
      <c r="W3122" s="15"/>
      <c r="X3122" s="15"/>
      <c r="Y3122" s="15"/>
      <c r="Z3122" s="15"/>
      <c r="AA3122" s="15"/>
      <c r="AB3122" s="15"/>
      <c r="AC3122" s="15"/>
      <c r="AD3122" s="15"/>
      <c r="AE3122" s="15"/>
      <c r="AT3122" s="274" t="s">
        <v>188</v>
      </c>
      <c r="AU3122" s="274" t="s">
        <v>82</v>
      </c>
      <c r="AV3122" s="15" t="s">
        <v>136</v>
      </c>
      <c r="AW3122" s="15" t="s">
        <v>30</v>
      </c>
      <c r="AX3122" s="15" t="s">
        <v>80</v>
      </c>
      <c r="AY3122" s="274" t="s">
        <v>129</v>
      </c>
    </row>
    <row r="3123" spans="1:65" s="2" customFormat="1" ht="37.8" customHeight="1">
      <c r="A3123" s="39"/>
      <c r="B3123" s="40"/>
      <c r="C3123" s="275" t="s">
        <v>1781</v>
      </c>
      <c r="D3123" s="275" t="s">
        <v>293</v>
      </c>
      <c r="E3123" s="276" t="s">
        <v>1782</v>
      </c>
      <c r="F3123" s="277" t="s">
        <v>1783</v>
      </c>
      <c r="G3123" s="278" t="s">
        <v>187</v>
      </c>
      <c r="H3123" s="279">
        <v>206.892</v>
      </c>
      <c r="I3123" s="280"/>
      <c r="J3123" s="281">
        <f>ROUND(I3123*H3123,2)</f>
        <v>0</v>
      </c>
      <c r="K3123" s="282"/>
      <c r="L3123" s="283"/>
      <c r="M3123" s="284" t="s">
        <v>1</v>
      </c>
      <c r="N3123" s="285" t="s">
        <v>38</v>
      </c>
      <c r="O3123" s="92"/>
      <c r="P3123" s="230">
        <f>O3123*H3123</f>
        <v>0</v>
      </c>
      <c r="Q3123" s="230">
        <v>0</v>
      </c>
      <c r="R3123" s="230">
        <f>Q3123*H3123</f>
        <v>0</v>
      </c>
      <c r="S3123" s="230">
        <v>0</v>
      </c>
      <c r="T3123" s="231">
        <f>S3123*H3123</f>
        <v>0</v>
      </c>
      <c r="U3123" s="39"/>
      <c r="V3123" s="39"/>
      <c r="W3123" s="39"/>
      <c r="X3123" s="39"/>
      <c r="Y3123" s="39"/>
      <c r="Z3123" s="39"/>
      <c r="AA3123" s="39"/>
      <c r="AB3123" s="39"/>
      <c r="AC3123" s="39"/>
      <c r="AD3123" s="39"/>
      <c r="AE3123" s="39"/>
      <c r="AR3123" s="232" t="s">
        <v>291</v>
      </c>
      <c r="AT3123" s="232" t="s">
        <v>293</v>
      </c>
      <c r="AU3123" s="232" t="s">
        <v>82</v>
      </c>
      <c r="AY3123" s="18" t="s">
        <v>129</v>
      </c>
      <c r="BE3123" s="233">
        <f>IF(N3123="základní",J3123,0)</f>
        <v>0</v>
      </c>
      <c r="BF3123" s="233">
        <f>IF(N3123="snížená",J3123,0)</f>
        <v>0</v>
      </c>
      <c r="BG3123" s="233">
        <f>IF(N3123="zákl. přenesená",J3123,0)</f>
        <v>0</v>
      </c>
      <c r="BH3123" s="233">
        <f>IF(N3123="sníž. přenesená",J3123,0)</f>
        <v>0</v>
      </c>
      <c r="BI3123" s="233">
        <f>IF(N3123="nulová",J3123,0)</f>
        <v>0</v>
      </c>
      <c r="BJ3123" s="18" t="s">
        <v>80</v>
      </c>
      <c r="BK3123" s="233">
        <f>ROUND(I3123*H3123,2)</f>
        <v>0</v>
      </c>
      <c r="BL3123" s="18" t="s">
        <v>248</v>
      </c>
      <c r="BM3123" s="232" t="s">
        <v>1784</v>
      </c>
    </row>
    <row r="3124" spans="1:47" s="2" customFormat="1" ht="12">
      <c r="A3124" s="39"/>
      <c r="B3124" s="40"/>
      <c r="C3124" s="41"/>
      <c r="D3124" s="234" t="s">
        <v>137</v>
      </c>
      <c r="E3124" s="41"/>
      <c r="F3124" s="235" t="s">
        <v>1783</v>
      </c>
      <c r="G3124" s="41"/>
      <c r="H3124" s="41"/>
      <c r="I3124" s="236"/>
      <c r="J3124" s="41"/>
      <c r="K3124" s="41"/>
      <c r="L3124" s="45"/>
      <c r="M3124" s="237"/>
      <c r="N3124" s="238"/>
      <c r="O3124" s="92"/>
      <c r="P3124" s="92"/>
      <c r="Q3124" s="92"/>
      <c r="R3124" s="92"/>
      <c r="S3124" s="92"/>
      <c r="T3124" s="93"/>
      <c r="U3124" s="39"/>
      <c r="V3124" s="39"/>
      <c r="W3124" s="39"/>
      <c r="X3124" s="39"/>
      <c r="Y3124" s="39"/>
      <c r="Z3124" s="39"/>
      <c r="AA3124" s="39"/>
      <c r="AB3124" s="39"/>
      <c r="AC3124" s="39"/>
      <c r="AD3124" s="39"/>
      <c r="AE3124" s="39"/>
      <c r="AT3124" s="18" t="s">
        <v>137</v>
      </c>
      <c r="AU3124" s="18" t="s">
        <v>82</v>
      </c>
    </row>
    <row r="3125" spans="1:51" s="14" customFormat="1" ht="12">
      <c r="A3125" s="14"/>
      <c r="B3125" s="253"/>
      <c r="C3125" s="254"/>
      <c r="D3125" s="234" t="s">
        <v>188</v>
      </c>
      <c r="E3125" s="255" t="s">
        <v>1</v>
      </c>
      <c r="F3125" s="256" t="s">
        <v>1785</v>
      </c>
      <c r="G3125" s="254"/>
      <c r="H3125" s="257">
        <v>206.892</v>
      </c>
      <c r="I3125" s="258"/>
      <c r="J3125" s="254"/>
      <c r="K3125" s="254"/>
      <c r="L3125" s="259"/>
      <c r="M3125" s="260"/>
      <c r="N3125" s="261"/>
      <c r="O3125" s="261"/>
      <c r="P3125" s="261"/>
      <c r="Q3125" s="261"/>
      <c r="R3125" s="261"/>
      <c r="S3125" s="261"/>
      <c r="T3125" s="262"/>
      <c r="U3125" s="14"/>
      <c r="V3125" s="14"/>
      <c r="W3125" s="14"/>
      <c r="X3125" s="14"/>
      <c r="Y3125" s="14"/>
      <c r="Z3125" s="14"/>
      <c r="AA3125" s="14"/>
      <c r="AB3125" s="14"/>
      <c r="AC3125" s="14"/>
      <c r="AD3125" s="14"/>
      <c r="AE3125" s="14"/>
      <c r="AT3125" s="263" t="s">
        <v>188</v>
      </c>
      <c r="AU3125" s="263" t="s">
        <v>82</v>
      </c>
      <c r="AV3125" s="14" t="s">
        <v>82</v>
      </c>
      <c r="AW3125" s="14" t="s">
        <v>30</v>
      </c>
      <c r="AX3125" s="14" t="s">
        <v>73</v>
      </c>
      <c r="AY3125" s="263" t="s">
        <v>129</v>
      </c>
    </row>
    <row r="3126" spans="1:51" s="15" customFormat="1" ht="12">
      <c r="A3126" s="15"/>
      <c r="B3126" s="264"/>
      <c r="C3126" s="265"/>
      <c r="D3126" s="234" t="s">
        <v>188</v>
      </c>
      <c r="E3126" s="266" t="s">
        <v>1</v>
      </c>
      <c r="F3126" s="267" t="s">
        <v>197</v>
      </c>
      <c r="G3126" s="265"/>
      <c r="H3126" s="268">
        <v>206.892</v>
      </c>
      <c r="I3126" s="269"/>
      <c r="J3126" s="265"/>
      <c r="K3126" s="265"/>
      <c r="L3126" s="270"/>
      <c r="M3126" s="271"/>
      <c r="N3126" s="272"/>
      <c r="O3126" s="272"/>
      <c r="P3126" s="272"/>
      <c r="Q3126" s="272"/>
      <c r="R3126" s="272"/>
      <c r="S3126" s="272"/>
      <c r="T3126" s="273"/>
      <c r="U3126" s="15"/>
      <c r="V3126" s="15"/>
      <c r="W3126" s="15"/>
      <c r="X3126" s="15"/>
      <c r="Y3126" s="15"/>
      <c r="Z3126" s="15"/>
      <c r="AA3126" s="15"/>
      <c r="AB3126" s="15"/>
      <c r="AC3126" s="15"/>
      <c r="AD3126" s="15"/>
      <c r="AE3126" s="15"/>
      <c r="AT3126" s="274" t="s">
        <v>188</v>
      </c>
      <c r="AU3126" s="274" t="s">
        <v>82</v>
      </c>
      <c r="AV3126" s="15" t="s">
        <v>136</v>
      </c>
      <c r="AW3126" s="15" t="s">
        <v>30</v>
      </c>
      <c r="AX3126" s="15" t="s">
        <v>80</v>
      </c>
      <c r="AY3126" s="274" t="s">
        <v>129</v>
      </c>
    </row>
    <row r="3127" spans="1:65" s="2" customFormat="1" ht="24.15" customHeight="1">
      <c r="A3127" s="39"/>
      <c r="B3127" s="40"/>
      <c r="C3127" s="220" t="s">
        <v>949</v>
      </c>
      <c r="D3127" s="220" t="s">
        <v>132</v>
      </c>
      <c r="E3127" s="221" t="s">
        <v>1786</v>
      </c>
      <c r="F3127" s="222" t="s">
        <v>1787</v>
      </c>
      <c r="G3127" s="223" t="s">
        <v>187</v>
      </c>
      <c r="H3127" s="224">
        <v>260.503</v>
      </c>
      <c r="I3127" s="225"/>
      <c r="J3127" s="226">
        <f>ROUND(I3127*H3127,2)</f>
        <v>0</v>
      </c>
      <c r="K3127" s="227"/>
      <c r="L3127" s="45"/>
      <c r="M3127" s="228" t="s">
        <v>1</v>
      </c>
      <c r="N3127" s="229" t="s">
        <v>38</v>
      </c>
      <c r="O3127" s="92"/>
      <c r="P3127" s="230">
        <f>O3127*H3127</f>
        <v>0</v>
      </c>
      <c r="Q3127" s="230">
        <v>0</v>
      </c>
      <c r="R3127" s="230">
        <f>Q3127*H3127</f>
        <v>0</v>
      </c>
      <c r="S3127" s="230">
        <v>0</v>
      </c>
      <c r="T3127" s="231">
        <f>S3127*H3127</f>
        <v>0</v>
      </c>
      <c r="U3127" s="39"/>
      <c r="V3127" s="39"/>
      <c r="W3127" s="39"/>
      <c r="X3127" s="39"/>
      <c r="Y3127" s="39"/>
      <c r="Z3127" s="39"/>
      <c r="AA3127" s="39"/>
      <c r="AB3127" s="39"/>
      <c r="AC3127" s="39"/>
      <c r="AD3127" s="39"/>
      <c r="AE3127" s="39"/>
      <c r="AR3127" s="232" t="s">
        <v>248</v>
      </c>
      <c r="AT3127" s="232" t="s">
        <v>132</v>
      </c>
      <c r="AU3127" s="232" t="s">
        <v>82</v>
      </c>
      <c r="AY3127" s="18" t="s">
        <v>129</v>
      </c>
      <c r="BE3127" s="233">
        <f>IF(N3127="základní",J3127,0)</f>
        <v>0</v>
      </c>
      <c r="BF3127" s="233">
        <f>IF(N3127="snížená",J3127,0)</f>
        <v>0</v>
      </c>
      <c r="BG3127" s="233">
        <f>IF(N3127="zákl. přenesená",J3127,0)</f>
        <v>0</v>
      </c>
      <c r="BH3127" s="233">
        <f>IF(N3127="sníž. přenesená",J3127,0)</f>
        <v>0</v>
      </c>
      <c r="BI3127" s="233">
        <f>IF(N3127="nulová",J3127,0)</f>
        <v>0</v>
      </c>
      <c r="BJ3127" s="18" t="s">
        <v>80</v>
      </c>
      <c r="BK3127" s="233">
        <f>ROUND(I3127*H3127,2)</f>
        <v>0</v>
      </c>
      <c r="BL3127" s="18" t="s">
        <v>248</v>
      </c>
      <c r="BM3127" s="232" t="s">
        <v>1788</v>
      </c>
    </row>
    <row r="3128" spans="1:47" s="2" customFormat="1" ht="12">
      <c r="A3128" s="39"/>
      <c r="B3128" s="40"/>
      <c r="C3128" s="41"/>
      <c r="D3128" s="234" t="s">
        <v>137</v>
      </c>
      <c r="E3128" s="41"/>
      <c r="F3128" s="235" t="s">
        <v>1787</v>
      </c>
      <c r="G3128" s="41"/>
      <c r="H3128" s="41"/>
      <c r="I3128" s="236"/>
      <c r="J3128" s="41"/>
      <c r="K3128" s="41"/>
      <c r="L3128" s="45"/>
      <c r="M3128" s="237"/>
      <c r="N3128" s="238"/>
      <c r="O3128" s="92"/>
      <c r="P3128" s="92"/>
      <c r="Q3128" s="92"/>
      <c r="R3128" s="92"/>
      <c r="S3128" s="92"/>
      <c r="T3128" s="93"/>
      <c r="U3128" s="39"/>
      <c r="V3128" s="39"/>
      <c r="W3128" s="39"/>
      <c r="X3128" s="39"/>
      <c r="Y3128" s="39"/>
      <c r="Z3128" s="39"/>
      <c r="AA3128" s="39"/>
      <c r="AB3128" s="39"/>
      <c r="AC3128" s="39"/>
      <c r="AD3128" s="39"/>
      <c r="AE3128" s="39"/>
      <c r="AT3128" s="18" t="s">
        <v>137</v>
      </c>
      <c r="AU3128" s="18" t="s">
        <v>82</v>
      </c>
    </row>
    <row r="3129" spans="1:51" s="13" customFormat="1" ht="12">
      <c r="A3129" s="13"/>
      <c r="B3129" s="243"/>
      <c r="C3129" s="244"/>
      <c r="D3129" s="234" t="s">
        <v>188</v>
      </c>
      <c r="E3129" s="245" t="s">
        <v>1</v>
      </c>
      <c r="F3129" s="246" t="s">
        <v>374</v>
      </c>
      <c r="G3129" s="244"/>
      <c r="H3129" s="245" t="s">
        <v>1</v>
      </c>
      <c r="I3129" s="247"/>
      <c r="J3129" s="244"/>
      <c r="K3129" s="244"/>
      <c r="L3129" s="248"/>
      <c r="M3129" s="249"/>
      <c r="N3129" s="250"/>
      <c r="O3129" s="250"/>
      <c r="P3129" s="250"/>
      <c r="Q3129" s="250"/>
      <c r="R3129" s="250"/>
      <c r="S3129" s="250"/>
      <c r="T3129" s="251"/>
      <c r="U3129" s="13"/>
      <c r="V3129" s="13"/>
      <c r="W3129" s="13"/>
      <c r="X3129" s="13"/>
      <c r="Y3129" s="13"/>
      <c r="Z3129" s="13"/>
      <c r="AA3129" s="13"/>
      <c r="AB3129" s="13"/>
      <c r="AC3129" s="13"/>
      <c r="AD3129" s="13"/>
      <c r="AE3129" s="13"/>
      <c r="AT3129" s="252" t="s">
        <v>188</v>
      </c>
      <c r="AU3129" s="252" t="s">
        <v>82</v>
      </c>
      <c r="AV3129" s="13" t="s">
        <v>80</v>
      </c>
      <c r="AW3129" s="13" t="s">
        <v>30</v>
      </c>
      <c r="AX3129" s="13" t="s">
        <v>73</v>
      </c>
      <c r="AY3129" s="252" t="s">
        <v>129</v>
      </c>
    </row>
    <row r="3130" spans="1:51" s="13" customFormat="1" ht="12">
      <c r="A3130" s="13"/>
      <c r="B3130" s="243"/>
      <c r="C3130" s="244"/>
      <c r="D3130" s="234" t="s">
        <v>188</v>
      </c>
      <c r="E3130" s="245" t="s">
        <v>1</v>
      </c>
      <c r="F3130" s="246" t="s">
        <v>378</v>
      </c>
      <c r="G3130" s="244"/>
      <c r="H3130" s="245" t="s">
        <v>1</v>
      </c>
      <c r="I3130" s="247"/>
      <c r="J3130" s="244"/>
      <c r="K3130" s="244"/>
      <c r="L3130" s="248"/>
      <c r="M3130" s="249"/>
      <c r="N3130" s="250"/>
      <c r="O3130" s="250"/>
      <c r="P3130" s="250"/>
      <c r="Q3130" s="250"/>
      <c r="R3130" s="250"/>
      <c r="S3130" s="250"/>
      <c r="T3130" s="251"/>
      <c r="U3130" s="13"/>
      <c r="V3130" s="13"/>
      <c r="W3130" s="13"/>
      <c r="X3130" s="13"/>
      <c r="Y3130" s="13"/>
      <c r="Z3130" s="13"/>
      <c r="AA3130" s="13"/>
      <c r="AB3130" s="13"/>
      <c r="AC3130" s="13"/>
      <c r="AD3130" s="13"/>
      <c r="AE3130" s="13"/>
      <c r="AT3130" s="252" t="s">
        <v>188</v>
      </c>
      <c r="AU3130" s="252" t="s">
        <v>82</v>
      </c>
      <c r="AV3130" s="13" t="s">
        <v>80</v>
      </c>
      <c r="AW3130" s="13" t="s">
        <v>30</v>
      </c>
      <c r="AX3130" s="13" t="s">
        <v>73</v>
      </c>
      <c r="AY3130" s="252" t="s">
        <v>129</v>
      </c>
    </row>
    <row r="3131" spans="1:51" s="14" customFormat="1" ht="12">
      <c r="A3131" s="14"/>
      <c r="B3131" s="253"/>
      <c r="C3131" s="254"/>
      <c r="D3131" s="234" t="s">
        <v>188</v>
      </c>
      <c r="E3131" s="255" t="s">
        <v>1</v>
      </c>
      <c r="F3131" s="256" t="s">
        <v>442</v>
      </c>
      <c r="G3131" s="254"/>
      <c r="H3131" s="257">
        <v>10.8</v>
      </c>
      <c r="I3131" s="258"/>
      <c r="J3131" s="254"/>
      <c r="K3131" s="254"/>
      <c r="L3131" s="259"/>
      <c r="M3131" s="260"/>
      <c r="N3131" s="261"/>
      <c r="O3131" s="261"/>
      <c r="P3131" s="261"/>
      <c r="Q3131" s="261"/>
      <c r="R3131" s="261"/>
      <c r="S3131" s="261"/>
      <c r="T3131" s="262"/>
      <c r="U3131" s="14"/>
      <c r="V3131" s="14"/>
      <c r="W3131" s="14"/>
      <c r="X3131" s="14"/>
      <c r="Y3131" s="14"/>
      <c r="Z3131" s="14"/>
      <c r="AA3131" s="14"/>
      <c r="AB3131" s="14"/>
      <c r="AC3131" s="14"/>
      <c r="AD3131" s="14"/>
      <c r="AE3131" s="14"/>
      <c r="AT3131" s="263" t="s">
        <v>188</v>
      </c>
      <c r="AU3131" s="263" t="s">
        <v>82</v>
      </c>
      <c r="AV3131" s="14" t="s">
        <v>82</v>
      </c>
      <c r="AW3131" s="14" t="s">
        <v>30</v>
      </c>
      <c r="AX3131" s="14" t="s">
        <v>73</v>
      </c>
      <c r="AY3131" s="263" t="s">
        <v>129</v>
      </c>
    </row>
    <row r="3132" spans="1:51" s="14" customFormat="1" ht="12">
      <c r="A3132" s="14"/>
      <c r="B3132" s="253"/>
      <c r="C3132" s="254"/>
      <c r="D3132" s="234" t="s">
        <v>188</v>
      </c>
      <c r="E3132" s="255" t="s">
        <v>1</v>
      </c>
      <c r="F3132" s="256" t="s">
        <v>691</v>
      </c>
      <c r="G3132" s="254"/>
      <c r="H3132" s="257">
        <v>0.338</v>
      </c>
      <c r="I3132" s="258"/>
      <c r="J3132" s="254"/>
      <c r="K3132" s="254"/>
      <c r="L3132" s="259"/>
      <c r="M3132" s="260"/>
      <c r="N3132" s="261"/>
      <c r="O3132" s="261"/>
      <c r="P3132" s="261"/>
      <c r="Q3132" s="261"/>
      <c r="R3132" s="261"/>
      <c r="S3132" s="261"/>
      <c r="T3132" s="262"/>
      <c r="U3132" s="14"/>
      <c r="V3132" s="14"/>
      <c r="W3132" s="14"/>
      <c r="X3132" s="14"/>
      <c r="Y3132" s="14"/>
      <c r="Z3132" s="14"/>
      <c r="AA3132" s="14"/>
      <c r="AB3132" s="14"/>
      <c r="AC3132" s="14"/>
      <c r="AD3132" s="14"/>
      <c r="AE3132" s="14"/>
      <c r="AT3132" s="263" t="s">
        <v>188</v>
      </c>
      <c r="AU3132" s="263" t="s">
        <v>82</v>
      </c>
      <c r="AV3132" s="14" t="s">
        <v>82</v>
      </c>
      <c r="AW3132" s="14" t="s">
        <v>30</v>
      </c>
      <c r="AX3132" s="14" t="s">
        <v>73</v>
      </c>
      <c r="AY3132" s="263" t="s">
        <v>129</v>
      </c>
    </row>
    <row r="3133" spans="1:51" s="13" customFormat="1" ht="12">
      <c r="A3133" s="13"/>
      <c r="B3133" s="243"/>
      <c r="C3133" s="244"/>
      <c r="D3133" s="234" t="s">
        <v>188</v>
      </c>
      <c r="E3133" s="245" t="s">
        <v>1</v>
      </c>
      <c r="F3133" s="246" t="s">
        <v>443</v>
      </c>
      <c r="G3133" s="244"/>
      <c r="H3133" s="245" t="s">
        <v>1</v>
      </c>
      <c r="I3133" s="247"/>
      <c r="J3133" s="244"/>
      <c r="K3133" s="244"/>
      <c r="L3133" s="248"/>
      <c r="M3133" s="249"/>
      <c r="N3133" s="250"/>
      <c r="O3133" s="250"/>
      <c r="P3133" s="250"/>
      <c r="Q3133" s="250"/>
      <c r="R3133" s="250"/>
      <c r="S3133" s="250"/>
      <c r="T3133" s="251"/>
      <c r="U3133" s="13"/>
      <c r="V3133" s="13"/>
      <c r="W3133" s="13"/>
      <c r="X3133" s="13"/>
      <c r="Y3133" s="13"/>
      <c r="Z3133" s="13"/>
      <c r="AA3133" s="13"/>
      <c r="AB3133" s="13"/>
      <c r="AC3133" s="13"/>
      <c r="AD3133" s="13"/>
      <c r="AE3133" s="13"/>
      <c r="AT3133" s="252" t="s">
        <v>188</v>
      </c>
      <c r="AU3133" s="252" t="s">
        <v>82</v>
      </c>
      <c r="AV3133" s="13" t="s">
        <v>80</v>
      </c>
      <c r="AW3133" s="13" t="s">
        <v>30</v>
      </c>
      <c r="AX3133" s="13" t="s">
        <v>73</v>
      </c>
      <c r="AY3133" s="252" t="s">
        <v>129</v>
      </c>
    </row>
    <row r="3134" spans="1:51" s="14" customFormat="1" ht="12">
      <c r="A3134" s="14"/>
      <c r="B3134" s="253"/>
      <c r="C3134" s="254"/>
      <c r="D3134" s="234" t="s">
        <v>188</v>
      </c>
      <c r="E3134" s="255" t="s">
        <v>1</v>
      </c>
      <c r="F3134" s="256" t="s">
        <v>727</v>
      </c>
      <c r="G3134" s="254"/>
      <c r="H3134" s="257">
        <v>2.338</v>
      </c>
      <c r="I3134" s="258"/>
      <c r="J3134" s="254"/>
      <c r="K3134" s="254"/>
      <c r="L3134" s="259"/>
      <c r="M3134" s="260"/>
      <c r="N3134" s="261"/>
      <c r="O3134" s="261"/>
      <c r="P3134" s="261"/>
      <c r="Q3134" s="261"/>
      <c r="R3134" s="261"/>
      <c r="S3134" s="261"/>
      <c r="T3134" s="262"/>
      <c r="U3134" s="14"/>
      <c r="V3134" s="14"/>
      <c r="W3134" s="14"/>
      <c r="X3134" s="14"/>
      <c r="Y3134" s="14"/>
      <c r="Z3134" s="14"/>
      <c r="AA3134" s="14"/>
      <c r="AB3134" s="14"/>
      <c r="AC3134" s="14"/>
      <c r="AD3134" s="14"/>
      <c r="AE3134" s="14"/>
      <c r="AT3134" s="263" t="s">
        <v>188</v>
      </c>
      <c r="AU3134" s="263" t="s">
        <v>82</v>
      </c>
      <c r="AV3134" s="14" t="s">
        <v>82</v>
      </c>
      <c r="AW3134" s="14" t="s">
        <v>30</v>
      </c>
      <c r="AX3134" s="14" t="s">
        <v>73</v>
      </c>
      <c r="AY3134" s="263" t="s">
        <v>129</v>
      </c>
    </row>
    <row r="3135" spans="1:51" s="14" customFormat="1" ht="12">
      <c r="A3135" s="14"/>
      <c r="B3135" s="253"/>
      <c r="C3135" s="254"/>
      <c r="D3135" s="234" t="s">
        <v>188</v>
      </c>
      <c r="E3135" s="255" t="s">
        <v>1</v>
      </c>
      <c r="F3135" s="256" t="s">
        <v>716</v>
      </c>
      <c r="G3135" s="254"/>
      <c r="H3135" s="257">
        <v>0.3</v>
      </c>
      <c r="I3135" s="258"/>
      <c r="J3135" s="254"/>
      <c r="K3135" s="254"/>
      <c r="L3135" s="259"/>
      <c r="M3135" s="260"/>
      <c r="N3135" s="261"/>
      <c r="O3135" s="261"/>
      <c r="P3135" s="261"/>
      <c r="Q3135" s="261"/>
      <c r="R3135" s="261"/>
      <c r="S3135" s="261"/>
      <c r="T3135" s="262"/>
      <c r="U3135" s="14"/>
      <c r="V3135" s="14"/>
      <c r="W3135" s="14"/>
      <c r="X3135" s="14"/>
      <c r="Y3135" s="14"/>
      <c r="Z3135" s="14"/>
      <c r="AA3135" s="14"/>
      <c r="AB3135" s="14"/>
      <c r="AC3135" s="14"/>
      <c r="AD3135" s="14"/>
      <c r="AE3135" s="14"/>
      <c r="AT3135" s="263" t="s">
        <v>188</v>
      </c>
      <c r="AU3135" s="263" t="s">
        <v>82</v>
      </c>
      <c r="AV3135" s="14" t="s">
        <v>82</v>
      </c>
      <c r="AW3135" s="14" t="s">
        <v>30</v>
      </c>
      <c r="AX3135" s="14" t="s">
        <v>73</v>
      </c>
      <c r="AY3135" s="263" t="s">
        <v>129</v>
      </c>
    </row>
    <row r="3136" spans="1:51" s="14" customFormat="1" ht="12">
      <c r="A3136" s="14"/>
      <c r="B3136" s="253"/>
      <c r="C3136" s="254"/>
      <c r="D3136" s="234" t="s">
        <v>188</v>
      </c>
      <c r="E3136" s="255" t="s">
        <v>1</v>
      </c>
      <c r="F3136" s="256" t="s">
        <v>728</v>
      </c>
      <c r="G3136" s="254"/>
      <c r="H3136" s="257">
        <v>0.09</v>
      </c>
      <c r="I3136" s="258"/>
      <c r="J3136" s="254"/>
      <c r="K3136" s="254"/>
      <c r="L3136" s="259"/>
      <c r="M3136" s="260"/>
      <c r="N3136" s="261"/>
      <c r="O3136" s="261"/>
      <c r="P3136" s="261"/>
      <c r="Q3136" s="261"/>
      <c r="R3136" s="261"/>
      <c r="S3136" s="261"/>
      <c r="T3136" s="262"/>
      <c r="U3136" s="14"/>
      <c r="V3136" s="14"/>
      <c r="W3136" s="14"/>
      <c r="X3136" s="14"/>
      <c r="Y3136" s="14"/>
      <c r="Z3136" s="14"/>
      <c r="AA3136" s="14"/>
      <c r="AB3136" s="14"/>
      <c r="AC3136" s="14"/>
      <c r="AD3136" s="14"/>
      <c r="AE3136" s="14"/>
      <c r="AT3136" s="263" t="s">
        <v>188</v>
      </c>
      <c r="AU3136" s="263" t="s">
        <v>82</v>
      </c>
      <c r="AV3136" s="14" t="s">
        <v>82</v>
      </c>
      <c r="AW3136" s="14" t="s">
        <v>30</v>
      </c>
      <c r="AX3136" s="14" t="s">
        <v>73</v>
      </c>
      <c r="AY3136" s="263" t="s">
        <v>129</v>
      </c>
    </row>
    <row r="3137" spans="1:51" s="14" customFormat="1" ht="12">
      <c r="A3137" s="14"/>
      <c r="B3137" s="253"/>
      <c r="C3137" s="254"/>
      <c r="D3137" s="234" t="s">
        <v>188</v>
      </c>
      <c r="E3137" s="255" t="s">
        <v>1</v>
      </c>
      <c r="F3137" s="256" t="s">
        <v>729</v>
      </c>
      <c r="G3137" s="254"/>
      <c r="H3137" s="257">
        <v>0.08</v>
      </c>
      <c r="I3137" s="258"/>
      <c r="J3137" s="254"/>
      <c r="K3137" s="254"/>
      <c r="L3137" s="259"/>
      <c r="M3137" s="260"/>
      <c r="N3137" s="261"/>
      <c r="O3137" s="261"/>
      <c r="P3137" s="261"/>
      <c r="Q3137" s="261"/>
      <c r="R3137" s="261"/>
      <c r="S3137" s="261"/>
      <c r="T3137" s="262"/>
      <c r="U3137" s="14"/>
      <c r="V3137" s="14"/>
      <c r="W3137" s="14"/>
      <c r="X3137" s="14"/>
      <c r="Y3137" s="14"/>
      <c r="Z3137" s="14"/>
      <c r="AA3137" s="14"/>
      <c r="AB3137" s="14"/>
      <c r="AC3137" s="14"/>
      <c r="AD3137" s="14"/>
      <c r="AE3137" s="14"/>
      <c r="AT3137" s="263" t="s">
        <v>188</v>
      </c>
      <c r="AU3137" s="263" t="s">
        <v>82</v>
      </c>
      <c r="AV3137" s="14" t="s">
        <v>82</v>
      </c>
      <c r="AW3137" s="14" t="s">
        <v>30</v>
      </c>
      <c r="AX3137" s="14" t="s">
        <v>73</v>
      </c>
      <c r="AY3137" s="263" t="s">
        <v>129</v>
      </c>
    </row>
    <row r="3138" spans="1:51" s="16" customFormat="1" ht="12">
      <c r="A3138" s="16"/>
      <c r="B3138" s="286"/>
      <c r="C3138" s="287"/>
      <c r="D3138" s="234" t="s">
        <v>188</v>
      </c>
      <c r="E3138" s="288" t="s">
        <v>1</v>
      </c>
      <c r="F3138" s="289" t="s">
        <v>451</v>
      </c>
      <c r="G3138" s="287"/>
      <c r="H3138" s="290">
        <v>13.946</v>
      </c>
      <c r="I3138" s="291"/>
      <c r="J3138" s="287"/>
      <c r="K3138" s="287"/>
      <c r="L3138" s="292"/>
      <c r="M3138" s="293"/>
      <c r="N3138" s="294"/>
      <c r="O3138" s="294"/>
      <c r="P3138" s="294"/>
      <c r="Q3138" s="294"/>
      <c r="R3138" s="294"/>
      <c r="S3138" s="294"/>
      <c r="T3138" s="295"/>
      <c r="U3138" s="16"/>
      <c r="V3138" s="16"/>
      <c r="W3138" s="16"/>
      <c r="X3138" s="16"/>
      <c r="Y3138" s="16"/>
      <c r="Z3138" s="16"/>
      <c r="AA3138" s="16"/>
      <c r="AB3138" s="16"/>
      <c r="AC3138" s="16"/>
      <c r="AD3138" s="16"/>
      <c r="AE3138" s="16"/>
      <c r="AT3138" s="296" t="s">
        <v>188</v>
      </c>
      <c r="AU3138" s="296" t="s">
        <v>82</v>
      </c>
      <c r="AV3138" s="16" t="s">
        <v>141</v>
      </c>
      <c r="AW3138" s="16" t="s">
        <v>30</v>
      </c>
      <c r="AX3138" s="16" t="s">
        <v>73</v>
      </c>
      <c r="AY3138" s="296" t="s">
        <v>129</v>
      </c>
    </row>
    <row r="3139" spans="1:51" s="13" customFormat="1" ht="12">
      <c r="A3139" s="13"/>
      <c r="B3139" s="243"/>
      <c r="C3139" s="244"/>
      <c r="D3139" s="234" t="s">
        <v>188</v>
      </c>
      <c r="E3139" s="245" t="s">
        <v>1</v>
      </c>
      <c r="F3139" s="246" t="s">
        <v>389</v>
      </c>
      <c r="G3139" s="244"/>
      <c r="H3139" s="245" t="s">
        <v>1</v>
      </c>
      <c r="I3139" s="247"/>
      <c r="J3139" s="244"/>
      <c r="K3139" s="244"/>
      <c r="L3139" s="248"/>
      <c r="M3139" s="249"/>
      <c r="N3139" s="250"/>
      <c r="O3139" s="250"/>
      <c r="P3139" s="250"/>
      <c r="Q3139" s="250"/>
      <c r="R3139" s="250"/>
      <c r="S3139" s="250"/>
      <c r="T3139" s="251"/>
      <c r="U3139" s="13"/>
      <c r="V3139" s="13"/>
      <c r="W3139" s="13"/>
      <c r="X3139" s="13"/>
      <c r="Y3139" s="13"/>
      <c r="Z3139" s="13"/>
      <c r="AA3139" s="13"/>
      <c r="AB3139" s="13"/>
      <c r="AC3139" s="13"/>
      <c r="AD3139" s="13"/>
      <c r="AE3139" s="13"/>
      <c r="AT3139" s="252" t="s">
        <v>188</v>
      </c>
      <c r="AU3139" s="252" t="s">
        <v>82</v>
      </c>
      <c r="AV3139" s="13" t="s">
        <v>80</v>
      </c>
      <c r="AW3139" s="13" t="s">
        <v>30</v>
      </c>
      <c r="AX3139" s="13" t="s">
        <v>73</v>
      </c>
      <c r="AY3139" s="252" t="s">
        <v>129</v>
      </c>
    </row>
    <row r="3140" spans="1:51" s="13" customFormat="1" ht="12">
      <c r="A3140" s="13"/>
      <c r="B3140" s="243"/>
      <c r="C3140" s="244"/>
      <c r="D3140" s="234" t="s">
        <v>188</v>
      </c>
      <c r="E3140" s="245" t="s">
        <v>1</v>
      </c>
      <c r="F3140" s="246" t="s">
        <v>390</v>
      </c>
      <c r="G3140" s="244"/>
      <c r="H3140" s="245" t="s">
        <v>1</v>
      </c>
      <c r="I3140" s="247"/>
      <c r="J3140" s="244"/>
      <c r="K3140" s="244"/>
      <c r="L3140" s="248"/>
      <c r="M3140" s="249"/>
      <c r="N3140" s="250"/>
      <c r="O3140" s="250"/>
      <c r="P3140" s="250"/>
      <c r="Q3140" s="250"/>
      <c r="R3140" s="250"/>
      <c r="S3140" s="250"/>
      <c r="T3140" s="251"/>
      <c r="U3140" s="13"/>
      <c r="V3140" s="13"/>
      <c r="W3140" s="13"/>
      <c r="X3140" s="13"/>
      <c r="Y3140" s="13"/>
      <c r="Z3140" s="13"/>
      <c r="AA3140" s="13"/>
      <c r="AB3140" s="13"/>
      <c r="AC3140" s="13"/>
      <c r="AD3140" s="13"/>
      <c r="AE3140" s="13"/>
      <c r="AT3140" s="252" t="s">
        <v>188</v>
      </c>
      <c r="AU3140" s="252" t="s">
        <v>82</v>
      </c>
      <c r="AV3140" s="13" t="s">
        <v>80</v>
      </c>
      <c r="AW3140" s="13" t="s">
        <v>30</v>
      </c>
      <c r="AX3140" s="13" t="s">
        <v>73</v>
      </c>
      <c r="AY3140" s="252" t="s">
        <v>129</v>
      </c>
    </row>
    <row r="3141" spans="1:51" s="14" customFormat="1" ht="12">
      <c r="A3141" s="14"/>
      <c r="B3141" s="253"/>
      <c r="C3141" s="254"/>
      <c r="D3141" s="234" t="s">
        <v>188</v>
      </c>
      <c r="E3141" s="255" t="s">
        <v>1</v>
      </c>
      <c r="F3141" s="256" t="s">
        <v>439</v>
      </c>
      <c r="G3141" s="254"/>
      <c r="H3141" s="257">
        <v>13.86</v>
      </c>
      <c r="I3141" s="258"/>
      <c r="J3141" s="254"/>
      <c r="K3141" s="254"/>
      <c r="L3141" s="259"/>
      <c r="M3141" s="260"/>
      <c r="N3141" s="261"/>
      <c r="O3141" s="261"/>
      <c r="P3141" s="261"/>
      <c r="Q3141" s="261"/>
      <c r="R3141" s="261"/>
      <c r="S3141" s="261"/>
      <c r="T3141" s="262"/>
      <c r="U3141" s="14"/>
      <c r="V3141" s="14"/>
      <c r="W3141" s="14"/>
      <c r="X3141" s="14"/>
      <c r="Y3141" s="14"/>
      <c r="Z3141" s="14"/>
      <c r="AA3141" s="14"/>
      <c r="AB3141" s="14"/>
      <c r="AC3141" s="14"/>
      <c r="AD3141" s="14"/>
      <c r="AE3141" s="14"/>
      <c r="AT3141" s="263" t="s">
        <v>188</v>
      </c>
      <c r="AU3141" s="263" t="s">
        <v>82</v>
      </c>
      <c r="AV3141" s="14" t="s">
        <v>82</v>
      </c>
      <c r="AW3141" s="14" t="s">
        <v>30</v>
      </c>
      <c r="AX3141" s="14" t="s">
        <v>73</v>
      </c>
      <c r="AY3141" s="263" t="s">
        <v>129</v>
      </c>
    </row>
    <row r="3142" spans="1:51" s="14" customFormat="1" ht="12">
      <c r="A3142" s="14"/>
      <c r="B3142" s="253"/>
      <c r="C3142" s="254"/>
      <c r="D3142" s="234" t="s">
        <v>188</v>
      </c>
      <c r="E3142" s="255" t="s">
        <v>1</v>
      </c>
      <c r="F3142" s="256" t="s">
        <v>732</v>
      </c>
      <c r="G3142" s="254"/>
      <c r="H3142" s="257">
        <v>0.54</v>
      </c>
      <c r="I3142" s="258"/>
      <c r="J3142" s="254"/>
      <c r="K3142" s="254"/>
      <c r="L3142" s="259"/>
      <c r="M3142" s="260"/>
      <c r="N3142" s="261"/>
      <c r="O3142" s="261"/>
      <c r="P3142" s="261"/>
      <c r="Q3142" s="261"/>
      <c r="R3142" s="261"/>
      <c r="S3142" s="261"/>
      <c r="T3142" s="262"/>
      <c r="U3142" s="14"/>
      <c r="V3142" s="14"/>
      <c r="W3142" s="14"/>
      <c r="X3142" s="14"/>
      <c r="Y3142" s="14"/>
      <c r="Z3142" s="14"/>
      <c r="AA3142" s="14"/>
      <c r="AB3142" s="14"/>
      <c r="AC3142" s="14"/>
      <c r="AD3142" s="14"/>
      <c r="AE3142" s="14"/>
      <c r="AT3142" s="263" t="s">
        <v>188</v>
      </c>
      <c r="AU3142" s="263" t="s">
        <v>82</v>
      </c>
      <c r="AV3142" s="14" t="s">
        <v>82</v>
      </c>
      <c r="AW3142" s="14" t="s">
        <v>30</v>
      </c>
      <c r="AX3142" s="14" t="s">
        <v>73</v>
      </c>
      <c r="AY3142" s="263" t="s">
        <v>129</v>
      </c>
    </row>
    <row r="3143" spans="1:51" s="13" customFormat="1" ht="12">
      <c r="A3143" s="13"/>
      <c r="B3143" s="243"/>
      <c r="C3143" s="244"/>
      <c r="D3143" s="234" t="s">
        <v>188</v>
      </c>
      <c r="E3143" s="245" t="s">
        <v>1</v>
      </c>
      <c r="F3143" s="246" t="s">
        <v>392</v>
      </c>
      <c r="G3143" s="244"/>
      <c r="H3143" s="245" t="s">
        <v>1</v>
      </c>
      <c r="I3143" s="247"/>
      <c r="J3143" s="244"/>
      <c r="K3143" s="244"/>
      <c r="L3143" s="248"/>
      <c r="M3143" s="249"/>
      <c r="N3143" s="250"/>
      <c r="O3143" s="250"/>
      <c r="P3143" s="250"/>
      <c r="Q3143" s="250"/>
      <c r="R3143" s="250"/>
      <c r="S3143" s="250"/>
      <c r="T3143" s="251"/>
      <c r="U3143" s="13"/>
      <c r="V3143" s="13"/>
      <c r="W3143" s="13"/>
      <c r="X3143" s="13"/>
      <c r="Y3143" s="13"/>
      <c r="Z3143" s="13"/>
      <c r="AA3143" s="13"/>
      <c r="AB3143" s="13"/>
      <c r="AC3143" s="13"/>
      <c r="AD3143" s="13"/>
      <c r="AE3143" s="13"/>
      <c r="AT3143" s="252" t="s">
        <v>188</v>
      </c>
      <c r="AU3143" s="252" t="s">
        <v>82</v>
      </c>
      <c r="AV3143" s="13" t="s">
        <v>80</v>
      </c>
      <c r="AW3143" s="13" t="s">
        <v>30</v>
      </c>
      <c r="AX3143" s="13" t="s">
        <v>73</v>
      </c>
      <c r="AY3143" s="252" t="s">
        <v>129</v>
      </c>
    </row>
    <row r="3144" spans="1:51" s="14" customFormat="1" ht="12">
      <c r="A3144" s="14"/>
      <c r="B3144" s="253"/>
      <c r="C3144" s="254"/>
      <c r="D3144" s="234" t="s">
        <v>188</v>
      </c>
      <c r="E3144" s="255" t="s">
        <v>1</v>
      </c>
      <c r="F3144" s="256" t="s">
        <v>453</v>
      </c>
      <c r="G3144" s="254"/>
      <c r="H3144" s="257">
        <v>28.849</v>
      </c>
      <c r="I3144" s="258"/>
      <c r="J3144" s="254"/>
      <c r="K3144" s="254"/>
      <c r="L3144" s="259"/>
      <c r="M3144" s="260"/>
      <c r="N3144" s="261"/>
      <c r="O3144" s="261"/>
      <c r="P3144" s="261"/>
      <c r="Q3144" s="261"/>
      <c r="R3144" s="261"/>
      <c r="S3144" s="261"/>
      <c r="T3144" s="262"/>
      <c r="U3144" s="14"/>
      <c r="V3144" s="14"/>
      <c r="W3144" s="14"/>
      <c r="X3144" s="14"/>
      <c r="Y3144" s="14"/>
      <c r="Z3144" s="14"/>
      <c r="AA3144" s="14"/>
      <c r="AB3144" s="14"/>
      <c r="AC3144" s="14"/>
      <c r="AD3144" s="14"/>
      <c r="AE3144" s="14"/>
      <c r="AT3144" s="263" t="s">
        <v>188</v>
      </c>
      <c r="AU3144" s="263" t="s">
        <v>82</v>
      </c>
      <c r="AV3144" s="14" t="s">
        <v>82</v>
      </c>
      <c r="AW3144" s="14" t="s">
        <v>30</v>
      </c>
      <c r="AX3144" s="14" t="s">
        <v>73</v>
      </c>
      <c r="AY3144" s="263" t="s">
        <v>129</v>
      </c>
    </row>
    <row r="3145" spans="1:51" s="13" customFormat="1" ht="12">
      <c r="A3145" s="13"/>
      <c r="B3145" s="243"/>
      <c r="C3145" s="244"/>
      <c r="D3145" s="234" t="s">
        <v>188</v>
      </c>
      <c r="E3145" s="245" t="s">
        <v>1</v>
      </c>
      <c r="F3145" s="246" t="s">
        <v>394</v>
      </c>
      <c r="G3145" s="244"/>
      <c r="H3145" s="245" t="s">
        <v>1</v>
      </c>
      <c r="I3145" s="247"/>
      <c r="J3145" s="244"/>
      <c r="K3145" s="244"/>
      <c r="L3145" s="248"/>
      <c r="M3145" s="249"/>
      <c r="N3145" s="250"/>
      <c r="O3145" s="250"/>
      <c r="P3145" s="250"/>
      <c r="Q3145" s="250"/>
      <c r="R3145" s="250"/>
      <c r="S3145" s="250"/>
      <c r="T3145" s="251"/>
      <c r="U3145" s="13"/>
      <c r="V3145" s="13"/>
      <c r="W3145" s="13"/>
      <c r="X3145" s="13"/>
      <c r="Y3145" s="13"/>
      <c r="Z3145" s="13"/>
      <c r="AA3145" s="13"/>
      <c r="AB3145" s="13"/>
      <c r="AC3145" s="13"/>
      <c r="AD3145" s="13"/>
      <c r="AE3145" s="13"/>
      <c r="AT3145" s="252" t="s">
        <v>188</v>
      </c>
      <c r="AU3145" s="252" t="s">
        <v>82</v>
      </c>
      <c r="AV3145" s="13" t="s">
        <v>80</v>
      </c>
      <c r="AW3145" s="13" t="s">
        <v>30</v>
      </c>
      <c r="AX3145" s="13" t="s">
        <v>73</v>
      </c>
      <c r="AY3145" s="252" t="s">
        <v>129</v>
      </c>
    </row>
    <row r="3146" spans="1:51" s="14" customFormat="1" ht="12">
      <c r="A3146" s="14"/>
      <c r="B3146" s="253"/>
      <c r="C3146" s="254"/>
      <c r="D3146" s="234" t="s">
        <v>188</v>
      </c>
      <c r="E3146" s="255" t="s">
        <v>1</v>
      </c>
      <c r="F3146" s="256" t="s">
        <v>733</v>
      </c>
      <c r="G3146" s="254"/>
      <c r="H3146" s="257">
        <v>20.7</v>
      </c>
      <c r="I3146" s="258"/>
      <c r="J3146" s="254"/>
      <c r="K3146" s="254"/>
      <c r="L3146" s="259"/>
      <c r="M3146" s="260"/>
      <c r="N3146" s="261"/>
      <c r="O3146" s="261"/>
      <c r="P3146" s="261"/>
      <c r="Q3146" s="261"/>
      <c r="R3146" s="261"/>
      <c r="S3146" s="261"/>
      <c r="T3146" s="262"/>
      <c r="U3146" s="14"/>
      <c r="V3146" s="14"/>
      <c r="W3146" s="14"/>
      <c r="X3146" s="14"/>
      <c r="Y3146" s="14"/>
      <c r="Z3146" s="14"/>
      <c r="AA3146" s="14"/>
      <c r="AB3146" s="14"/>
      <c r="AC3146" s="14"/>
      <c r="AD3146" s="14"/>
      <c r="AE3146" s="14"/>
      <c r="AT3146" s="263" t="s">
        <v>188</v>
      </c>
      <c r="AU3146" s="263" t="s">
        <v>82</v>
      </c>
      <c r="AV3146" s="14" t="s">
        <v>82</v>
      </c>
      <c r="AW3146" s="14" t="s">
        <v>30</v>
      </c>
      <c r="AX3146" s="14" t="s">
        <v>73</v>
      </c>
      <c r="AY3146" s="263" t="s">
        <v>129</v>
      </c>
    </row>
    <row r="3147" spans="1:51" s="14" customFormat="1" ht="12">
      <c r="A3147" s="14"/>
      <c r="B3147" s="253"/>
      <c r="C3147" s="254"/>
      <c r="D3147" s="234" t="s">
        <v>188</v>
      </c>
      <c r="E3147" s="255" t="s">
        <v>1</v>
      </c>
      <c r="F3147" s="256" t="s">
        <v>728</v>
      </c>
      <c r="G3147" s="254"/>
      <c r="H3147" s="257">
        <v>0.09</v>
      </c>
      <c r="I3147" s="258"/>
      <c r="J3147" s="254"/>
      <c r="K3147" s="254"/>
      <c r="L3147" s="259"/>
      <c r="M3147" s="260"/>
      <c r="N3147" s="261"/>
      <c r="O3147" s="261"/>
      <c r="P3147" s="261"/>
      <c r="Q3147" s="261"/>
      <c r="R3147" s="261"/>
      <c r="S3147" s="261"/>
      <c r="T3147" s="262"/>
      <c r="U3147" s="14"/>
      <c r="V3147" s="14"/>
      <c r="W3147" s="14"/>
      <c r="X3147" s="14"/>
      <c r="Y3147" s="14"/>
      <c r="Z3147" s="14"/>
      <c r="AA3147" s="14"/>
      <c r="AB3147" s="14"/>
      <c r="AC3147" s="14"/>
      <c r="AD3147" s="14"/>
      <c r="AE3147" s="14"/>
      <c r="AT3147" s="263" t="s">
        <v>188</v>
      </c>
      <c r="AU3147" s="263" t="s">
        <v>82</v>
      </c>
      <c r="AV3147" s="14" t="s">
        <v>82</v>
      </c>
      <c r="AW3147" s="14" t="s">
        <v>30</v>
      </c>
      <c r="AX3147" s="14" t="s">
        <v>73</v>
      </c>
      <c r="AY3147" s="263" t="s">
        <v>129</v>
      </c>
    </row>
    <row r="3148" spans="1:51" s="13" customFormat="1" ht="12">
      <c r="A3148" s="13"/>
      <c r="B3148" s="243"/>
      <c r="C3148" s="244"/>
      <c r="D3148" s="234" t="s">
        <v>188</v>
      </c>
      <c r="E3148" s="245" t="s">
        <v>1</v>
      </c>
      <c r="F3148" s="246" t="s">
        <v>396</v>
      </c>
      <c r="G3148" s="244"/>
      <c r="H3148" s="245" t="s">
        <v>1</v>
      </c>
      <c r="I3148" s="247"/>
      <c r="J3148" s="244"/>
      <c r="K3148" s="244"/>
      <c r="L3148" s="248"/>
      <c r="M3148" s="249"/>
      <c r="N3148" s="250"/>
      <c r="O3148" s="250"/>
      <c r="P3148" s="250"/>
      <c r="Q3148" s="250"/>
      <c r="R3148" s="250"/>
      <c r="S3148" s="250"/>
      <c r="T3148" s="251"/>
      <c r="U3148" s="13"/>
      <c r="V3148" s="13"/>
      <c r="W3148" s="13"/>
      <c r="X3148" s="13"/>
      <c r="Y3148" s="13"/>
      <c r="Z3148" s="13"/>
      <c r="AA3148" s="13"/>
      <c r="AB3148" s="13"/>
      <c r="AC3148" s="13"/>
      <c r="AD3148" s="13"/>
      <c r="AE3148" s="13"/>
      <c r="AT3148" s="252" t="s">
        <v>188</v>
      </c>
      <c r="AU3148" s="252" t="s">
        <v>82</v>
      </c>
      <c r="AV3148" s="13" t="s">
        <v>80</v>
      </c>
      <c r="AW3148" s="13" t="s">
        <v>30</v>
      </c>
      <c r="AX3148" s="13" t="s">
        <v>73</v>
      </c>
      <c r="AY3148" s="252" t="s">
        <v>129</v>
      </c>
    </row>
    <row r="3149" spans="1:51" s="14" customFormat="1" ht="12">
      <c r="A3149" s="14"/>
      <c r="B3149" s="253"/>
      <c r="C3149" s="254"/>
      <c r="D3149" s="234" t="s">
        <v>188</v>
      </c>
      <c r="E3149" s="255" t="s">
        <v>1</v>
      </c>
      <c r="F3149" s="256" t="s">
        <v>734</v>
      </c>
      <c r="G3149" s="254"/>
      <c r="H3149" s="257">
        <v>16.494</v>
      </c>
      <c r="I3149" s="258"/>
      <c r="J3149" s="254"/>
      <c r="K3149" s="254"/>
      <c r="L3149" s="259"/>
      <c r="M3149" s="260"/>
      <c r="N3149" s="261"/>
      <c r="O3149" s="261"/>
      <c r="P3149" s="261"/>
      <c r="Q3149" s="261"/>
      <c r="R3149" s="261"/>
      <c r="S3149" s="261"/>
      <c r="T3149" s="262"/>
      <c r="U3149" s="14"/>
      <c r="V3149" s="14"/>
      <c r="W3149" s="14"/>
      <c r="X3149" s="14"/>
      <c r="Y3149" s="14"/>
      <c r="Z3149" s="14"/>
      <c r="AA3149" s="14"/>
      <c r="AB3149" s="14"/>
      <c r="AC3149" s="14"/>
      <c r="AD3149" s="14"/>
      <c r="AE3149" s="14"/>
      <c r="AT3149" s="263" t="s">
        <v>188</v>
      </c>
      <c r="AU3149" s="263" t="s">
        <v>82</v>
      </c>
      <c r="AV3149" s="14" t="s">
        <v>82</v>
      </c>
      <c r="AW3149" s="14" t="s">
        <v>30</v>
      </c>
      <c r="AX3149" s="14" t="s">
        <v>73</v>
      </c>
      <c r="AY3149" s="263" t="s">
        <v>129</v>
      </c>
    </row>
    <row r="3150" spans="1:51" s="14" customFormat="1" ht="12">
      <c r="A3150" s="14"/>
      <c r="B3150" s="253"/>
      <c r="C3150" s="254"/>
      <c r="D3150" s="234" t="s">
        <v>188</v>
      </c>
      <c r="E3150" s="255" t="s">
        <v>1</v>
      </c>
      <c r="F3150" s="256" t="s">
        <v>735</v>
      </c>
      <c r="G3150" s="254"/>
      <c r="H3150" s="257">
        <v>0.205</v>
      </c>
      <c r="I3150" s="258"/>
      <c r="J3150" s="254"/>
      <c r="K3150" s="254"/>
      <c r="L3150" s="259"/>
      <c r="M3150" s="260"/>
      <c r="N3150" s="261"/>
      <c r="O3150" s="261"/>
      <c r="P3150" s="261"/>
      <c r="Q3150" s="261"/>
      <c r="R3150" s="261"/>
      <c r="S3150" s="261"/>
      <c r="T3150" s="262"/>
      <c r="U3150" s="14"/>
      <c r="V3150" s="14"/>
      <c r="W3150" s="14"/>
      <c r="X3150" s="14"/>
      <c r="Y3150" s="14"/>
      <c r="Z3150" s="14"/>
      <c r="AA3150" s="14"/>
      <c r="AB3150" s="14"/>
      <c r="AC3150" s="14"/>
      <c r="AD3150" s="14"/>
      <c r="AE3150" s="14"/>
      <c r="AT3150" s="263" t="s">
        <v>188</v>
      </c>
      <c r="AU3150" s="263" t="s">
        <v>82</v>
      </c>
      <c r="AV3150" s="14" t="s">
        <v>82</v>
      </c>
      <c r="AW3150" s="14" t="s">
        <v>30</v>
      </c>
      <c r="AX3150" s="14" t="s">
        <v>73</v>
      </c>
      <c r="AY3150" s="263" t="s">
        <v>129</v>
      </c>
    </row>
    <row r="3151" spans="1:51" s="14" customFormat="1" ht="12">
      <c r="A3151" s="14"/>
      <c r="B3151" s="253"/>
      <c r="C3151" s="254"/>
      <c r="D3151" s="234" t="s">
        <v>188</v>
      </c>
      <c r="E3151" s="255" t="s">
        <v>1</v>
      </c>
      <c r="F3151" s="256" t="s">
        <v>728</v>
      </c>
      <c r="G3151" s="254"/>
      <c r="H3151" s="257">
        <v>0.09</v>
      </c>
      <c r="I3151" s="258"/>
      <c r="J3151" s="254"/>
      <c r="K3151" s="254"/>
      <c r="L3151" s="259"/>
      <c r="M3151" s="260"/>
      <c r="N3151" s="261"/>
      <c r="O3151" s="261"/>
      <c r="P3151" s="261"/>
      <c r="Q3151" s="261"/>
      <c r="R3151" s="261"/>
      <c r="S3151" s="261"/>
      <c r="T3151" s="262"/>
      <c r="U3151" s="14"/>
      <c r="V3151" s="14"/>
      <c r="W3151" s="14"/>
      <c r="X3151" s="14"/>
      <c r="Y3151" s="14"/>
      <c r="Z3151" s="14"/>
      <c r="AA3151" s="14"/>
      <c r="AB3151" s="14"/>
      <c r="AC3151" s="14"/>
      <c r="AD3151" s="14"/>
      <c r="AE3151" s="14"/>
      <c r="AT3151" s="263" t="s">
        <v>188</v>
      </c>
      <c r="AU3151" s="263" t="s">
        <v>82</v>
      </c>
      <c r="AV3151" s="14" t="s">
        <v>82</v>
      </c>
      <c r="AW3151" s="14" t="s">
        <v>30</v>
      </c>
      <c r="AX3151" s="14" t="s">
        <v>73</v>
      </c>
      <c r="AY3151" s="263" t="s">
        <v>129</v>
      </c>
    </row>
    <row r="3152" spans="1:51" s="13" customFormat="1" ht="12">
      <c r="A3152" s="13"/>
      <c r="B3152" s="243"/>
      <c r="C3152" s="244"/>
      <c r="D3152" s="234" t="s">
        <v>188</v>
      </c>
      <c r="E3152" s="245" t="s">
        <v>1</v>
      </c>
      <c r="F3152" s="246" t="s">
        <v>456</v>
      </c>
      <c r="G3152" s="244"/>
      <c r="H3152" s="245" t="s">
        <v>1</v>
      </c>
      <c r="I3152" s="247"/>
      <c r="J3152" s="244"/>
      <c r="K3152" s="244"/>
      <c r="L3152" s="248"/>
      <c r="M3152" s="249"/>
      <c r="N3152" s="250"/>
      <c r="O3152" s="250"/>
      <c r="P3152" s="250"/>
      <c r="Q3152" s="250"/>
      <c r="R3152" s="250"/>
      <c r="S3152" s="250"/>
      <c r="T3152" s="251"/>
      <c r="U3152" s="13"/>
      <c r="V3152" s="13"/>
      <c r="W3152" s="13"/>
      <c r="X3152" s="13"/>
      <c r="Y3152" s="13"/>
      <c r="Z3152" s="13"/>
      <c r="AA3152" s="13"/>
      <c r="AB3152" s="13"/>
      <c r="AC3152" s="13"/>
      <c r="AD3152" s="13"/>
      <c r="AE3152" s="13"/>
      <c r="AT3152" s="252" t="s">
        <v>188</v>
      </c>
      <c r="AU3152" s="252" t="s">
        <v>82</v>
      </c>
      <c r="AV3152" s="13" t="s">
        <v>80</v>
      </c>
      <c r="AW3152" s="13" t="s">
        <v>30</v>
      </c>
      <c r="AX3152" s="13" t="s">
        <v>73</v>
      </c>
      <c r="AY3152" s="252" t="s">
        <v>129</v>
      </c>
    </row>
    <row r="3153" spans="1:51" s="14" customFormat="1" ht="12">
      <c r="A3153" s="14"/>
      <c r="B3153" s="253"/>
      <c r="C3153" s="254"/>
      <c r="D3153" s="234" t="s">
        <v>188</v>
      </c>
      <c r="E3153" s="255" t="s">
        <v>1</v>
      </c>
      <c r="F3153" s="256" t="s">
        <v>457</v>
      </c>
      <c r="G3153" s="254"/>
      <c r="H3153" s="257">
        <v>27.225</v>
      </c>
      <c r="I3153" s="258"/>
      <c r="J3153" s="254"/>
      <c r="K3153" s="254"/>
      <c r="L3153" s="259"/>
      <c r="M3153" s="260"/>
      <c r="N3153" s="261"/>
      <c r="O3153" s="261"/>
      <c r="P3153" s="261"/>
      <c r="Q3153" s="261"/>
      <c r="R3153" s="261"/>
      <c r="S3153" s="261"/>
      <c r="T3153" s="262"/>
      <c r="U3153" s="14"/>
      <c r="V3153" s="14"/>
      <c r="W3153" s="14"/>
      <c r="X3153" s="14"/>
      <c r="Y3153" s="14"/>
      <c r="Z3153" s="14"/>
      <c r="AA3153" s="14"/>
      <c r="AB3153" s="14"/>
      <c r="AC3153" s="14"/>
      <c r="AD3153" s="14"/>
      <c r="AE3153" s="14"/>
      <c r="AT3153" s="263" t="s">
        <v>188</v>
      </c>
      <c r="AU3153" s="263" t="s">
        <v>82</v>
      </c>
      <c r="AV3153" s="14" t="s">
        <v>82</v>
      </c>
      <c r="AW3153" s="14" t="s">
        <v>30</v>
      </c>
      <c r="AX3153" s="14" t="s">
        <v>73</v>
      </c>
      <c r="AY3153" s="263" t="s">
        <v>129</v>
      </c>
    </row>
    <row r="3154" spans="1:51" s="14" customFormat="1" ht="12">
      <c r="A3154" s="14"/>
      <c r="B3154" s="253"/>
      <c r="C3154" s="254"/>
      <c r="D3154" s="234" t="s">
        <v>188</v>
      </c>
      <c r="E3154" s="255" t="s">
        <v>1</v>
      </c>
      <c r="F3154" s="256" t="s">
        <v>736</v>
      </c>
      <c r="G3154" s="254"/>
      <c r="H3154" s="257">
        <v>1.215</v>
      </c>
      <c r="I3154" s="258"/>
      <c r="J3154" s="254"/>
      <c r="K3154" s="254"/>
      <c r="L3154" s="259"/>
      <c r="M3154" s="260"/>
      <c r="N3154" s="261"/>
      <c r="O3154" s="261"/>
      <c r="P3154" s="261"/>
      <c r="Q3154" s="261"/>
      <c r="R3154" s="261"/>
      <c r="S3154" s="261"/>
      <c r="T3154" s="262"/>
      <c r="U3154" s="14"/>
      <c r="V3154" s="14"/>
      <c r="W3154" s="14"/>
      <c r="X3154" s="14"/>
      <c r="Y3154" s="14"/>
      <c r="Z3154" s="14"/>
      <c r="AA3154" s="14"/>
      <c r="AB3154" s="14"/>
      <c r="AC3154" s="14"/>
      <c r="AD3154" s="14"/>
      <c r="AE3154" s="14"/>
      <c r="AT3154" s="263" t="s">
        <v>188</v>
      </c>
      <c r="AU3154" s="263" t="s">
        <v>82</v>
      </c>
      <c r="AV3154" s="14" t="s">
        <v>82</v>
      </c>
      <c r="AW3154" s="14" t="s">
        <v>30</v>
      </c>
      <c r="AX3154" s="14" t="s">
        <v>73</v>
      </c>
      <c r="AY3154" s="263" t="s">
        <v>129</v>
      </c>
    </row>
    <row r="3155" spans="1:51" s="14" customFormat="1" ht="12">
      <c r="A3155" s="14"/>
      <c r="B3155" s="253"/>
      <c r="C3155" s="254"/>
      <c r="D3155" s="234" t="s">
        <v>188</v>
      </c>
      <c r="E3155" s="255" t="s">
        <v>1</v>
      </c>
      <c r="F3155" s="256" t="s">
        <v>737</v>
      </c>
      <c r="G3155" s="254"/>
      <c r="H3155" s="257">
        <v>1.35</v>
      </c>
      <c r="I3155" s="258"/>
      <c r="J3155" s="254"/>
      <c r="K3155" s="254"/>
      <c r="L3155" s="259"/>
      <c r="M3155" s="260"/>
      <c r="N3155" s="261"/>
      <c r="O3155" s="261"/>
      <c r="P3155" s="261"/>
      <c r="Q3155" s="261"/>
      <c r="R3155" s="261"/>
      <c r="S3155" s="261"/>
      <c r="T3155" s="262"/>
      <c r="U3155" s="14"/>
      <c r="V3155" s="14"/>
      <c r="W3155" s="14"/>
      <c r="X3155" s="14"/>
      <c r="Y3155" s="14"/>
      <c r="Z3155" s="14"/>
      <c r="AA3155" s="14"/>
      <c r="AB3155" s="14"/>
      <c r="AC3155" s="14"/>
      <c r="AD3155" s="14"/>
      <c r="AE3155" s="14"/>
      <c r="AT3155" s="263" t="s">
        <v>188</v>
      </c>
      <c r="AU3155" s="263" t="s">
        <v>82</v>
      </c>
      <c r="AV3155" s="14" t="s">
        <v>82</v>
      </c>
      <c r="AW3155" s="14" t="s">
        <v>30</v>
      </c>
      <c r="AX3155" s="14" t="s">
        <v>73</v>
      </c>
      <c r="AY3155" s="263" t="s">
        <v>129</v>
      </c>
    </row>
    <row r="3156" spans="1:51" s="14" customFormat="1" ht="12">
      <c r="A3156" s="14"/>
      <c r="B3156" s="253"/>
      <c r="C3156" s="254"/>
      <c r="D3156" s="234" t="s">
        <v>188</v>
      </c>
      <c r="E3156" s="255" t="s">
        <v>1</v>
      </c>
      <c r="F3156" s="256" t="s">
        <v>738</v>
      </c>
      <c r="G3156" s="254"/>
      <c r="H3156" s="257">
        <v>-0.12</v>
      </c>
      <c r="I3156" s="258"/>
      <c r="J3156" s="254"/>
      <c r="K3156" s="254"/>
      <c r="L3156" s="259"/>
      <c r="M3156" s="260"/>
      <c r="N3156" s="261"/>
      <c r="O3156" s="261"/>
      <c r="P3156" s="261"/>
      <c r="Q3156" s="261"/>
      <c r="R3156" s="261"/>
      <c r="S3156" s="261"/>
      <c r="T3156" s="262"/>
      <c r="U3156" s="14"/>
      <c r="V3156" s="14"/>
      <c r="W3156" s="14"/>
      <c r="X3156" s="14"/>
      <c r="Y3156" s="14"/>
      <c r="Z3156" s="14"/>
      <c r="AA3156" s="14"/>
      <c r="AB3156" s="14"/>
      <c r="AC3156" s="14"/>
      <c r="AD3156" s="14"/>
      <c r="AE3156" s="14"/>
      <c r="AT3156" s="263" t="s">
        <v>188</v>
      </c>
      <c r="AU3156" s="263" t="s">
        <v>82</v>
      </c>
      <c r="AV3156" s="14" t="s">
        <v>82</v>
      </c>
      <c r="AW3156" s="14" t="s">
        <v>30</v>
      </c>
      <c r="AX3156" s="14" t="s">
        <v>73</v>
      </c>
      <c r="AY3156" s="263" t="s">
        <v>129</v>
      </c>
    </row>
    <row r="3157" spans="1:51" s="14" customFormat="1" ht="12">
      <c r="A3157" s="14"/>
      <c r="B3157" s="253"/>
      <c r="C3157" s="254"/>
      <c r="D3157" s="234" t="s">
        <v>188</v>
      </c>
      <c r="E3157" s="255" t="s">
        <v>1</v>
      </c>
      <c r="F3157" s="256" t="s">
        <v>458</v>
      </c>
      <c r="G3157" s="254"/>
      <c r="H3157" s="257">
        <v>3.233</v>
      </c>
      <c r="I3157" s="258"/>
      <c r="J3157" s="254"/>
      <c r="K3157" s="254"/>
      <c r="L3157" s="259"/>
      <c r="M3157" s="260"/>
      <c r="N3157" s="261"/>
      <c r="O3157" s="261"/>
      <c r="P3157" s="261"/>
      <c r="Q3157" s="261"/>
      <c r="R3157" s="261"/>
      <c r="S3157" s="261"/>
      <c r="T3157" s="262"/>
      <c r="U3157" s="14"/>
      <c r="V3157" s="14"/>
      <c r="W3157" s="14"/>
      <c r="X3157" s="14"/>
      <c r="Y3157" s="14"/>
      <c r="Z3157" s="14"/>
      <c r="AA3157" s="14"/>
      <c r="AB3157" s="14"/>
      <c r="AC3157" s="14"/>
      <c r="AD3157" s="14"/>
      <c r="AE3157" s="14"/>
      <c r="AT3157" s="263" t="s">
        <v>188</v>
      </c>
      <c r="AU3157" s="263" t="s">
        <v>82</v>
      </c>
      <c r="AV3157" s="14" t="s">
        <v>82</v>
      </c>
      <c r="AW3157" s="14" t="s">
        <v>30</v>
      </c>
      <c r="AX3157" s="14" t="s">
        <v>73</v>
      </c>
      <c r="AY3157" s="263" t="s">
        <v>129</v>
      </c>
    </row>
    <row r="3158" spans="1:51" s="13" customFormat="1" ht="12">
      <c r="A3158" s="13"/>
      <c r="B3158" s="243"/>
      <c r="C3158" s="244"/>
      <c r="D3158" s="234" t="s">
        <v>188</v>
      </c>
      <c r="E3158" s="245" t="s">
        <v>1</v>
      </c>
      <c r="F3158" s="246" t="s">
        <v>397</v>
      </c>
      <c r="G3158" s="244"/>
      <c r="H3158" s="245" t="s">
        <v>1</v>
      </c>
      <c r="I3158" s="247"/>
      <c r="J3158" s="244"/>
      <c r="K3158" s="244"/>
      <c r="L3158" s="248"/>
      <c r="M3158" s="249"/>
      <c r="N3158" s="250"/>
      <c r="O3158" s="250"/>
      <c r="P3158" s="250"/>
      <c r="Q3158" s="250"/>
      <c r="R3158" s="250"/>
      <c r="S3158" s="250"/>
      <c r="T3158" s="251"/>
      <c r="U3158" s="13"/>
      <c r="V3158" s="13"/>
      <c r="W3158" s="13"/>
      <c r="X3158" s="13"/>
      <c r="Y3158" s="13"/>
      <c r="Z3158" s="13"/>
      <c r="AA3158" s="13"/>
      <c r="AB3158" s="13"/>
      <c r="AC3158" s="13"/>
      <c r="AD3158" s="13"/>
      <c r="AE3158" s="13"/>
      <c r="AT3158" s="252" t="s">
        <v>188</v>
      </c>
      <c r="AU3158" s="252" t="s">
        <v>82</v>
      </c>
      <c r="AV3158" s="13" t="s">
        <v>80</v>
      </c>
      <c r="AW3158" s="13" t="s">
        <v>30</v>
      </c>
      <c r="AX3158" s="13" t="s">
        <v>73</v>
      </c>
      <c r="AY3158" s="252" t="s">
        <v>129</v>
      </c>
    </row>
    <row r="3159" spans="1:51" s="14" customFormat="1" ht="12">
      <c r="A3159" s="14"/>
      <c r="B3159" s="253"/>
      <c r="C3159" s="254"/>
      <c r="D3159" s="234" t="s">
        <v>188</v>
      </c>
      <c r="E3159" s="255" t="s">
        <v>1</v>
      </c>
      <c r="F3159" s="256" t="s">
        <v>459</v>
      </c>
      <c r="G3159" s="254"/>
      <c r="H3159" s="257">
        <v>16.875</v>
      </c>
      <c r="I3159" s="258"/>
      <c r="J3159" s="254"/>
      <c r="K3159" s="254"/>
      <c r="L3159" s="259"/>
      <c r="M3159" s="260"/>
      <c r="N3159" s="261"/>
      <c r="O3159" s="261"/>
      <c r="P3159" s="261"/>
      <c r="Q3159" s="261"/>
      <c r="R3159" s="261"/>
      <c r="S3159" s="261"/>
      <c r="T3159" s="262"/>
      <c r="U3159" s="14"/>
      <c r="V3159" s="14"/>
      <c r="W3159" s="14"/>
      <c r="X3159" s="14"/>
      <c r="Y3159" s="14"/>
      <c r="Z3159" s="14"/>
      <c r="AA3159" s="14"/>
      <c r="AB3159" s="14"/>
      <c r="AC3159" s="14"/>
      <c r="AD3159" s="14"/>
      <c r="AE3159" s="14"/>
      <c r="AT3159" s="263" t="s">
        <v>188</v>
      </c>
      <c r="AU3159" s="263" t="s">
        <v>82</v>
      </c>
      <c r="AV3159" s="14" t="s">
        <v>82</v>
      </c>
      <c r="AW3159" s="14" t="s">
        <v>30</v>
      </c>
      <c r="AX3159" s="14" t="s">
        <v>73</v>
      </c>
      <c r="AY3159" s="263" t="s">
        <v>129</v>
      </c>
    </row>
    <row r="3160" spans="1:51" s="14" customFormat="1" ht="12">
      <c r="A3160" s="14"/>
      <c r="B3160" s="253"/>
      <c r="C3160" s="254"/>
      <c r="D3160" s="234" t="s">
        <v>188</v>
      </c>
      <c r="E3160" s="255" t="s">
        <v>1</v>
      </c>
      <c r="F3160" s="256" t="s">
        <v>691</v>
      </c>
      <c r="G3160" s="254"/>
      <c r="H3160" s="257">
        <v>0.338</v>
      </c>
      <c r="I3160" s="258"/>
      <c r="J3160" s="254"/>
      <c r="K3160" s="254"/>
      <c r="L3160" s="259"/>
      <c r="M3160" s="260"/>
      <c r="N3160" s="261"/>
      <c r="O3160" s="261"/>
      <c r="P3160" s="261"/>
      <c r="Q3160" s="261"/>
      <c r="R3160" s="261"/>
      <c r="S3160" s="261"/>
      <c r="T3160" s="262"/>
      <c r="U3160" s="14"/>
      <c r="V3160" s="14"/>
      <c r="W3160" s="14"/>
      <c r="X3160" s="14"/>
      <c r="Y3160" s="14"/>
      <c r="Z3160" s="14"/>
      <c r="AA3160" s="14"/>
      <c r="AB3160" s="14"/>
      <c r="AC3160" s="14"/>
      <c r="AD3160" s="14"/>
      <c r="AE3160" s="14"/>
      <c r="AT3160" s="263" t="s">
        <v>188</v>
      </c>
      <c r="AU3160" s="263" t="s">
        <v>82</v>
      </c>
      <c r="AV3160" s="14" t="s">
        <v>82</v>
      </c>
      <c r="AW3160" s="14" t="s">
        <v>30</v>
      </c>
      <c r="AX3160" s="14" t="s">
        <v>73</v>
      </c>
      <c r="AY3160" s="263" t="s">
        <v>129</v>
      </c>
    </row>
    <row r="3161" spans="1:51" s="14" customFormat="1" ht="12">
      <c r="A3161" s="14"/>
      <c r="B3161" s="253"/>
      <c r="C3161" s="254"/>
      <c r="D3161" s="234" t="s">
        <v>188</v>
      </c>
      <c r="E3161" s="255" t="s">
        <v>1</v>
      </c>
      <c r="F3161" s="256" t="s">
        <v>709</v>
      </c>
      <c r="G3161" s="254"/>
      <c r="H3161" s="257">
        <v>0.81</v>
      </c>
      <c r="I3161" s="258"/>
      <c r="J3161" s="254"/>
      <c r="K3161" s="254"/>
      <c r="L3161" s="259"/>
      <c r="M3161" s="260"/>
      <c r="N3161" s="261"/>
      <c r="O3161" s="261"/>
      <c r="P3161" s="261"/>
      <c r="Q3161" s="261"/>
      <c r="R3161" s="261"/>
      <c r="S3161" s="261"/>
      <c r="T3161" s="262"/>
      <c r="U3161" s="14"/>
      <c r="V3161" s="14"/>
      <c r="W3161" s="14"/>
      <c r="X3161" s="14"/>
      <c r="Y3161" s="14"/>
      <c r="Z3161" s="14"/>
      <c r="AA3161" s="14"/>
      <c r="AB3161" s="14"/>
      <c r="AC3161" s="14"/>
      <c r="AD3161" s="14"/>
      <c r="AE3161" s="14"/>
      <c r="AT3161" s="263" t="s">
        <v>188</v>
      </c>
      <c r="AU3161" s="263" t="s">
        <v>82</v>
      </c>
      <c r="AV3161" s="14" t="s">
        <v>82</v>
      </c>
      <c r="AW3161" s="14" t="s">
        <v>30</v>
      </c>
      <c r="AX3161" s="14" t="s">
        <v>73</v>
      </c>
      <c r="AY3161" s="263" t="s">
        <v>129</v>
      </c>
    </row>
    <row r="3162" spans="1:51" s="13" customFormat="1" ht="12">
      <c r="A3162" s="13"/>
      <c r="B3162" s="243"/>
      <c r="C3162" s="244"/>
      <c r="D3162" s="234" t="s">
        <v>188</v>
      </c>
      <c r="E3162" s="245" t="s">
        <v>1</v>
      </c>
      <c r="F3162" s="246" t="s">
        <v>398</v>
      </c>
      <c r="G3162" s="244"/>
      <c r="H3162" s="245" t="s">
        <v>1</v>
      </c>
      <c r="I3162" s="247"/>
      <c r="J3162" s="244"/>
      <c r="K3162" s="244"/>
      <c r="L3162" s="248"/>
      <c r="M3162" s="249"/>
      <c r="N3162" s="250"/>
      <c r="O3162" s="250"/>
      <c r="P3162" s="250"/>
      <c r="Q3162" s="250"/>
      <c r="R3162" s="250"/>
      <c r="S3162" s="250"/>
      <c r="T3162" s="251"/>
      <c r="U3162" s="13"/>
      <c r="V3162" s="13"/>
      <c r="W3162" s="13"/>
      <c r="X3162" s="13"/>
      <c r="Y3162" s="13"/>
      <c r="Z3162" s="13"/>
      <c r="AA3162" s="13"/>
      <c r="AB3162" s="13"/>
      <c r="AC3162" s="13"/>
      <c r="AD3162" s="13"/>
      <c r="AE3162" s="13"/>
      <c r="AT3162" s="252" t="s">
        <v>188</v>
      </c>
      <c r="AU3162" s="252" t="s">
        <v>82</v>
      </c>
      <c r="AV3162" s="13" t="s">
        <v>80</v>
      </c>
      <c r="AW3162" s="13" t="s">
        <v>30</v>
      </c>
      <c r="AX3162" s="13" t="s">
        <v>73</v>
      </c>
      <c r="AY3162" s="252" t="s">
        <v>129</v>
      </c>
    </row>
    <row r="3163" spans="1:51" s="14" customFormat="1" ht="12">
      <c r="A3163" s="14"/>
      <c r="B3163" s="253"/>
      <c r="C3163" s="254"/>
      <c r="D3163" s="234" t="s">
        <v>188</v>
      </c>
      <c r="E3163" s="255" t="s">
        <v>1</v>
      </c>
      <c r="F3163" s="256" t="s">
        <v>448</v>
      </c>
      <c r="G3163" s="254"/>
      <c r="H3163" s="257">
        <v>17.25</v>
      </c>
      <c r="I3163" s="258"/>
      <c r="J3163" s="254"/>
      <c r="K3163" s="254"/>
      <c r="L3163" s="259"/>
      <c r="M3163" s="260"/>
      <c r="N3163" s="261"/>
      <c r="O3163" s="261"/>
      <c r="P3163" s="261"/>
      <c r="Q3163" s="261"/>
      <c r="R3163" s="261"/>
      <c r="S3163" s="261"/>
      <c r="T3163" s="262"/>
      <c r="U3163" s="14"/>
      <c r="V3163" s="14"/>
      <c r="W3163" s="14"/>
      <c r="X3163" s="14"/>
      <c r="Y3163" s="14"/>
      <c r="Z3163" s="14"/>
      <c r="AA3163" s="14"/>
      <c r="AB3163" s="14"/>
      <c r="AC3163" s="14"/>
      <c r="AD3163" s="14"/>
      <c r="AE3163" s="14"/>
      <c r="AT3163" s="263" t="s">
        <v>188</v>
      </c>
      <c r="AU3163" s="263" t="s">
        <v>82</v>
      </c>
      <c r="AV3163" s="14" t="s">
        <v>82</v>
      </c>
      <c r="AW3163" s="14" t="s">
        <v>30</v>
      </c>
      <c r="AX3163" s="14" t="s">
        <v>73</v>
      </c>
      <c r="AY3163" s="263" t="s">
        <v>129</v>
      </c>
    </row>
    <row r="3164" spans="1:51" s="14" customFormat="1" ht="12">
      <c r="A3164" s="14"/>
      <c r="B3164" s="253"/>
      <c r="C3164" s="254"/>
      <c r="D3164" s="234" t="s">
        <v>188</v>
      </c>
      <c r="E3164" s="255" t="s">
        <v>1</v>
      </c>
      <c r="F3164" s="256" t="s">
        <v>710</v>
      </c>
      <c r="G3164" s="254"/>
      <c r="H3164" s="257">
        <v>0.675</v>
      </c>
      <c r="I3164" s="258"/>
      <c r="J3164" s="254"/>
      <c r="K3164" s="254"/>
      <c r="L3164" s="259"/>
      <c r="M3164" s="260"/>
      <c r="N3164" s="261"/>
      <c r="O3164" s="261"/>
      <c r="P3164" s="261"/>
      <c r="Q3164" s="261"/>
      <c r="R3164" s="261"/>
      <c r="S3164" s="261"/>
      <c r="T3164" s="262"/>
      <c r="U3164" s="14"/>
      <c r="V3164" s="14"/>
      <c r="W3164" s="14"/>
      <c r="X3164" s="14"/>
      <c r="Y3164" s="14"/>
      <c r="Z3164" s="14"/>
      <c r="AA3164" s="14"/>
      <c r="AB3164" s="14"/>
      <c r="AC3164" s="14"/>
      <c r="AD3164" s="14"/>
      <c r="AE3164" s="14"/>
      <c r="AT3164" s="263" t="s">
        <v>188</v>
      </c>
      <c r="AU3164" s="263" t="s">
        <v>82</v>
      </c>
      <c r="AV3164" s="14" t="s">
        <v>82</v>
      </c>
      <c r="AW3164" s="14" t="s">
        <v>30</v>
      </c>
      <c r="AX3164" s="14" t="s">
        <v>73</v>
      </c>
      <c r="AY3164" s="263" t="s">
        <v>129</v>
      </c>
    </row>
    <row r="3165" spans="1:51" s="14" customFormat="1" ht="12">
      <c r="A3165" s="14"/>
      <c r="B3165" s="253"/>
      <c r="C3165" s="254"/>
      <c r="D3165" s="234" t="s">
        <v>188</v>
      </c>
      <c r="E3165" s="255" t="s">
        <v>1</v>
      </c>
      <c r="F3165" s="256" t="s">
        <v>739</v>
      </c>
      <c r="G3165" s="254"/>
      <c r="H3165" s="257">
        <v>0.9</v>
      </c>
      <c r="I3165" s="258"/>
      <c r="J3165" s="254"/>
      <c r="K3165" s="254"/>
      <c r="L3165" s="259"/>
      <c r="M3165" s="260"/>
      <c r="N3165" s="261"/>
      <c r="O3165" s="261"/>
      <c r="P3165" s="261"/>
      <c r="Q3165" s="261"/>
      <c r="R3165" s="261"/>
      <c r="S3165" s="261"/>
      <c r="T3165" s="262"/>
      <c r="U3165" s="14"/>
      <c r="V3165" s="14"/>
      <c r="W3165" s="14"/>
      <c r="X3165" s="14"/>
      <c r="Y3165" s="14"/>
      <c r="Z3165" s="14"/>
      <c r="AA3165" s="14"/>
      <c r="AB3165" s="14"/>
      <c r="AC3165" s="14"/>
      <c r="AD3165" s="14"/>
      <c r="AE3165" s="14"/>
      <c r="AT3165" s="263" t="s">
        <v>188</v>
      </c>
      <c r="AU3165" s="263" t="s">
        <v>82</v>
      </c>
      <c r="AV3165" s="14" t="s">
        <v>82</v>
      </c>
      <c r="AW3165" s="14" t="s">
        <v>30</v>
      </c>
      <c r="AX3165" s="14" t="s">
        <v>73</v>
      </c>
      <c r="AY3165" s="263" t="s">
        <v>129</v>
      </c>
    </row>
    <row r="3166" spans="1:51" s="13" customFormat="1" ht="12">
      <c r="A3166" s="13"/>
      <c r="B3166" s="243"/>
      <c r="C3166" s="244"/>
      <c r="D3166" s="234" t="s">
        <v>188</v>
      </c>
      <c r="E3166" s="245" t="s">
        <v>1</v>
      </c>
      <c r="F3166" s="246" t="s">
        <v>399</v>
      </c>
      <c r="G3166" s="244"/>
      <c r="H3166" s="245" t="s">
        <v>1</v>
      </c>
      <c r="I3166" s="247"/>
      <c r="J3166" s="244"/>
      <c r="K3166" s="244"/>
      <c r="L3166" s="248"/>
      <c r="M3166" s="249"/>
      <c r="N3166" s="250"/>
      <c r="O3166" s="250"/>
      <c r="P3166" s="250"/>
      <c r="Q3166" s="250"/>
      <c r="R3166" s="250"/>
      <c r="S3166" s="250"/>
      <c r="T3166" s="251"/>
      <c r="U3166" s="13"/>
      <c r="V3166" s="13"/>
      <c r="W3166" s="13"/>
      <c r="X3166" s="13"/>
      <c r="Y3166" s="13"/>
      <c r="Z3166" s="13"/>
      <c r="AA3166" s="13"/>
      <c r="AB3166" s="13"/>
      <c r="AC3166" s="13"/>
      <c r="AD3166" s="13"/>
      <c r="AE3166" s="13"/>
      <c r="AT3166" s="252" t="s">
        <v>188</v>
      </c>
      <c r="AU3166" s="252" t="s">
        <v>82</v>
      </c>
      <c r="AV3166" s="13" t="s">
        <v>80</v>
      </c>
      <c r="AW3166" s="13" t="s">
        <v>30</v>
      </c>
      <c r="AX3166" s="13" t="s">
        <v>73</v>
      </c>
      <c r="AY3166" s="252" t="s">
        <v>129</v>
      </c>
    </row>
    <row r="3167" spans="1:51" s="14" customFormat="1" ht="12">
      <c r="A3167" s="14"/>
      <c r="B3167" s="253"/>
      <c r="C3167" s="254"/>
      <c r="D3167" s="234" t="s">
        <v>188</v>
      </c>
      <c r="E3167" s="255" t="s">
        <v>1</v>
      </c>
      <c r="F3167" s="256" t="s">
        <v>448</v>
      </c>
      <c r="G3167" s="254"/>
      <c r="H3167" s="257">
        <v>17.25</v>
      </c>
      <c r="I3167" s="258"/>
      <c r="J3167" s="254"/>
      <c r="K3167" s="254"/>
      <c r="L3167" s="259"/>
      <c r="M3167" s="260"/>
      <c r="N3167" s="261"/>
      <c r="O3167" s="261"/>
      <c r="P3167" s="261"/>
      <c r="Q3167" s="261"/>
      <c r="R3167" s="261"/>
      <c r="S3167" s="261"/>
      <c r="T3167" s="262"/>
      <c r="U3167" s="14"/>
      <c r="V3167" s="14"/>
      <c r="W3167" s="14"/>
      <c r="X3167" s="14"/>
      <c r="Y3167" s="14"/>
      <c r="Z3167" s="14"/>
      <c r="AA3167" s="14"/>
      <c r="AB3167" s="14"/>
      <c r="AC3167" s="14"/>
      <c r="AD3167" s="14"/>
      <c r="AE3167" s="14"/>
      <c r="AT3167" s="263" t="s">
        <v>188</v>
      </c>
      <c r="AU3167" s="263" t="s">
        <v>82</v>
      </c>
      <c r="AV3167" s="14" t="s">
        <v>82</v>
      </c>
      <c r="AW3167" s="14" t="s">
        <v>30</v>
      </c>
      <c r="AX3167" s="14" t="s">
        <v>73</v>
      </c>
      <c r="AY3167" s="263" t="s">
        <v>129</v>
      </c>
    </row>
    <row r="3168" spans="1:51" s="14" customFormat="1" ht="12">
      <c r="A3168" s="14"/>
      <c r="B3168" s="253"/>
      <c r="C3168" s="254"/>
      <c r="D3168" s="234" t="s">
        <v>188</v>
      </c>
      <c r="E3168" s="255" t="s">
        <v>1</v>
      </c>
      <c r="F3168" s="256" t="s">
        <v>710</v>
      </c>
      <c r="G3168" s="254"/>
      <c r="H3168" s="257">
        <v>0.675</v>
      </c>
      <c r="I3168" s="258"/>
      <c r="J3168" s="254"/>
      <c r="K3168" s="254"/>
      <c r="L3168" s="259"/>
      <c r="M3168" s="260"/>
      <c r="N3168" s="261"/>
      <c r="O3168" s="261"/>
      <c r="P3168" s="261"/>
      <c r="Q3168" s="261"/>
      <c r="R3168" s="261"/>
      <c r="S3168" s="261"/>
      <c r="T3168" s="262"/>
      <c r="U3168" s="14"/>
      <c r="V3168" s="14"/>
      <c r="W3168" s="14"/>
      <c r="X3168" s="14"/>
      <c r="Y3168" s="14"/>
      <c r="Z3168" s="14"/>
      <c r="AA3168" s="14"/>
      <c r="AB3168" s="14"/>
      <c r="AC3168" s="14"/>
      <c r="AD3168" s="14"/>
      <c r="AE3168" s="14"/>
      <c r="AT3168" s="263" t="s">
        <v>188</v>
      </c>
      <c r="AU3168" s="263" t="s">
        <v>82</v>
      </c>
      <c r="AV3168" s="14" t="s">
        <v>82</v>
      </c>
      <c r="AW3168" s="14" t="s">
        <v>30</v>
      </c>
      <c r="AX3168" s="14" t="s">
        <v>73</v>
      </c>
      <c r="AY3168" s="263" t="s">
        <v>129</v>
      </c>
    </row>
    <row r="3169" spans="1:51" s="14" customFormat="1" ht="12">
      <c r="A3169" s="14"/>
      <c r="B3169" s="253"/>
      <c r="C3169" s="254"/>
      <c r="D3169" s="234" t="s">
        <v>188</v>
      </c>
      <c r="E3169" s="255" t="s">
        <v>1</v>
      </c>
      <c r="F3169" s="256" t="s">
        <v>739</v>
      </c>
      <c r="G3169" s="254"/>
      <c r="H3169" s="257">
        <v>0.9</v>
      </c>
      <c r="I3169" s="258"/>
      <c r="J3169" s="254"/>
      <c r="K3169" s="254"/>
      <c r="L3169" s="259"/>
      <c r="M3169" s="260"/>
      <c r="N3169" s="261"/>
      <c r="O3169" s="261"/>
      <c r="P3169" s="261"/>
      <c r="Q3169" s="261"/>
      <c r="R3169" s="261"/>
      <c r="S3169" s="261"/>
      <c r="T3169" s="262"/>
      <c r="U3169" s="14"/>
      <c r="V3169" s="14"/>
      <c r="W3169" s="14"/>
      <c r="X3169" s="14"/>
      <c r="Y3169" s="14"/>
      <c r="Z3169" s="14"/>
      <c r="AA3169" s="14"/>
      <c r="AB3169" s="14"/>
      <c r="AC3169" s="14"/>
      <c r="AD3169" s="14"/>
      <c r="AE3169" s="14"/>
      <c r="AT3169" s="263" t="s">
        <v>188</v>
      </c>
      <c r="AU3169" s="263" t="s">
        <v>82</v>
      </c>
      <c r="AV3169" s="14" t="s">
        <v>82</v>
      </c>
      <c r="AW3169" s="14" t="s">
        <v>30</v>
      </c>
      <c r="AX3169" s="14" t="s">
        <v>73</v>
      </c>
      <c r="AY3169" s="263" t="s">
        <v>129</v>
      </c>
    </row>
    <row r="3170" spans="1:51" s="13" customFormat="1" ht="12">
      <c r="A3170" s="13"/>
      <c r="B3170" s="243"/>
      <c r="C3170" s="244"/>
      <c r="D3170" s="234" t="s">
        <v>188</v>
      </c>
      <c r="E3170" s="245" t="s">
        <v>1</v>
      </c>
      <c r="F3170" s="246" t="s">
        <v>400</v>
      </c>
      <c r="G3170" s="244"/>
      <c r="H3170" s="245" t="s">
        <v>1</v>
      </c>
      <c r="I3170" s="247"/>
      <c r="J3170" s="244"/>
      <c r="K3170" s="244"/>
      <c r="L3170" s="248"/>
      <c r="M3170" s="249"/>
      <c r="N3170" s="250"/>
      <c r="O3170" s="250"/>
      <c r="P3170" s="250"/>
      <c r="Q3170" s="250"/>
      <c r="R3170" s="250"/>
      <c r="S3170" s="250"/>
      <c r="T3170" s="251"/>
      <c r="U3170" s="13"/>
      <c r="V3170" s="13"/>
      <c r="W3170" s="13"/>
      <c r="X3170" s="13"/>
      <c r="Y3170" s="13"/>
      <c r="Z3170" s="13"/>
      <c r="AA3170" s="13"/>
      <c r="AB3170" s="13"/>
      <c r="AC3170" s="13"/>
      <c r="AD3170" s="13"/>
      <c r="AE3170" s="13"/>
      <c r="AT3170" s="252" t="s">
        <v>188</v>
      </c>
      <c r="AU3170" s="252" t="s">
        <v>82</v>
      </c>
      <c r="AV3170" s="13" t="s">
        <v>80</v>
      </c>
      <c r="AW3170" s="13" t="s">
        <v>30</v>
      </c>
      <c r="AX3170" s="13" t="s">
        <v>73</v>
      </c>
      <c r="AY3170" s="252" t="s">
        <v>129</v>
      </c>
    </row>
    <row r="3171" spans="1:51" s="14" customFormat="1" ht="12">
      <c r="A3171" s="14"/>
      <c r="B3171" s="253"/>
      <c r="C3171" s="254"/>
      <c r="D3171" s="234" t="s">
        <v>188</v>
      </c>
      <c r="E3171" s="255" t="s">
        <v>1</v>
      </c>
      <c r="F3171" s="256" t="s">
        <v>459</v>
      </c>
      <c r="G3171" s="254"/>
      <c r="H3171" s="257">
        <v>16.875</v>
      </c>
      <c r="I3171" s="258"/>
      <c r="J3171" s="254"/>
      <c r="K3171" s="254"/>
      <c r="L3171" s="259"/>
      <c r="M3171" s="260"/>
      <c r="N3171" s="261"/>
      <c r="O3171" s="261"/>
      <c r="P3171" s="261"/>
      <c r="Q3171" s="261"/>
      <c r="R3171" s="261"/>
      <c r="S3171" s="261"/>
      <c r="T3171" s="262"/>
      <c r="U3171" s="14"/>
      <c r="V3171" s="14"/>
      <c r="W3171" s="14"/>
      <c r="X3171" s="14"/>
      <c r="Y3171" s="14"/>
      <c r="Z3171" s="14"/>
      <c r="AA3171" s="14"/>
      <c r="AB3171" s="14"/>
      <c r="AC3171" s="14"/>
      <c r="AD3171" s="14"/>
      <c r="AE3171" s="14"/>
      <c r="AT3171" s="263" t="s">
        <v>188</v>
      </c>
      <c r="AU3171" s="263" t="s">
        <v>82</v>
      </c>
      <c r="AV3171" s="14" t="s">
        <v>82</v>
      </c>
      <c r="AW3171" s="14" t="s">
        <v>30</v>
      </c>
      <c r="AX3171" s="14" t="s">
        <v>73</v>
      </c>
      <c r="AY3171" s="263" t="s">
        <v>129</v>
      </c>
    </row>
    <row r="3172" spans="1:51" s="14" customFormat="1" ht="12">
      <c r="A3172" s="14"/>
      <c r="B3172" s="253"/>
      <c r="C3172" s="254"/>
      <c r="D3172" s="234" t="s">
        <v>188</v>
      </c>
      <c r="E3172" s="255" t="s">
        <v>1</v>
      </c>
      <c r="F3172" s="256" t="s">
        <v>691</v>
      </c>
      <c r="G3172" s="254"/>
      <c r="H3172" s="257">
        <v>0.338</v>
      </c>
      <c r="I3172" s="258"/>
      <c r="J3172" s="254"/>
      <c r="K3172" s="254"/>
      <c r="L3172" s="259"/>
      <c r="M3172" s="260"/>
      <c r="N3172" s="261"/>
      <c r="O3172" s="261"/>
      <c r="P3172" s="261"/>
      <c r="Q3172" s="261"/>
      <c r="R3172" s="261"/>
      <c r="S3172" s="261"/>
      <c r="T3172" s="262"/>
      <c r="U3172" s="14"/>
      <c r="V3172" s="14"/>
      <c r="W3172" s="14"/>
      <c r="X3172" s="14"/>
      <c r="Y3172" s="14"/>
      <c r="Z3172" s="14"/>
      <c r="AA3172" s="14"/>
      <c r="AB3172" s="14"/>
      <c r="AC3172" s="14"/>
      <c r="AD3172" s="14"/>
      <c r="AE3172" s="14"/>
      <c r="AT3172" s="263" t="s">
        <v>188</v>
      </c>
      <c r="AU3172" s="263" t="s">
        <v>82</v>
      </c>
      <c r="AV3172" s="14" t="s">
        <v>82</v>
      </c>
      <c r="AW3172" s="14" t="s">
        <v>30</v>
      </c>
      <c r="AX3172" s="14" t="s">
        <v>73</v>
      </c>
      <c r="AY3172" s="263" t="s">
        <v>129</v>
      </c>
    </row>
    <row r="3173" spans="1:51" s="14" customFormat="1" ht="12">
      <c r="A3173" s="14"/>
      <c r="B3173" s="253"/>
      <c r="C3173" s="254"/>
      <c r="D3173" s="234" t="s">
        <v>188</v>
      </c>
      <c r="E3173" s="255" t="s">
        <v>1</v>
      </c>
      <c r="F3173" s="256" t="s">
        <v>709</v>
      </c>
      <c r="G3173" s="254"/>
      <c r="H3173" s="257">
        <v>0.81</v>
      </c>
      <c r="I3173" s="258"/>
      <c r="J3173" s="254"/>
      <c r="K3173" s="254"/>
      <c r="L3173" s="259"/>
      <c r="M3173" s="260"/>
      <c r="N3173" s="261"/>
      <c r="O3173" s="261"/>
      <c r="P3173" s="261"/>
      <c r="Q3173" s="261"/>
      <c r="R3173" s="261"/>
      <c r="S3173" s="261"/>
      <c r="T3173" s="262"/>
      <c r="U3173" s="14"/>
      <c r="V3173" s="14"/>
      <c r="W3173" s="14"/>
      <c r="X3173" s="14"/>
      <c r="Y3173" s="14"/>
      <c r="Z3173" s="14"/>
      <c r="AA3173" s="14"/>
      <c r="AB3173" s="14"/>
      <c r="AC3173" s="14"/>
      <c r="AD3173" s="14"/>
      <c r="AE3173" s="14"/>
      <c r="AT3173" s="263" t="s">
        <v>188</v>
      </c>
      <c r="AU3173" s="263" t="s">
        <v>82</v>
      </c>
      <c r="AV3173" s="14" t="s">
        <v>82</v>
      </c>
      <c r="AW3173" s="14" t="s">
        <v>30</v>
      </c>
      <c r="AX3173" s="14" t="s">
        <v>73</v>
      </c>
      <c r="AY3173" s="263" t="s">
        <v>129</v>
      </c>
    </row>
    <row r="3174" spans="1:51" s="13" customFormat="1" ht="12">
      <c r="A3174" s="13"/>
      <c r="B3174" s="243"/>
      <c r="C3174" s="244"/>
      <c r="D3174" s="234" t="s">
        <v>188</v>
      </c>
      <c r="E3174" s="245" t="s">
        <v>1</v>
      </c>
      <c r="F3174" s="246" t="s">
        <v>401</v>
      </c>
      <c r="G3174" s="244"/>
      <c r="H3174" s="245" t="s">
        <v>1</v>
      </c>
      <c r="I3174" s="247"/>
      <c r="J3174" s="244"/>
      <c r="K3174" s="244"/>
      <c r="L3174" s="248"/>
      <c r="M3174" s="249"/>
      <c r="N3174" s="250"/>
      <c r="O3174" s="250"/>
      <c r="P3174" s="250"/>
      <c r="Q3174" s="250"/>
      <c r="R3174" s="250"/>
      <c r="S3174" s="250"/>
      <c r="T3174" s="251"/>
      <c r="U3174" s="13"/>
      <c r="V3174" s="13"/>
      <c r="W3174" s="13"/>
      <c r="X3174" s="13"/>
      <c r="Y3174" s="13"/>
      <c r="Z3174" s="13"/>
      <c r="AA3174" s="13"/>
      <c r="AB3174" s="13"/>
      <c r="AC3174" s="13"/>
      <c r="AD3174" s="13"/>
      <c r="AE3174" s="13"/>
      <c r="AT3174" s="252" t="s">
        <v>188</v>
      </c>
      <c r="AU3174" s="252" t="s">
        <v>82</v>
      </c>
      <c r="AV3174" s="13" t="s">
        <v>80</v>
      </c>
      <c r="AW3174" s="13" t="s">
        <v>30</v>
      </c>
      <c r="AX3174" s="13" t="s">
        <v>73</v>
      </c>
      <c r="AY3174" s="252" t="s">
        <v>129</v>
      </c>
    </row>
    <row r="3175" spans="1:51" s="14" customFormat="1" ht="12">
      <c r="A3175" s="14"/>
      <c r="B3175" s="253"/>
      <c r="C3175" s="254"/>
      <c r="D3175" s="234" t="s">
        <v>188</v>
      </c>
      <c r="E3175" s="255" t="s">
        <v>1</v>
      </c>
      <c r="F3175" s="256" t="s">
        <v>448</v>
      </c>
      <c r="G3175" s="254"/>
      <c r="H3175" s="257">
        <v>17.25</v>
      </c>
      <c r="I3175" s="258"/>
      <c r="J3175" s="254"/>
      <c r="K3175" s="254"/>
      <c r="L3175" s="259"/>
      <c r="M3175" s="260"/>
      <c r="N3175" s="261"/>
      <c r="O3175" s="261"/>
      <c r="P3175" s="261"/>
      <c r="Q3175" s="261"/>
      <c r="R3175" s="261"/>
      <c r="S3175" s="261"/>
      <c r="T3175" s="262"/>
      <c r="U3175" s="14"/>
      <c r="V3175" s="14"/>
      <c r="W3175" s="14"/>
      <c r="X3175" s="14"/>
      <c r="Y3175" s="14"/>
      <c r="Z3175" s="14"/>
      <c r="AA3175" s="14"/>
      <c r="AB3175" s="14"/>
      <c r="AC3175" s="14"/>
      <c r="AD3175" s="14"/>
      <c r="AE3175" s="14"/>
      <c r="AT3175" s="263" t="s">
        <v>188</v>
      </c>
      <c r="AU3175" s="263" t="s">
        <v>82</v>
      </c>
      <c r="AV3175" s="14" t="s">
        <v>82</v>
      </c>
      <c r="AW3175" s="14" t="s">
        <v>30</v>
      </c>
      <c r="AX3175" s="14" t="s">
        <v>73</v>
      </c>
      <c r="AY3175" s="263" t="s">
        <v>129</v>
      </c>
    </row>
    <row r="3176" spans="1:51" s="14" customFormat="1" ht="12">
      <c r="A3176" s="14"/>
      <c r="B3176" s="253"/>
      <c r="C3176" s="254"/>
      <c r="D3176" s="234" t="s">
        <v>188</v>
      </c>
      <c r="E3176" s="255" t="s">
        <v>1</v>
      </c>
      <c r="F3176" s="256" t="s">
        <v>710</v>
      </c>
      <c r="G3176" s="254"/>
      <c r="H3176" s="257">
        <v>0.675</v>
      </c>
      <c r="I3176" s="258"/>
      <c r="J3176" s="254"/>
      <c r="K3176" s="254"/>
      <c r="L3176" s="259"/>
      <c r="M3176" s="260"/>
      <c r="N3176" s="261"/>
      <c r="O3176" s="261"/>
      <c r="P3176" s="261"/>
      <c r="Q3176" s="261"/>
      <c r="R3176" s="261"/>
      <c r="S3176" s="261"/>
      <c r="T3176" s="262"/>
      <c r="U3176" s="14"/>
      <c r="V3176" s="14"/>
      <c r="W3176" s="14"/>
      <c r="X3176" s="14"/>
      <c r="Y3176" s="14"/>
      <c r="Z3176" s="14"/>
      <c r="AA3176" s="14"/>
      <c r="AB3176" s="14"/>
      <c r="AC3176" s="14"/>
      <c r="AD3176" s="14"/>
      <c r="AE3176" s="14"/>
      <c r="AT3176" s="263" t="s">
        <v>188</v>
      </c>
      <c r="AU3176" s="263" t="s">
        <v>82</v>
      </c>
      <c r="AV3176" s="14" t="s">
        <v>82</v>
      </c>
      <c r="AW3176" s="14" t="s">
        <v>30</v>
      </c>
      <c r="AX3176" s="14" t="s">
        <v>73</v>
      </c>
      <c r="AY3176" s="263" t="s">
        <v>129</v>
      </c>
    </row>
    <row r="3177" spans="1:51" s="14" customFormat="1" ht="12">
      <c r="A3177" s="14"/>
      <c r="B3177" s="253"/>
      <c r="C3177" s="254"/>
      <c r="D3177" s="234" t="s">
        <v>188</v>
      </c>
      <c r="E3177" s="255" t="s">
        <v>1</v>
      </c>
      <c r="F3177" s="256" t="s">
        <v>739</v>
      </c>
      <c r="G3177" s="254"/>
      <c r="H3177" s="257">
        <v>0.9</v>
      </c>
      <c r="I3177" s="258"/>
      <c r="J3177" s="254"/>
      <c r="K3177" s="254"/>
      <c r="L3177" s="259"/>
      <c r="M3177" s="260"/>
      <c r="N3177" s="261"/>
      <c r="O3177" s="261"/>
      <c r="P3177" s="261"/>
      <c r="Q3177" s="261"/>
      <c r="R3177" s="261"/>
      <c r="S3177" s="261"/>
      <c r="T3177" s="262"/>
      <c r="U3177" s="14"/>
      <c r="V3177" s="14"/>
      <c r="W3177" s="14"/>
      <c r="X3177" s="14"/>
      <c r="Y3177" s="14"/>
      <c r="Z3177" s="14"/>
      <c r="AA3177" s="14"/>
      <c r="AB3177" s="14"/>
      <c r="AC3177" s="14"/>
      <c r="AD3177" s="14"/>
      <c r="AE3177" s="14"/>
      <c r="AT3177" s="263" t="s">
        <v>188</v>
      </c>
      <c r="AU3177" s="263" t="s">
        <v>82</v>
      </c>
      <c r="AV3177" s="14" t="s">
        <v>82</v>
      </c>
      <c r="AW3177" s="14" t="s">
        <v>30</v>
      </c>
      <c r="AX3177" s="14" t="s">
        <v>73</v>
      </c>
      <c r="AY3177" s="263" t="s">
        <v>129</v>
      </c>
    </row>
    <row r="3178" spans="1:51" s="13" customFormat="1" ht="12">
      <c r="A3178" s="13"/>
      <c r="B3178" s="243"/>
      <c r="C3178" s="244"/>
      <c r="D3178" s="234" t="s">
        <v>188</v>
      </c>
      <c r="E3178" s="245" t="s">
        <v>1</v>
      </c>
      <c r="F3178" s="246" t="s">
        <v>402</v>
      </c>
      <c r="G3178" s="244"/>
      <c r="H3178" s="245" t="s">
        <v>1</v>
      </c>
      <c r="I3178" s="247"/>
      <c r="J3178" s="244"/>
      <c r="K3178" s="244"/>
      <c r="L3178" s="248"/>
      <c r="M3178" s="249"/>
      <c r="N3178" s="250"/>
      <c r="O3178" s="250"/>
      <c r="P3178" s="250"/>
      <c r="Q3178" s="250"/>
      <c r="R3178" s="250"/>
      <c r="S3178" s="250"/>
      <c r="T3178" s="251"/>
      <c r="U3178" s="13"/>
      <c r="V3178" s="13"/>
      <c r="W3178" s="13"/>
      <c r="X3178" s="13"/>
      <c r="Y3178" s="13"/>
      <c r="Z3178" s="13"/>
      <c r="AA3178" s="13"/>
      <c r="AB3178" s="13"/>
      <c r="AC3178" s="13"/>
      <c r="AD3178" s="13"/>
      <c r="AE3178" s="13"/>
      <c r="AT3178" s="252" t="s">
        <v>188</v>
      </c>
      <c r="AU3178" s="252" t="s">
        <v>82</v>
      </c>
      <c r="AV3178" s="13" t="s">
        <v>80</v>
      </c>
      <c r="AW3178" s="13" t="s">
        <v>30</v>
      </c>
      <c r="AX3178" s="13" t="s">
        <v>73</v>
      </c>
      <c r="AY3178" s="252" t="s">
        <v>129</v>
      </c>
    </row>
    <row r="3179" spans="1:51" s="14" customFormat="1" ht="12">
      <c r="A3179" s="14"/>
      <c r="B3179" s="253"/>
      <c r="C3179" s="254"/>
      <c r="D3179" s="234" t="s">
        <v>188</v>
      </c>
      <c r="E3179" s="255" t="s">
        <v>1</v>
      </c>
      <c r="F3179" s="256" t="s">
        <v>448</v>
      </c>
      <c r="G3179" s="254"/>
      <c r="H3179" s="257">
        <v>17.25</v>
      </c>
      <c r="I3179" s="258"/>
      <c r="J3179" s="254"/>
      <c r="K3179" s="254"/>
      <c r="L3179" s="259"/>
      <c r="M3179" s="260"/>
      <c r="N3179" s="261"/>
      <c r="O3179" s="261"/>
      <c r="P3179" s="261"/>
      <c r="Q3179" s="261"/>
      <c r="R3179" s="261"/>
      <c r="S3179" s="261"/>
      <c r="T3179" s="262"/>
      <c r="U3179" s="14"/>
      <c r="V3179" s="14"/>
      <c r="W3179" s="14"/>
      <c r="X3179" s="14"/>
      <c r="Y3179" s="14"/>
      <c r="Z3179" s="14"/>
      <c r="AA3179" s="14"/>
      <c r="AB3179" s="14"/>
      <c r="AC3179" s="14"/>
      <c r="AD3179" s="14"/>
      <c r="AE3179" s="14"/>
      <c r="AT3179" s="263" t="s">
        <v>188</v>
      </c>
      <c r="AU3179" s="263" t="s">
        <v>82</v>
      </c>
      <c r="AV3179" s="14" t="s">
        <v>82</v>
      </c>
      <c r="AW3179" s="14" t="s">
        <v>30</v>
      </c>
      <c r="AX3179" s="14" t="s">
        <v>73</v>
      </c>
      <c r="AY3179" s="263" t="s">
        <v>129</v>
      </c>
    </row>
    <row r="3180" spans="1:51" s="14" customFormat="1" ht="12">
      <c r="A3180" s="14"/>
      <c r="B3180" s="253"/>
      <c r="C3180" s="254"/>
      <c r="D3180" s="234" t="s">
        <v>188</v>
      </c>
      <c r="E3180" s="255" t="s">
        <v>1</v>
      </c>
      <c r="F3180" s="256" t="s">
        <v>710</v>
      </c>
      <c r="G3180" s="254"/>
      <c r="H3180" s="257">
        <v>0.675</v>
      </c>
      <c r="I3180" s="258"/>
      <c r="J3180" s="254"/>
      <c r="K3180" s="254"/>
      <c r="L3180" s="259"/>
      <c r="M3180" s="260"/>
      <c r="N3180" s="261"/>
      <c r="O3180" s="261"/>
      <c r="P3180" s="261"/>
      <c r="Q3180" s="261"/>
      <c r="R3180" s="261"/>
      <c r="S3180" s="261"/>
      <c r="T3180" s="262"/>
      <c r="U3180" s="14"/>
      <c r="V3180" s="14"/>
      <c r="W3180" s="14"/>
      <c r="X3180" s="14"/>
      <c r="Y3180" s="14"/>
      <c r="Z3180" s="14"/>
      <c r="AA3180" s="14"/>
      <c r="AB3180" s="14"/>
      <c r="AC3180" s="14"/>
      <c r="AD3180" s="14"/>
      <c r="AE3180" s="14"/>
      <c r="AT3180" s="263" t="s">
        <v>188</v>
      </c>
      <c r="AU3180" s="263" t="s">
        <v>82</v>
      </c>
      <c r="AV3180" s="14" t="s">
        <v>82</v>
      </c>
      <c r="AW3180" s="14" t="s">
        <v>30</v>
      </c>
      <c r="AX3180" s="14" t="s">
        <v>73</v>
      </c>
      <c r="AY3180" s="263" t="s">
        <v>129</v>
      </c>
    </row>
    <row r="3181" spans="1:51" s="14" customFormat="1" ht="12">
      <c r="A3181" s="14"/>
      <c r="B3181" s="253"/>
      <c r="C3181" s="254"/>
      <c r="D3181" s="234" t="s">
        <v>188</v>
      </c>
      <c r="E3181" s="255" t="s">
        <v>1</v>
      </c>
      <c r="F3181" s="256" t="s">
        <v>739</v>
      </c>
      <c r="G3181" s="254"/>
      <c r="H3181" s="257">
        <v>0.9</v>
      </c>
      <c r="I3181" s="258"/>
      <c r="J3181" s="254"/>
      <c r="K3181" s="254"/>
      <c r="L3181" s="259"/>
      <c r="M3181" s="260"/>
      <c r="N3181" s="261"/>
      <c r="O3181" s="261"/>
      <c r="P3181" s="261"/>
      <c r="Q3181" s="261"/>
      <c r="R3181" s="261"/>
      <c r="S3181" s="261"/>
      <c r="T3181" s="262"/>
      <c r="U3181" s="14"/>
      <c r="V3181" s="14"/>
      <c r="W3181" s="14"/>
      <c r="X3181" s="14"/>
      <c r="Y3181" s="14"/>
      <c r="Z3181" s="14"/>
      <c r="AA3181" s="14"/>
      <c r="AB3181" s="14"/>
      <c r="AC3181" s="14"/>
      <c r="AD3181" s="14"/>
      <c r="AE3181" s="14"/>
      <c r="AT3181" s="263" t="s">
        <v>188</v>
      </c>
      <c r="AU3181" s="263" t="s">
        <v>82</v>
      </c>
      <c r="AV3181" s="14" t="s">
        <v>82</v>
      </c>
      <c r="AW3181" s="14" t="s">
        <v>30</v>
      </c>
      <c r="AX3181" s="14" t="s">
        <v>73</v>
      </c>
      <c r="AY3181" s="263" t="s">
        <v>129</v>
      </c>
    </row>
    <row r="3182" spans="1:51" s="13" customFormat="1" ht="12">
      <c r="A3182" s="13"/>
      <c r="B3182" s="243"/>
      <c r="C3182" s="244"/>
      <c r="D3182" s="234" t="s">
        <v>188</v>
      </c>
      <c r="E3182" s="245" t="s">
        <v>1</v>
      </c>
      <c r="F3182" s="246" t="s">
        <v>1789</v>
      </c>
      <c r="G3182" s="244"/>
      <c r="H3182" s="245" t="s">
        <v>1</v>
      </c>
      <c r="I3182" s="247"/>
      <c r="J3182" s="244"/>
      <c r="K3182" s="244"/>
      <c r="L3182" s="248"/>
      <c r="M3182" s="249"/>
      <c r="N3182" s="250"/>
      <c r="O3182" s="250"/>
      <c r="P3182" s="250"/>
      <c r="Q3182" s="250"/>
      <c r="R3182" s="250"/>
      <c r="S3182" s="250"/>
      <c r="T3182" s="251"/>
      <c r="U3182" s="13"/>
      <c r="V3182" s="13"/>
      <c r="W3182" s="13"/>
      <c r="X3182" s="13"/>
      <c r="Y3182" s="13"/>
      <c r="Z3182" s="13"/>
      <c r="AA3182" s="13"/>
      <c r="AB3182" s="13"/>
      <c r="AC3182" s="13"/>
      <c r="AD3182" s="13"/>
      <c r="AE3182" s="13"/>
      <c r="AT3182" s="252" t="s">
        <v>188</v>
      </c>
      <c r="AU3182" s="252" t="s">
        <v>82</v>
      </c>
      <c r="AV3182" s="13" t="s">
        <v>80</v>
      </c>
      <c r="AW3182" s="13" t="s">
        <v>30</v>
      </c>
      <c r="AX3182" s="13" t="s">
        <v>73</v>
      </c>
      <c r="AY3182" s="252" t="s">
        <v>129</v>
      </c>
    </row>
    <row r="3183" spans="1:51" s="14" customFormat="1" ht="12">
      <c r="A3183" s="14"/>
      <c r="B3183" s="253"/>
      <c r="C3183" s="254"/>
      <c r="D3183" s="234" t="s">
        <v>188</v>
      </c>
      <c r="E3183" s="255" t="s">
        <v>1</v>
      </c>
      <c r="F3183" s="256" t="s">
        <v>448</v>
      </c>
      <c r="G3183" s="254"/>
      <c r="H3183" s="257">
        <v>17.25</v>
      </c>
      <c r="I3183" s="258"/>
      <c r="J3183" s="254"/>
      <c r="K3183" s="254"/>
      <c r="L3183" s="259"/>
      <c r="M3183" s="260"/>
      <c r="N3183" s="261"/>
      <c r="O3183" s="261"/>
      <c r="P3183" s="261"/>
      <c r="Q3183" s="261"/>
      <c r="R3183" s="261"/>
      <c r="S3183" s="261"/>
      <c r="T3183" s="262"/>
      <c r="U3183" s="14"/>
      <c r="V3183" s="14"/>
      <c r="W3183" s="14"/>
      <c r="X3183" s="14"/>
      <c r="Y3183" s="14"/>
      <c r="Z3183" s="14"/>
      <c r="AA3183" s="14"/>
      <c r="AB3183" s="14"/>
      <c r="AC3183" s="14"/>
      <c r="AD3183" s="14"/>
      <c r="AE3183" s="14"/>
      <c r="AT3183" s="263" t="s">
        <v>188</v>
      </c>
      <c r="AU3183" s="263" t="s">
        <v>82</v>
      </c>
      <c r="AV3183" s="14" t="s">
        <v>82</v>
      </c>
      <c r="AW3183" s="14" t="s">
        <v>30</v>
      </c>
      <c r="AX3183" s="14" t="s">
        <v>73</v>
      </c>
      <c r="AY3183" s="263" t="s">
        <v>129</v>
      </c>
    </row>
    <row r="3184" spans="1:51" s="14" customFormat="1" ht="12">
      <c r="A3184" s="14"/>
      <c r="B3184" s="253"/>
      <c r="C3184" s="254"/>
      <c r="D3184" s="234" t="s">
        <v>188</v>
      </c>
      <c r="E3184" s="255" t="s">
        <v>1</v>
      </c>
      <c r="F3184" s="256" t="s">
        <v>710</v>
      </c>
      <c r="G3184" s="254"/>
      <c r="H3184" s="257">
        <v>0.675</v>
      </c>
      <c r="I3184" s="258"/>
      <c r="J3184" s="254"/>
      <c r="K3184" s="254"/>
      <c r="L3184" s="259"/>
      <c r="M3184" s="260"/>
      <c r="N3184" s="261"/>
      <c r="O3184" s="261"/>
      <c r="P3184" s="261"/>
      <c r="Q3184" s="261"/>
      <c r="R3184" s="261"/>
      <c r="S3184" s="261"/>
      <c r="T3184" s="262"/>
      <c r="U3184" s="14"/>
      <c r="V3184" s="14"/>
      <c r="W3184" s="14"/>
      <c r="X3184" s="14"/>
      <c r="Y3184" s="14"/>
      <c r="Z3184" s="14"/>
      <c r="AA3184" s="14"/>
      <c r="AB3184" s="14"/>
      <c r="AC3184" s="14"/>
      <c r="AD3184" s="14"/>
      <c r="AE3184" s="14"/>
      <c r="AT3184" s="263" t="s">
        <v>188</v>
      </c>
      <c r="AU3184" s="263" t="s">
        <v>82</v>
      </c>
      <c r="AV3184" s="14" t="s">
        <v>82</v>
      </c>
      <c r="AW3184" s="14" t="s">
        <v>30</v>
      </c>
      <c r="AX3184" s="14" t="s">
        <v>73</v>
      </c>
      <c r="AY3184" s="263" t="s">
        <v>129</v>
      </c>
    </row>
    <row r="3185" spans="1:51" s="14" customFormat="1" ht="12">
      <c r="A3185" s="14"/>
      <c r="B3185" s="253"/>
      <c r="C3185" s="254"/>
      <c r="D3185" s="234" t="s">
        <v>188</v>
      </c>
      <c r="E3185" s="255" t="s">
        <v>1</v>
      </c>
      <c r="F3185" s="256" t="s">
        <v>703</v>
      </c>
      <c r="G3185" s="254"/>
      <c r="H3185" s="257">
        <v>0.135</v>
      </c>
      <c r="I3185" s="258"/>
      <c r="J3185" s="254"/>
      <c r="K3185" s="254"/>
      <c r="L3185" s="259"/>
      <c r="M3185" s="260"/>
      <c r="N3185" s="261"/>
      <c r="O3185" s="261"/>
      <c r="P3185" s="261"/>
      <c r="Q3185" s="261"/>
      <c r="R3185" s="261"/>
      <c r="S3185" s="261"/>
      <c r="T3185" s="262"/>
      <c r="U3185" s="14"/>
      <c r="V3185" s="14"/>
      <c r="W3185" s="14"/>
      <c r="X3185" s="14"/>
      <c r="Y3185" s="14"/>
      <c r="Z3185" s="14"/>
      <c r="AA3185" s="14"/>
      <c r="AB3185" s="14"/>
      <c r="AC3185" s="14"/>
      <c r="AD3185" s="14"/>
      <c r="AE3185" s="14"/>
      <c r="AT3185" s="263" t="s">
        <v>188</v>
      </c>
      <c r="AU3185" s="263" t="s">
        <v>82</v>
      </c>
      <c r="AV3185" s="14" t="s">
        <v>82</v>
      </c>
      <c r="AW3185" s="14" t="s">
        <v>30</v>
      </c>
      <c r="AX3185" s="14" t="s">
        <v>73</v>
      </c>
      <c r="AY3185" s="263" t="s">
        <v>129</v>
      </c>
    </row>
    <row r="3186" spans="1:51" s="14" customFormat="1" ht="12">
      <c r="A3186" s="14"/>
      <c r="B3186" s="253"/>
      <c r="C3186" s="254"/>
      <c r="D3186" s="234" t="s">
        <v>188</v>
      </c>
      <c r="E3186" s="255" t="s">
        <v>1</v>
      </c>
      <c r="F3186" s="256" t="s">
        <v>739</v>
      </c>
      <c r="G3186" s="254"/>
      <c r="H3186" s="257">
        <v>0.9</v>
      </c>
      <c r="I3186" s="258"/>
      <c r="J3186" s="254"/>
      <c r="K3186" s="254"/>
      <c r="L3186" s="259"/>
      <c r="M3186" s="260"/>
      <c r="N3186" s="261"/>
      <c r="O3186" s="261"/>
      <c r="P3186" s="261"/>
      <c r="Q3186" s="261"/>
      <c r="R3186" s="261"/>
      <c r="S3186" s="261"/>
      <c r="T3186" s="262"/>
      <c r="U3186" s="14"/>
      <c r="V3186" s="14"/>
      <c r="W3186" s="14"/>
      <c r="X3186" s="14"/>
      <c r="Y3186" s="14"/>
      <c r="Z3186" s="14"/>
      <c r="AA3186" s="14"/>
      <c r="AB3186" s="14"/>
      <c r="AC3186" s="14"/>
      <c r="AD3186" s="14"/>
      <c r="AE3186" s="14"/>
      <c r="AT3186" s="263" t="s">
        <v>188</v>
      </c>
      <c r="AU3186" s="263" t="s">
        <v>82</v>
      </c>
      <c r="AV3186" s="14" t="s">
        <v>82</v>
      </c>
      <c r="AW3186" s="14" t="s">
        <v>30</v>
      </c>
      <c r="AX3186" s="14" t="s">
        <v>73</v>
      </c>
      <c r="AY3186" s="263" t="s">
        <v>129</v>
      </c>
    </row>
    <row r="3187" spans="1:51" s="16" customFormat="1" ht="12">
      <c r="A3187" s="16"/>
      <c r="B3187" s="286"/>
      <c r="C3187" s="287"/>
      <c r="D3187" s="234" t="s">
        <v>188</v>
      </c>
      <c r="E3187" s="288" t="s">
        <v>1</v>
      </c>
      <c r="F3187" s="289" t="s">
        <v>451</v>
      </c>
      <c r="G3187" s="287"/>
      <c r="H3187" s="290">
        <v>244.03700000000006</v>
      </c>
      <c r="I3187" s="291"/>
      <c r="J3187" s="287"/>
      <c r="K3187" s="287"/>
      <c r="L3187" s="292"/>
      <c r="M3187" s="293"/>
      <c r="N3187" s="294"/>
      <c r="O3187" s="294"/>
      <c r="P3187" s="294"/>
      <c r="Q3187" s="294"/>
      <c r="R3187" s="294"/>
      <c r="S3187" s="294"/>
      <c r="T3187" s="295"/>
      <c r="U3187" s="16"/>
      <c r="V3187" s="16"/>
      <c r="W3187" s="16"/>
      <c r="X3187" s="16"/>
      <c r="Y3187" s="16"/>
      <c r="Z3187" s="16"/>
      <c r="AA3187" s="16"/>
      <c r="AB3187" s="16"/>
      <c r="AC3187" s="16"/>
      <c r="AD3187" s="16"/>
      <c r="AE3187" s="16"/>
      <c r="AT3187" s="296" t="s">
        <v>188</v>
      </c>
      <c r="AU3187" s="296" t="s">
        <v>82</v>
      </c>
      <c r="AV3187" s="16" t="s">
        <v>141</v>
      </c>
      <c r="AW3187" s="16" t="s">
        <v>30</v>
      </c>
      <c r="AX3187" s="16" t="s">
        <v>73</v>
      </c>
      <c r="AY3187" s="296" t="s">
        <v>129</v>
      </c>
    </row>
    <row r="3188" spans="1:51" s="13" customFormat="1" ht="12">
      <c r="A3188" s="13"/>
      <c r="B3188" s="243"/>
      <c r="C3188" s="244"/>
      <c r="D3188" s="234" t="s">
        <v>188</v>
      </c>
      <c r="E3188" s="245" t="s">
        <v>1</v>
      </c>
      <c r="F3188" s="246" t="s">
        <v>1790</v>
      </c>
      <c r="G3188" s="244"/>
      <c r="H3188" s="245" t="s">
        <v>1</v>
      </c>
      <c r="I3188" s="247"/>
      <c r="J3188" s="244"/>
      <c r="K3188" s="244"/>
      <c r="L3188" s="248"/>
      <c r="M3188" s="249"/>
      <c r="N3188" s="250"/>
      <c r="O3188" s="250"/>
      <c r="P3188" s="250"/>
      <c r="Q3188" s="250"/>
      <c r="R3188" s="250"/>
      <c r="S3188" s="250"/>
      <c r="T3188" s="251"/>
      <c r="U3188" s="13"/>
      <c r="V3188" s="13"/>
      <c r="W3188" s="13"/>
      <c r="X3188" s="13"/>
      <c r="Y3188" s="13"/>
      <c r="Z3188" s="13"/>
      <c r="AA3188" s="13"/>
      <c r="AB3188" s="13"/>
      <c r="AC3188" s="13"/>
      <c r="AD3188" s="13"/>
      <c r="AE3188" s="13"/>
      <c r="AT3188" s="252" t="s">
        <v>188</v>
      </c>
      <c r="AU3188" s="252" t="s">
        <v>82</v>
      </c>
      <c r="AV3188" s="13" t="s">
        <v>80</v>
      </c>
      <c r="AW3188" s="13" t="s">
        <v>30</v>
      </c>
      <c r="AX3188" s="13" t="s">
        <v>73</v>
      </c>
      <c r="AY3188" s="252" t="s">
        <v>129</v>
      </c>
    </row>
    <row r="3189" spans="1:51" s="14" customFormat="1" ht="12">
      <c r="A3189" s="14"/>
      <c r="B3189" s="253"/>
      <c r="C3189" s="254"/>
      <c r="D3189" s="234" t="s">
        <v>188</v>
      </c>
      <c r="E3189" s="255" t="s">
        <v>1</v>
      </c>
      <c r="F3189" s="256" t="s">
        <v>1074</v>
      </c>
      <c r="G3189" s="254"/>
      <c r="H3189" s="257">
        <v>2.52</v>
      </c>
      <c r="I3189" s="258"/>
      <c r="J3189" s="254"/>
      <c r="K3189" s="254"/>
      <c r="L3189" s="259"/>
      <c r="M3189" s="260"/>
      <c r="N3189" s="261"/>
      <c r="O3189" s="261"/>
      <c r="P3189" s="261"/>
      <c r="Q3189" s="261"/>
      <c r="R3189" s="261"/>
      <c r="S3189" s="261"/>
      <c r="T3189" s="262"/>
      <c r="U3189" s="14"/>
      <c r="V3189" s="14"/>
      <c r="W3189" s="14"/>
      <c r="X3189" s="14"/>
      <c r="Y3189" s="14"/>
      <c r="Z3189" s="14"/>
      <c r="AA3189" s="14"/>
      <c r="AB3189" s="14"/>
      <c r="AC3189" s="14"/>
      <c r="AD3189" s="14"/>
      <c r="AE3189" s="14"/>
      <c r="AT3189" s="263" t="s">
        <v>188</v>
      </c>
      <c r="AU3189" s="263" t="s">
        <v>82</v>
      </c>
      <c r="AV3189" s="14" t="s">
        <v>82</v>
      </c>
      <c r="AW3189" s="14" t="s">
        <v>30</v>
      </c>
      <c r="AX3189" s="14" t="s">
        <v>73</v>
      </c>
      <c r="AY3189" s="263" t="s">
        <v>129</v>
      </c>
    </row>
    <row r="3190" spans="1:51" s="16" customFormat="1" ht="12">
      <c r="A3190" s="16"/>
      <c r="B3190" s="286"/>
      <c r="C3190" s="287"/>
      <c r="D3190" s="234" t="s">
        <v>188</v>
      </c>
      <c r="E3190" s="288" t="s">
        <v>1</v>
      </c>
      <c r="F3190" s="289" t="s">
        <v>451</v>
      </c>
      <c r="G3190" s="287"/>
      <c r="H3190" s="290">
        <v>2.52</v>
      </c>
      <c r="I3190" s="291"/>
      <c r="J3190" s="287"/>
      <c r="K3190" s="287"/>
      <c r="L3190" s="292"/>
      <c r="M3190" s="293"/>
      <c r="N3190" s="294"/>
      <c r="O3190" s="294"/>
      <c r="P3190" s="294"/>
      <c r="Q3190" s="294"/>
      <c r="R3190" s="294"/>
      <c r="S3190" s="294"/>
      <c r="T3190" s="295"/>
      <c r="U3190" s="16"/>
      <c r="V3190" s="16"/>
      <c r="W3190" s="16"/>
      <c r="X3190" s="16"/>
      <c r="Y3190" s="16"/>
      <c r="Z3190" s="16"/>
      <c r="AA3190" s="16"/>
      <c r="AB3190" s="16"/>
      <c r="AC3190" s="16"/>
      <c r="AD3190" s="16"/>
      <c r="AE3190" s="16"/>
      <c r="AT3190" s="296" t="s">
        <v>188</v>
      </c>
      <c r="AU3190" s="296" t="s">
        <v>82</v>
      </c>
      <c r="AV3190" s="16" t="s">
        <v>141</v>
      </c>
      <c r="AW3190" s="16" t="s">
        <v>30</v>
      </c>
      <c r="AX3190" s="16" t="s">
        <v>73</v>
      </c>
      <c r="AY3190" s="296" t="s">
        <v>129</v>
      </c>
    </row>
    <row r="3191" spans="1:51" s="15" customFormat="1" ht="12">
      <c r="A3191" s="15"/>
      <c r="B3191" s="264"/>
      <c r="C3191" s="265"/>
      <c r="D3191" s="234" t="s">
        <v>188</v>
      </c>
      <c r="E3191" s="266" t="s">
        <v>1</v>
      </c>
      <c r="F3191" s="267" t="s">
        <v>197</v>
      </c>
      <c r="G3191" s="265"/>
      <c r="H3191" s="268">
        <v>260.503</v>
      </c>
      <c r="I3191" s="269"/>
      <c r="J3191" s="265"/>
      <c r="K3191" s="265"/>
      <c r="L3191" s="270"/>
      <c r="M3191" s="271"/>
      <c r="N3191" s="272"/>
      <c r="O3191" s="272"/>
      <c r="P3191" s="272"/>
      <c r="Q3191" s="272"/>
      <c r="R3191" s="272"/>
      <c r="S3191" s="272"/>
      <c r="T3191" s="273"/>
      <c r="U3191" s="15"/>
      <c r="V3191" s="15"/>
      <c r="W3191" s="15"/>
      <c r="X3191" s="15"/>
      <c r="Y3191" s="15"/>
      <c r="Z3191" s="15"/>
      <c r="AA3191" s="15"/>
      <c r="AB3191" s="15"/>
      <c r="AC3191" s="15"/>
      <c r="AD3191" s="15"/>
      <c r="AE3191" s="15"/>
      <c r="AT3191" s="274" t="s">
        <v>188</v>
      </c>
      <c r="AU3191" s="274" t="s">
        <v>82</v>
      </c>
      <c r="AV3191" s="15" t="s">
        <v>136</v>
      </c>
      <c r="AW3191" s="15" t="s">
        <v>30</v>
      </c>
      <c r="AX3191" s="15" t="s">
        <v>80</v>
      </c>
      <c r="AY3191" s="274" t="s">
        <v>129</v>
      </c>
    </row>
    <row r="3192" spans="1:65" s="2" customFormat="1" ht="24.15" customHeight="1">
      <c r="A3192" s="39"/>
      <c r="B3192" s="40"/>
      <c r="C3192" s="220" t="s">
        <v>1791</v>
      </c>
      <c r="D3192" s="220" t="s">
        <v>132</v>
      </c>
      <c r="E3192" s="221" t="s">
        <v>1792</v>
      </c>
      <c r="F3192" s="222" t="s">
        <v>1793</v>
      </c>
      <c r="G3192" s="223" t="s">
        <v>230</v>
      </c>
      <c r="H3192" s="224">
        <v>16.74</v>
      </c>
      <c r="I3192" s="225"/>
      <c r="J3192" s="226">
        <f>ROUND(I3192*H3192,2)</f>
        <v>0</v>
      </c>
      <c r="K3192" s="227"/>
      <c r="L3192" s="45"/>
      <c r="M3192" s="228" t="s">
        <v>1</v>
      </c>
      <c r="N3192" s="229" t="s">
        <v>38</v>
      </c>
      <c r="O3192" s="92"/>
      <c r="P3192" s="230">
        <f>O3192*H3192</f>
        <v>0</v>
      </c>
      <c r="Q3192" s="230">
        <v>0</v>
      </c>
      <c r="R3192" s="230">
        <f>Q3192*H3192</f>
        <v>0</v>
      </c>
      <c r="S3192" s="230">
        <v>0</v>
      </c>
      <c r="T3192" s="231">
        <f>S3192*H3192</f>
        <v>0</v>
      </c>
      <c r="U3192" s="39"/>
      <c r="V3192" s="39"/>
      <c r="W3192" s="39"/>
      <c r="X3192" s="39"/>
      <c r="Y3192" s="39"/>
      <c r="Z3192" s="39"/>
      <c r="AA3192" s="39"/>
      <c r="AB3192" s="39"/>
      <c r="AC3192" s="39"/>
      <c r="AD3192" s="39"/>
      <c r="AE3192" s="39"/>
      <c r="AR3192" s="232" t="s">
        <v>248</v>
      </c>
      <c r="AT3192" s="232" t="s">
        <v>132</v>
      </c>
      <c r="AU3192" s="232" t="s">
        <v>82</v>
      </c>
      <c r="AY3192" s="18" t="s">
        <v>129</v>
      </c>
      <c r="BE3192" s="233">
        <f>IF(N3192="základní",J3192,0)</f>
        <v>0</v>
      </c>
      <c r="BF3192" s="233">
        <f>IF(N3192="snížená",J3192,0)</f>
        <v>0</v>
      </c>
      <c r="BG3192" s="233">
        <f>IF(N3192="zákl. přenesená",J3192,0)</f>
        <v>0</v>
      </c>
      <c r="BH3192" s="233">
        <f>IF(N3192="sníž. přenesená",J3192,0)</f>
        <v>0</v>
      </c>
      <c r="BI3192" s="233">
        <f>IF(N3192="nulová",J3192,0)</f>
        <v>0</v>
      </c>
      <c r="BJ3192" s="18" t="s">
        <v>80</v>
      </c>
      <c r="BK3192" s="233">
        <f>ROUND(I3192*H3192,2)</f>
        <v>0</v>
      </c>
      <c r="BL3192" s="18" t="s">
        <v>248</v>
      </c>
      <c r="BM3192" s="232" t="s">
        <v>1794</v>
      </c>
    </row>
    <row r="3193" spans="1:47" s="2" customFormat="1" ht="12">
      <c r="A3193" s="39"/>
      <c r="B3193" s="40"/>
      <c r="C3193" s="41"/>
      <c r="D3193" s="234" t="s">
        <v>137</v>
      </c>
      <c r="E3193" s="41"/>
      <c r="F3193" s="235" t="s">
        <v>1793</v>
      </c>
      <c r="G3193" s="41"/>
      <c r="H3193" s="41"/>
      <c r="I3193" s="236"/>
      <c r="J3193" s="41"/>
      <c r="K3193" s="41"/>
      <c r="L3193" s="45"/>
      <c r="M3193" s="237"/>
      <c r="N3193" s="238"/>
      <c r="O3193" s="92"/>
      <c r="P3193" s="92"/>
      <c r="Q3193" s="92"/>
      <c r="R3193" s="92"/>
      <c r="S3193" s="92"/>
      <c r="T3193" s="93"/>
      <c r="U3193" s="39"/>
      <c r="V3193" s="39"/>
      <c r="W3193" s="39"/>
      <c r="X3193" s="39"/>
      <c r="Y3193" s="39"/>
      <c r="Z3193" s="39"/>
      <c r="AA3193" s="39"/>
      <c r="AB3193" s="39"/>
      <c r="AC3193" s="39"/>
      <c r="AD3193" s="39"/>
      <c r="AE3193" s="39"/>
      <c r="AT3193" s="18" t="s">
        <v>137</v>
      </c>
      <c r="AU3193" s="18" t="s">
        <v>82</v>
      </c>
    </row>
    <row r="3194" spans="1:51" s="14" customFormat="1" ht="12">
      <c r="A3194" s="14"/>
      <c r="B3194" s="253"/>
      <c r="C3194" s="254"/>
      <c r="D3194" s="234" t="s">
        <v>188</v>
      </c>
      <c r="E3194" s="255" t="s">
        <v>1</v>
      </c>
      <c r="F3194" s="256" t="s">
        <v>1795</v>
      </c>
      <c r="G3194" s="254"/>
      <c r="H3194" s="257">
        <v>16.74</v>
      </c>
      <c r="I3194" s="258"/>
      <c r="J3194" s="254"/>
      <c r="K3194" s="254"/>
      <c r="L3194" s="259"/>
      <c r="M3194" s="260"/>
      <c r="N3194" s="261"/>
      <c r="O3194" s="261"/>
      <c r="P3194" s="261"/>
      <c r="Q3194" s="261"/>
      <c r="R3194" s="261"/>
      <c r="S3194" s="261"/>
      <c r="T3194" s="262"/>
      <c r="U3194" s="14"/>
      <c r="V3194" s="14"/>
      <c r="W3194" s="14"/>
      <c r="X3194" s="14"/>
      <c r="Y3194" s="14"/>
      <c r="Z3194" s="14"/>
      <c r="AA3194" s="14"/>
      <c r="AB3194" s="14"/>
      <c r="AC3194" s="14"/>
      <c r="AD3194" s="14"/>
      <c r="AE3194" s="14"/>
      <c r="AT3194" s="263" t="s">
        <v>188</v>
      </c>
      <c r="AU3194" s="263" t="s">
        <v>82</v>
      </c>
      <c r="AV3194" s="14" t="s">
        <v>82</v>
      </c>
      <c r="AW3194" s="14" t="s">
        <v>30</v>
      </c>
      <c r="AX3194" s="14" t="s">
        <v>73</v>
      </c>
      <c r="AY3194" s="263" t="s">
        <v>129</v>
      </c>
    </row>
    <row r="3195" spans="1:51" s="15" customFormat="1" ht="12">
      <c r="A3195" s="15"/>
      <c r="B3195" s="264"/>
      <c r="C3195" s="265"/>
      <c r="D3195" s="234" t="s">
        <v>188</v>
      </c>
      <c r="E3195" s="266" t="s">
        <v>1</v>
      </c>
      <c r="F3195" s="267" t="s">
        <v>197</v>
      </c>
      <c r="G3195" s="265"/>
      <c r="H3195" s="268">
        <v>16.74</v>
      </c>
      <c r="I3195" s="269"/>
      <c r="J3195" s="265"/>
      <c r="K3195" s="265"/>
      <c r="L3195" s="270"/>
      <c r="M3195" s="271"/>
      <c r="N3195" s="272"/>
      <c r="O3195" s="272"/>
      <c r="P3195" s="272"/>
      <c r="Q3195" s="272"/>
      <c r="R3195" s="272"/>
      <c r="S3195" s="272"/>
      <c r="T3195" s="273"/>
      <c r="U3195" s="15"/>
      <c r="V3195" s="15"/>
      <c r="W3195" s="15"/>
      <c r="X3195" s="15"/>
      <c r="Y3195" s="15"/>
      <c r="Z3195" s="15"/>
      <c r="AA3195" s="15"/>
      <c r="AB3195" s="15"/>
      <c r="AC3195" s="15"/>
      <c r="AD3195" s="15"/>
      <c r="AE3195" s="15"/>
      <c r="AT3195" s="274" t="s">
        <v>188</v>
      </c>
      <c r="AU3195" s="274" t="s">
        <v>82</v>
      </c>
      <c r="AV3195" s="15" t="s">
        <v>136</v>
      </c>
      <c r="AW3195" s="15" t="s">
        <v>30</v>
      </c>
      <c r="AX3195" s="15" t="s">
        <v>80</v>
      </c>
      <c r="AY3195" s="274" t="s">
        <v>129</v>
      </c>
    </row>
    <row r="3196" spans="1:65" s="2" customFormat="1" ht="24.15" customHeight="1">
      <c r="A3196" s="39"/>
      <c r="B3196" s="40"/>
      <c r="C3196" s="220" t="s">
        <v>1045</v>
      </c>
      <c r="D3196" s="220" t="s">
        <v>132</v>
      </c>
      <c r="E3196" s="221" t="s">
        <v>1796</v>
      </c>
      <c r="F3196" s="222" t="s">
        <v>1797</v>
      </c>
      <c r="G3196" s="223" t="s">
        <v>230</v>
      </c>
      <c r="H3196" s="224">
        <v>18.6</v>
      </c>
      <c r="I3196" s="225"/>
      <c r="J3196" s="226">
        <f>ROUND(I3196*H3196,2)</f>
        <v>0</v>
      </c>
      <c r="K3196" s="227"/>
      <c r="L3196" s="45"/>
      <c r="M3196" s="228" t="s">
        <v>1</v>
      </c>
      <c r="N3196" s="229" t="s">
        <v>38</v>
      </c>
      <c r="O3196" s="92"/>
      <c r="P3196" s="230">
        <f>O3196*H3196</f>
        <v>0</v>
      </c>
      <c r="Q3196" s="230">
        <v>0</v>
      </c>
      <c r="R3196" s="230">
        <f>Q3196*H3196</f>
        <v>0</v>
      </c>
      <c r="S3196" s="230">
        <v>0</v>
      </c>
      <c r="T3196" s="231">
        <f>S3196*H3196</f>
        <v>0</v>
      </c>
      <c r="U3196" s="39"/>
      <c r="V3196" s="39"/>
      <c r="W3196" s="39"/>
      <c r="X3196" s="39"/>
      <c r="Y3196" s="39"/>
      <c r="Z3196" s="39"/>
      <c r="AA3196" s="39"/>
      <c r="AB3196" s="39"/>
      <c r="AC3196" s="39"/>
      <c r="AD3196" s="39"/>
      <c r="AE3196" s="39"/>
      <c r="AR3196" s="232" t="s">
        <v>248</v>
      </c>
      <c r="AT3196" s="232" t="s">
        <v>132</v>
      </c>
      <c r="AU3196" s="232" t="s">
        <v>82</v>
      </c>
      <c r="AY3196" s="18" t="s">
        <v>129</v>
      </c>
      <c r="BE3196" s="233">
        <f>IF(N3196="základní",J3196,0)</f>
        <v>0</v>
      </c>
      <c r="BF3196" s="233">
        <f>IF(N3196="snížená",J3196,0)</f>
        <v>0</v>
      </c>
      <c r="BG3196" s="233">
        <f>IF(N3196="zákl. přenesená",J3196,0)</f>
        <v>0</v>
      </c>
      <c r="BH3196" s="233">
        <f>IF(N3196="sníž. přenesená",J3196,0)</f>
        <v>0</v>
      </c>
      <c r="BI3196" s="233">
        <f>IF(N3196="nulová",J3196,0)</f>
        <v>0</v>
      </c>
      <c r="BJ3196" s="18" t="s">
        <v>80</v>
      </c>
      <c r="BK3196" s="233">
        <f>ROUND(I3196*H3196,2)</f>
        <v>0</v>
      </c>
      <c r="BL3196" s="18" t="s">
        <v>248</v>
      </c>
      <c r="BM3196" s="232" t="s">
        <v>1798</v>
      </c>
    </row>
    <row r="3197" spans="1:47" s="2" customFormat="1" ht="12">
      <c r="A3197" s="39"/>
      <c r="B3197" s="40"/>
      <c r="C3197" s="41"/>
      <c r="D3197" s="234" t="s">
        <v>137</v>
      </c>
      <c r="E3197" s="41"/>
      <c r="F3197" s="235" t="s">
        <v>1797</v>
      </c>
      <c r="G3197" s="41"/>
      <c r="H3197" s="41"/>
      <c r="I3197" s="236"/>
      <c r="J3197" s="41"/>
      <c r="K3197" s="41"/>
      <c r="L3197" s="45"/>
      <c r="M3197" s="237"/>
      <c r="N3197" s="238"/>
      <c r="O3197" s="92"/>
      <c r="P3197" s="92"/>
      <c r="Q3197" s="92"/>
      <c r="R3197" s="92"/>
      <c r="S3197" s="92"/>
      <c r="T3197" s="93"/>
      <c r="U3197" s="39"/>
      <c r="V3197" s="39"/>
      <c r="W3197" s="39"/>
      <c r="X3197" s="39"/>
      <c r="Y3197" s="39"/>
      <c r="Z3197" s="39"/>
      <c r="AA3197" s="39"/>
      <c r="AB3197" s="39"/>
      <c r="AC3197" s="39"/>
      <c r="AD3197" s="39"/>
      <c r="AE3197" s="39"/>
      <c r="AT3197" s="18" t="s">
        <v>137</v>
      </c>
      <c r="AU3197" s="18" t="s">
        <v>82</v>
      </c>
    </row>
    <row r="3198" spans="1:51" s="14" customFormat="1" ht="12">
      <c r="A3198" s="14"/>
      <c r="B3198" s="253"/>
      <c r="C3198" s="254"/>
      <c r="D3198" s="234" t="s">
        <v>188</v>
      </c>
      <c r="E3198" s="255" t="s">
        <v>1</v>
      </c>
      <c r="F3198" s="256" t="s">
        <v>1799</v>
      </c>
      <c r="G3198" s="254"/>
      <c r="H3198" s="257">
        <v>18.6</v>
      </c>
      <c r="I3198" s="258"/>
      <c r="J3198" s="254"/>
      <c r="K3198" s="254"/>
      <c r="L3198" s="259"/>
      <c r="M3198" s="260"/>
      <c r="N3198" s="261"/>
      <c r="O3198" s="261"/>
      <c r="P3198" s="261"/>
      <c r="Q3198" s="261"/>
      <c r="R3198" s="261"/>
      <c r="S3198" s="261"/>
      <c r="T3198" s="262"/>
      <c r="U3198" s="14"/>
      <c r="V3198" s="14"/>
      <c r="W3198" s="14"/>
      <c r="X3198" s="14"/>
      <c r="Y3198" s="14"/>
      <c r="Z3198" s="14"/>
      <c r="AA3198" s="14"/>
      <c r="AB3198" s="14"/>
      <c r="AC3198" s="14"/>
      <c r="AD3198" s="14"/>
      <c r="AE3198" s="14"/>
      <c r="AT3198" s="263" t="s">
        <v>188</v>
      </c>
      <c r="AU3198" s="263" t="s">
        <v>82</v>
      </c>
      <c r="AV3198" s="14" t="s">
        <v>82</v>
      </c>
      <c r="AW3198" s="14" t="s">
        <v>30</v>
      </c>
      <c r="AX3198" s="14" t="s">
        <v>73</v>
      </c>
      <c r="AY3198" s="263" t="s">
        <v>129</v>
      </c>
    </row>
    <row r="3199" spans="1:51" s="15" customFormat="1" ht="12">
      <c r="A3199" s="15"/>
      <c r="B3199" s="264"/>
      <c r="C3199" s="265"/>
      <c r="D3199" s="234" t="s">
        <v>188</v>
      </c>
      <c r="E3199" s="266" t="s">
        <v>1</v>
      </c>
      <c r="F3199" s="267" t="s">
        <v>197</v>
      </c>
      <c r="G3199" s="265"/>
      <c r="H3199" s="268">
        <v>18.6</v>
      </c>
      <c r="I3199" s="269"/>
      <c r="J3199" s="265"/>
      <c r="K3199" s="265"/>
      <c r="L3199" s="270"/>
      <c r="M3199" s="271"/>
      <c r="N3199" s="272"/>
      <c r="O3199" s="272"/>
      <c r="P3199" s="272"/>
      <c r="Q3199" s="272"/>
      <c r="R3199" s="272"/>
      <c r="S3199" s="272"/>
      <c r="T3199" s="273"/>
      <c r="U3199" s="15"/>
      <c r="V3199" s="15"/>
      <c r="W3199" s="15"/>
      <c r="X3199" s="15"/>
      <c r="Y3199" s="15"/>
      <c r="Z3199" s="15"/>
      <c r="AA3199" s="15"/>
      <c r="AB3199" s="15"/>
      <c r="AC3199" s="15"/>
      <c r="AD3199" s="15"/>
      <c r="AE3199" s="15"/>
      <c r="AT3199" s="274" t="s">
        <v>188</v>
      </c>
      <c r="AU3199" s="274" t="s">
        <v>82</v>
      </c>
      <c r="AV3199" s="15" t="s">
        <v>136</v>
      </c>
      <c r="AW3199" s="15" t="s">
        <v>30</v>
      </c>
      <c r="AX3199" s="15" t="s">
        <v>80</v>
      </c>
      <c r="AY3199" s="274" t="s">
        <v>129</v>
      </c>
    </row>
    <row r="3200" spans="1:65" s="2" customFormat="1" ht="16.5" customHeight="1">
      <c r="A3200" s="39"/>
      <c r="B3200" s="40"/>
      <c r="C3200" s="275" t="s">
        <v>1800</v>
      </c>
      <c r="D3200" s="275" t="s">
        <v>293</v>
      </c>
      <c r="E3200" s="276" t="s">
        <v>1801</v>
      </c>
      <c r="F3200" s="277" t="s">
        <v>1802</v>
      </c>
      <c r="G3200" s="278" t="s">
        <v>187</v>
      </c>
      <c r="H3200" s="279">
        <v>274.7</v>
      </c>
      <c r="I3200" s="280"/>
      <c r="J3200" s="281">
        <f>ROUND(I3200*H3200,2)</f>
        <v>0</v>
      </c>
      <c r="K3200" s="282"/>
      <c r="L3200" s="283"/>
      <c r="M3200" s="284" t="s">
        <v>1</v>
      </c>
      <c r="N3200" s="285" t="s">
        <v>38</v>
      </c>
      <c r="O3200" s="92"/>
      <c r="P3200" s="230">
        <f>O3200*H3200</f>
        <v>0</v>
      </c>
      <c r="Q3200" s="230">
        <v>0</v>
      </c>
      <c r="R3200" s="230">
        <f>Q3200*H3200</f>
        <v>0</v>
      </c>
      <c r="S3200" s="230">
        <v>0</v>
      </c>
      <c r="T3200" s="231">
        <f>S3200*H3200</f>
        <v>0</v>
      </c>
      <c r="U3200" s="39"/>
      <c r="V3200" s="39"/>
      <c r="W3200" s="39"/>
      <c r="X3200" s="39"/>
      <c r="Y3200" s="39"/>
      <c r="Z3200" s="39"/>
      <c r="AA3200" s="39"/>
      <c r="AB3200" s="39"/>
      <c r="AC3200" s="39"/>
      <c r="AD3200" s="39"/>
      <c r="AE3200" s="39"/>
      <c r="AR3200" s="232" t="s">
        <v>291</v>
      </c>
      <c r="AT3200" s="232" t="s">
        <v>293</v>
      </c>
      <c r="AU3200" s="232" t="s">
        <v>82</v>
      </c>
      <c r="AY3200" s="18" t="s">
        <v>129</v>
      </c>
      <c r="BE3200" s="233">
        <f>IF(N3200="základní",J3200,0)</f>
        <v>0</v>
      </c>
      <c r="BF3200" s="233">
        <f>IF(N3200="snížená",J3200,0)</f>
        <v>0</v>
      </c>
      <c r="BG3200" s="233">
        <f>IF(N3200="zákl. přenesená",J3200,0)</f>
        <v>0</v>
      </c>
      <c r="BH3200" s="233">
        <f>IF(N3200="sníž. přenesená",J3200,0)</f>
        <v>0</v>
      </c>
      <c r="BI3200" s="233">
        <f>IF(N3200="nulová",J3200,0)</f>
        <v>0</v>
      </c>
      <c r="BJ3200" s="18" t="s">
        <v>80</v>
      </c>
      <c r="BK3200" s="233">
        <f>ROUND(I3200*H3200,2)</f>
        <v>0</v>
      </c>
      <c r="BL3200" s="18" t="s">
        <v>248</v>
      </c>
      <c r="BM3200" s="232" t="s">
        <v>1803</v>
      </c>
    </row>
    <row r="3201" spans="1:47" s="2" customFormat="1" ht="12">
      <c r="A3201" s="39"/>
      <c r="B3201" s="40"/>
      <c r="C3201" s="41"/>
      <c r="D3201" s="234" t="s">
        <v>137</v>
      </c>
      <c r="E3201" s="41"/>
      <c r="F3201" s="235" t="s">
        <v>1802</v>
      </c>
      <c r="G3201" s="41"/>
      <c r="H3201" s="41"/>
      <c r="I3201" s="236"/>
      <c r="J3201" s="41"/>
      <c r="K3201" s="41"/>
      <c r="L3201" s="45"/>
      <c r="M3201" s="237"/>
      <c r="N3201" s="238"/>
      <c r="O3201" s="92"/>
      <c r="P3201" s="92"/>
      <c r="Q3201" s="92"/>
      <c r="R3201" s="92"/>
      <c r="S3201" s="92"/>
      <c r="T3201" s="93"/>
      <c r="U3201" s="39"/>
      <c r="V3201" s="39"/>
      <c r="W3201" s="39"/>
      <c r="X3201" s="39"/>
      <c r="Y3201" s="39"/>
      <c r="Z3201" s="39"/>
      <c r="AA3201" s="39"/>
      <c r="AB3201" s="39"/>
      <c r="AC3201" s="39"/>
      <c r="AD3201" s="39"/>
      <c r="AE3201" s="39"/>
      <c r="AT3201" s="18" t="s">
        <v>137</v>
      </c>
      <c r="AU3201" s="18" t="s">
        <v>82</v>
      </c>
    </row>
    <row r="3202" spans="1:51" s="14" customFormat="1" ht="12">
      <c r="A3202" s="14"/>
      <c r="B3202" s="253"/>
      <c r="C3202" s="254"/>
      <c r="D3202" s="234" t="s">
        <v>188</v>
      </c>
      <c r="E3202" s="255" t="s">
        <v>1</v>
      </c>
      <c r="F3202" s="256" t="s">
        <v>1804</v>
      </c>
      <c r="G3202" s="254"/>
      <c r="H3202" s="257">
        <v>260.503</v>
      </c>
      <c r="I3202" s="258"/>
      <c r="J3202" s="254"/>
      <c r="K3202" s="254"/>
      <c r="L3202" s="259"/>
      <c r="M3202" s="260"/>
      <c r="N3202" s="261"/>
      <c r="O3202" s="261"/>
      <c r="P3202" s="261"/>
      <c r="Q3202" s="261"/>
      <c r="R3202" s="261"/>
      <c r="S3202" s="261"/>
      <c r="T3202" s="262"/>
      <c r="U3202" s="14"/>
      <c r="V3202" s="14"/>
      <c r="W3202" s="14"/>
      <c r="X3202" s="14"/>
      <c r="Y3202" s="14"/>
      <c r="Z3202" s="14"/>
      <c r="AA3202" s="14"/>
      <c r="AB3202" s="14"/>
      <c r="AC3202" s="14"/>
      <c r="AD3202" s="14"/>
      <c r="AE3202" s="14"/>
      <c r="AT3202" s="263" t="s">
        <v>188</v>
      </c>
      <c r="AU3202" s="263" t="s">
        <v>82</v>
      </c>
      <c r="AV3202" s="14" t="s">
        <v>82</v>
      </c>
      <c r="AW3202" s="14" t="s">
        <v>30</v>
      </c>
      <c r="AX3202" s="14" t="s">
        <v>73</v>
      </c>
      <c r="AY3202" s="263" t="s">
        <v>129</v>
      </c>
    </row>
    <row r="3203" spans="1:51" s="14" customFormat="1" ht="12">
      <c r="A3203" s="14"/>
      <c r="B3203" s="253"/>
      <c r="C3203" s="254"/>
      <c r="D3203" s="234" t="s">
        <v>188</v>
      </c>
      <c r="E3203" s="255" t="s">
        <v>1</v>
      </c>
      <c r="F3203" s="256" t="s">
        <v>1805</v>
      </c>
      <c r="G3203" s="254"/>
      <c r="H3203" s="257">
        <v>5.022</v>
      </c>
      <c r="I3203" s="258"/>
      <c r="J3203" s="254"/>
      <c r="K3203" s="254"/>
      <c r="L3203" s="259"/>
      <c r="M3203" s="260"/>
      <c r="N3203" s="261"/>
      <c r="O3203" s="261"/>
      <c r="P3203" s="261"/>
      <c r="Q3203" s="261"/>
      <c r="R3203" s="261"/>
      <c r="S3203" s="261"/>
      <c r="T3203" s="262"/>
      <c r="U3203" s="14"/>
      <c r="V3203" s="14"/>
      <c r="W3203" s="14"/>
      <c r="X3203" s="14"/>
      <c r="Y3203" s="14"/>
      <c r="Z3203" s="14"/>
      <c r="AA3203" s="14"/>
      <c r="AB3203" s="14"/>
      <c r="AC3203" s="14"/>
      <c r="AD3203" s="14"/>
      <c r="AE3203" s="14"/>
      <c r="AT3203" s="263" t="s">
        <v>188</v>
      </c>
      <c r="AU3203" s="263" t="s">
        <v>82</v>
      </c>
      <c r="AV3203" s="14" t="s">
        <v>82</v>
      </c>
      <c r="AW3203" s="14" t="s">
        <v>30</v>
      </c>
      <c r="AX3203" s="14" t="s">
        <v>73</v>
      </c>
      <c r="AY3203" s="263" t="s">
        <v>129</v>
      </c>
    </row>
    <row r="3204" spans="1:51" s="14" customFormat="1" ht="12">
      <c r="A3204" s="14"/>
      <c r="B3204" s="253"/>
      <c r="C3204" s="254"/>
      <c r="D3204" s="234" t="s">
        <v>188</v>
      </c>
      <c r="E3204" s="255" t="s">
        <v>1</v>
      </c>
      <c r="F3204" s="256" t="s">
        <v>1806</v>
      </c>
      <c r="G3204" s="254"/>
      <c r="H3204" s="257">
        <v>3.162</v>
      </c>
      <c r="I3204" s="258"/>
      <c r="J3204" s="254"/>
      <c r="K3204" s="254"/>
      <c r="L3204" s="259"/>
      <c r="M3204" s="260"/>
      <c r="N3204" s="261"/>
      <c r="O3204" s="261"/>
      <c r="P3204" s="261"/>
      <c r="Q3204" s="261"/>
      <c r="R3204" s="261"/>
      <c r="S3204" s="261"/>
      <c r="T3204" s="262"/>
      <c r="U3204" s="14"/>
      <c r="V3204" s="14"/>
      <c r="W3204" s="14"/>
      <c r="X3204" s="14"/>
      <c r="Y3204" s="14"/>
      <c r="Z3204" s="14"/>
      <c r="AA3204" s="14"/>
      <c r="AB3204" s="14"/>
      <c r="AC3204" s="14"/>
      <c r="AD3204" s="14"/>
      <c r="AE3204" s="14"/>
      <c r="AT3204" s="263" t="s">
        <v>188</v>
      </c>
      <c r="AU3204" s="263" t="s">
        <v>82</v>
      </c>
      <c r="AV3204" s="14" t="s">
        <v>82</v>
      </c>
      <c r="AW3204" s="14" t="s">
        <v>30</v>
      </c>
      <c r="AX3204" s="14" t="s">
        <v>73</v>
      </c>
      <c r="AY3204" s="263" t="s">
        <v>129</v>
      </c>
    </row>
    <row r="3205" spans="1:51" s="15" customFormat="1" ht="12">
      <c r="A3205" s="15"/>
      <c r="B3205" s="264"/>
      <c r="C3205" s="265"/>
      <c r="D3205" s="234" t="s">
        <v>188</v>
      </c>
      <c r="E3205" s="266" t="s">
        <v>1</v>
      </c>
      <c r="F3205" s="267" t="s">
        <v>197</v>
      </c>
      <c r="G3205" s="265"/>
      <c r="H3205" s="268">
        <v>268.68699999999995</v>
      </c>
      <c r="I3205" s="269"/>
      <c r="J3205" s="265"/>
      <c r="K3205" s="265"/>
      <c r="L3205" s="270"/>
      <c r="M3205" s="271"/>
      <c r="N3205" s="272"/>
      <c r="O3205" s="272"/>
      <c r="P3205" s="272"/>
      <c r="Q3205" s="272"/>
      <c r="R3205" s="272"/>
      <c r="S3205" s="272"/>
      <c r="T3205" s="273"/>
      <c r="U3205" s="15"/>
      <c r="V3205" s="15"/>
      <c r="W3205" s="15"/>
      <c r="X3205" s="15"/>
      <c r="Y3205" s="15"/>
      <c r="Z3205" s="15"/>
      <c r="AA3205" s="15"/>
      <c r="AB3205" s="15"/>
      <c r="AC3205" s="15"/>
      <c r="AD3205" s="15"/>
      <c r="AE3205" s="15"/>
      <c r="AT3205" s="274" t="s">
        <v>188</v>
      </c>
      <c r="AU3205" s="274" t="s">
        <v>82</v>
      </c>
      <c r="AV3205" s="15" t="s">
        <v>136</v>
      </c>
      <c r="AW3205" s="15" t="s">
        <v>30</v>
      </c>
      <c r="AX3205" s="15" t="s">
        <v>73</v>
      </c>
      <c r="AY3205" s="274" t="s">
        <v>129</v>
      </c>
    </row>
    <row r="3206" spans="1:51" s="14" customFormat="1" ht="12">
      <c r="A3206" s="14"/>
      <c r="B3206" s="253"/>
      <c r="C3206" s="254"/>
      <c r="D3206" s="234" t="s">
        <v>188</v>
      </c>
      <c r="E3206" s="255" t="s">
        <v>1</v>
      </c>
      <c r="F3206" s="256" t="s">
        <v>1807</v>
      </c>
      <c r="G3206" s="254"/>
      <c r="H3206" s="257">
        <v>274.7</v>
      </c>
      <c r="I3206" s="258"/>
      <c r="J3206" s="254"/>
      <c r="K3206" s="254"/>
      <c r="L3206" s="259"/>
      <c r="M3206" s="260"/>
      <c r="N3206" s="261"/>
      <c r="O3206" s="261"/>
      <c r="P3206" s="261"/>
      <c r="Q3206" s="261"/>
      <c r="R3206" s="261"/>
      <c r="S3206" s="261"/>
      <c r="T3206" s="262"/>
      <c r="U3206" s="14"/>
      <c r="V3206" s="14"/>
      <c r="W3206" s="14"/>
      <c r="X3206" s="14"/>
      <c r="Y3206" s="14"/>
      <c r="Z3206" s="14"/>
      <c r="AA3206" s="14"/>
      <c r="AB3206" s="14"/>
      <c r="AC3206" s="14"/>
      <c r="AD3206" s="14"/>
      <c r="AE3206" s="14"/>
      <c r="AT3206" s="263" t="s">
        <v>188</v>
      </c>
      <c r="AU3206" s="263" t="s">
        <v>82</v>
      </c>
      <c r="AV3206" s="14" t="s">
        <v>82</v>
      </c>
      <c r="AW3206" s="14" t="s">
        <v>30</v>
      </c>
      <c r="AX3206" s="14" t="s">
        <v>73</v>
      </c>
      <c r="AY3206" s="263" t="s">
        <v>129</v>
      </c>
    </row>
    <row r="3207" spans="1:51" s="15" customFormat="1" ht="12">
      <c r="A3207" s="15"/>
      <c r="B3207" s="264"/>
      <c r="C3207" s="265"/>
      <c r="D3207" s="234" t="s">
        <v>188</v>
      </c>
      <c r="E3207" s="266" t="s">
        <v>1</v>
      </c>
      <c r="F3207" s="267" t="s">
        <v>197</v>
      </c>
      <c r="G3207" s="265"/>
      <c r="H3207" s="268">
        <v>274.7</v>
      </c>
      <c r="I3207" s="269"/>
      <c r="J3207" s="265"/>
      <c r="K3207" s="265"/>
      <c r="L3207" s="270"/>
      <c r="M3207" s="271"/>
      <c r="N3207" s="272"/>
      <c r="O3207" s="272"/>
      <c r="P3207" s="272"/>
      <c r="Q3207" s="272"/>
      <c r="R3207" s="272"/>
      <c r="S3207" s="272"/>
      <c r="T3207" s="273"/>
      <c r="U3207" s="15"/>
      <c r="V3207" s="15"/>
      <c r="W3207" s="15"/>
      <c r="X3207" s="15"/>
      <c r="Y3207" s="15"/>
      <c r="Z3207" s="15"/>
      <c r="AA3207" s="15"/>
      <c r="AB3207" s="15"/>
      <c r="AC3207" s="15"/>
      <c r="AD3207" s="15"/>
      <c r="AE3207" s="15"/>
      <c r="AT3207" s="274" t="s">
        <v>188</v>
      </c>
      <c r="AU3207" s="274" t="s">
        <v>82</v>
      </c>
      <c r="AV3207" s="15" t="s">
        <v>136</v>
      </c>
      <c r="AW3207" s="15" t="s">
        <v>30</v>
      </c>
      <c r="AX3207" s="15" t="s">
        <v>80</v>
      </c>
      <c r="AY3207" s="274" t="s">
        <v>129</v>
      </c>
    </row>
    <row r="3208" spans="1:65" s="2" customFormat="1" ht="21.75" customHeight="1">
      <c r="A3208" s="39"/>
      <c r="B3208" s="40"/>
      <c r="C3208" s="220" t="s">
        <v>1049</v>
      </c>
      <c r="D3208" s="220" t="s">
        <v>132</v>
      </c>
      <c r="E3208" s="221" t="s">
        <v>1808</v>
      </c>
      <c r="F3208" s="222" t="s">
        <v>1809</v>
      </c>
      <c r="G3208" s="223" t="s">
        <v>230</v>
      </c>
      <c r="H3208" s="224">
        <v>245.305</v>
      </c>
      <c r="I3208" s="225"/>
      <c r="J3208" s="226">
        <f>ROUND(I3208*H3208,2)</f>
        <v>0</v>
      </c>
      <c r="K3208" s="227"/>
      <c r="L3208" s="45"/>
      <c r="M3208" s="228" t="s">
        <v>1</v>
      </c>
      <c r="N3208" s="229" t="s">
        <v>38</v>
      </c>
      <c r="O3208" s="92"/>
      <c r="P3208" s="230">
        <f>O3208*H3208</f>
        <v>0</v>
      </c>
      <c r="Q3208" s="230">
        <v>0</v>
      </c>
      <c r="R3208" s="230">
        <f>Q3208*H3208</f>
        <v>0</v>
      </c>
      <c r="S3208" s="230">
        <v>0</v>
      </c>
      <c r="T3208" s="231">
        <f>S3208*H3208</f>
        <v>0</v>
      </c>
      <c r="U3208" s="39"/>
      <c r="V3208" s="39"/>
      <c r="W3208" s="39"/>
      <c r="X3208" s="39"/>
      <c r="Y3208" s="39"/>
      <c r="Z3208" s="39"/>
      <c r="AA3208" s="39"/>
      <c r="AB3208" s="39"/>
      <c r="AC3208" s="39"/>
      <c r="AD3208" s="39"/>
      <c r="AE3208" s="39"/>
      <c r="AR3208" s="232" t="s">
        <v>248</v>
      </c>
      <c r="AT3208" s="232" t="s">
        <v>132</v>
      </c>
      <c r="AU3208" s="232" t="s">
        <v>82</v>
      </c>
      <c r="AY3208" s="18" t="s">
        <v>129</v>
      </c>
      <c r="BE3208" s="233">
        <f>IF(N3208="základní",J3208,0)</f>
        <v>0</v>
      </c>
      <c r="BF3208" s="233">
        <f>IF(N3208="snížená",J3208,0)</f>
        <v>0</v>
      </c>
      <c r="BG3208" s="233">
        <f>IF(N3208="zákl. přenesená",J3208,0)</f>
        <v>0</v>
      </c>
      <c r="BH3208" s="233">
        <f>IF(N3208="sníž. přenesená",J3208,0)</f>
        <v>0</v>
      </c>
      <c r="BI3208" s="233">
        <f>IF(N3208="nulová",J3208,0)</f>
        <v>0</v>
      </c>
      <c r="BJ3208" s="18" t="s">
        <v>80</v>
      </c>
      <c r="BK3208" s="233">
        <f>ROUND(I3208*H3208,2)</f>
        <v>0</v>
      </c>
      <c r="BL3208" s="18" t="s">
        <v>248</v>
      </c>
      <c r="BM3208" s="232" t="s">
        <v>1810</v>
      </c>
    </row>
    <row r="3209" spans="1:47" s="2" customFormat="1" ht="12">
      <c r="A3209" s="39"/>
      <c r="B3209" s="40"/>
      <c r="C3209" s="41"/>
      <c r="D3209" s="234" t="s">
        <v>137</v>
      </c>
      <c r="E3209" s="41"/>
      <c r="F3209" s="235" t="s">
        <v>1809</v>
      </c>
      <c r="G3209" s="41"/>
      <c r="H3209" s="41"/>
      <c r="I3209" s="236"/>
      <c r="J3209" s="41"/>
      <c r="K3209" s="41"/>
      <c r="L3209" s="45"/>
      <c r="M3209" s="237"/>
      <c r="N3209" s="238"/>
      <c r="O3209" s="92"/>
      <c r="P3209" s="92"/>
      <c r="Q3209" s="92"/>
      <c r="R3209" s="92"/>
      <c r="S3209" s="92"/>
      <c r="T3209" s="93"/>
      <c r="U3209" s="39"/>
      <c r="V3209" s="39"/>
      <c r="W3209" s="39"/>
      <c r="X3209" s="39"/>
      <c r="Y3209" s="39"/>
      <c r="Z3209" s="39"/>
      <c r="AA3209" s="39"/>
      <c r="AB3209" s="39"/>
      <c r="AC3209" s="39"/>
      <c r="AD3209" s="39"/>
      <c r="AE3209" s="39"/>
      <c r="AT3209" s="18" t="s">
        <v>137</v>
      </c>
      <c r="AU3209" s="18" t="s">
        <v>82</v>
      </c>
    </row>
    <row r="3210" spans="1:51" s="13" customFormat="1" ht="12">
      <c r="A3210" s="13"/>
      <c r="B3210" s="243"/>
      <c r="C3210" s="244"/>
      <c r="D3210" s="234" t="s">
        <v>188</v>
      </c>
      <c r="E3210" s="245" t="s">
        <v>1</v>
      </c>
      <c r="F3210" s="246" t="s">
        <v>374</v>
      </c>
      <c r="G3210" s="244"/>
      <c r="H3210" s="245" t="s">
        <v>1</v>
      </c>
      <c r="I3210" s="247"/>
      <c r="J3210" s="244"/>
      <c r="K3210" s="244"/>
      <c r="L3210" s="248"/>
      <c r="M3210" s="249"/>
      <c r="N3210" s="250"/>
      <c r="O3210" s="250"/>
      <c r="P3210" s="250"/>
      <c r="Q3210" s="250"/>
      <c r="R3210" s="250"/>
      <c r="S3210" s="250"/>
      <c r="T3210" s="251"/>
      <c r="U3210" s="13"/>
      <c r="V3210" s="13"/>
      <c r="W3210" s="13"/>
      <c r="X3210" s="13"/>
      <c r="Y3210" s="13"/>
      <c r="Z3210" s="13"/>
      <c r="AA3210" s="13"/>
      <c r="AB3210" s="13"/>
      <c r="AC3210" s="13"/>
      <c r="AD3210" s="13"/>
      <c r="AE3210" s="13"/>
      <c r="AT3210" s="252" t="s">
        <v>188</v>
      </c>
      <c r="AU3210" s="252" t="s">
        <v>82</v>
      </c>
      <c r="AV3210" s="13" t="s">
        <v>80</v>
      </c>
      <c r="AW3210" s="13" t="s">
        <v>30</v>
      </c>
      <c r="AX3210" s="13" t="s">
        <v>73</v>
      </c>
      <c r="AY3210" s="252" t="s">
        <v>129</v>
      </c>
    </row>
    <row r="3211" spans="1:51" s="13" customFormat="1" ht="12">
      <c r="A3211" s="13"/>
      <c r="B3211" s="243"/>
      <c r="C3211" s="244"/>
      <c r="D3211" s="234" t="s">
        <v>188</v>
      </c>
      <c r="E3211" s="245" t="s">
        <v>1</v>
      </c>
      <c r="F3211" s="246" t="s">
        <v>378</v>
      </c>
      <c r="G3211" s="244"/>
      <c r="H3211" s="245" t="s">
        <v>1</v>
      </c>
      <c r="I3211" s="247"/>
      <c r="J3211" s="244"/>
      <c r="K3211" s="244"/>
      <c r="L3211" s="248"/>
      <c r="M3211" s="249"/>
      <c r="N3211" s="250"/>
      <c r="O3211" s="250"/>
      <c r="P3211" s="250"/>
      <c r="Q3211" s="250"/>
      <c r="R3211" s="250"/>
      <c r="S3211" s="250"/>
      <c r="T3211" s="251"/>
      <c r="U3211" s="13"/>
      <c r="V3211" s="13"/>
      <c r="W3211" s="13"/>
      <c r="X3211" s="13"/>
      <c r="Y3211" s="13"/>
      <c r="Z3211" s="13"/>
      <c r="AA3211" s="13"/>
      <c r="AB3211" s="13"/>
      <c r="AC3211" s="13"/>
      <c r="AD3211" s="13"/>
      <c r="AE3211" s="13"/>
      <c r="AT3211" s="252" t="s">
        <v>188</v>
      </c>
      <c r="AU3211" s="252" t="s">
        <v>82</v>
      </c>
      <c r="AV3211" s="13" t="s">
        <v>80</v>
      </c>
      <c r="AW3211" s="13" t="s">
        <v>30</v>
      </c>
      <c r="AX3211" s="13" t="s">
        <v>73</v>
      </c>
      <c r="AY3211" s="252" t="s">
        <v>129</v>
      </c>
    </row>
    <row r="3212" spans="1:51" s="14" customFormat="1" ht="12">
      <c r="A3212" s="14"/>
      <c r="B3212" s="253"/>
      <c r="C3212" s="254"/>
      <c r="D3212" s="234" t="s">
        <v>188</v>
      </c>
      <c r="E3212" s="255" t="s">
        <v>1</v>
      </c>
      <c r="F3212" s="256" t="s">
        <v>1811</v>
      </c>
      <c r="G3212" s="254"/>
      <c r="H3212" s="257">
        <v>12.45</v>
      </c>
      <c r="I3212" s="258"/>
      <c r="J3212" s="254"/>
      <c r="K3212" s="254"/>
      <c r="L3212" s="259"/>
      <c r="M3212" s="260"/>
      <c r="N3212" s="261"/>
      <c r="O3212" s="261"/>
      <c r="P3212" s="261"/>
      <c r="Q3212" s="261"/>
      <c r="R3212" s="261"/>
      <c r="S3212" s="261"/>
      <c r="T3212" s="262"/>
      <c r="U3212" s="14"/>
      <c r="V3212" s="14"/>
      <c r="W3212" s="14"/>
      <c r="X3212" s="14"/>
      <c r="Y3212" s="14"/>
      <c r="Z3212" s="14"/>
      <c r="AA3212" s="14"/>
      <c r="AB3212" s="14"/>
      <c r="AC3212" s="14"/>
      <c r="AD3212" s="14"/>
      <c r="AE3212" s="14"/>
      <c r="AT3212" s="263" t="s">
        <v>188</v>
      </c>
      <c r="AU3212" s="263" t="s">
        <v>82</v>
      </c>
      <c r="AV3212" s="14" t="s">
        <v>82</v>
      </c>
      <c r="AW3212" s="14" t="s">
        <v>30</v>
      </c>
      <c r="AX3212" s="14" t="s">
        <v>73</v>
      </c>
      <c r="AY3212" s="263" t="s">
        <v>129</v>
      </c>
    </row>
    <row r="3213" spans="1:51" s="13" customFormat="1" ht="12">
      <c r="A3213" s="13"/>
      <c r="B3213" s="243"/>
      <c r="C3213" s="244"/>
      <c r="D3213" s="234" t="s">
        <v>188</v>
      </c>
      <c r="E3213" s="245" t="s">
        <v>1</v>
      </c>
      <c r="F3213" s="246" t="s">
        <v>443</v>
      </c>
      <c r="G3213" s="244"/>
      <c r="H3213" s="245" t="s">
        <v>1</v>
      </c>
      <c r="I3213" s="247"/>
      <c r="J3213" s="244"/>
      <c r="K3213" s="244"/>
      <c r="L3213" s="248"/>
      <c r="M3213" s="249"/>
      <c r="N3213" s="250"/>
      <c r="O3213" s="250"/>
      <c r="P3213" s="250"/>
      <c r="Q3213" s="250"/>
      <c r="R3213" s="250"/>
      <c r="S3213" s="250"/>
      <c r="T3213" s="251"/>
      <c r="U3213" s="13"/>
      <c r="V3213" s="13"/>
      <c r="W3213" s="13"/>
      <c r="X3213" s="13"/>
      <c r="Y3213" s="13"/>
      <c r="Z3213" s="13"/>
      <c r="AA3213" s="13"/>
      <c r="AB3213" s="13"/>
      <c r="AC3213" s="13"/>
      <c r="AD3213" s="13"/>
      <c r="AE3213" s="13"/>
      <c r="AT3213" s="252" t="s">
        <v>188</v>
      </c>
      <c r="AU3213" s="252" t="s">
        <v>82</v>
      </c>
      <c r="AV3213" s="13" t="s">
        <v>80</v>
      </c>
      <c r="AW3213" s="13" t="s">
        <v>30</v>
      </c>
      <c r="AX3213" s="13" t="s">
        <v>73</v>
      </c>
      <c r="AY3213" s="252" t="s">
        <v>129</v>
      </c>
    </row>
    <row r="3214" spans="1:51" s="14" customFormat="1" ht="12">
      <c r="A3214" s="14"/>
      <c r="B3214" s="253"/>
      <c r="C3214" s="254"/>
      <c r="D3214" s="234" t="s">
        <v>188</v>
      </c>
      <c r="E3214" s="255" t="s">
        <v>1</v>
      </c>
      <c r="F3214" s="256" t="s">
        <v>1812</v>
      </c>
      <c r="G3214" s="254"/>
      <c r="H3214" s="257">
        <v>4.15</v>
      </c>
      <c r="I3214" s="258"/>
      <c r="J3214" s="254"/>
      <c r="K3214" s="254"/>
      <c r="L3214" s="259"/>
      <c r="M3214" s="260"/>
      <c r="N3214" s="261"/>
      <c r="O3214" s="261"/>
      <c r="P3214" s="261"/>
      <c r="Q3214" s="261"/>
      <c r="R3214" s="261"/>
      <c r="S3214" s="261"/>
      <c r="T3214" s="262"/>
      <c r="U3214" s="14"/>
      <c r="V3214" s="14"/>
      <c r="W3214" s="14"/>
      <c r="X3214" s="14"/>
      <c r="Y3214" s="14"/>
      <c r="Z3214" s="14"/>
      <c r="AA3214" s="14"/>
      <c r="AB3214" s="14"/>
      <c r="AC3214" s="14"/>
      <c r="AD3214" s="14"/>
      <c r="AE3214" s="14"/>
      <c r="AT3214" s="263" t="s">
        <v>188</v>
      </c>
      <c r="AU3214" s="263" t="s">
        <v>82</v>
      </c>
      <c r="AV3214" s="14" t="s">
        <v>82</v>
      </c>
      <c r="AW3214" s="14" t="s">
        <v>30</v>
      </c>
      <c r="AX3214" s="14" t="s">
        <v>73</v>
      </c>
      <c r="AY3214" s="263" t="s">
        <v>129</v>
      </c>
    </row>
    <row r="3215" spans="1:51" s="16" customFormat="1" ht="12">
      <c r="A3215" s="16"/>
      <c r="B3215" s="286"/>
      <c r="C3215" s="287"/>
      <c r="D3215" s="234" t="s">
        <v>188</v>
      </c>
      <c r="E3215" s="288" t="s">
        <v>1</v>
      </c>
      <c r="F3215" s="289" t="s">
        <v>451</v>
      </c>
      <c r="G3215" s="287"/>
      <c r="H3215" s="290">
        <v>16.6</v>
      </c>
      <c r="I3215" s="291"/>
      <c r="J3215" s="287"/>
      <c r="K3215" s="287"/>
      <c r="L3215" s="292"/>
      <c r="M3215" s="293"/>
      <c r="N3215" s="294"/>
      <c r="O3215" s="294"/>
      <c r="P3215" s="294"/>
      <c r="Q3215" s="294"/>
      <c r="R3215" s="294"/>
      <c r="S3215" s="294"/>
      <c r="T3215" s="295"/>
      <c r="U3215" s="16"/>
      <c r="V3215" s="16"/>
      <c r="W3215" s="16"/>
      <c r="X3215" s="16"/>
      <c r="Y3215" s="16"/>
      <c r="Z3215" s="16"/>
      <c r="AA3215" s="16"/>
      <c r="AB3215" s="16"/>
      <c r="AC3215" s="16"/>
      <c r="AD3215" s="16"/>
      <c r="AE3215" s="16"/>
      <c r="AT3215" s="296" t="s">
        <v>188</v>
      </c>
      <c r="AU3215" s="296" t="s">
        <v>82</v>
      </c>
      <c r="AV3215" s="16" t="s">
        <v>141</v>
      </c>
      <c r="AW3215" s="16" t="s">
        <v>30</v>
      </c>
      <c r="AX3215" s="16" t="s">
        <v>73</v>
      </c>
      <c r="AY3215" s="296" t="s">
        <v>129</v>
      </c>
    </row>
    <row r="3216" spans="1:51" s="13" customFormat="1" ht="12">
      <c r="A3216" s="13"/>
      <c r="B3216" s="243"/>
      <c r="C3216" s="244"/>
      <c r="D3216" s="234" t="s">
        <v>188</v>
      </c>
      <c r="E3216" s="245" t="s">
        <v>1</v>
      </c>
      <c r="F3216" s="246" t="s">
        <v>389</v>
      </c>
      <c r="G3216" s="244"/>
      <c r="H3216" s="245" t="s">
        <v>1</v>
      </c>
      <c r="I3216" s="247"/>
      <c r="J3216" s="244"/>
      <c r="K3216" s="244"/>
      <c r="L3216" s="248"/>
      <c r="M3216" s="249"/>
      <c r="N3216" s="250"/>
      <c r="O3216" s="250"/>
      <c r="P3216" s="250"/>
      <c r="Q3216" s="250"/>
      <c r="R3216" s="250"/>
      <c r="S3216" s="250"/>
      <c r="T3216" s="251"/>
      <c r="U3216" s="13"/>
      <c r="V3216" s="13"/>
      <c r="W3216" s="13"/>
      <c r="X3216" s="13"/>
      <c r="Y3216" s="13"/>
      <c r="Z3216" s="13"/>
      <c r="AA3216" s="13"/>
      <c r="AB3216" s="13"/>
      <c r="AC3216" s="13"/>
      <c r="AD3216" s="13"/>
      <c r="AE3216" s="13"/>
      <c r="AT3216" s="252" t="s">
        <v>188</v>
      </c>
      <c r="AU3216" s="252" t="s">
        <v>82</v>
      </c>
      <c r="AV3216" s="13" t="s">
        <v>80</v>
      </c>
      <c r="AW3216" s="13" t="s">
        <v>30</v>
      </c>
      <c r="AX3216" s="13" t="s">
        <v>73</v>
      </c>
      <c r="AY3216" s="252" t="s">
        <v>129</v>
      </c>
    </row>
    <row r="3217" spans="1:51" s="13" customFormat="1" ht="12">
      <c r="A3217" s="13"/>
      <c r="B3217" s="243"/>
      <c r="C3217" s="244"/>
      <c r="D3217" s="234" t="s">
        <v>188</v>
      </c>
      <c r="E3217" s="245" t="s">
        <v>1</v>
      </c>
      <c r="F3217" s="246" t="s">
        <v>390</v>
      </c>
      <c r="G3217" s="244"/>
      <c r="H3217" s="245" t="s">
        <v>1</v>
      </c>
      <c r="I3217" s="247"/>
      <c r="J3217" s="244"/>
      <c r="K3217" s="244"/>
      <c r="L3217" s="248"/>
      <c r="M3217" s="249"/>
      <c r="N3217" s="250"/>
      <c r="O3217" s="250"/>
      <c r="P3217" s="250"/>
      <c r="Q3217" s="250"/>
      <c r="R3217" s="250"/>
      <c r="S3217" s="250"/>
      <c r="T3217" s="251"/>
      <c r="U3217" s="13"/>
      <c r="V3217" s="13"/>
      <c r="W3217" s="13"/>
      <c r="X3217" s="13"/>
      <c r="Y3217" s="13"/>
      <c r="Z3217" s="13"/>
      <c r="AA3217" s="13"/>
      <c r="AB3217" s="13"/>
      <c r="AC3217" s="13"/>
      <c r="AD3217" s="13"/>
      <c r="AE3217" s="13"/>
      <c r="AT3217" s="252" t="s">
        <v>188</v>
      </c>
      <c r="AU3217" s="252" t="s">
        <v>82</v>
      </c>
      <c r="AV3217" s="13" t="s">
        <v>80</v>
      </c>
      <c r="AW3217" s="13" t="s">
        <v>30</v>
      </c>
      <c r="AX3217" s="13" t="s">
        <v>73</v>
      </c>
      <c r="AY3217" s="252" t="s">
        <v>129</v>
      </c>
    </row>
    <row r="3218" spans="1:51" s="14" customFormat="1" ht="12">
      <c r="A3218" s="14"/>
      <c r="B3218" s="253"/>
      <c r="C3218" s="254"/>
      <c r="D3218" s="234" t="s">
        <v>188</v>
      </c>
      <c r="E3218" s="255" t="s">
        <v>1</v>
      </c>
      <c r="F3218" s="256" t="s">
        <v>1813</v>
      </c>
      <c r="G3218" s="254"/>
      <c r="H3218" s="257">
        <v>12.4</v>
      </c>
      <c r="I3218" s="258"/>
      <c r="J3218" s="254"/>
      <c r="K3218" s="254"/>
      <c r="L3218" s="259"/>
      <c r="M3218" s="260"/>
      <c r="N3218" s="261"/>
      <c r="O3218" s="261"/>
      <c r="P3218" s="261"/>
      <c r="Q3218" s="261"/>
      <c r="R3218" s="261"/>
      <c r="S3218" s="261"/>
      <c r="T3218" s="262"/>
      <c r="U3218" s="14"/>
      <c r="V3218" s="14"/>
      <c r="W3218" s="14"/>
      <c r="X3218" s="14"/>
      <c r="Y3218" s="14"/>
      <c r="Z3218" s="14"/>
      <c r="AA3218" s="14"/>
      <c r="AB3218" s="14"/>
      <c r="AC3218" s="14"/>
      <c r="AD3218" s="14"/>
      <c r="AE3218" s="14"/>
      <c r="AT3218" s="263" t="s">
        <v>188</v>
      </c>
      <c r="AU3218" s="263" t="s">
        <v>82</v>
      </c>
      <c r="AV3218" s="14" t="s">
        <v>82</v>
      </c>
      <c r="AW3218" s="14" t="s">
        <v>30</v>
      </c>
      <c r="AX3218" s="14" t="s">
        <v>73</v>
      </c>
      <c r="AY3218" s="263" t="s">
        <v>129</v>
      </c>
    </row>
    <row r="3219" spans="1:51" s="13" customFormat="1" ht="12">
      <c r="A3219" s="13"/>
      <c r="B3219" s="243"/>
      <c r="C3219" s="244"/>
      <c r="D3219" s="234" t="s">
        <v>188</v>
      </c>
      <c r="E3219" s="245" t="s">
        <v>1</v>
      </c>
      <c r="F3219" s="246" t="s">
        <v>392</v>
      </c>
      <c r="G3219" s="244"/>
      <c r="H3219" s="245" t="s">
        <v>1</v>
      </c>
      <c r="I3219" s="247"/>
      <c r="J3219" s="244"/>
      <c r="K3219" s="244"/>
      <c r="L3219" s="248"/>
      <c r="M3219" s="249"/>
      <c r="N3219" s="250"/>
      <c r="O3219" s="250"/>
      <c r="P3219" s="250"/>
      <c r="Q3219" s="250"/>
      <c r="R3219" s="250"/>
      <c r="S3219" s="250"/>
      <c r="T3219" s="251"/>
      <c r="U3219" s="13"/>
      <c r="V3219" s="13"/>
      <c r="W3219" s="13"/>
      <c r="X3219" s="13"/>
      <c r="Y3219" s="13"/>
      <c r="Z3219" s="13"/>
      <c r="AA3219" s="13"/>
      <c r="AB3219" s="13"/>
      <c r="AC3219" s="13"/>
      <c r="AD3219" s="13"/>
      <c r="AE3219" s="13"/>
      <c r="AT3219" s="252" t="s">
        <v>188</v>
      </c>
      <c r="AU3219" s="252" t="s">
        <v>82</v>
      </c>
      <c r="AV3219" s="13" t="s">
        <v>80</v>
      </c>
      <c r="AW3219" s="13" t="s">
        <v>30</v>
      </c>
      <c r="AX3219" s="13" t="s">
        <v>73</v>
      </c>
      <c r="AY3219" s="252" t="s">
        <v>129</v>
      </c>
    </row>
    <row r="3220" spans="1:51" s="14" customFormat="1" ht="12">
      <c r="A3220" s="14"/>
      <c r="B3220" s="253"/>
      <c r="C3220" s="254"/>
      <c r="D3220" s="234" t="s">
        <v>188</v>
      </c>
      <c r="E3220" s="255" t="s">
        <v>1</v>
      </c>
      <c r="F3220" s="256" t="s">
        <v>1814</v>
      </c>
      <c r="G3220" s="254"/>
      <c r="H3220" s="257">
        <v>21.85</v>
      </c>
      <c r="I3220" s="258"/>
      <c r="J3220" s="254"/>
      <c r="K3220" s="254"/>
      <c r="L3220" s="259"/>
      <c r="M3220" s="260"/>
      <c r="N3220" s="261"/>
      <c r="O3220" s="261"/>
      <c r="P3220" s="261"/>
      <c r="Q3220" s="261"/>
      <c r="R3220" s="261"/>
      <c r="S3220" s="261"/>
      <c r="T3220" s="262"/>
      <c r="U3220" s="14"/>
      <c r="V3220" s="14"/>
      <c r="W3220" s="14"/>
      <c r="X3220" s="14"/>
      <c r="Y3220" s="14"/>
      <c r="Z3220" s="14"/>
      <c r="AA3220" s="14"/>
      <c r="AB3220" s="14"/>
      <c r="AC3220" s="14"/>
      <c r="AD3220" s="14"/>
      <c r="AE3220" s="14"/>
      <c r="AT3220" s="263" t="s">
        <v>188</v>
      </c>
      <c r="AU3220" s="263" t="s">
        <v>82</v>
      </c>
      <c r="AV3220" s="14" t="s">
        <v>82</v>
      </c>
      <c r="AW3220" s="14" t="s">
        <v>30</v>
      </c>
      <c r="AX3220" s="14" t="s">
        <v>73</v>
      </c>
      <c r="AY3220" s="263" t="s">
        <v>129</v>
      </c>
    </row>
    <row r="3221" spans="1:51" s="13" customFormat="1" ht="12">
      <c r="A3221" s="13"/>
      <c r="B3221" s="243"/>
      <c r="C3221" s="244"/>
      <c r="D3221" s="234" t="s">
        <v>188</v>
      </c>
      <c r="E3221" s="245" t="s">
        <v>1</v>
      </c>
      <c r="F3221" s="246" t="s">
        <v>394</v>
      </c>
      <c r="G3221" s="244"/>
      <c r="H3221" s="245" t="s">
        <v>1</v>
      </c>
      <c r="I3221" s="247"/>
      <c r="J3221" s="244"/>
      <c r="K3221" s="244"/>
      <c r="L3221" s="248"/>
      <c r="M3221" s="249"/>
      <c r="N3221" s="250"/>
      <c r="O3221" s="250"/>
      <c r="P3221" s="250"/>
      <c r="Q3221" s="250"/>
      <c r="R3221" s="250"/>
      <c r="S3221" s="250"/>
      <c r="T3221" s="251"/>
      <c r="U3221" s="13"/>
      <c r="V3221" s="13"/>
      <c r="W3221" s="13"/>
      <c r="X3221" s="13"/>
      <c r="Y3221" s="13"/>
      <c r="Z3221" s="13"/>
      <c r="AA3221" s="13"/>
      <c r="AB3221" s="13"/>
      <c r="AC3221" s="13"/>
      <c r="AD3221" s="13"/>
      <c r="AE3221" s="13"/>
      <c r="AT3221" s="252" t="s">
        <v>188</v>
      </c>
      <c r="AU3221" s="252" t="s">
        <v>82</v>
      </c>
      <c r="AV3221" s="13" t="s">
        <v>80</v>
      </c>
      <c r="AW3221" s="13" t="s">
        <v>30</v>
      </c>
      <c r="AX3221" s="13" t="s">
        <v>73</v>
      </c>
      <c r="AY3221" s="252" t="s">
        <v>129</v>
      </c>
    </row>
    <row r="3222" spans="1:51" s="14" customFormat="1" ht="12">
      <c r="A3222" s="14"/>
      <c r="B3222" s="253"/>
      <c r="C3222" s="254"/>
      <c r="D3222" s="234" t="s">
        <v>188</v>
      </c>
      <c r="E3222" s="255" t="s">
        <v>1</v>
      </c>
      <c r="F3222" s="256" t="s">
        <v>1815</v>
      </c>
      <c r="G3222" s="254"/>
      <c r="H3222" s="257">
        <v>16.55</v>
      </c>
      <c r="I3222" s="258"/>
      <c r="J3222" s="254"/>
      <c r="K3222" s="254"/>
      <c r="L3222" s="259"/>
      <c r="M3222" s="260"/>
      <c r="N3222" s="261"/>
      <c r="O3222" s="261"/>
      <c r="P3222" s="261"/>
      <c r="Q3222" s="261"/>
      <c r="R3222" s="261"/>
      <c r="S3222" s="261"/>
      <c r="T3222" s="262"/>
      <c r="U3222" s="14"/>
      <c r="V3222" s="14"/>
      <c r="W3222" s="14"/>
      <c r="X3222" s="14"/>
      <c r="Y3222" s="14"/>
      <c r="Z3222" s="14"/>
      <c r="AA3222" s="14"/>
      <c r="AB3222" s="14"/>
      <c r="AC3222" s="14"/>
      <c r="AD3222" s="14"/>
      <c r="AE3222" s="14"/>
      <c r="AT3222" s="263" t="s">
        <v>188</v>
      </c>
      <c r="AU3222" s="263" t="s">
        <v>82</v>
      </c>
      <c r="AV3222" s="14" t="s">
        <v>82</v>
      </c>
      <c r="AW3222" s="14" t="s">
        <v>30</v>
      </c>
      <c r="AX3222" s="14" t="s">
        <v>73</v>
      </c>
      <c r="AY3222" s="263" t="s">
        <v>129</v>
      </c>
    </row>
    <row r="3223" spans="1:51" s="13" customFormat="1" ht="12">
      <c r="A3223" s="13"/>
      <c r="B3223" s="243"/>
      <c r="C3223" s="244"/>
      <c r="D3223" s="234" t="s">
        <v>188</v>
      </c>
      <c r="E3223" s="245" t="s">
        <v>1</v>
      </c>
      <c r="F3223" s="246" t="s">
        <v>396</v>
      </c>
      <c r="G3223" s="244"/>
      <c r="H3223" s="245" t="s">
        <v>1</v>
      </c>
      <c r="I3223" s="247"/>
      <c r="J3223" s="244"/>
      <c r="K3223" s="244"/>
      <c r="L3223" s="248"/>
      <c r="M3223" s="249"/>
      <c r="N3223" s="250"/>
      <c r="O3223" s="250"/>
      <c r="P3223" s="250"/>
      <c r="Q3223" s="250"/>
      <c r="R3223" s="250"/>
      <c r="S3223" s="250"/>
      <c r="T3223" s="251"/>
      <c r="U3223" s="13"/>
      <c r="V3223" s="13"/>
      <c r="W3223" s="13"/>
      <c r="X3223" s="13"/>
      <c r="Y3223" s="13"/>
      <c r="Z3223" s="13"/>
      <c r="AA3223" s="13"/>
      <c r="AB3223" s="13"/>
      <c r="AC3223" s="13"/>
      <c r="AD3223" s="13"/>
      <c r="AE3223" s="13"/>
      <c r="AT3223" s="252" t="s">
        <v>188</v>
      </c>
      <c r="AU3223" s="252" t="s">
        <v>82</v>
      </c>
      <c r="AV3223" s="13" t="s">
        <v>80</v>
      </c>
      <c r="AW3223" s="13" t="s">
        <v>30</v>
      </c>
      <c r="AX3223" s="13" t="s">
        <v>73</v>
      </c>
      <c r="AY3223" s="252" t="s">
        <v>129</v>
      </c>
    </row>
    <row r="3224" spans="1:51" s="14" customFormat="1" ht="12">
      <c r="A3224" s="14"/>
      <c r="B3224" s="253"/>
      <c r="C3224" s="254"/>
      <c r="D3224" s="234" t="s">
        <v>188</v>
      </c>
      <c r="E3224" s="255" t="s">
        <v>1</v>
      </c>
      <c r="F3224" s="256" t="s">
        <v>1816</v>
      </c>
      <c r="G3224" s="254"/>
      <c r="H3224" s="257">
        <v>15.25</v>
      </c>
      <c r="I3224" s="258"/>
      <c r="J3224" s="254"/>
      <c r="K3224" s="254"/>
      <c r="L3224" s="259"/>
      <c r="M3224" s="260"/>
      <c r="N3224" s="261"/>
      <c r="O3224" s="261"/>
      <c r="P3224" s="261"/>
      <c r="Q3224" s="261"/>
      <c r="R3224" s="261"/>
      <c r="S3224" s="261"/>
      <c r="T3224" s="262"/>
      <c r="U3224" s="14"/>
      <c r="V3224" s="14"/>
      <c r="W3224" s="14"/>
      <c r="X3224" s="14"/>
      <c r="Y3224" s="14"/>
      <c r="Z3224" s="14"/>
      <c r="AA3224" s="14"/>
      <c r="AB3224" s="14"/>
      <c r="AC3224" s="14"/>
      <c r="AD3224" s="14"/>
      <c r="AE3224" s="14"/>
      <c r="AT3224" s="263" t="s">
        <v>188</v>
      </c>
      <c r="AU3224" s="263" t="s">
        <v>82</v>
      </c>
      <c r="AV3224" s="14" t="s">
        <v>82</v>
      </c>
      <c r="AW3224" s="14" t="s">
        <v>30</v>
      </c>
      <c r="AX3224" s="14" t="s">
        <v>73</v>
      </c>
      <c r="AY3224" s="263" t="s">
        <v>129</v>
      </c>
    </row>
    <row r="3225" spans="1:51" s="14" customFormat="1" ht="12">
      <c r="A3225" s="14"/>
      <c r="B3225" s="253"/>
      <c r="C3225" s="254"/>
      <c r="D3225" s="234" t="s">
        <v>188</v>
      </c>
      <c r="E3225" s="255" t="s">
        <v>1</v>
      </c>
      <c r="F3225" s="256" t="s">
        <v>735</v>
      </c>
      <c r="G3225" s="254"/>
      <c r="H3225" s="257">
        <v>0.205</v>
      </c>
      <c r="I3225" s="258"/>
      <c r="J3225" s="254"/>
      <c r="K3225" s="254"/>
      <c r="L3225" s="259"/>
      <c r="M3225" s="260"/>
      <c r="N3225" s="261"/>
      <c r="O3225" s="261"/>
      <c r="P3225" s="261"/>
      <c r="Q3225" s="261"/>
      <c r="R3225" s="261"/>
      <c r="S3225" s="261"/>
      <c r="T3225" s="262"/>
      <c r="U3225" s="14"/>
      <c r="V3225" s="14"/>
      <c r="W3225" s="14"/>
      <c r="X3225" s="14"/>
      <c r="Y3225" s="14"/>
      <c r="Z3225" s="14"/>
      <c r="AA3225" s="14"/>
      <c r="AB3225" s="14"/>
      <c r="AC3225" s="14"/>
      <c r="AD3225" s="14"/>
      <c r="AE3225" s="14"/>
      <c r="AT3225" s="263" t="s">
        <v>188</v>
      </c>
      <c r="AU3225" s="263" t="s">
        <v>82</v>
      </c>
      <c r="AV3225" s="14" t="s">
        <v>82</v>
      </c>
      <c r="AW3225" s="14" t="s">
        <v>30</v>
      </c>
      <c r="AX3225" s="14" t="s">
        <v>73</v>
      </c>
      <c r="AY3225" s="263" t="s">
        <v>129</v>
      </c>
    </row>
    <row r="3226" spans="1:51" s="14" customFormat="1" ht="12">
      <c r="A3226" s="14"/>
      <c r="B3226" s="253"/>
      <c r="C3226" s="254"/>
      <c r="D3226" s="234" t="s">
        <v>188</v>
      </c>
      <c r="E3226" s="255" t="s">
        <v>1</v>
      </c>
      <c r="F3226" s="256" t="s">
        <v>728</v>
      </c>
      <c r="G3226" s="254"/>
      <c r="H3226" s="257">
        <v>0.09</v>
      </c>
      <c r="I3226" s="258"/>
      <c r="J3226" s="254"/>
      <c r="K3226" s="254"/>
      <c r="L3226" s="259"/>
      <c r="M3226" s="260"/>
      <c r="N3226" s="261"/>
      <c r="O3226" s="261"/>
      <c r="P3226" s="261"/>
      <c r="Q3226" s="261"/>
      <c r="R3226" s="261"/>
      <c r="S3226" s="261"/>
      <c r="T3226" s="262"/>
      <c r="U3226" s="14"/>
      <c r="V3226" s="14"/>
      <c r="W3226" s="14"/>
      <c r="X3226" s="14"/>
      <c r="Y3226" s="14"/>
      <c r="Z3226" s="14"/>
      <c r="AA3226" s="14"/>
      <c r="AB3226" s="14"/>
      <c r="AC3226" s="14"/>
      <c r="AD3226" s="14"/>
      <c r="AE3226" s="14"/>
      <c r="AT3226" s="263" t="s">
        <v>188</v>
      </c>
      <c r="AU3226" s="263" t="s">
        <v>82</v>
      </c>
      <c r="AV3226" s="14" t="s">
        <v>82</v>
      </c>
      <c r="AW3226" s="14" t="s">
        <v>30</v>
      </c>
      <c r="AX3226" s="14" t="s">
        <v>73</v>
      </c>
      <c r="AY3226" s="263" t="s">
        <v>129</v>
      </c>
    </row>
    <row r="3227" spans="1:51" s="13" customFormat="1" ht="12">
      <c r="A3227" s="13"/>
      <c r="B3227" s="243"/>
      <c r="C3227" s="244"/>
      <c r="D3227" s="234" t="s">
        <v>188</v>
      </c>
      <c r="E3227" s="245" t="s">
        <v>1</v>
      </c>
      <c r="F3227" s="246" t="s">
        <v>456</v>
      </c>
      <c r="G3227" s="244"/>
      <c r="H3227" s="245" t="s">
        <v>1</v>
      </c>
      <c r="I3227" s="247"/>
      <c r="J3227" s="244"/>
      <c r="K3227" s="244"/>
      <c r="L3227" s="248"/>
      <c r="M3227" s="249"/>
      <c r="N3227" s="250"/>
      <c r="O3227" s="250"/>
      <c r="P3227" s="250"/>
      <c r="Q3227" s="250"/>
      <c r="R3227" s="250"/>
      <c r="S3227" s="250"/>
      <c r="T3227" s="251"/>
      <c r="U3227" s="13"/>
      <c r="V3227" s="13"/>
      <c r="W3227" s="13"/>
      <c r="X3227" s="13"/>
      <c r="Y3227" s="13"/>
      <c r="Z3227" s="13"/>
      <c r="AA3227" s="13"/>
      <c r="AB3227" s="13"/>
      <c r="AC3227" s="13"/>
      <c r="AD3227" s="13"/>
      <c r="AE3227" s="13"/>
      <c r="AT3227" s="252" t="s">
        <v>188</v>
      </c>
      <c r="AU3227" s="252" t="s">
        <v>82</v>
      </c>
      <c r="AV3227" s="13" t="s">
        <v>80</v>
      </c>
      <c r="AW3227" s="13" t="s">
        <v>30</v>
      </c>
      <c r="AX3227" s="13" t="s">
        <v>73</v>
      </c>
      <c r="AY3227" s="252" t="s">
        <v>129</v>
      </c>
    </row>
    <row r="3228" spans="1:51" s="14" customFormat="1" ht="12">
      <c r="A3228" s="14"/>
      <c r="B3228" s="253"/>
      <c r="C3228" s="254"/>
      <c r="D3228" s="234" t="s">
        <v>188</v>
      </c>
      <c r="E3228" s="255" t="s">
        <v>1</v>
      </c>
      <c r="F3228" s="256" t="s">
        <v>1817</v>
      </c>
      <c r="G3228" s="254"/>
      <c r="H3228" s="257">
        <v>31.16</v>
      </c>
      <c r="I3228" s="258"/>
      <c r="J3228" s="254"/>
      <c r="K3228" s="254"/>
      <c r="L3228" s="259"/>
      <c r="M3228" s="260"/>
      <c r="N3228" s="261"/>
      <c r="O3228" s="261"/>
      <c r="P3228" s="261"/>
      <c r="Q3228" s="261"/>
      <c r="R3228" s="261"/>
      <c r="S3228" s="261"/>
      <c r="T3228" s="262"/>
      <c r="U3228" s="14"/>
      <c r="V3228" s="14"/>
      <c r="W3228" s="14"/>
      <c r="X3228" s="14"/>
      <c r="Y3228" s="14"/>
      <c r="Z3228" s="14"/>
      <c r="AA3228" s="14"/>
      <c r="AB3228" s="14"/>
      <c r="AC3228" s="14"/>
      <c r="AD3228" s="14"/>
      <c r="AE3228" s="14"/>
      <c r="AT3228" s="263" t="s">
        <v>188</v>
      </c>
      <c r="AU3228" s="263" t="s">
        <v>82</v>
      </c>
      <c r="AV3228" s="14" t="s">
        <v>82</v>
      </c>
      <c r="AW3228" s="14" t="s">
        <v>30</v>
      </c>
      <c r="AX3228" s="14" t="s">
        <v>73</v>
      </c>
      <c r="AY3228" s="263" t="s">
        <v>129</v>
      </c>
    </row>
    <row r="3229" spans="1:51" s="13" customFormat="1" ht="12">
      <c r="A3229" s="13"/>
      <c r="B3229" s="243"/>
      <c r="C3229" s="244"/>
      <c r="D3229" s="234" t="s">
        <v>188</v>
      </c>
      <c r="E3229" s="245" t="s">
        <v>1</v>
      </c>
      <c r="F3229" s="246" t="s">
        <v>397</v>
      </c>
      <c r="G3229" s="244"/>
      <c r="H3229" s="245" t="s">
        <v>1</v>
      </c>
      <c r="I3229" s="247"/>
      <c r="J3229" s="244"/>
      <c r="K3229" s="244"/>
      <c r="L3229" s="248"/>
      <c r="M3229" s="249"/>
      <c r="N3229" s="250"/>
      <c r="O3229" s="250"/>
      <c r="P3229" s="250"/>
      <c r="Q3229" s="250"/>
      <c r="R3229" s="250"/>
      <c r="S3229" s="250"/>
      <c r="T3229" s="251"/>
      <c r="U3229" s="13"/>
      <c r="V3229" s="13"/>
      <c r="W3229" s="13"/>
      <c r="X3229" s="13"/>
      <c r="Y3229" s="13"/>
      <c r="Z3229" s="13"/>
      <c r="AA3229" s="13"/>
      <c r="AB3229" s="13"/>
      <c r="AC3229" s="13"/>
      <c r="AD3229" s="13"/>
      <c r="AE3229" s="13"/>
      <c r="AT3229" s="252" t="s">
        <v>188</v>
      </c>
      <c r="AU3229" s="252" t="s">
        <v>82</v>
      </c>
      <c r="AV3229" s="13" t="s">
        <v>80</v>
      </c>
      <c r="AW3229" s="13" t="s">
        <v>30</v>
      </c>
      <c r="AX3229" s="13" t="s">
        <v>73</v>
      </c>
      <c r="AY3229" s="252" t="s">
        <v>129</v>
      </c>
    </row>
    <row r="3230" spans="1:51" s="14" customFormat="1" ht="12">
      <c r="A3230" s="14"/>
      <c r="B3230" s="253"/>
      <c r="C3230" s="254"/>
      <c r="D3230" s="234" t="s">
        <v>188</v>
      </c>
      <c r="E3230" s="255" t="s">
        <v>1</v>
      </c>
      <c r="F3230" s="256" t="s">
        <v>1818</v>
      </c>
      <c r="G3230" s="254"/>
      <c r="H3230" s="257">
        <v>16.65</v>
      </c>
      <c r="I3230" s="258"/>
      <c r="J3230" s="254"/>
      <c r="K3230" s="254"/>
      <c r="L3230" s="259"/>
      <c r="M3230" s="260"/>
      <c r="N3230" s="261"/>
      <c r="O3230" s="261"/>
      <c r="P3230" s="261"/>
      <c r="Q3230" s="261"/>
      <c r="R3230" s="261"/>
      <c r="S3230" s="261"/>
      <c r="T3230" s="262"/>
      <c r="U3230" s="14"/>
      <c r="V3230" s="14"/>
      <c r="W3230" s="14"/>
      <c r="X3230" s="14"/>
      <c r="Y3230" s="14"/>
      <c r="Z3230" s="14"/>
      <c r="AA3230" s="14"/>
      <c r="AB3230" s="14"/>
      <c r="AC3230" s="14"/>
      <c r="AD3230" s="14"/>
      <c r="AE3230" s="14"/>
      <c r="AT3230" s="263" t="s">
        <v>188</v>
      </c>
      <c r="AU3230" s="263" t="s">
        <v>82</v>
      </c>
      <c r="AV3230" s="14" t="s">
        <v>82</v>
      </c>
      <c r="AW3230" s="14" t="s">
        <v>30</v>
      </c>
      <c r="AX3230" s="14" t="s">
        <v>73</v>
      </c>
      <c r="AY3230" s="263" t="s">
        <v>129</v>
      </c>
    </row>
    <row r="3231" spans="1:51" s="13" customFormat="1" ht="12">
      <c r="A3231" s="13"/>
      <c r="B3231" s="243"/>
      <c r="C3231" s="244"/>
      <c r="D3231" s="234" t="s">
        <v>188</v>
      </c>
      <c r="E3231" s="245" t="s">
        <v>1</v>
      </c>
      <c r="F3231" s="246" t="s">
        <v>398</v>
      </c>
      <c r="G3231" s="244"/>
      <c r="H3231" s="245" t="s">
        <v>1</v>
      </c>
      <c r="I3231" s="247"/>
      <c r="J3231" s="244"/>
      <c r="K3231" s="244"/>
      <c r="L3231" s="248"/>
      <c r="M3231" s="249"/>
      <c r="N3231" s="250"/>
      <c r="O3231" s="250"/>
      <c r="P3231" s="250"/>
      <c r="Q3231" s="250"/>
      <c r="R3231" s="250"/>
      <c r="S3231" s="250"/>
      <c r="T3231" s="251"/>
      <c r="U3231" s="13"/>
      <c r="V3231" s="13"/>
      <c r="W3231" s="13"/>
      <c r="X3231" s="13"/>
      <c r="Y3231" s="13"/>
      <c r="Z3231" s="13"/>
      <c r="AA3231" s="13"/>
      <c r="AB3231" s="13"/>
      <c r="AC3231" s="13"/>
      <c r="AD3231" s="13"/>
      <c r="AE3231" s="13"/>
      <c r="AT3231" s="252" t="s">
        <v>188</v>
      </c>
      <c r="AU3231" s="252" t="s">
        <v>82</v>
      </c>
      <c r="AV3231" s="13" t="s">
        <v>80</v>
      </c>
      <c r="AW3231" s="13" t="s">
        <v>30</v>
      </c>
      <c r="AX3231" s="13" t="s">
        <v>73</v>
      </c>
      <c r="AY3231" s="252" t="s">
        <v>129</v>
      </c>
    </row>
    <row r="3232" spans="1:51" s="14" customFormat="1" ht="12">
      <c r="A3232" s="14"/>
      <c r="B3232" s="253"/>
      <c r="C3232" s="254"/>
      <c r="D3232" s="234" t="s">
        <v>188</v>
      </c>
      <c r="E3232" s="255" t="s">
        <v>1</v>
      </c>
      <c r="F3232" s="256" t="s">
        <v>1819</v>
      </c>
      <c r="G3232" s="254"/>
      <c r="H3232" s="257">
        <v>17</v>
      </c>
      <c r="I3232" s="258"/>
      <c r="J3232" s="254"/>
      <c r="K3232" s="254"/>
      <c r="L3232" s="259"/>
      <c r="M3232" s="260"/>
      <c r="N3232" s="261"/>
      <c r="O3232" s="261"/>
      <c r="P3232" s="261"/>
      <c r="Q3232" s="261"/>
      <c r="R3232" s="261"/>
      <c r="S3232" s="261"/>
      <c r="T3232" s="262"/>
      <c r="U3232" s="14"/>
      <c r="V3232" s="14"/>
      <c r="W3232" s="14"/>
      <c r="X3232" s="14"/>
      <c r="Y3232" s="14"/>
      <c r="Z3232" s="14"/>
      <c r="AA3232" s="14"/>
      <c r="AB3232" s="14"/>
      <c r="AC3232" s="14"/>
      <c r="AD3232" s="14"/>
      <c r="AE3232" s="14"/>
      <c r="AT3232" s="263" t="s">
        <v>188</v>
      </c>
      <c r="AU3232" s="263" t="s">
        <v>82</v>
      </c>
      <c r="AV3232" s="14" t="s">
        <v>82</v>
      </c>
      <c r="AW3232" s="14" t="s">
        <v>30</v>
      </c>
      <c r="AX3232" s="14" t="s">
        <v>73</v>
      </c>
      <c r="AY3232" s="263" t="s">
        <v>129</v>
      </c>
    </row>
    <row r="3233" spans="1:51" s="13" customFormat="1" ht="12">
      <c r="A3233" s="13"/>
      <c r="B3233" s="243"/>
      <c r="C3233" s="244"/>
      <c r="D3233" s="234" t="s">
        <v>188</v>
      </c>
      <c r="E3233" s="245" t="s">
        <v>1</v>
      </c>
      <c r="F3233" s="246" t="s">
        <v>399</v>
      </c>
      <c r="G3233" s="244"/>
      <c r="H3233" s="245" t="s">
        <v>1</v>
      </c>
      <c r="I3233" s="247"/>
      <c r="J3233" s="244"/>
      <c r="K3233" s="244"/>
      <c r="L3233" s="248"/>
      <c r="M3233" s="249"/>
      <c r="N3233" s="250"/>
      <c r="O3233" s="250"/>
      <c r="P3233" s="250"/>
      <c r="Q3233" s="250"/>
      <c r="R3233" s="250"/>
      <c r="S3233" s="250"/>
      <c r="T3233" s="251"/>
      <c r="U3233" s="13"/>
      <c r="V3233" s="13"/>
      <c r="W3233" s="13"/>
      <c r="X3233" s="13"/>
      <c r="Y3233" s="13"/>
      <c r="Z3233" s="13"/>
      <c r="AA3233" s="13"/>
      <c r="AB3233" s="13"/>
      <c r="AC3233" s="13"/>
      <c r="AD3233" s="13"/>
      <c r="AE3233" s="13"/>
      <c r="AT3233" s="252" t="s">
        <v>188</v>
      </c>
      <c r="AU3233" s="252" t="s">
        <v>82</v>
      </c>
      <c r="AV3233" s="13" t="s">
        <v>80</v>
      </c>
      <c r="AW3233" s="13" t="s">
        <v>30</v>
      </c>
      <c r="AX3233" s="13" t="s">
        <v>73</v>
      </c>
      <c r="AY3233" s="252" t="s">
        <v>129</v>
      </c>
    </row>
    <row r="3234" spans="1:51" s="14" customFormat="1" ht="12">
      <c r="A3234" s="14"/>
      <c r="B3234" s="253"/>
      <c r="C3234" s="254"/>
      <c r="D3234" s="234" t="s">
        <v>188</v>
      </c>
      <c r="E3234" s="255" t="s">
        <v>1</v>
      </c>
      <c r="F3234" s="256" t="s">
        <v>1819</v>
      </c>
      <c r="G3234" s="254"/>
      <c r="H3234" s="257">
        <v>17</v>
      </c>
      <c r="I3234" s="258"/>
      <c r="J3234" s="254"/>
      <c r="K3234" s="254"/>
      <c r="L3234" s="259"/>
      <c r="M3234" s="260"/>
      <c r="N3234" s="261"/>
      <c r="O3234" s="261"/>
      <c r="P3234" s="261"/>
      <c r="Q3234" s="261"/>
      <c r="R3234" s="261"/>
      <c r="S3234" s="261"/>
      <c r="T3234" s="262"/>
      <c r="U3234" s="14"/>
      <c r="V3234" s="14"/>
      <c r="W3234" s="14"/>
      <c r="X3234" s="14"/>
      <c r="Y3234" s="14"/>
      <c r="Z3234" s="14"/>
      <c r="AA3234" s="14"/>
      <c r="AB3234" s="14"/>
      <c r="AC3234" s="14"/>
      <c r="AD3234" s="14"/>
      <c r="AE3234" s="14"/>
      <c r="AT3234" s="263" t="s">
        <v>188</v>
      </c>
      <c r="AU3234" s="263" t="s">
        <v>82</v>
      </c>
      <c r="AV3234" s="14" t="s">
        <v>82</v>
      </c>
      <c r="AW3234" s="14" t="s">
        <v>30</v>
      </c>
      <c r="AX3234" s="14" t="s">
        <v>73</v>
      </c>
      <c r="AY3234" s="263" t="s">
        <v>129</v>
      </c>
    </row>
    <row r="3235" spans="1:51" s="13" customFormat="1" ht="12">
      <c r="A3235" s="13"/>
      <c r="B3235" s="243"/>
      <c r="C3235" s="244"/>
      <c r="D3235" s="234" t="s">
        <v>188</v>
      </c>
      <c r="E3235" s="245" t="s">
        <v>1</v>
      </c>
      <c r="F3235" s="246" t="s">
        <v>400</v>
      </c>
      <c r="G3235" s="244"/>
      <c r="H3235" s="245" t="s">
        <v>1</v>
      </c>
      <c r="I3235" s="247"/>
      <c r="J3235" s="244"/>
      <c r="K3235" s="244"/>
      <c r="L3235" s="248"/>
      <c r="M3235" s="249"/>
      <c r="N3235" s="250"/>
      <c r="O3235" s="250"/>
      <c r="P3235" s="250"/>
      <c r="Q3235" s="250"/>
      <c r="R3235" s="250"/>
      <c r="S3235" s="250"/>
      <c r="T3235" s="251"/>
      <c r="U3235" s="13"/>
      <c r="V3235" s="13"/>
      <c r="W3235" s="13"/>
      <c r="X3235" s="13"/>
      <c r="Y3235" s="13"/>
      <c r="Z3235" s="13"/>
      <c r="AA3235" s="13"/>
      <c r="AB3235" s="13"/>
      <c r="AC3235" s="13"/>
      <c r="AD3235" s="13"/>
      <c r="AE3235" s="13"/>
      <c r="AT3235" s="252" t="s">
        <v>188</v>
      </c>
      <c r="AU3235" s="252" t="s">
        <v>82</v>
      </c>
      <c r="AV3235" s="13" t="s">
        <v>80</v>
      </c>
      <c r="AW3235" s="13" t="s">
        <v>30</v>
      </c>
      <c r="AX3235" s="13" t="s">
        <v>73</v>
      </c>
      <c r="AY3235" s="252" t="s">
        <v>129</v>
      </c>
    </row>
    <row r="3236" spans="1:51" s="14" customFormat="1" ht="12">
      <c r="A3236" s="14"/>
      <c r="B3236" s="253"/>
      <c r="C3236" s="254"/>
      <c r="D3236" s="234" t="s">
        <v>188</v>
      </c>
      <c r="E3236" s="255" t="s">
        <v>1</v>
      </c>
      <c r="F3236" s="256" t="s">
        <v>1820</v>
      </c>
      <c r="G3236" s="254"/>
      <c r="H3236" s="257">
        <v>16.05</v>
      </c>
      <c r="I3236" s="258"/>
      <c r="J3236" s="254"/>
      <c r="K3236" s="254"/>
      <c r="L3236" s="259"/>
      <c r="M3236" s="260"/>
      <c r="N3236" s="261"/>
      <c r="O3236" s="261"/>
      <c r="P3236" s="261"/>
      <c r="Q3236" s="261"/>
      <c r="R3236" s="261"/>
      <c r="S3236" s="261"/>
      <c r="T3236" s="262"/>
      <c r="U3236" s="14"/>
      <c r="V3236" s="14"/>
      <c r="W3236" s="14"/>
      <c r="X3236" s="14"/>
      <c r="Y3236" s="14"/>
      <c r="Z3236" s="14"/>
      <c r="AA3236" s="14"/>
      <c r="AB3236" s="14"/>
      <c r="AC3236" s="14"/>
      <c r="AD3236" s="14"/>
      <c r="AE3236" s="14"/>
      <c r="AT3236" s="263" t="s">
        <v>188</v>
      </c>
      <c r="AU3236" s="263" t="s">
        <v>82</v>
      </c>
      <c r="AV3236" s="14" t="s">
        <v>82</v>
      </c>
      <c r="AW3236" s="14" t="s">
        <v>30</v>
      </c>
      <c r="AX3236" s="14" t="s">
        <v>73</v>
      </c>
      <c r="AY3236" s="263" t="s">
        <v>129</v>
      </c>
    </row>
    <row r="3237" spans="1:51" s="13" customFormat="1" ht="12">
      <c r="A3237" s="13"/>
      <c r="B3237" s="243"/>
      <c r="C3237" s="244"/>
      <c r="D3237" s="234" t="s">
        <v>188</v>
      </c>
      <c r="E3237" s="245" t="s">
        <v>1</v>
      </c>
      <c r="F3237" s="246" t="s">
        <v>401</v>
      </c>
      <c r="G3237" s="244"/>
      <c r="H3237" s="245" t="s">
        <v>1</v>
      </c>
      <c r="I3237" s="247"/>
      <c r="J3237" s="244"/>
      <c r="K3237" s="244"/>
      <c r="L3237" s="248"/>
      <c r="M3237" s="249"/>
      <c r="N3237" s="250"/>
      <c r="O3237" s="250"/>
      <c r="P3237" s="250"/>
      <c r="Q3237" s="250"/>
      <c r="R3237" s="250"/>
      <c r="S3237" s="250"/>
      <c r="T3237" s="251"/>
      <c r="U3237" s="13"/>
      <c r="V3237" s="13"/>
      <c r="W3237" s="13"/>
      <c r="X3237" s="13"/>
      <c r="Y3237" s="13"/>
      <c r="Z3237" s="13"/>
      <c r="AA3237" s="13"/>
      <c r="AB3237" s="13"/>
      <c r="AC3237" s="13"/>
      <c r="AD3237" s="13"/>
      <c r="AE3237" s="13"/>
      <c r="AT3237" s="252" t="s">
        <v>188</v>
      </c>
      <c r="AU3237" s="252" t="s">
        <v>82</v>
      </c>
      <c r="AV3237" s="13" t="s">
        <v>80</v>
      </c>
      <c r="AW3237" s="13" t="s">
        <v>30</v>
      </c>
      <c r="AX3237" s="13" t="s">
        <v>73</v>
      </c>
      <c r="AY3237" s="252" t="s">
        <v>129</v>
      </c>
    </row>
    <row r="3238" spans="1:51" s="14" customFormat="1" ht="12">
      <c r="A3238" s="14"/>
      <c r="B3238" s="253"/>
      <c r="C3238" s="254"/>
      <c r="D3238" s="234" t="s">
        <v>188</v>
      </c>
      <c r="E3238" s="255" t="s">
        <v>1</v>
      </c>
      <c r="F3238" s="256" t="s">
        <v>1819</v>
      </c>
      <c r="G3238" s="254"/>
      <c r="H3238" s="257">
        <v>17</v>
      </c>
      <c r="I3238" s="258"/>
      <c r="J3238" s="254"/>
      <c r="K3238" s="254"/>
      <c r="L3238" s="259"/>
      <c r="M3238" s="260"/>
      <c r="N3238" s="261"/>
      <c r="O3238" s="261"/>
      <c r="P3238" s="261"/>
      <c r="Q3238" s="261"/>
      <c r="R3238" s="261"/>
      <c r="S3238" s="261"/>
      <c r="T3238" s="262"/>
      <c r="U3238" s="14"/>
      <c r="V3238" s="14"/>
      <c r="W3238" s="14"/>
      <c r="X3238" s="14"/>
      <c r="Y3238" s="14"/>
      <c r="Z3238" s="14"/>
      <c r="AA3238" s="14"/>
      <c r="AB3238" s="14"/>
      <c r="AC3238" s="14"/>
      <c r="AD3238" s="14"/>
      <c r="AE3238" s="14"/>
      <c r="AT3238" s="263" t="s">
        <v>188</v>
      </c>
      <c r="AU3238" s="263" t="s">
        <v>82</v>
      </c>
      <c r="AV3238" s="14" t="s">
        <v>82</v>
      </c>
      <c r="AW3238" s="14" t="s">
        <v>30</v>
      </c>
      <c r="AX3238" s="14" t="s">
        <v>73</v>
      </c>
      <c r="AY3238" s="263" t="s">
        <v>129</v>
      </c>
    </row>
    <row r="3239" spans="1:51" s="13" customFormat="1" ht="12">
      <c r="A3239" s="13"/>
      <c r="B3239" s="243"/>
      <c r="C3239" s="244"/>
      <c r="D3239" s="234" t="s">
        <v>188</v>
      </c>
      <c r="E3239" s="245" t="s">
        <v>1</v>
      </c>
      <c r="F3239" s="246" t="s">
        <v>402</v>
      </c>
      <c r="G3239" s="244"/>
      <c r="H3239" s="245" t="s">
        <v>1</v>
      </c>
      <c r="I3239" s="247"/>
      <c r="J3239" s="244"/>
      <c r="K3239" s="244"/>
      <c r="L3239" s="248"/>
      <c r="M3239" s="249"/>
      <c r="N3239" s="250"/>
      <c r="O3239" s="250"/>
      <c r="P3239" s="250"/>
      <c r="Q3239" s="250"/>
      <c r="R3239" s="250"/>
      <c r="S3239" s="250"/>
      <c r="T3239" s="251"/>
      <c r="U3239" s="13"/>
      <c r="V3239" s="13"/>
      <c r="W3239" s="13"/>
      <c r="X3239" s="13"/>
      <c r="Y3239" s="13"/>
      <c r="Z3239" s="13"/>
      <c r="AA3239" s="13"/>
      <c r="AB3239" s="13"/>
      <c r="AC3239" s="13"/>
      <c r="AD3239" s="13"/>
      <c r="AE3239" s="13"/>
      <c r="AT3239" s="252" t="s">
        <v>188</v>
      </c>
      <c r="AU3239" s="252" t="s">
        <v>82</v>
      </c>
      <c r="AV3239" s="13" t="s">
        <v>80</v>
      </c>
      <c r="AW3239" s="13" t="s">
        <v>30</v>
      </c>
      <c r="AX3239" s="13" t="s">
        <v>73</v>
      </c>
      <c r="AY3239" s="252" t="s">
        <v>129</v>
      </c>
    </row>
    <row r="3240" spans="1:51" s="14" customFormat="1" ht="12">
      <c r="A3240" s="14"/>
      <c r="B3240" s="253"/>
      <c r="C3240" s="254"/>
      <c r="D3240" s="234" t="s">
        <v>188</v>
      </c>
      <c r="E3240" s="255" t="s">
        <v>1</v>
      </c>
      <c r="F3240" s="256" t="s">
        <v>1819</v>
      </c>
      <c r="G3240" s="254"/>
      <c r="H3240" s="257">
        <v>17</v>
      </c>
      <c r="I3240" s="258"/>
      <c r="J3240" s="254"/>
      <c r="K3240" s="254"/>
      <c r="L3240" s="259"/>
      <c r="M3240" s="260"/>
      <c r="N3240" s="261"/>
      <c r="O3240" s="261"/>
      <c r="P3240" s="261"/>
      <c r="Q3240" s="261"/>
      <c r="R3240" s="261"/>
      <c r="S3240" s="261"/>
      <c r="T3240" s="262"/>
      <c r="U3240" s="14"/>
      <c r="V3240" s="14"/>
      <c r="W3240" s="14"/>
      <c r="X3240" s="14"/>
      <c r="Y3240" s="14"/>
      <c r="Z3240" s="14"/>
      <c r="AA3240" s="14"/>
      <c r="AB3240" s="14"/>
      <c r="AC3240" s="14"/>
      <c r="AD3240" s="14"/>
      <c r="AE3240" s="14"/>
      <c r="AT3240" s="263" t="s">
        <v>188</v>
      </c>
      <c r="AU3240" s="263" t="s">
        <v>82</v>
      </c>
      <c r="AV3240" s="14" t="s">
        <v>82</v>
      </c>
      <c r="AW3240" s="14" t="s">
        <v>30</v>
      </c>
      <c r="AX3240" s="14" t="s">
        <v>73</v>
      </c>
      <c r="AY3240" s="263" t="s">
        <v>129</v>
      </c>
    </row>
    <row r="3241" spans="1:51" s="13" customFormat="1" ht="12">
      <c r="A3241" s="13"/>
      <c r="B3241" s="243"/>
      <c r="C3241" s="244"/>
      <c r="D3241" s="234" t="s">
        <v>188</v>
      </c>
      <c r="E3241" s="245" t="s">
        <v>1</v>
      </c>
      <c r="F3241" s="246" t="s">
        <v>405</v>
      </c>
      <c r="G3241" s="244"/>
      <c r="H3241" s="245" t="s">
        <v>1</v>
      </c>
      <c r="I3241" s="247"/>
      <c r="J3241" s="244"/>
      <c r="K3241" s="244"/>
      <c r="L3241" s="248"/>
      <c r="M3241" s="249"/>
      <c r="N3241" s="250"/>
      <c r="O3241" s="250"/>
      <c r="P3241" s="250"/>
      <c r="Q3241" s="250"/>
      <c r="R3241" s="250"/>
      <c r="S3241" s="250"/>
      <c r="T3241" s="251"/>
      <c r="U3241" s="13"/>
      <c r="V3241" s="13"/>
      <c r="W3241" s="13"/>
      <c r="X3241" s="13"/>
      <c r="Y3241" s="13"/>
      <c r="Z3241" s="13"/>
      <c r="AA3241" s="13"/>
      <c r="AB3241" s="13"/>
      <c r="AC3241" s="13"/>
      <c r="AD3241" s="13"/>
      <c r="AE3241" s="13"/>
      <c r="AT3241" s="252" t="s">
        <v>188</v>
      </c>
      <c r="AU3241" s="252" t="s">
        <v>82</v>
      </c>
      <c r="AV3241" s="13" t="s">
        <v>80</v>
      </c>
      <c r="AW3241" s="13" t="s">
        <v>30</v>
      </c>
      <c r="AX3241" s="13" t="s">
        <v>73</v>
      </c>
      <c r="AY3241" s="252" t="s">
        <v>129</v>
      </c>
    </row>
    <row r="3242" spans="1:51" s="14" customFormat="1" ht="12">
      <c r="A3242" s="14"/>
      <c r="B3242" s="253"/>
      <c r="C3242" s="254"/>
      <c r="D3242" s="234" t="s">
        <v>188</v>
      </c>
      <c r="E3242" s="255" t="s">
        <v>1</v>
      </c>
      <c r="F3242" s="256" t="s">
        <v>1819</v>
      </c>
      <c r="G3242" s="254"/>
      <c r="H3242" s="257">
        <v>17</v>
      </c>
      <c r="I3242" s="258"/>
      <c r="J3242" s="254"/>
      <c r="K3242" s="254"/>
      <c r="L3242" s="259"/>
      <c r="M3242" s="260"/>
      <c r="N3242" s="261"/>
      <c r="O3242" s="261"/>
      <c r="P3242" s="261"/>
      <c r="Q3242" s="261"/>
      <c r="R3242" s="261"/>
      <c r="S3242" s="261"/>
      <c r="T3242" s="262"/>
      <c r="U3242" s="14"/>
      <c r="V3242" s="14"/>
      <c r="W3242" s="14"/>
      <c r="X3242" s="14"/>
      <c r="Y3242" s="14"/>
      <c r="Z3242" s="14"/>
      <c r="AA3242" s="14"/>
      <c r="AB3242" s="14"/>
      <c r="AC3242" s="14"/>
      <c r="AD3242" s="14"/>
      <c r="AE3242" s="14"/>
      <c r="AT3242" s="263" t="s">
        <v>188</v>
      </c>
      <c r="AU3242" s="263" t="s">
        <v>82</v>
      </c>
      <c r="AV3242" s="14" t="s">
        <v>82</v>
      </c>
      <c r="AW3242" s="14" t="s">
        <v>30</v>
      </c>
      <c r="AX3242" s="14" t="s">
        <v>73</v>
      </c>
      <c r="AY3242" s="263" t="s">
        <v>129</v>
      </c>
    </row>
    <row r="3243" spans="1:51" s="16" customFormat="1" ht="12">
      <c r="A3243" s="16"/>
      <c r="B3243" s="286"/>
      <c r="C3243" s="287"/>
      <c r="D3243" s="234" t="s">
        <v>188</v>
      </c>
      <c r="E3243" s="288" t="s">
        <v>1</v>
      </c>
      <c r="F3243" s="289" t="s">
        <v>451</v>
      </c>
      <c r="G3243" s="287"/>
      <c r="H3243" s="290">
        <v>215.205</v>
      </c>
      <c r="I3243" s="291"/>
      <c r="J3243" s="287"/>
      <c r="K3243" s="287"/>
      <c r="L3243" s="292"/>
      <c r="M3243" s="293"/>
      <c r="N3243" s="294"/>
      <c r="O3243" s="294"/>
      <c r="P3243" s="294"/>
      <c r="Q3243" s="294"/>
      <c r="R3243" s="294"/>
      <c r="S3243" s="294"/>
      <c r="T3243" s="295"/>
      <c r="U3243" s="16"/>
      <c r="V3243" s="16"/>
      <c r="W3243" s="16"/>
      <c r="X3243" s="16"/>
      <c r="Y3243" s="16"/>
      <c r="Z3243" s="16"/>
      <c r="AA3243" s="16"/>
      <c r="AB3243" s="16"/>
      <c r="AC3243" s="16"/>
      <c r="AD3243" s="16"/>
      <c r="AE3243" s="16"/>
      <c r="AT3243" s="296" t="s">
        <v>188</v>
      </c>
      <c r="AU3243" s="296" t="s">
        <v>82</v>
      </c>
      <c r="AV3243" s="16" t="s">
        <v>141</v>
      </c>
      <c r="AW3243" s="16" t="s">
        <v>30</v>
      </c>
      <c r="AX3243" s="16" t="s">
        <v>73</v>
      </c>
      <c r="AY3243" s="296" t="s">
        <v>129</v>
      </c>
    </row>
    <row r="3244" spans="1:51" s="13" customFormat="1" ht="12">
      <c r="A3244" s="13"/>
      <c r="B3244" s="243"/>
      <c r="C3244" s="244"/>
      <c r="D3244" s="234" t="s">
        <v>188</v>
      </c>
      <c r="E3244" s="245" t="s">
        <v>1</v>
      </c>
      <c r="F3244" s="246" t="s">
        <v>1079</v>
      </c>
      <c r="G3244" s="244"/>
      <c r="H3244" s="245" t="s">
        <v>1</v>
      </c>
      <c r="I3244" s="247"/>
      <c r="J3244" s="244"/>
      <c r="K3244" s="244"/>
      <c r="L3244" s="248"/>
      <c r="M3244" s="249"/>
      <c r="N3244" s="250"/>
      <c r="O3244" s="250"/>
      <c r="P3244" s="250"/>
      <c r="Q3244" s="250"/>
      <c r="R3244" s="250"/>
      <c r="S3244" s="250"/>
      <c r="T3244" s="251"/>
      <c r="U3244" s="13"/>
      <c r="V3244" s="13"/>
      <c r="W3244" s="13"/>
      <c r="X3244" s="13"/>
      <c r="Y3244" s="13"/>
      <c r="Z3244" s="13"/>
      <c r="AA3244" s="13"/>
      <c r="AB3244" s="13"/>
      <c r="AC3244" s="13"/>
      <c r="AD3244" s="13"/>
      <c r="AE3244" s="13"/>
      <c r="AT3244" s="252" t="s">
        <v>188</v>
      </c>
      <c r="AU3244" s="252" t="s">
        <v>82</v>
      </c>
      <c r="AV3244" s="13" t="s">
        <v>80</v>
      </c>
      <c r="AW3244" s="13" t="s">
        <v>30</v>
      </c>
      <c r="AX3244" s="13" t="s">
        <v>73</v>
      </c>
      <c r="AY3244" s="252" t="s">
        <v>129</v>
      </c>
    </row>
    <row r="3245" spans="1:51" s="14" customFormat="1" ht="12">
      <c r="A3245" s="14"/>
      <c r="B3245" s="253"/>
      <c r="C3245" s="254"/>
      <c r="D3245" s="234" t="s">
        <v>188</v>
      </c>
      <c r="E3245" s="255" t="s">
        <v>1</v>
      </c>
      <c r="F3245" s="256" t="s">
        <v>1821</v>
      </c>
      <c r="G3245" s="254"/>
      <c r="H3245" s="257">
        <v>4.5</v>
      </c>
      <c r="I3245" s="258"/>
      <c r="J3245" s="254"/>
      <c r="K3245" s="254"/>
      <c r="L3245" s="259"/>
      <c r="M3245" s="260"/>
      <c r="N3245" s="261"/>
      <c r="O3245" s="261"/>
      <c r="P3245" s="261"/>
      <c r="Q3245" s="261"/>
      <c r="R3245" s="261"/>
      <c r="S3245" s="261"/>
      <c r="T3245" s="262"/>
      <c r="U3245" s="14"/>
      <c r="V3245" s="14"/>
      <c r="W3245" s="14"/>
      <c r="X3245" s="14"/>
      <c r="Y3245" s="14"/>
      <c r="Z3245" s="14"/>
      <c r="AA3245" s="14"/>
      <c r="AB3245" s="14"/>
      <c r="AC3245" s="14"/>
      <c r="AD3245" s="14"/>
      <c r="AE3245" s="14"/>
      <c r="AT3245" s="263" t="s">
        <v>188</v>
      </c>
      <c r="AU3245" s="263" t="s">
        <v>82</v>
      </c>
      <c r="AV3245" s="14" t="s">
        <v>82</v>
      </c>
      <c r="AW3245" s="14" t="s">
        <v>30</v>
      </c>
      <c r="AX3245" s="14" t="s">
        <v>73</v>
      </c>
      <c r="AY3245" s="263" t="s">
        <v>129</v>
      </c>
    </row>
    <row r="3246" spans="1:51" s="14" customFormat="1" ht="12">
      <c r="A3246" s="14"/>
      <c r="B3246" s="253"/>
      <c r="C3246" s="254"/>
      <c r="D3246" s="234" t="s">
        <v>188</v>
      </c>
      <c r="E3246" s="255" t="s">
        <v>1</v>
      </c>
      <c r="F3246" s="256" t="s">
        <v>1822</v>
      </c>
      <c r="G3246" s="254"/>
      <c r="H3246" s="257">
        <v>5.4</v>
      </c>
      <c r="I3246" s="258"/>
      <c r="J3246" s="254"/>
      <c r="K3246" s="254"/>
      <c r="L3246" s="259"/>
      <c r="M3246" s="260"/>
      <c r="N3246" s="261"/>
      <c r="O3246" s="261"/>
      <c r="P3246" s="261"/>
      <c r="Q3246" s="261"/>
      <c r="R3246" s="261"/>
      <c r="S3246" s="261"/>
      <c r="T3246" s="262"/>
      <c r="U3246" s="14"/>
      <c r="V3246" s="14"/>
      <c r="W3246" s="14"/>
      <c r="X3246" s="14"/>
      <c r="Y3246" s="14"/>
      <c r="Z3246" s="14"/>
      <c r="AA3246" s="14"/>
      <c r="AB3246" s="14"/>
      <c r="AC3246" s="14"/>
      <c r="AD3246" s="14"/>
      <c r="AE3246" s="14"/>
      <c r="AT3246" s="263" t="s">
        <v>188</v>
      </c>
      <c r="AU3246" s="263" t="s">
        <v>82</v>
      </c>
      <c r="AV3246" s="14" t="s">
        <v>82</v>
      </c>
      <c r="AW3246" s="14" t="s">
        <v>30</v>
      </c>
      <c r="AX3246" s="14" t="s">
        <v>73</v>
      </c>
      <c r="AY3246" s="263" t="s">
        <v>129</v>
      </c>
    </row>
    <row r="3247" spans="1:51" s="14" customFormat="1" ht="12">
      <c r="A3247" s="14"/>
      <c r="B3247" s="253"/>
      <c r="C3247" s="254"/>
      <c r="D3247" s="234" t="s">
        <v>188</v>
      </c>
      <c r="E3247" s="255" t="s">
        <v>1</v>
      </c>
      <c r="F3247" s="256" t="s">
        <v>1823</v>
      </c>
      <c r="G3247" s="254"/>
      <c r="H3247" s="257">
        <v>3.6</v>
      </c>
      <c r="I3247" s="258"/>
      <c r="J3247" s="254"/>
      <c r="K3247" s="254"/>
      <c r="L3247" s="259"/>
      <c r="M3247" s="260"/>
      <c r="N3247" s="261"/>
      <c r="O3247" s="261"/>
      <c r="P3247" s="261"/>
      <c r="Q3247" s="261"/>
      <c r="R3247" s="261"/>
      <c r="S3247" s="261"/>
      <c r="T3247" s="262"/>
      <c r="U3247" s="14"/>
      <c r="V3247" s="14"/>
      <c r="W3247" s="14"/>
      <c r="X3247" s="14"/>
      <c r="Y3247" s="14"/>
      <c r="Z3247" s="14"/>
      <c r="AA3247" s="14"/>
      <c r="AB3247" s="14"/>
      <c r="AC3247" s="14"/>
      <c r="AD3247" s="14"/>
      <c r="AE3247" s="14"/>
      <c r="AT3247" s="263" t="s">
        <v>188</v>
      </c>
      <c r="AU3247" s="263" t="s">
        <v>82</v>
      </c>
      <c r="AV3247" s="14" t="s">
        <v>82</v>
      </c>
      <c r="AW3247" s="14" t="s">
        <v>30</v>
      </c>
      <c r="AX3247" s="14" t="s">
        <v>73</v>
      </c>
      <c r="AY3247" s="263" t="s">
        <v>129</v>
      </c>
    </row>
    <row r="3248" spans="1:51" s="16" customFormat="1" ht="12">
      <c r="A3248" s="16"/>
      <c r="B3248" s="286"/>
      <c r="C3248" s="287"/>
      <c r="D3248" s="234" t="s">
        <v>188</v>
      </c>
      <c r="E3248" s="288" t="s">
        <v>1</v>
      </c>
      <c r="F3248" s="289" t="s">
        <v>451</v>
      </c>
      <c r="G3248" s="287"/>
      <c r="H3248" s="290">
        <v>13.5</v>
      </c>
      <c r="I3248" s="291"/>
      <c r="J3248" s="287"/>
      <c r="K3248" s="287"/>
      <c r="L3248" s="292"/>
      <c r="M3248" s="293"/>
      <c r="N3248" s="294"/>
      <c r="O3248" s="294"/>
      <c r="P3248" s="294"/>
      <c r="Q3248" s="294"/>
      <c r="R3248" s="294"/>
      <c r="S3248" s="294"/>
      <c r="T3248" s="295"/>
      <c r="U3248" s="16"/>
      <c r="V3248" s="16"/>
      <c r="W3248" s="16"/>
      <c r="X3248" s="16"/>
      <c r="Y3248" s="16"/>
      <c r="Z3248" s="16"/>
      <c r="AA3248" s="16"/>
      <c r="AB3248" s="16"/>
      <c r="AC3248" s="16"/>
      <c r="AD3248" s="16"/>
      <c r="AE3248" s="16"/>
      <c r="AT3248" s="296" t="s">
        <v>188</v>
      </c>
      <c r="AU3248" s="296" t="s">
        <v>82</v>
      </c>
      <c r="AV3248" s="16" t="s">
        <v>141</v>
      </c>
      <c r="AW3248" s="16" t="s">
        <v>30</v>
      </c>
      <c r="AX3248" s="16" t="s">
        <v>73</v>
      </c>
      <c r="AY3248" s="296" t="s">
        <v>129</v>
      </c>
    </row>
    <row r="3249" spans="1:51" s="15" customFormat="1" ht="12">
      <c r="A3249" s="15"/>
      <c r="B3249" s="264"/>
      <c r="C3249" s="265"/>
      <c r="D3249" s="234" t="s">
        <v>188</v>
      </c>
      <c r="E3249" s="266" t="s">
        <v>1</v>
      </c>
      <c r="F3249" s="267" t="s">
        <v>197</v>
      </c>
      <c r="G3249" s="265"/>
      <c r="H3249" s="268">
        <v>245.305</v>
      </c>
      <c r="I3249" s="269"/>
      <c r="J3249" s="265"/>
      <c r="K3249" s="265"/>
      <c r="L3249" s="270"/>
      <c r="M3249" s="271"/>
      <c r="N3249" s="272"/>
      <c r="O3249" s="272"/>
      <c r="P3249" s="272"/>
      <c r="Q3249" s="272"/>
      <c r="R3249" s="272"/>
      <c r="S3249" s="272"/>
      <c r="T3249" s="273"/>
      <c r="U3249" s="15"/>
      <c r="V3249" s="15"/>
      <c r="W3249" s="15"/>
      <c r="X3249" s="15"/>
      <c r="Y3249" s="15"/>
      <c r="Z3249" s="15"/>
      <c r="AA3249" s="15"/>
      <c r="AB3249" s="15"/>
      <c r="AC3249" s="15"/>
      <c r="AD3249" s="15"/>
      <c r="AE3249" s="15"/>
      <c r="AT3249" s="274" t="s">
        <v>188</v>
      </c>
      <c r="AU3249" s="274" t="s">
        <v>82</v>
      </c>
      <c r="AV3249" s="15" t="s">
        <v>136</v>
      </c>
      <c r="AW3249" s="15" t="s">
        <v>30</v>
      </c>
      <c r="AX3249" s="15" t="s">
        <v>80</v>
      </c>
      <c r="AY3249" s="274" t="s">
        <v>129</v>
      </c>
    </row>
    <row r="3250" spans="1:65" s="2" customFormat="1" ht="16.5" customHeight="1">
      <c r="A3250" s="39"/>
      <c r="B3250" s="40"/>
      <c r="C3250" s="275" t="s">
        <v>1824</v>
      </c>
      <c r="D3250" s="275" t="s">
        <v>293</v>
      </c>
      <c r="E3250" s="276" t="s">
        <v>1825</v>
      </c>
      <c r="F3250" s="277" t="s">
        <v>1826</v>
      </c>
      <c r="G3250" s="278" t="s">
        <v>230</v>
      </c>
      <c r="H3250" s="279">
        <v>273.528</v>
      </c>
      <c r="I3250" s="280"/>
      <c r="J3250" s="281">
        <f>ROUND(I3250*H3250,2)</f>
        <v>0</v>
      </c>
      <c r="K3250" s="282"/>
      <c r="L3250" s="283"/>
      <c r="M3250" s="284" t="s">
        <v>1</v>
      </c>
      <c r="N3250" s="285" t="s">
        <v>38</v>
      </c>
      <c r="O3250" s="92"/>
      <c r="P3250" s="230">
        <f>O3250*H3250</f>
        <v>0</v>
      </c>
      <c r="Q3250" s="230">
        <v>0</v>
      </c>
      <c r="R3250" s="230">
        <f>Q3250*H3250</f>
        <v>0</v>
      </c>
      <c r="S3250" s="230">
        <v>0</v>
      </c>
      <c r="T3250" s="231">
        <f>S3250*H3250</f>
        <v>0</v>
      </c>
      <c r="U3250" s="39"/>
      <c r="V3250" s="39"/>
      <c r="W3250" s="39"/>
      <c r="X3250" s="39"/>
      <c r="Y3250" s="39"/>
      <c r="Z3250" s="39"/>
      <c r="AA3250" s="39"/>
      <c r="AB3250" s="39"/>
      <c r="AC3250" s="39"/>
      <c r="AD3250" s="39"/>
      <c r="AE3250" s="39"/>
      <c r="AR3250" s="232" t="s">
        <v>291</v>
      </c>
      <c r="AT3250" s="232" t="s">
        <v>293</v>
      </c>
      <c r="AU3250" s="232" t="s">
        <v>82</v>
      </c>
      <c r="AY3250" s="18" t="s">
        <v>129</v>
      </c>
      <c r="BE3250" s="233">
        <f>IF(N3250="základní",J3250,0)</f>
        <v>0</v>
      </c>
      <c r="BF3250" s="233">
        <f>IF(N3250="snížená",J3250,0)</f>
        <v>0</v>
      </c>
      <c r="BG3250" s="233">
        <f>IF(N3250="zákl. přenesená",J3250,0)</f>
        <v>0</v>
      </c>
      <c r="BH3250" s="233">
        <f>IF(N3250="sníž. přenesená",J3250,0)</f>
        <v>0</v>
      </c>
      <c r="BI3250" s="233">
        <f>IF(N3250="nulová",J3250,0)</f>
        <v>0</v>
      </c>
      <c r="BJ3250" s="18" t="s">
        <v>80</v>
      </c>
      <c r="BK3250" s="233">
        <f>ROUND(I3250*H3250,2)</f>
        <v>0</v>
      </c>
      <c r="BL3250" s="18" t="s">
        <v>248</v>
      </c>
      <c r="BM3250" s="232" t="s">
        <v>1827</v>
      </c>
    </row>
    <row r="3251" spans="1:47" s="2" customFormat="1" ht="12">
      <c r="A3251" s="39"/>
      <c r="B3251" s="40"/>
      <c r="C3251" s="41"/>
      <c r="D3251" s="234" t="s">
        <v>137</v>
      </c>
      <c r="E3251" s="41"/>
      <c r="F3251" s="235" t="s">
        <v>1826</v>
      </c>
      <c r="G3251" s="41"/>
      <c r="H3251" s="41"/>
      <c r="I3251" s="236"/>
      <c r="J3251" s="41"/>
      <c r="K3251" s="41"/>
      <c r="L3251" s="45"/>
      <c r="M3251" s="237"/>
      <c r="N3251" s="238"/>
      <c r="O3251" s="92"/>
      <c r="P3251" s="92"/>
      <c r="Q3251" s="92"/>
      <c r="R3251" s="92"/>
      <c r="S3251" s="92"/>
      <c r="T3251" s="93"/>
      <c r="U3251" s="39"/>
      <c r="V3251" s="39"/>
      <c r="W3251" s="39"/>
      <c r="X3251" s="39"/>
      <c r="Y3251" s="39"/>
      <c r="Z3251" s="39"/>
      <c r="AA3251" s="39"/>
      <c r="AB3251" s="39"/>
      <c r="AC3251" s="39"/>
      <c r="AD3251" s="39"/>
      <c r="AE3251" s="39"/>
      <c r="AT3251" s="18" t="s">
        <v>137</v>
      </c>
      <c r="AU3251" s="18" t="s">
        <v>82</v>
      </c>
    </row>
    <row r="3252" spans="1:51" s="14" customFormat="1" ht="12">
      <c r="A3252" s="14"/>
      <c r="B3252" s="253"/>
      <c r="C3252" s="254"/>
      <c r="D3252" s="234" t="s">
        <v>188</v>
      </c>
      <c r="E3252" s="255" t="s">
        <v>1</v>
      </c>
      <c r="F3252" s="256" t="s">
        <v>1828</v>
      </c>
      <c r="G3252" s="254"/>
      <c r="H3252" s="257">
        <v>273.528</v>
      </c>
      <c r="I3252" s="258"/>
      <c r="J3252" s="254"/>
      <c r="K3252" s="254"/>
      <c r="L3252" s="259"/>
      <c r="M3252" s="260"/>
      <c r="N3252" s="261"/>
      <c r="O3252" s="261"/>
      <c r="P3252" s="261"/>
      <c r="Q3252" s="261"/>
      <c r="R3252" s="261"/>
      <c r="S3252" s="261"/>
      <c r="T3252" s="262"/>
      <c r="U3252" s="14"/>
      <c r="V3252" s="14"/>
      <c r="W3252" s="14"/>
      <c r="X3252" s="14"/>
      <c r="Y3252" s="14"/>
      <c r="Z3252" s="14"/>
      <c r="AA3252" s="14"/>
      <c r="AB3252" s="14"/>
      <c r="AC3252" s="14"/>
      <c r="AD3252" s="14"/>
      <c r="AE3252" s="14"/>
      <c r="AT3252" s="263" t="s">
        <v>188</v>
      </c>
      <c r="AU3252" s="263" t="s">
        <v>82</v>
      </c>
      <c r="AV3252" s="14" t="s">
        <v>82</v>
      </c>
      <c r="AW3252" s="14" t="s">
        <v>30</v>
      </c>
      <c r="AX3252" s="14" t="s">
        <v>73</v>
      </c>
      <c r="AY3252" s="263" t="s">
        <v>129</v>
      </c>
    </row>
    <row r="3253" spans="1:51" s="15" customFormat="1" ht="12">
      <c r="A3253" s="15"/>
      <c r="B3253" s="264"/>
      <c r="C3253" s="265"/>
      <c r="D3253" s="234" t="s">
        <v>188</v>
      </c>
      <c r="E3253" s="266" t="s">
        <v>1</v>
      </c>
      <c r="F3253" s="267" t="s">
        <v>197</v>
      </c>
      <c r="G3253" s="265"/>
      <c r="H3253" s="268">
        <v>273.528</v>
      </c>
      <c r="I3253" s="269"/>
      <c r="J3253" s="265"/>
      <c r="K3253" s="265"/>
      <c r="L3253" s="270"/>
      <c r="M3253" s="271"/>
      <c r="N3253" s="272"/>
      <c r="O3253" s="272"/>
      <c r="P3253" s="272"/>
      <c r="Q3253" s="272"/>
      <c r="R3253" s="272"/>
      <c r="S3253" s="272"/>
      <c r="T3253" s="273"/>
      <c r="U3253" s="15"/>
      <c r="V3253" s="15"/>
      <c r="W3253" s="15"/>
      <c r="X3253" s="15"/>
      <c r="Y3253" s="15"/>
      <c r="Z3253" s="15"/>
      <c r="AA3253" s="15"/>
      <c r="AB3253" s="15"/>
      <c r="AC3253" s="15"/>
      <c r="AD3253" s="15"/>
      <c r="AE3253" s="15"/>
      <c r="AT3253" s="274" t="s">
        <v>188</v>
      </c>
      <c r="AU3253" s="274" t="s">
        <v>82</v>
      </c>
      <c r="AV3253" s="15" t="s">
        <v>136</v>
      </c>
      <c r="AW3253" s="15" t="s">
        <v>30</v>
      </c>
      <c r="AX3253" s="15" t="s">
        <v>80</v>
      </c>
      <c r="AY3253" s="274" t="s">
        <v>129</v>
      </c>
    </row>
    <row r="3254" spans="1:65" s="2" customFormat="1" ht="24.15" customHeight="1">
      <c r="A3254" s="39"/>
      <c r="B3254" s="40"/>
      <c r="C3254" s="220" t="s">
        <v>1072</v>
      </c>
      <c r="D3254" s="220" t="s">
        <v>132</v>
      </c>
      <c r="E3254" s="221" t="s">
        <v>1829</v>
      </c>
      <c r="F3254" s="222" t="s">
        <v>1830</v>
      </c>
      <c r="G3254" s="223" t="s">
        <v>187</v>
      </c>
      <c r="H3254" s="224">
        <v>36.847</v>
      </c>
      <c r="I3254" s="225"/>
      <c r="J3254" s="226">
        <f>ROUND(I3254*H3254,2)</f>
        <v>0</v>
      </c>
      <c r="K3254" s="227"/>
      <c r="L3254" s="45"/>
      <c r="M3254" s="228" t="s">
        <v>1</v>
      </c>
      <c r="N3254" s="229" t="s">
        <v>38</v>
      </c>
      <c r="O3254" s="92"/>
      <c r="P3254" s="230">
        <f>O3254*H3254</f>
        <v>0</v>
      </c>
      <c r="Q3254" s="230">
        <v>0</v>
      </c>
      <c r="R3254" s="230">
        <f>Q3254*H3254</f>
        <v>0</v>
      </c>
      <c r="S3254" s="230">
        <v>0</v>
      </c>
      <c r="T3254" s="231">
        <f>S3254*H3254</f>
        <v>0</v>
      </c>
      <c r="U3254" s="39"/>
      <c r="V3254" s="39"/>
      <c r="W3254" s="39"/>
      <c r="X3254" s="39"/>
      <c r="Y3254" s="39"/>
      <c r="Z3254" s="39"/>
      <c r="AA3254" s="39"/>
      <c r="AB3254" s="39"/>
      <c r="AC3254" s="39"/>
      <c r="AD3254" s="39"/>
      <c r="AE3254" s="39"/>
      <c r="AR3254" s="232" t="s">
        <v>248</v>
      </c>
      <c r="AT3254" s="232" t="s">
        <v>132</v>
      </c>
      <c r="AU3254" s="232" t="s">
        <v>82</v>
      </c>
      <c r="AY3254" s="18" t="s">
        <v>129</v>
      </c>
      <c r="BE3254" s="233">
        <f>IF(N3254="základní",J3254,0)</f>
        <v>0</v>
      </c>
      <c r="BF3254" s="233">
        <f>IF(N3254="snížená",J3254,0)</f>
        <v>0</v>
      </c>
      <c r="BG3254" s="233">
        <f>IF(N3254="zákl. přenesená",J3254,0)</f>
        <v>0</v>
      </c>
      <c r="BH3254" s="233">
        <f>IF(N3254="sníž. přenesená",J3254,0)</f>
        <v>0</v>
      </c>
      <c r="BI3254" s="233">
        <f>IF(N3254="nulová",J3254,0)</f>
        <v>0</v>
      </c>
      <c r="BJ3254" s="18" t="s">
        <v>80</v>
      </c>
      <c r="BK3254" s="233">
        <f>ROUND(I3254*H3254,2)</f>
        <v>0</v>
      </c>
      <c r="BL3254" s="18" t="s">
        <v>248</v>
      </c>
      <c r="BM3254" s="232" t="s">
        <v>1831</v>
      </c>
    </row>
    <row r="3255" spans="1:47" s="2" customFormat="1" ht="12">
      <c r="A3255" s="39"/>
      <c r="B3255" s="40"/>
      <c r="C3255" s="41"/>
      <c r="D3255" s="234" t="s">
        <v>137</v>
      </c>
      <c r="E3255" s="41"/>
      <c r="F3255" s="235" t="s">
        <v>1830</v>
      </c>
      <c r="G3255" s="41"/>
      <c r="H3255" s="41"/>
      <c r="I3255" s="236"/>
      <c r="J3255" s="41"/>
      <c r="K3255" s="41"/>
      <c r="L3255" s="45"/>
      <c r="M3255" s="237"/>
      <c r="N3255" s="238"/>
      <c r="O3255" s="92"/>
      <c r="P3255" s="92"/>
      <c r="Q3255" s="92"/>
      <c r="R3255" s="92"/>
      <c r="S3255" s="92"/>
      <c r="T3255" s="93"/>
      <c r="U3255" s="39"/>
      <c r="V3255" s="39"/>
      <c r="W3255" s="39"/>
      <c r="X3255" s="39"/>
      <c r="Y3255" s="39"/>
      <c r="Z3255" s="39"/>
      <c r="AA3255" s="39"/>
      <c r="AB3255" s="39"/>
      <c r="AC3255" s="39"/>
      <c r="AD3255" s="39"/>
      <c r="AE3255" s="39"/>
      <c r="AT3255" s="18" t="s">
        <v>137</v>
      </c>
      <c r="AU3255" s="18" t="s">
        <v>82</v>
      </c>
    </row>
    <row r="3256" spans="1:51" s="13" customFormat="1" ht="12">
      <c r="A3256" s="13"/>
      <c r="B3256" s="243"/>
      <c r="C3256" s="244"/>
      <c r="D3256" s="234" t="s">
        <v>188</v>
      </c>
      <c r="E3256" s="245" t="s">
        <v>1</v>
      </c>
      <c r="F3256" s="246" t="s">
        <v>374</v>
      </c>
      <c r="G3256" s="244"/>
      <c r="H3256" s="245" t="s">
        <v>1</v>
      </c>
      <c r="I3256" s="247"/>
      <c r="J3256" s="244"/>
      <c r="K3256" s="244"/>
      <c r="L3256" s="248"/>
      <c r="M3256" s="249"/>
      <c r="N3256" s="250"/>
      <c r="O3256" s="250"/>
      <c r="P3256" s="250"/>
      <c r="Q3256" s="250"/>
      <c r="R3256" s="250"/>
      <c r="S3256" s="250"/>
      <c r="T3256" s="251"/>
      <c r="U3256" s="13"/>
      <c r="V3256" s="13"/>
      <c r="W3256" s="13"/>
      <c r="X3256" s="13"/>
      <c r="Y3256" s="13"/>
      <c r="Z3256" s="13"/>
      <c r="AA3256" s="13"/>
      <c r="AB3256" s="13"/>
      <c r="AC3256" s="13"/>
      <c r="AD3256" s="13"/>
      <c r="AE3256" s="13"/>
      <c r="AT3256" s="252" t="s">
        <v>188</v>
      </c>
      <c r="AU3256" s="252" t="s">
        <v>82</v>
      </c>
      <c r="AV3256" s="13" t="s">
        <v>80</v>
      </c>
      <c r="AW3256" s="13" t="s">
        <v>30</v>
      </c>
      <c r="AX3256" s="13" t="s">
        <v>73</v>
      </c>
      <c r="AY3256" s="252" t="s">
        <v>129</v>
      </c>
    </row>
    <row r="3257" spans="1:51" s="13" customFormat="1" ht="12">
      <c r="A3257" s="13"/>
      <c r="B3257" s="243"/>
      <c r="C3257" s="244"/>
      <c r="D3257" s="234" t="s">
        <v>188</v>
      </c>
      <c r="E3257" s="245" t="s">
        <v>1</v>
      </c>
      <c r="F3257" s="246" t="s">
        <v>205</v>
      </c>
      <c r="G3257" s="244"/>
      <c r="H3257" s="245" t="s">
        <v>1</v>
      </c>
      <c r="I3257" s="247"/>
      <c r="J3257" s="244"/>
      <c r="K3257" s="244"/>
      <c r="L3257" s="248"/>
      <c r="M3257" s="249"/>
      <c r="N3257" s="250"/>
      <c r="O3257" s="250"/>
      <c r="P3257" s="250"/>
      <c r="Q3257" s="250"/>
      <c r="R3257" s="250"/>
      <c r="S3257" s="250"/>
      <c r="T3257" s="251"/>
      <c r="U3257" s="13"/>
      <c r="V3257" s="13"/>
      <c r="W3257" s="13"/>
      <c r="X3257" s="13"/>
      <c r="Y3257" s="13"/>
      <c r="Z3257" s="13"/>
      <c r="AA3257" s="13"/>
      <c r="AB3257" s="13"/>
      <c r="AC3257" s="13"/>
      <c r="AD3257" s="13"/>
      <c r="AE3257" s="13"/>
      <c r="AT3257" s="252" t="s">
        <v>188</v>
      </c>
      <c r="AU3257" s="252" t="s">
        <v>82</v>
      </c>
      <c r="AV3257" s="13" t="s">
        <v>80</v>
      </c>
      <c r="AW3257" s="13" t="s">
        <v>30</v>
      </c>
      <c r="AX3257" s="13" t="s">
        <v>73</v>
      </c>
      <c r="AY3257" s="252" t="s">
        <v>129</v>
      </c>
    </row>
    <row r="3258" spans="1:51" s="14" customFormat="1" ht="12">
      <c r="A3258" s="14"/>
      <c r="B3258" s="253"/>
      <c r="C3258" s="254"/>
      <c r="D3258" s="234" t="s">
        <v>188</v>
      </c>
      <c r="E3258" s="255" t="s">
        <v>1</v>
      </c>
      <c r="F3258" s="256" t="s">
        <v>447</v>
      </c>
      <c r="G3258" s="254"/>
      <c r="H3258" s="257">
        <v>8.606</v>
      </c>
      <c r="I3258" s="258"/>
      <c r="J3258" s="254"/>
      <c r="K3258" s="254"/>
      <c r="L3258" s="259"/>
      <c r="M3258" s="260"/>
      <c r="N3258" s="261"/>
      <c r="O3258" s="261"/>
      <c r="P3258" s="261"/>
      <c r="Q3258" s="261"/>
      <c r="R3258" s="261"/>
      <c r="S3258" s="261"/>
      <c r="T3258" s="262"/>
      <c r="U3258" s="14"/>
      <c r="V3258" s="14"/>
      <c r="W3258" s="14"/>
      <c r="X3258" s="14"/>
      <c r="Y3258" s="14"/>
      <c r="Z3258" s="14"/>
      <c r="AA3258" s="14"/>
      <c r="AB3258" s="14"/>
      <c r="AC3258" s="14"/>
      <c r="AD3258" s="14"/>
      <c r="AE3258" s="14"/>
      <c r="AT3258" s="263" t="s">
        <v>188</v>
      </c>
      <c r="AU3258" s="263" t="s">
        <v>82</v>
      </c>
      <c r="AV3258" s="14" t="s">
        <v>82</v>
      </c>
      <c r="AW3258" s="14" t="s">
        <v>30</v>
      </c>
      <c r="AX3258" s="14" t="s">
        <v>73</v>
      </c>
      <c r="AY3258" s="263" t="s">
        <v>129</v>
      </c>
    </row>
    <row r="3259" spans="1:51" s="14" customFormat="1" ht="12">
      <c r="A3259" s="14"/>
      <c r="B3259" s="253"/>
      <c r="C3259" s="254"/>
      <c r="D3259" s="234" t="s">
        <v>188</v>
      </c>
      <c r="E3259" s="255" t="s">
        <v>1</v>
      </c>
      <c r="F3259" s="256" t="s">
        <v>741</v>
      </c>
      <c r="G3259" s="254"/>
      <c r="H3259" s="257">
        <v>8.1</v>
      </c>
      <c r="I3259" s="258"/>
      <c r="J3259" s="254"/>
      <c r="K3259" s="254"/>
      <c r="L3259" s="259"/>
      <c r="M3259" s="260"/>
      <c r="N3259" s="261"/>
      <c r="O3259" s="261"/>
      <c r="P3259" s="261"/>
      <c r="Q3259" s="261"/>
      <c r="R3259" s="261"/>
      <c r="S3259" s="261"/>
      <c r="T3259" s="262"/>
      <c r="U3259" s="14"/>
      <c r="V3259" s="14"/>
      <c r="W3259" s="14"/>
      <c r="X3259" s="14"/>
      <c r="Y3259" s="14"/>
      <c r="Z3259" s="14"/>
      <c r="AA3259" s="14"/>
      <c r="AB3259" s="14"/>
      <c r="AC3259" s="14"/>
      <c r="AD3259" s="14"/>
      <c r="AE3259" s="14"/>
      <c r="AT3259" s="263" t="s">
        <v>188</v>
      </c>
      <c r="AU3259" s="263" t="s">
        <v>82</v>
      </c>
      <c r="AV3259" s="14" t="s">
        <v>82</v>
      </c>
      <c r="AW3259" s="14" t="s">
        <v>30</v>
      </c>
      <c r="AX3259" s="14" t="s">
        <v>73</v>
      </c>
      <c r="AY3259" s="263" t="s">
        <v>129</v>
      </c>
    </row>
    <row r="3260" spans="1:51" s="14" customFormat="1" ht="12">
      <c r="A3260" s="14"/>
      <c r="B3260" s="253"/>
      <c r="C3260" s="254"/>
      <c r="D3260" s="234" t="s">
        <v>188</v>
      </c>
      <c r="E3260" s="255" t="s">
        <v>1</v>
      </c>
      <c r="F3260" s="256" t="s">
        <v>446</v>
      </c>
      <c r="G3260" s="254"/>
      <c r="H3260" s="257">
        <v>0.168</v>
      </c>
      <c r="I3260" s="258"/>
      <c r="J3260" s="254"/>
      <c r="K3260" s="254"/>
      <c r="L3260" s="259"/>
      <c r="M3260" s="260"/>
      <c r="N3260" s="261"/>
      <c r="O3260" s="261"/>
      <c r="P3260" s="261"/>
      <c r="Q3260" s="261"/>
      <c r="R3260" s="261"/>
      <c r="S3260" s="261"/>
      <c r="T3260" s="262"/>
      <c r="U3260" s="14"/>
      <c r="V3260" s="14"/>
      <c r="W3260" s="14"/>
      <c r="X3260" s="14"/>
      <c r="Y3260" s="14"/>
      <c r="Z3260" s="14"/>
      <c r="AA3260" s="14"/>
      <c r="AB3260" s="14"/>
      <c r="AC3260" s="14"/>
      <c r="AD3260" s="14"/>
      <c r="AE3260" s="14"/>
      <c r="AT3260" s="263" t="s">
        <v>188</v>
      </c>
      <c r="AU3260" s="263" t="s">
        <v>82</v>
      </c>
      <c r="AV3260" s="14" t="s">
        <v>82</v>
      </c>
      <c r="AW3260" s="14" t="s">
        <v>30</v>
      </c>
      <c r="AX3260" s="14" t="s">
        <v>73</v>
      </c>
      <c r="AY3260" s="263" t="s">
        <v>129</v>
      </c>
    </row>
    <row r="3261" spans="1:51" s="14" customFormat="1" ht="12">
      <c r="A3261" s="14"/>
      <c r="B3261" s="253"/>
      <c r="C3261" s="254"/>
      <c r="D3261" s="234" t="s">
        <v>188</v>
      </c>
      <c r="E3261" s="255" t="s">
        <v>1</v>
      </c>
      <c r="F3261" s="256" t="s">
        <v>691</v>
      </c>
      <c r="G3261" s="254"/>
      <c r="H3261" s="257">
        <v>0.338</v>
      </c>
      <c r="I3261" s="258"/>
      <c r="J3261" s="254"/>
      <c r="K3261" s="254"/>
      <c r="L3261" s="259"/>
      <c r="M3261" s="260"/>
      <c r="N3261" s="261"/>
      <c r="O3261" s="261"/>
      <c r="P3261" s="261"/>
      <c r="Q3261" s="261"/>
      <c r="R3261" s="261"/>
      <c r="S3261" s="261"/>
      <c r="T3261" s="262"/>
      <c r="U3261" s="14"/>
      <c r="V3261" s="14"/>
      <c r="W3261" s="14"/>
      <c r="X3261" s="14"/>
      <c r="Y3261" s="14"/>
      <c r="Z3261" s="14"/>
      <c r="AA3261" s="14"/>
      <c r="AB3261" s="14"/>
      <c r="AC3261" s="14"/>
      <c r="AD3261" s="14"/>
      <c r="AE3261" s="14"/>
      <c r="AT3261" s="263" t="s">
        <v>188</v>
      </c>
      <c r="AU3261" s="263" t="s">
        <v>82</v>
      </c>
      <c r="AV3261" s="14" t="s">
        <v>82</v>
      </c>
      <c r="AW3261" s="14" t="s">
        <v>30</v>
      </c>
      <c r="AX3261" s="14" t="s">
        <v>73</v>
      </c>
      <c r="AY3261" s="263" t="s">
        <v>129</v>
      </c>
    </row>
    <row r="3262" spans="1:51" s="14" customFormat="1" ht="12">
      <c r="A3262" s="14"/>
      <c r="B3262" s="253"/>
      <c r="C3262" s="254"/>
      <c r="D3262" s="234" t="s">
        <v>188</v>
      </c>
      <c r="E3262" s="255" t="s">
        <v>1</v>
      </c>
      <c r="F3262" s="256" t="s">
        <v>703</v>
      </c>
      <c r="G3262" s="254"/>
      <c r="H3262" s="257">
        <v>0.135</v>
      </c>
      <c r="I3262" s="258"/>
      <c r="J3262" s="254"/>
      <c r="K3262" s="254"/>
      <c r="L3262" s="259"/>
      <c r="M3262" s="260"/>
      <c r="N3262" s="261"/>
      <c r="O3262" s="261"/>
      <c r="P3262" s="261"/>
      <c r="Q3262" s="261"/>
      <c r="R3262" s="261"/>
      <c r="S3262" s="261"/>
      <c r="T3262" s="262"/>
      <c r="U3262" s="14"/>
      <c r="V3262" s="14"/>
      <c r="W3262" s="14"/>
      <c r="X3262" s="14"/>
      <c r="Y3262" s="14"/>
      <c r="Z3262" s="14"/>
      <c r="AA3262" s="14"/>
      <c r="AB3262" s="14"/>
      <c r="AC3262" s="14"/>
      <c r="AD3262" s="14"/>
      <c r="AE3262" s="14"/>
      <c r="AT3262" s="263" t="s">
        <v>188</v>
      </c>
      <c r="AU3262" s="263" t="s">
        <v>82</v>
      </c>
      <c r="AV3262" s="14" t="s">
        <v>82</v>
      </c>
      <c r="AW3262" s="14" t="s">
        <v>30</v>
      </c>
      <c r="AX3262" s="14" t="s">
        <v>73</v>
      </c>
      <c r="AY3262" s="263" t="s">
        <v>129</v>
      </c>
    </row>
    <row r="3263" spans="1:51" s="14" customFormat="1" ht="12">
      <c r="A3263" s="14"/>
      <c r="B3263" s="253"/>
      <c r="C3263" s="254"/>
      <c r="D3263" s="234" t="s">
        <v>188</v>
      </c>
      <c r="E3263" s="255" t="s">
        <v>1</v>
      </c>
      <c r="F3263" s="256" t="s">
        <v>692</v>
      </c>
      <c r="G3263" s="254"/>
      <c r="H3263" s="257">
        <v>0.765</v>
      </c>
      <c r="I3263" s="258"/>
      <c r="J3263" s="254"/>
      <c r="K3263" s="254"/>
      <c r="L3263" s="259"/>
      <c r="M3263" s="260"/>
      <c r="N3263" s="261"/>
      <c r="O3263" s="261"/>
      <c r="P3263" s="261"/>
      <c r="Q3263" s="261"/>
      <c r="R3263" s="261"/>
      <c r="S3263" s="261"/>
      <c r="T3263" s="262"/>
      <c r="U3263" s="14"/>
      <c r="V3263" s="14"/>
      <c r="W3263" s="14"/>
      <c r="X3263" s="14"/>
      <c r="Y3263" s="14"/>
      <c r="Z3263" s="14"/>
      <c r="AA3263" s="14"/>
      <c r="AB3263" s="14"/>
      <c r="AC3263" s="14"/>
      <c r="AD3263" s="14"/>
      <c r="AE3263" s="14"/>
      <c r="AT3263" s="263" t="s">
        <v>188</v>
      </c>
      <c r="AU3263" s="263" t="s">
        <v>82</v>
      </c>
      <c r="AV3263" s="14" t="s">
        <v>82</v>
      </c>
      <c r="AW3263" s="14" t="s">
        <v>30</v>
      </c>
      <c r="AX3263" s="14" t="s">
        <v>73</v>
      </c>
      <c r="AY3263" s="263" t="s">
        <v>129</v>
      </c>
    </row>
    <row r="3264" spans="1:51" s="13" customFormat="1" ht="12">
      <c r="A3264" s="13"/>
      <c r="B3264" s="243"/>
      <c r="C3264" s="244"/>
      <c r="D3264" s="234" t="s">
        <v>188</v>
      </c>
      <c r="E3264" s="245" t="s">
        <v>1</v>
      </c>
      <c r="F3264" s="246" t="s">
        <v>380</v>
      </c>
      <c r="G3264" s="244"/>
      <c r="H3264" s="245" t="s">
        <v>1</v>
      </c>
      <c r="I3264" s="247"/>
      <c r="J3264" s="244"/>
      <c r="K3264" s="244"/>
      <c r="L3264" s="248"/>
      <c r="M3264" s="249"/>
      <c r="N3264" s="250"/>
      <c r="O3264" s="250"/>
      <c r="P3264" s="250"/>
      <c r="Q3264" s="250"/>
      <c r="R3264" s="250"/>
      <c r="S3264" s="250"/>
      <c r="T3264" s="251"/>
      <c r="U3264" s="13"/>
      <c r="V3264" s="13"/>
      <c r="W3264" s="13"/>
      <c r="X3264" s="13"/>
      <c r="Y3264" s="13"/>
      <c r="Z3264" s="13"/>
      <c r="AA3264" s="13"/>
      <c r="AB3264" s="13"/>
      <c r="AC3264" s="13"/>
      <c r="AD3264" s="13"/>
      <c r="AE3264" s="13"/>
      <c r="AT3264" s="252" t="s">
        <v>188</v>
      </c>
      <c r="AU3264" s="252" t="s">
        <v>82</v>
      </c>
      <c r="AV3264" s="13" t="s">
        <v>80</v>
      </c>
      <c r="AW3264" s="13" t="s">
        <v>30</v>
      </c>
      <c r="AX3264" s="13" t="s">
        <v>73</v>
      </c>
      <c r="AY3264" s="252" t="s">
        <v>129</v>
      </c>
    </row>
    <row r="3265" spans="1:51" s="14" customFormat="1" ht="12">
      <c r="A3265" s="14"/>
      <c r="B3265" s="253"/>
      <c r="C3265" s="254"/>
      <c r="D3265" s="234" t="s">
        <v>188</v>
      </c>
      <c r="E3265" s="255" t="s">
        <v>1</v>
      </c>
      <c r="F3265" s="256" t="s">
        <v>448</v>
      </c>
      <c r="G3265" s="254"/>
      <c r="H3265" s="257">
        <v>17.25</v>
      </c>
      <c r="I3265" s="258"/>
      <c r="J3265" s="254"/>
      <c r="K3265" s="254"/>
      <c r="L3265" s="259"/>
      <c r="M3265" s="260"/>
      <c r="N3265" s="261"/>
      <c r="O3265" s="261"/>
      <c r="P3265" s="261"/>
      <c r="Q3265" s="261"/>
      <c r="R3265" s="261"/>
      <c r="S3265" s="261"/>
      <c r="T3265" s="262"/>
      <c r="U3265" s="14"/>
      <c r="V3265" s="14"/>
      <c r="W3265" s="14"/>
      <c r="X3265" s="14"/>
      <c r="Y3265" s="14"/>
      <c r="Z3265" s="14"/>
      <c r="AA3265" s="14"/>
      <c r="AB3265" s="14"/>
      <c r="AC3265" s="14"/>
      <c r="AD3265" s="14"/>
      <c r="AE3265" s="14"/>
      <c r="AT3265" s="263" t="s">
        <v>188</v>
      </c>
      <c r="AU3265" s="263" t="s">
        <v>82</v>
      </c>
      <c r="AV3265" s="14" t="s">
        <v>82</v>
      </c>
      <c r="AW3265" s="14" t="s">
        <v>30</v>
      </c>
      <c r="AX3265" s="14" t="s">
        <v>73</v>
      </c>
      <c r="AY3265" s="263" t="s">
        <v>129</v>
      </c>
    </row>
    <row r="3266" spans="1:51" s="14" customFormat="1" ht="12">
      <c r="A3266" s="14"/>
      <c r="B3266" s="253"/>
      <c r="C3266" s="254"/>
      <c r="D3266" s="234" t="s">
        <v>188</v>
      </c>
      <c r="E3266" s="255" t="s">
        <v>1</v>
      </c>
      <c r="F3266" s="256" t="s">
        <v>710</v>
      </c>
      <c r="G3266" s="254"/>
      <c r="H3266" s="257">
        <v>0.675</v>
      </c>
      <c r="I3266" s="258"/>
      <c r="J3266" s="254"/>
      <c r="K3266" s="254"/>
      <c r="L3266" s="259"/>
      <c r="M3266" s="260"/>
      <c r="N3266" s="261"/>
      <c r="O3266" s="261"/>
      <c r="P3266" s="261"/>
      <c r="Q3266" s="261"/>
      <c r="R3266" s="261"/>
      <c r="S3266" s="261"/>
      <c r="T3266" s="262"/>
      <c r="U3266" s="14"/>
      <c r="V3266" s="14"/>
      <c r="W3266" s="14"/>
      <c r="X3266" s="14"/>
      <c r="Y3266" s="14"/>
      <c r="Z3266" s="14"/>
      <c r="AA3266" s="14"/>
      <c r="AB3266" s="14"/>
      <c r="AC3266" s="14"/>
      <c r="AD3266" s="14"/>
      <c r="AE3266" s="14"/>
      <c r="AT3266" s="263" t="s">
        <v>188</v>
      </c>
      <c r="AU3266" s="263" t="s">
        <v>82</v>
      </c>
      <c r="AV3266" s="14" t="s">
        <v>82</v>
      </c>
      <c r="AW3266" s="14" t="s">
        <v>30</v>
      </c>
      <c r="AX3266" s="14" t="s">
        <v>73</v>
      </c>
      <c r="AY3266" s="263" t="s">
        <v>129</v>
      </c>
    </row>
    <row r="3267" spans="1:51" s="14" customFormat="1" ht="12">
      <c r="A3267" s="14"/>
      <c r="B3267" s="253"/>
      <c r="C3267" s="254"/>
      <c r="D3267" s="234" t="s">
        <v>188</v>
      </c>
      <c r="E3267" s="255" t="s">
        <v>1</v>
      </c>
      <c r="F3267" s="256" t="s">
        <v>709</v>
      </c>
      <c r="G3267" s="254"/>
      <c r="H3267" s="257">
        <v>0.81</v>
      </c>
      <c r="I3267" s="258"/>
      <c r="J3267" s="254"/>
      <c r="K3267" s="254"/>
      <c r="L3267" s="259"/>
      <c r="M3267" s="260"/>
      <c r="N3267" s="261"/>
      <c r="O3267" s="261"/>
      <c r="P3267" s="261"/>
      <c r="Q3267" s="261"/>
      <c r="R3267" s="261"/>
      <c r="S3267" s="261"/>
      <c r="T3267" s="262"/>
      <c r="U3267" s="14"/>
      <c r="V3267" s="14"/>
      <c r="W3267" s="14"/>
      <c r="X3267" s="14"/>
      <c r="Y3267" s="14"/>
      <c r="Z3267" s="14"/>
      <c r="AA3267" s="14"/>
      <c r="AB3267" s="14"/>
      <c r="AC3267" s="14"/>
      <c r="AD3267" s="14"/>
      <c r="AE3267" s="14"/>
      <c r="AT3267" s="263" t="s">
        <v>188</v>
      </c>
      <c r="AU3267" s="263" t="s">
        <v>82</v>
      </c>
      <c r="AV3267" s="14" t="s">
        <v>82</v>
      </c>
      <c r="AW3267" s="14" t="s">
        <v>30</v>
      </c>
      <c r="AX3267" s="14" t="s">
        <v>73</v>
      </c>
      <c r="AY3267" s="263" t="s">
        <v>129</v>
      </c>
    </row>
    <row r="3268" spans="1:51" s="16" customFormat="1" ht="12">
      <c r="A3268" s="16"/>
      <c r="B3268" s="286"/>
      <c r="C3268" s="287"/>
      <c r="D3268" s="234" t="s">
        <v>188</v>
      </c>
      <c r="E3268" s="288" t="s">
        <v>1</v>
      </c>
      <c r="F3268" s="289" t="s">
        <v>451</v>
      </c>
      <c r="G3268" s="287"/>
      <c r="H3268" s="290">
        <v>36.847</v>
      </c>
      <c r="I3268" s="291"/>
      <c r="J3268" s="287"/>
      <c r="K3268" s="287"/>
      <c r="L3268" s="292"/>
      <c r="M3268" s="293"/>
      <c r="N3268" s="294"/>
      <c r="O3268" s="294"/>
      <c r="P3268" s="294"/>
      <c r="Q3268" s="294"/>
      <c r="R3268" s="294"/>
      <c r="S3268" s="294"/>
      <c r="T3268" s="295"/>
      <c r="U3268" s="16"/>
      <c r="V3268" s="16"/>
      <c r="W3268" s="16"/>
      <c r="X3268" s="16"/>
      <c r="Y3268" s="16"/>
      <c r="Z3268" s="16"/>
      <c r="AA3268" s="16"/>
      <c r="AB3268" s="16"/>
      <c r="AC3268" s="16"/>
      <c r="AD3268" s="16"/>
      <c r="AE3268" s="16"/>
      <c r="AT3268" s="296" t="s">
        <v>188</v>
      </c>
      <c r="AU3268" s="296" t="s">
        <v>82</v>
      </c>
      <c r="AV3268" s="16" t="s">
        <v>141</v>
      </c>
      <c r="AW3268" s="16" t="s">
        <v>30</v>
      </c>
      <c r="AX3268" s="16" t="s">
        <v>73</v>
      </c>
      <c r="AY3268" s="296" t="s">
        <v>129</v>
      </c>
    </row>
    <row r="3269" spans="1:51" s="15" customFormat="1" ht="12">
      <c r="A3269" s="15"/>
      <c r="B3269" s="264"/>
      <c r="C3269" s="265"/>
      <c r="D3269" s="234" t="s">
        <v>188</v>
      </c>
      <c r="E3269" s="266" t="s">
        <v>1</v>
      </c>
      <c r="F3269" s="267" t="s">
        <v>197</v>
      </c>
      <c r="G3269" s="265"/>
      <c r="H3269" s="268">
        <v>36.847</v>
      </c>
      <c r="I3269" s="269"/>
      <c r="J3269" s="265"/>
      <c r="K3269" s="265"/>
      <c r="L3269" s="270"/>
      <c r="M3269" s="271"/>
      <c r="N3269" s="272"/>
      <c r="O3269" s="272"/>
      <c r="P3269" s="272"/>
      <c r="Q3269" s="272"/>
      <c r="R3269" s="272"/>
      <c r="S3269" s="272"/>
      <c r="T3269" s="273"/>
      <c r="U3269" s="15"/>
      <c r="V3269" s="15"/>
      <c r="W3269" s="15"/>
      <c r="X3269" s="15"/>
      <c r="Y3269" s="15"/>
      <c r="Z3269" s="15"/>
      <c r="AA3269" s="15"/>
      <c r="AB3269" s="15"/>
      <c r="AC3269" s="15"/>
      <c r="AD3269" s="15"/>
      <c r="AE3269" s="15"/>
      <c r="AT3269" s="274" t="s">
        <v>188</v>
      </c>
      <c r="AU3269" s="274" t="s">
        <v>82</v>
      </c>
      <c r="AV3269" s="15" t="s">
        <v>136</v>
      </c>
      <c r="AW3269" s="15" t="s">
        <v>30</v>
      </c>
      <c r="AX3269" s="15" t="s">
        <v>80</v>
      </c>
      <c r="AY3269" s="274" t="s">
        <v>129</v>
      </c>
    </row>
    <row r="3270" spans="1:65" s="2" customFormat="1" ht="37.8" customHeight="1">
      <c r="A3270" s="39"/>
      <c r="B3270" s="40"/>
      <c r="C3270" s="275" t="s">
        <v>1832</v>
      </c>
      <c r="D3270" s="275" t="s">
        <v>293</v>
      </c>
      <c r="E3270" s="276" t="s">
        <v>1833</v>
      </c>
      <c r="F3270" s="277" t="s">
        <v>1834</v>
      </c>
      <c r="G3270" s="278" t="s">
        <v>187</v>
      </c>
      <c r="H3270" s="279">
        <v>40.532</v>
      </c>
      <c r="I3270" s="280"/>
      <c r="J3270" s="281">
        <f>ROUND(I3270*H3270,2)</f>
        <v>0</v>
      </c>
      <c r="K3270" s="282"/>
      <c r="L3270" s="283"/>
      <c r="M3270" s="284" t="s">
        <v>1</v>
      </c>
      <c r="N3270" s="285" t="s">
        <v>38</v>
      </c>
      <c r="O3270" s="92"/>
      <c r="P3270" s="230">
        <f>O3270*H3270</f>
        <v>0</v>
      </c>
      <c r="Q3270" s="230">
        <v>0</v>
      </c>
      <c r="R3270" s="230">
        <f>Q3270*H3270</f>
        <v>0</v>
      </c>
      <c r="S3270" s="230">
        <v>0</v>
      </c>
      <c r="T3270" s="231">
        <f>S3270*H3270</f>
        <v>0</v>
      </c>
      <c r="U3270" s="39"/>
      <c r="V3270" s="39"/>
      <c r="W3270" s="39"/>
      <c r="X3270" s="39"/>
      <c r="Y3270" s="39"/>
      <c r="Z3270" s="39"/>
      <c r="AA3270" s="39"/>
      <c r="AB3270" s="39"/>
      <c r="AC3270" s="39"/>
      <c r="AD3270" s="39"/>
      <c r="AE3270" s="39"/>
      <c r="AR3270" s="232" t="s">
        <v>291</v>
      </c>
      <c r="AT3270" s="232" t="s">
        <v>293</v>
      </c>
      <c r="AU3270" s="232" t="s">
        <v>82</v>
      </c>
      <c r="AY3270" s="18" t="s">
        <v>129</v>
      </c>
      <c r="BE3270" s="233">
        <f>IF(N3270="základní",J3270,0)</f>
        <v>0</v>
      </c>
      <c r="BF3270" s="233">
        <f>IF(N3270="snížená",J3270,0)</f>
        <v>0</v>
      </c>
      <c r="BG3270" s="233">
        <f>IF(N3270="zákl. přenesená",J3270,0)</f>
        <v>0</v>
      </c>
      <c r="BH3270" s="233">
        <f>IF(N3270="sníž. přenesená",J3270,0)</f>
        <v>0</v>
      </c>
      <c r="BI3270" s="233">
        <f>IF(N3270="nulová",J3270,0)</f>
        <v>0</v>
      </c>
      <c r="BJ3270" s="18" t="s">
        <v>80</v>
      </c>
      <c r="BK3270" s="233">
        <f>ROUND(I3270*H3270,2)</f>
        <v>0</v>
      </c>
      <c r="BL3270" s="18" t="s">
        <v>248</v>
      </c>
      <c r="BM3270" s="232" t="s">
        <v>1835</v>
      </c>
    </row>
    <row r="3271" spans="1:47" s="2" customFormat="1" ht="12">
      <c r="A3271" s="39"/>
      <c r="B3271" s="40"/>
      <c r="C3271" s="41"/>
      <c r="D3271" s="234" t="s">
        <v>137</v>
      </c>
      <c r="E3271" s="41"/>
      <c r="F3271" s="235" t="s">
        <v>1834</v>
      </c>
      <c r="G3271" s="41"/>
      <c r="H3271" s="41"/>
      <c r="I3271" s="236"/>
      <c r="J3271" s="41"/>
      <c r="K3271" s="41"/>
      <c r="L3271" s="45"/>
      <c r="M3271" s="237"/>
      <c r="N3271" s="238"/>
      <c r="O3271" s="92"/>
      <c r="P3271" s="92"/>
      <c r="Q3271" s="92"/>
      <c r="R3271" s="92"/>
      <c r="S3271" s="92"/>
      <c r="T3271" s="93"/>
      <c r="U3271" s="39"/>
      <c r="V3271" s="39"/>
      <c r="W3271" s="39"/>
      <c r="X3271" s="39"/>
      <c r="Y3271" s="39"/>
      <c r="Z3271" s="39"/>
      <c r="AA3271" s="39"/>
      <c r="AB3271" s="39"/>
      <c r="AC3271" s="39"/>
      <c r="AD3271" s="39"/>
      <c r="AE3271" s="39"/>
      <c r="AT3271" s="18" t="s">
        <v>137</v>
      </c>
      <c r="AU3271" s="18" t="s">
        <v>82</v>
      </c>
    </row>
    <row r="3272" spans="1:51" s="14" customFormat="1" ht="12">
      <c r="A3272" s="14"/>
      <c r="B3272" s="253"/>
      <c r="C3272" s="254"/>
      <c r="D3272" s="234" t="s">
        <v>188</v>
      </c>
      <c r="E3272" s="255" t="s">
        <v>1</v>
      </c>
      <c r="F3272" s="256" t="s">
        <v>1836</v>
      </c>
      <c r="G3272" s="254"/>
      <c r="H3272" s="257">
        <v>40.532</v>
      </c>
      <c r="I3272" s="258"/>
      <c r="J3272" s="254"/>
      <c r="K3272" s="254"/>
      <c r="L3272" s="259"/>
      <c r="M3272" s="260"/>
      <c r="N3272" s="261"/>
      <c r="O3272" s="261"/>
      <c r="P3272" s="261"/>
      <c r="Q3272" s="261"/>
      <c r="R3272" s="261"/>
      <c r="S3272" s="261"/>
      <c r="T3272" s="262"/>
      <c r="U3272" s="14"/>
      <c r="V3272" s="14"/>
      <c r="W3272" s="14"/>
      <c r="X3272" s="14"/>
      <c r="Y3272" s="14"/>
      <c r="Z3272" s="14"/>
      <c r="AA3272" s="14"/>
      <c r="AB3272" s="14"/>
      <c r="AC3272" s="14"/>
      <c r="AD3272" s="14"/>
      <c r="AE3272" s="14"/>
      <c r="AT3272" s="263" t="s">
        <v>188</v>
      </c>
      <c r="AU3272" s="263" t="s">
        <v>82</v>
      </c>
      <c r="AV3272" s="14" t="s">
        <v>82</v>
      </c>
      <c r="AW3272" s="14" t="s">
        <v>30</v>
      </c>
      <c r="AX3272" s="14" t="s">
        <v>73</v>
      </c>
      <c r="AY3272" s="263" t="s">
        <v>129</v>
      </c>
    </row>
    <row r="3273" spans="1:51" s="15" customFormat="1" ht="12">
      <c r="A3273" s="15"/>
      <c r="B3273" s="264"/>
      <c r="C3273" s="265"/>
      <c r="D3273" s="234" t="s">
        <v>188</v>
      </c>
      <c r="E3273" s="266" t="s">
        <v>1</v>
      </c>
      <c r="F3273" s="267" t="s">
        <v>197</v>
      </c>
      <c r="G3273" s="265"/>
      <c r="H3273" s="268">
        <v>40.532</v>
      </c>
      <c r="I3273" s="269"/>
      <c r="J3273" s="265"/>
      <c r="K3273" s="265"/>
      <c r="L3273" s="270"/>
      <c r="M3273" s="271"/>
      <c r="N3273" s="272"/>
      <c r="O3273" s="272"/>
      <c r="P3273" s="272"/>
      <c r="Q3273" s="272"/>
      <c r="R3273" s="272"/>
      <c r="S3273" s="272"/>
      <c r="T3273" s="273"/>
      <c r="U3273" s="15"/>
      <c r="V3273" s="15"/>
      <c r="W3273" s="15"/>
      <c r="X3273" s="15"/>
      <c r="Y3273" s="15"/>
      <c r="Z3273" s="15"/>
      <c r="AA3273" s="15"/>
      <c r="AB3273" s="15"/>
      <c r="AC3273" s="15"/>
      <c r="AD3273" s="15"/>
      <c r="AE3273" s="15"/>
      <c r="AT3273" s="274" t="s">
        <v>188</v>
      </c>
      <c r="AU3273" s="274" t="s">
        <v>82</v>
      </c>
      <c r="AV3273" s="15" t="s">
        <v>136</v>
      </c>
      <c r="AW3273" s="15" t="s">
        <v>30</v>
      </c>
      <c r="AX3273" s="15" t="s">
        <v>80</v>
      </c>
      <c r="AY3273" s="274" t="s">
        <v>129</v>
      </c>
    </row>
    <row r="3274" spans="1:65" s="2" customFormat="1" ht="21.75" customHeight="1">
      <c r="A3274" s="39"/>
      <c r="B3274" s="40"/>
      <c r="C3274" s="220" t="s">
        <v>1078</v>
      </c>
      <c r="D3274" s="220" t="s">
        <v>132</v>
      </c>
      <c r="E3274" s="221" t="s">
        <v>1808</v>
      </c>
      <c r="F3274" s="222" t="s">
        <v>1809</v>
      </c>
      <c r="G3274" s="223" t="s">
        <v>230</v>
      </c>
      <c r="H3274" s="224">
        <v>35.25</v>
      </c>
      <c r="I3274" s="225"/>
      <c r="J3274" s="226">
        <f>ROUND(I3274*H3274,2)</f>
        <v>0</v>
      </c>
      <c r="K3274" s="227"/>
      <c r="L3274" s="45"/>
      <c r="M3274" s="228" t="s">
        <v>1</v>
      </c>
      <c r="N3274" s="229" t="s">
        <v>38</v>
      </c>
      <c r="O3274" s="92"/>
      <c r="P3274" s="230">
        <f>O3274*H3274</f>
        <v>0</v>
      </c>
      <c r="Q3274" s="230">
        <v>0</v>
      </c>
      <c r="R3274" s="230">
        <f>Q3274*H3274</f>
        <v>0</v>
      </c>
      <c r="S3274" s="230">
        <v>0</v>
      </c>
      <c r="T3274" s="231">
        <f>S3274*H3274</f>
        <v>0</v>
      </c>
      <c r="U3274" s="39"/>
      <c r="V3274" s="39"/>
      <c r="W3274" s="39"/>
      <c r="X3274" s="39"/>
      <c r="Y3274" s="39"/>
      <c r="Z3274" s="39"/>
      <c r="AA3274" s="39"/>
      <c r="AB3274" s="39"/>
      <c r="AC3274" s="39"/>
      <c r="AD3274" s="39"/>
      <c r="AE3274" s="39"/>
      <c r="AR3274" s="232" t="s">
        <v>248</v>
      </c>
      <c r="AT3274" s="232" t="s">
        <v>132</v>
      </c>
      <c r="AU3274" s="232" t="s">
        <v>82</v>
      </c>
      <c r="AY3274" s="18" t="s">
        <v>129</v>
      </c>
      <c r="BE3274" s="233">
        <f>IF(N3274="základní",J3274,0)</f>
        <v>0</v>
      </c>
      <c r="BF3274" s="233">
        <f>IF(N3274="snížená",J3274,0)</f>
        <v>0</v>
      </c>
      <c r="BG3274" s="233">
        <f>IF(N3274="zákl. přenesená",J3274,0)</f>
        <v>0</v>
      </c>
      <c r="BH3274" s="233">
        <f>IF(N3274="sníž. přenesená",J3274,0)</f>
        <v>0</v>
      </c>
      <c r="BI3274" s="233">
        <f>IF(N3274="nulová",J3274,0)</f>
        <v>0</v>
      </c>
      <c r="BJ3274" s="18" t="s">
        <v>80</v>
      </c>
      <c r="BK3274" s="233">
        <f>ROUND(I3274*H3274,2)</f>
        <v>0</v>
      </c>
      <c r="BL3274" s="18" t="s">
        <v>248</v>
      </c>
      <c r="BM3274" s="232" t="s">
        <v>1837</v>
      </c>
    </row>
    <row r="3275" spans="1:47" s="2" customFormat="1" ht="12">
      <c r="A3275" s="39"/>
      <c r="B3275" s="40"/>
      <c r="C3275" s="41"/>
      <c r="D3275" s="234" t="s">
        <v>137</v>
      </c>
      <c r="E3275" s="41"/>
      <c r="F3275" s="235" t="s">
        <v>1809</v>
      </c>
      <c r="G3275" s="41"/>
      <c r="H3275" s="41"/>
      <c r="I3275" s="236"/>
      <c r="J3275" s="41"/>
      <c r="K3275" s="41"/>
      <c r="L3275" s="45"/>
      <c r="M3275" s="237"/>
      <c r="N3275" s="238"/>
      <c r="O3275" s="92"/>
      <c r="P3275" s="92"/>
      <c r="Q3275" s="92"/>
      <c r="R3275" s="92"/>
      <c r="S3275" s="92"/>
      <c r="T3275" s="93"/>
      <c r="U3275" s="39"/>
      <c r="V3275" s="39"/>
      <c r="W3275" s="39"/>
      <c r="X3275" s="39"/>
      <c r="Y3275" s="39"/>
      <c r="Z3275" s="39"/>
      <c r="AA3275" s="39"/>
      <c r="AB3275" s="39"/>
      <c r="AC3275" s="39"/>
      <c r="AD3275" s="39"/>
      <c r="AE3275" s="39"/>
      <c r="AT3275" s="18" t="s">
        <v>137</v>
      </c>
      <c r="AU3275" s="18" t="s">
        <v>82</v>
      </c>
    </row>
    <row r="3276" spans="1:51" s="13" customFormat="1" ht="12">
      <c r="A3276" s="13"/>
      <c r="B3276" s="243"/>
      <c r="C3276" s="244"/>
      <c r="D3276" s="234" t="s">
        <v>188</v>
      </c>
      <c r="E3276" s="245" t="s">
        <v>1</v>
      </c>
      <c r="F3276" s="246" t="s">
        <v>374</v>
      </c>
      <c r="G3276" s="244"/>
      <c r="H3276" s="245" t="s">
        <v>1</v>
      </c>
      <c r="I3276" s="247"/>
      <c r="J3276" s="244"/>
      <c r="K3276" s="244"/>
      <c r="L3276" s="248"/>
      <c r="M3276" s="249"/>
      <c r="N3276" s="250"/>
      <c r="O3276" s="250"/>
      <c r="P3276" s="250"/>
      <c r="Q3276" s="250"/>
      <c r="R3276" s="250"/>
      <c r="S3276" s="250"/>
      <c r="T3276" s="251"/>
      <c r="U3276" s="13"/>
      <c r="V3276" s="13"/>
      <c r="W3276" s="13"/>
      <c r="X3276" s="13"/>
      <c r="Y3276" s="13"/>
      <c r="Z3276" s="13"/>
      <c r="AA3276" s="13"/>
      <c r="AB3276" s="13"/>
      <c r="AC3276" s="13"/>
      <c r="AD3276" s="13"/>
      <c r="AE3276" s="13"/>
      <c r="AT3276" s="252" t="s">
        <v>188</v>
      </c>
      <c r="AU3276" s="252" t="s">
        <v>82</v>
      </c>
      <c r="AV3276" s="13" t="s">
        <v>80</v>
      </c>
      <c r="AW3276" s="13" t="s">
        <v>30</v>
      </c>
      <c r="AX3276" s="13" t="s">
        <v>73</v>
      </c>
      <c r="AY3276" s="252" t="s">
        <v>129</v>
      </c>
    </row>
    <row r="3277" spans="1:51" s="13" customFormat="1" ht="12">
      <c r="A3277" s="13"/>
      <c r="B3277" s="243"/>
      <c r="C3277" s="244"/>
      <c r="D3277" s="234" t="s">
        <v>188</v>
      </c>
      <c r="E3277" s="245" t="s">
        <v>1</v>
      </c>
      <c r="F3277" s="246" t="s">
        <v>205</v>
      </c>
      <c r="G3277" s="244"/>
      <c r="H3277" s="245" t="s">
        <v>1</v>
      </c>
      <c r="I3277" s="247"/>
      <c r="J3277" s="244"/>
      <c r="K3277" s="244"/>
      <c r="L3277" s="248"/>
      <c r="M3277" s="249"/>
      <c r="N3277" s="250"/>
      <c r="O3277" s="250"/>
      <c r="P3277" s="250"/>
      <c r="Q3277" s="250"/>
      <c r="R3277" s="250"/>
      <c r="S3277" s="250"/>
      <c r="T3277" s="251"/>
      <c r="U3277" s="13"/>
      <c r="V3277" s="13"/>
      <c r="W3277" s="13"/>
      <c r="X3277" s="13"/>
      <c r="Y3277" s="13"/>
      <c r="Z3277" s="13"/>
      <c r="AA3277" s="13"/>
      <c r="AB3277" s="13"/>
      <c r="AC3277" s="13"/>
      <c r="AD3277" s="13"/>
      <c r="AE3277" s="13"/>
      <c r="AT3277" s="252" t="s">
        <v>188</v>
      </c>
      <c r="AU3277" s="252" t="s">
        <v>82</v>
      </c>
      <c r="AV3277" s="13" t="s">
        <v>80</v>
      </c>
      <c r="AW3277" s="13" t="s">
        <v>30</v>
      </c>
      <c r="AX3277" s="13" t="s">
        <v>73</v>
      </c>
      <c r="AY3277" s="252" t="s">
        <v>129</v>
      </c>
    </row>
    <row r="3278" spans="1:51" s="14" customFormat="1" ht="12">
      <c r="A3278" s="14"/>
      <c r="B3278" s="253"/>
      <c r="C3278" s="254"/>
      <c r="D3278" s="234" t="s">
        <v>188</v>
      </c>
      <c r="E3278" s="255" t="s">
        <v>1</v>
      </c>
      <c r="F3278" s="256" t="s">
        <v>1838</v>
      </c>
      <c r="G3278" s="254"/>
      <c r="H3278" s="257">
        <v>19.15</v>
      </c>
      <c r="I3278" s="258"/>
      <c r="J3278" s="254"/>
      <c r="K3278" s="254"/>
      <c r="L3278" s="259"/>
      <c r="M3278" s="260"/>
      <c r="N3278" s="261"/>
      <c r="O3278" s="261"/>
      <c r="P3278" s="261"/>
      <c r="Q3278" s="261"/>
      <c r="R3278" s="261"/>
      <c r="S3278" s="261"/>
      <c r="T3278" s="262"/>
      <c r="U3278" s="14"/>
      <c r="V3278" s="14"/>
      <c r="W3278" s="14"/>
      <c r="X3278" s="14"/>
      <c r="Y3278" s="14"/>
      <c r="Z3278" s="14"/>
      <c r="AA3278" s="14"/>
      <c r="AB3278" s="14"/>
      <c r="AC3278" s="14"/>
      <c r="AD3278" s="14"/>
      <c r="AE3278" s="14"/>
      <c r="AT3278" s="263" t="s">
        <v>188</v>
      </c>
      <c r="AU3278" s="263" t="s">
        <v>82</v>
      </c>
      <c r="AV3278" s="14" t="s">
        <v>82</v>
      </c>
      <c r="AW3278" s="14" t="s">
        <v>30</v>
      </c>
      <c r="AX3278" s="14" t="s">
        <v>73</v>
      </c>
      <c r="AY3278" s="263" t="s">
        <v>129</v>
      </c>
    </row>
    <row r="3279" spans="1:51" s="13" customFormat="1" ht="12">
      <c r="A3279" s="13"/>
      <c r="B3279" s="243"/>
      <c r="C3279" s="244"/>
      <c r="D3279" s="234" t="s">
        <v>188</v>
      </c>
      <c r="E3279" s="245" t="s">
        <v>1</v>
      </c>
      <c r="F3279" s="246" t="s">
        <v>380</v>
      </c>
      <c r="G3279" s="244"/>
      <c r="H3279" s="245" t="s">
        <v>1</v>
      </c>
      <c r="I3279" s="247"/>
      <c r="J3279" s="244"/>
      <c r="K3279" s="244"/>
      <c r="L3279" s="248"/>
      <c r="M3279" s="249"/>
      <c r="N3279" s="250"/>
      <c r="O3279" s="250"/>
      <c r="P3279" s="250"/>
      <c r="Q3279" s="250"/>
      <c r="R3279" s="250"/>
      <c r="S3279" s="250"/>
      <c r="T3279" s="251"/>
      <c r="U3279" s="13"/>
      <c r="V3279" s="13"/>
      <c r="W3279" s="13"/>
      <c r="X3279" s="13"/>
      <c r="Y3279" s="13"/>
      <c r="Z3279" s="13"/>
      <c r="AA3279" s="13"/>
      <c r="AB3279" s="13"/>
      <c r="AC3279" s="13"/>
      <c r="AD3279" s="13"/>
      <c r="AE3279" s="13"/>
      <c r="AT3279" s="252" t="s">
        <v>188</v>
      </c>
      <c r="AU3279" s="252" t="s">
        <v>82</v>
      </c>
      <c r="AV3279" s="13" t="s">
        <v>80</v>
      </c>
      <c r="AW3279" s="13" t="s">
        <v>30</v>
      </c>
      <c r="AX3279" s="13" t="s">
        <v>73</v>
      </c>
      <c r="AY3279" s="252" t="s">
        <v>129</v>
      </c>
    </row>
    <row r="3280" spans="1:51" s="14" customFormat="1" ht="12">
      <c r="A3280" s="14"/>
      <c r="B3280" s="253"/>
      <c r="C3280" s="254"/>
      <c r="D3280" s="234" t="s">
        <v>188</v>
      </c>
      <c r="E3280" s="255" t="s">
        <v>1</v>
      </c>
      <c r="F3280" s="256" t="s">
        <v>1839</v>
      </c>
      <c r="G3280" s="254"/>
      <c r="H3280" s="257">
        <v>16.1</v>
      </c>
      <c r="I3280" s="258"/>
      <c r="J3280" s="254"/>
      <c r="K3280" s="254"/>
      <c r="L3280" s="259"/>
      <c r="M3280" s="260"/>
      <c r="N3280" s="261"/>
      <c r="O3280" s="261"/>
      <c r="P3280" s="261"/>
      <c r="Q3280" s="261"/>
      <c r="R3280" s="261"/>
      <c r="S3280" s="261"/>
      <c r="T3280" s="262"/>
      <c r="U3280" s="14"/>
      <c r="V3280" s="14"/>
      <c r="W3280" s="14"/>
      <c r="X3280" s="14"/>
      <c r="Y3280" s="14"/>
      <c r="Z3280" s="14"/>
      <c r="AA3280" s="14"/>
      <c r="AB3280" s="14"/>
      <c r="AC3280" s="14"/>
      <c r="AD3280" s="14"/>
      <c r="AE3280" s="14"/>
      <c r="AT3280" s="263" t="s">
        <v>188</v>
      </c>
      <c r="AU3280" s="263" t="s">
        <v>82</v>
      </c>
      <c r="AV3280" s="14" t="s">
        <v>82</v>
      </c>
      <c r="AW3280" s="14" t="s">
        <v>30</v>
      </c>
      <c r="AX3280" s="14" t="s">
        <v>73</v>
      </c>
      <c r="AY3280" s="263" t="s">
        <v>129</v>
      </c>
    </row>
    <row r="3281" spans="1:51" s="16" customFormat="1" ht="12">
      <c r="A3281" s="16"/>
      <c r="B3281" s="286"/>
      <c r="C3281" s="287"/>
      <c r="D3281" s="234" t="s">
        <v>188</v>
      </c>
      <c r="E3281" s="288" t="s">
        <v>1</v>
      </c>
      <c r="F3281" s="289" t="s">
        <v>451</v>
      </c>
      <c r="G3281" s="287"/>
      <c r="H3281" s="290">
        <v>35.25</v>
      </c>
      <c r="I3281" s="291"/>
      <c r="J3281" s="287"/>
      <c r="K3281" s="287"/>
      <c r="L3281" s="292"/>
      <c r="M3281" s="293"/>
      <c r="N3281" s="294"/>
      <c r="O3281" s="294"/>
      <c r="P3281" s="294"/>
      <c r="Q3281" s="294"/>
      <c r="R3281" s="294"/>
      <c r="S3281" s="294"/>
      <c r="T3281" s="295"/>
      <c r="U3281" s="16"/>
      <c r="V3281" s="16"/>
      <c r="W3281" s="16"/>
      <c r="X3281" s="16"/>
      <c r="Y3281" s="16"/>
      <c r="Z3281" s="16"/>
      <c r="AA3281" s="16"/>
      <c r="AB3281" s="16"/>
      <c r="AC3281" s="16"/>
      <c r="AD3281" s="16"/>
      <c r="AE3281" s="16"/>
      <c r="AT3281" s="296" t="s">
        <v>188</v>
      </c>
      <c r="AU3281" s="296" t="s">
        <v>82</v>
      </c>
      <c r="AV3281" s="16" t="s">
        <v>141</v>
      </c>
      <c r="AW3281" s="16" t="s">
        <v>30</v>
      </c>
      <c r="AX3281" s="16" t="s">
        <v>73</v>
      </c>
      <c r="AY3281" s="296" t="s">
        <v>129</v>
      </c>
    </row>
    <row r="3282" spans="1:51" s="15" customFormat="1" ht="12">
      <c r="A3282" s="15"/>
      <c r="B3282" s="264"/>
      <c r="C3282" s="265"/>
      <c r="D3282" s="234" t="s">
        <v>188</v>
      </c>
      <c r="E3282" s="266" t="s">
        <v>1</v>
      </c>
      <c r="F3282" s="267" t="s">
        <v>197</v>
      </c>
      <c r="G3282" s="265"/>
      <c r="H3282" s="268">
        <v>35.25</v>
      </c>
      <c r="I3282" s="269"/>
      <c r="J3282" s="265"/>
      <c r="K3282" s="265"/>
      <c r="L3282" s="270"/>
      <c r="M3282" s="271"/>
      <c r="N3282" s="272"/>
      <c r="O3282" s="272"/>
      <c r="P3282" s="272"/>
      <c r="Q3282" s="272"/>
      <c r="R3282" s="272"/>
      <c r="S3282" s="272"/>
      <c r="T3282" s="273"/>
      <c r="U3282" s="15"/>
      <c r="V3282" s="15"/>
      <c r="W3282" s="15"/>
      <c r="X3282" s="15"/>
      <c r="Y3282" s="15"/>
      <c r="Z3282" s="15"/>
      <c r="AA3282" s="15"/>
      <c r="AB3282" s="15"/>
      <c r="AC3282" s="15"/>
      <c r="AD3282" s="15"/>
      <c r="AE3282" s="15"/>
      <c r="AT3282" s="274" t="s">
        <v>188</v>
      </c>
      <c r="AU3282" s="274" t="s">
        <v>82</v>
      </c>
      <c r="AV3282" s="15" t="s">
        <v>136</v>
      </c>
      <c r="AW3282" s="15" t="s">
        <v>30</v>
      </c>
      <c r="AX3282" s="15" t="s">
        <v>80</v>
      </c>
      <c r="AY3282" s="274" t="s">
        <v>129</v>
      </c>
    </row>
    <row r="3283" spans="1:65" s="2" customFormat="1" ht="24.15" customHeight="1">
      <c r="A3283" s="39"/>
      <c r="B3283" s="40"/>
      <c r="C3283" s="275" t="s">
        <v>1840</v>
      </c>
      <c r="D3283" s="275" t="s">
        <v>293</v>
      </c>
      <c r="E3283" s="276" t="s">
        <v>1841</v>
      </c>
      <c r="F3283" s="277" t="s">
        <v>1842</v>
      </c>
      <c r="G3283" s="278" t="s">
        <v>230</v>
      </c>
      <c r="H3283" s="279">
        <v>122.76</v>
      </c>
      <c r="I3283" s="280"/>
      <c r="J3283" s="281">
        <f>ROUND(I3283*H3283,2)</f>
        <v>0</v>
      </c>
      <c r="K3283" s="282"/>
      <c r="L3283" s="283"/>
      <c r="M3283" s="284" t="s">
        <v>1</v>
      </c>
      <c r="N3283" s="285" t="s">
        <v>38</v>
      </c>
      <c r="O3283" s="92"/>
      <c r="P3283" s="230">
        <f>O3283*H3283</f>
        <v>0</v>
      </c>
      <c r="Q3283" s="230">
        <v>0</v>
      </c>
      <c r="R3283" s="230">
        <f>Q3283*H3283</f>
        <v>0</v>
      </c>
      <c r="S3283" s="230">
        <v>0</v>
      </c>
      <c r="T3283" s="231">
        <f>S3283*H3283</f>
        <v>0</v>
      </c>
      <c r="U3283" s="39"/>
      <c r="V3283" s="39"/>
      <c r="W3283" s="39"/>
      <c r="X3283" s="39"/>
      <c r="Y3283" s="39"/>
      <c r="Z3283" s="39"/>
      <c r="AA3283" s="39"/>
      <c r="AB3283" s="39"/>
      <c r="AC3283" s="39"/>
      <c r="AD3283" s="39"/>
      <c r="AE3283" s="39"/>
      <c r="AR3283" s="232" t="s">
        <v>291</v>
      </c>
      <c r="AT3283" s="232" t="s">
        <v>293</v>
      </c>
      <c r="AU3283" s="232" t="s">
        <v>82</v>
      </c>
      <c r="AY3283" s="18" t="s">
        <v>129</v>
      </c>
      <c r="BE3283" s="233">
        <f>IF(N3283="základní",J3283,0)</f>
        <v>0</v>
      </c>
      <c r="BF3283" s="233">
        <f>IF(N3283="snížená",J3283,0)</f>
        <v>0</v>
      </c>
      <c r="BG3283" s="233">
        <f>IF(N3283="zákl. přenesená",J3283,0)</f>
        <v>0</v>
      </c>
      <c r="BH3283" s="233">
        <f>IF(N3283="sníž. přenesená",J3283,0)</f>
        <v>0</v>
      </c>
      <c r="BI3283" s="233">
        <f>IF(N3283="nulová",J3283,0)</f>
        <v>0</v>
      </c>
      <c r="BJ3283" s="18" t="s">
        <v>80</v>
      </c>
      <c r="BK3283" s="233">
        <f>ROUND(I3283*H3283,2)</f>
        <v>0</v>
      </c>
      <c r="BL3283" s="18" t="s">
        <v>248</v>
      </c>
      <c r="BM3283" s="232" t="s">
        <v>1843</v>
      </c>
    </row>
    <row r="3284" spans="1:47" s="2" customFormat="1" ht="12">
      <c r="A3284" s="39"/>
      <c r="B3284" s="40"/>
      <c r="C3284" s="41"/>
      <c r="D3284" s="234" t="s">
        <v>137</v>
      </c>
      <c r="E3284" s="41"/>
      <c r="F3284" s="235" t="s">
        <v>1842</v>
      </c>
      <c r="G3284" s="41"/>
      <c r="H3284" s="41"/>
      <c r="I3284" s="236"/>
      <c r="J3284" s="41"/>
      <c r="K3284" s="41"/>
      <c r="L3284" s="45"/>
      <c r="M3284" s="237"/>
      <c r="N3284" s="238"/>
      <c r="O3284" s="92"/>
      <c r="P3284" s="92"/>
      <c r="Q3284" s="92"/>
      <c r="R3284" s="92"/>
      <c r="S3284" s="92"/>
      <c r="T3284" s="93"/>
      <c r="U3284" s="39"/>
      <c r="V3284" s="39"/>
      <c r="W3284" s="39"/>
      <c r="X3284" s="39"/>
      <c r="Y3284" s="39"/>
      <c r="Z3284" s="39"/>
      <c r="AA3284" s="39"/>
      <c r="AB3284" s="39"/>
      <c r="AC3284" s="39"/>
      <c r="AD3284" s="39"/>
      <c r="AE3284" s="39"/>
      <c r="AT3284" s="18" t="s">
        <v>137</v>
      </c>
      <c r="AU3284" s="18" t="s">
        <v>82</v>
      </c>
    </row>
    <row r="3285" spans="1:65" s="2" customFormat="1" ht="24.15" customHeight="1">
      <c r="A3285" s="39"/>
      <c r="B3285" s="40"/>
      <c r="C3285" s="275" t="s">
        <v>1292</v>
      </c>
      <c r="D3285" s="275" t="s">
        <v>293</v>
      </c>
      <c r="E3285" s="276" t="s">
        <v>1844</v>
      </c>
      <c r="F3285" s="277" t="s">
        <v>1845</v>
      </c>
      <c r="G3285" s="278" t="s">
        <v>230</v>
      </c>
      <c r="H3285" s="279">
        <v>9.95</v>
      </c>
      <c r="I3285" s="280"/>
      <c r="J3285" s="281">
        <f>ROUND(I3285*H3285,2)</f>
        <v>0</v>
      </c>
      <c r="K3285" s="282"/>
      <c r="L3285" s="283"/>
      <c r="M3285" s="284" t="s">
        <v>1</v>
      </c>
      <c r="N3285" s="285" t="s">
        <v>38</v>
      </c>
      <c r="O3285" s="92"/>
      <c r="P3285" s="230">
        <f>O3285*H3285</f>
        <v>0</v>
      </c>
      <c r="Q3285" s="230">
        <v>0</v>
      </c>
      <c r="R3285" s="230">
        <f>Q3285*H3285</f>
        <v>0</v>
      </c>
      <c r="S3285" s="230">
        <v>0</v>
      </c>
      <c r="T3285" s="231">
        <f>S3285*H3285</f>
        <v>0</v>
      </c>
      <c r="U3285" s="39"/>
      <c r="V3285" s="39"/>
      <c r="W3285" s="39"/>
      <c r="X3285" s="39"/>
      <c r="Y3285" s="39"/>
      <c r="Z3285" s="39"/>
      <c r="AA3285" s="39"/>
      <c r="AB3285" s="39"/>
      <c r="AC3285" s="39"/>
      <c r="AD3285" s="39"/>
      <c r="AE3285" s="39"/>
      <c r="AR3285" s="232" t="s">
        <v>291</v>
      </c>
      <c r="AT3285" s="232" t="s">
        <v>293</v>
      </c>
      <c r="AU3285" s="232" t="s">
        <v>82</v>
      </c>
      <c r="AY3285" s="18" t="s">
        <v>129</v>
      </c>
      <c r="BE3285" s="233">
        <f>IF(N3285="základní",J3285,0)</f>
        <v>0</v>
      </c>
      <c r="BF3285" s="233">
        <f>IF(N3285="snížená",J3285,0)</f>
        <v>0</v>
      </c>
      <c r="BG3285" s="233">
        <f>IF(N3285="zákl. přenesená",J3285,0)</f>
        <v>0</v>
      </c>
      <c r="BH3285" s="233">
        <f>IF(N3285="sníž. přenesená",J3285,0)</f>
        <v>0</v>
      </c>
      <c r="BI3285" s="233">
        <f>IF(N3285="nulová",J3285,0)</f>
        <v>0</v>
      </c>
      <c r="BJ3285" s="18" t="s">
        <v>80</v>
      </c>
      <c r="BK3285" s="233">
        <f>ROUND(I3285*H3285,2)</f>
        <v>0</v>
      </c>
      <c r="BL3285" s="18" t="s">
        <v>248</v>
      </c>
      <c r="BM3285" s="232" t="s">
        <v>1846</v>
      </c>
    </row>
    <row r="3286" spans="1:47" s="2" customFormat="1" ht="12">
      <c r="A3286" s="39"/>
      <c r="B3286" s="40"/>
      <c r="C3286" s="41"/>
      <c r="D3286" s="234" t="s">
        <v>137</v>
      </c>
      <c r="E3286" s="41"/>
      <c r="F3286" s="235" t="s">
        <v>1845</v>
      </c>
      <c r="G3286" s="41"/>
      <c r="H3286" s="41"/>
      <c r="I3286" s="236"/>
      <c r="J3286" s="41"/>
      <c r="K3286" s="41"/>
      <c r="L3286" s="45"/>
      <c r="M3286" s="237"/>
      <c r="N3286" s="238"/>
      <c r="O3286" s="92"/>
      <c r="P3286" s="92"/>
      <c r="Q3286" s="92"/>
      <c r="R3286" s="92"/>
      <c r="S3286" s="92"/>
      <c r="T3286" s="93"/>
      <c r="U3286" s="39"/>
      <c r="V3286" s="39"/>
      <c r="W3286" s="39"/>
      <c r="X3286" s="39"/>
      <c r="Y3286" s="39"/>
      <c r="Z3286" s="39"/>
      <c r="AA3286" s="39"/>
      <c r="AB3286" s="39"/>
      <c r="AC3286" s="39"/>
      <c r="AD3286" s="39"/>
      <c r="AE3286" s="39"/>
      <c r="AT3286" s="18" t="s">
        <v>137</v>
      </c>
      <c r="AU3286" s="18" t="s">
        <v>82</v>
      </c>
    </row>
    <row r="3287" spans="1:51" s="13" customFormat="1" ht="12">
      <c r="A3287" s="13"/>
      <c r="B3287" s="243"/>
      <c r="C3287" s="244"/>
      <c r="D3287" s="234" t="s">
        <v>188</v>
      </c>
      <c r="E3287" s="245" t="s">
        <v>1</v>
      </c>
      <c r="F3287" s="246" t="s">
        <v>374</v>
      </c>
      <c r="G3287" s="244"/>
      <c r="H3287" s="245" t="s">
        <v>1</v>
      </c>
      <c r="I3287" s="247"/>
      <c r="J3287" s="244"/>
      <c r="K3287" s="244"/>
      <c r="L3287" s="248"/>
      <c r="M3287" s="249"/>
      <c r="N3287" s="250"/>
      <c r="O3287" s="250"/>
      <c r="P3287" s="250"/>
      <c r="Q3287" s="250"/>
      <c r="R3287" s="250"/>
      <c r="S3287" s="250"/>
      <c r="T3287" s="251"/>
      <c r="U3287" s="13"/>
      <c r="V3287" s="13"/>
      <c r="W3287" s="13"/>
      <c r="X3287" s="13"/>
      <c r="Y3287" s="13"/>
      <c r="Z3287" s="13"/>
      <c r="AA3287" s="13"/>
      <c r="AB3287" s="13"/>
      <c r="AC3287" s="13"/>
      <c r="AD3287" s="13"/>
      <c r="AE3287" s="13"/>
      <c r="AT3287" s="252" t="s">
        <v>188</v>
      </c>
      <c r="AU3287" s="252" t="s">
        <v>82</v>
      </c>
      <c r="AV3287" s="13" t="s">
        <v>80</v>
      </c>
      <c r="AW3287" s="13" t="s">
        <v>30</v>
      </c>
      <c r="AX3287" s="13" t="s">
        <v>73</v>
      </c>
      <c r="AY3287" s="252" t="s">
        <v>129</v>
      </c>
    </row>
    <row r="3288" spans="1:51" s="13" customFormat="1" ht="12">
      <c r="A3288" s="13"/>
      <c r="B3288" s="243"/>
      <c r="C3288" s="244"/>
      <c r="D3288" s="234" t="s">
        <v>188</v>
      </c>
      <c r="E3288" s="245" t="s">
        <v>1</v>
      </c>
      <c r="F3288" s="246" t="s">
        <v>1847</v>
      </c>
      <c r="G3288" s="244"/>
      <c r="H3288" s="245" t="s">
        <v>1</v>
      </c>
      <c r="I3288" s="247"/>
      <c r="J3288" s="244"/>
      <c r="K3288" s="244"/>
      <c r="L3288" s="248"/>
      <c r="M3288" s="249"/>
      <c r="N3288" s="250"/>
      <c r="O3288" s="250"/>
      <c r="P3288" s="250"/>
      <c r="Q3288" s="250"/>
      <c r="R3288" s="250"/>
      <c r="S3288" s="250"/>
      <c r="T3288" s="251"/>
      <c r="U3288" s="13"/>
      <c r="V3288" s="13"/>
      <c r="W3288" s="13"/>
      <c r="X3288" s="13"/>
      <c r="Y3288" s="13"/>
      <c r="Z3288" s="13"/>
      <c r="AA3288" s="13"/>
      <c r="AB3288" s="13"/>
      <c r="AC3288" s="13"/>
      <c r="AD3288" s="13"/>
      <c r="AE3288" s="13"/>
      <c r="AT3288" s="252" t="s">
        <v>188</v>
      </c>
      <c r="AU3288" s="252" t="s">
        <v>82</v>
      </c>
      <c r="AV3288" s="13" t="s">
        <v>80</v>
      </c>
      <c r="AW3288" s="13" t="s">
        <v>30</v>
      </c>
      <c r="AX3288" s="13" t="s">
        <v>73</v>
      </c>
      <c r="AY3288" s="252" t="s">
        <v>129</v>
      </c>
    </row>
    <row r="3289" spans="1:51" s="14" customFormat="1" ht="12">
      <c r="A3289" s="14"/>
      <c r="B3289" s="253"/>
      <c r="C3289" s="254"/>
      <c r="D3289" s="234" t="s">
        <v>188</v>
      </c>
      <c r="E3289" s="255" t="s">
        <v>1</v>
      </c>
      <c r="F3289" s="256" t="s">
        <v>1848</v>
      </c>
      <c r="G3289" s="254"/>
      <c r="H3289" s="257">
        <v>1.5</v>
      </c>
      <c r="I3289" s="258"/>
      <c r="J3289" s="254"/>
      <c r="K3289" s="254"/>
      <c r="L3289" s="259"/>
      <c r="M3289" s="260"/>
      <c r="N3289" s="261"/>
      <c r="O3289" s="261"/>
      <c r="P3289" s="261"/>
      <c r="Q3289" s="261"/>
      <c r="R3289" s="261"/>
      <c r="S3289" s="261"/>
      <c r="T3289" s="262"/>
      <c r="U3289" s="14"/>
      <c r="V3289" s="14"/>
      <c r="W3289" s="14"/>
      <c r="X3289" s="14"/>
      <c r="Y3289" s="14"/>
      <c r="Z3289" s="14"/>
      <c r="AA3289" s="14"/>
      <c r="AB3289" s="14"/>
      <c r="AC3289" s="14"/>
      <c r="AD3289" s="14"/>
      <c r="AE3289" s="14"/>
      <c r="AT3289" s="263" t="s">
        <v>188</v>
      </c>
      <c r="AU3289" s="263" t="s">
        <v>82</v>
      </c>
      <c r="AV3289" s="14" t="s">
        <v>82</v>
      </c>
      <c r="AW3289" s="14" t="s">
        <v>30</v>
      </c>
      <c r="AX3289" s="14" t="s">
        <v>73</v>
      </c>
      <c r="AY3289" s="263" t="s">
        <v>129</v>
      </c>
    </row>
    <row r="3290" spans="1:51" s="13" customFormat="1" ht="12">
      <c r="A3290" s="13"/>
      <c r="B3290" s="243"/>
      <c r="C3290" s="244"/>
      <c r="D3290" s="234" t="s">
        <v>188</v>
      </c>
      <c r="E3290" s="245" t="s">
        <v>1</v>
      </c>
      <c r="F3290" s="246" t="s">
        <v>1849</v>
      </c>
      <c r="G3290" s="244"/>
      <c r="H3290" s="245" t="s">
        <v>1</v>
      </c>
      <c r="I3290" s="247"/>
      <c r="J3290" s="244"/>
      <c r="K3290" s="244"/>
      <c r="L3290" s="248"/>
      <c r="M3290" s="249"/>
      <c r="N3290" s="250"/>
      <c r="O3290" s="250"/>
      <c r="P3290" s="250"/>
      <c r="Q3290" s="250"/>
      <c r="R3290" s="250"/>
      <c r="S3290" s="250"/>
      <c r="T3290" s="251"/>
      <c r="U3290" s="13"/>
      <c r="V3290" s="13"/>
      <c r="W3290" s="13"/>
      <c r="X3290" s="13"/>
      <c r="Y3290" s="13"/>
      <c r="Z3290" s="13"/>
      <c r="AA3290" s="13"/>
      <c r="AB3290" s="13"/>
      <c r="AC3290" s="13"/>
      <c r="AD3290" s="13"/>
      <c r="AE3290" s="13"/>
      <c r="AT3290" s="252" t="s">
        <v>188</v>
      </c>
      <c r="AU3290" s="252" t="s">
        <v>82</v>
      </c>
      <c r="AV3290" s="13" t="s">
        <v>80</v>
      </c>
      <c r="AW3290" s="13" t="s">
        <v>30</v>
      </c>
      <c r="AX3290" s="13" t="s">
        <v>73</v>
      </c>
      <c r="AY3290" s="252" t="s">
        <v>129</v>
      </c>
    </row>
    <row r="3291" spans="1:51" s="14" customFormat="1" ht="12">
      <c r="A3291" s="14"/>
      <c r="B3291" s="253"/>
      <c r="C3291" s="254"/>
      <c r="D3291" s="234" t="s">
        <v>188</v>
      </c>
      <c r="E3291" s="255" t="s">
        <v>1</v>
      </c>
      <c r="F3291" s="256" t="s">
        <v>1850</v>
      </c>
      <c r="G3291" s="254"/>
      <c r="H3291" s="257">
        <v>0.8</v>
      </c>
      <c r="I3291" s="258"/>
      <c r="J3291" s="254"/>
      <c r="K3291" s="254"/>
      <c r="L3291" s="259"/>
      <c r="M3291" s="260"/>
      <c r="N3291" s="261"/>
      <c r="O3291" s="261"/>
      <c r="P3291" s="261"/>
      <c r="Q3291" s="261"/>
      <c r="R3291" s="261"/>
      <c r="S3291" s="261"/>
      <c r="T3291" s="262"/>
      <c r="U3291" s="14"/>
      <c r="V3291" s="14"/>
      <c r="W3291" s="14"/>
      <c r="X3291" s="14"/>
      <c r="Y3291" s="14"/>
      <c r="Z3291" s="14"/>
      <c r="AA3291" s="14"/>
      <c r="AB3291" s="14"/>
      <c r="AC3291" s="14"/>
      <c r="AD3291" s="14"/>
      <c r="AE3291" s="14"/>
      <c r="AT3291" s="263" t="s">
        <v>188</v>
      </c>
      <c r="AU3291" s="263" t="s">
        <v>82</v>
      </c>
      <c r="AV3291" s="14" t="s">
        <v>82</v>
      </c>
      <c r="AW3291" s="14" t="s">
        <v>30</v>
      </c>
      <c r="AX3291" s="14" t="s">
        <v>73</v>
      </c>
      <c r="AY3291" s="263" t="s">
        <v>129</v>
      </c>
    </row>
    <row r="3292" spans="1:51" s="13" customFormat="1" ht="12">
      <c r="A3292" s="13"/>
      <c r="B3292" s="243"/>
      <c r="C3292" s="244"/>
      <c r="D3292" s="234" t="s">
        <v>188</v>
      </c>
      <c r="E3292" s="245" t="s">
        <v>1</v>
      </c>
      <c r="F3292" s="246" t="s">
        <v>1851</v>
      </c>
      <c r="G3292" s="244"/>
      <c r="H3292" s="245" t="s">
        <v>1</v>
      </c>
      <c r="I3292" s="247"/>
      <c r="J3292" s="244"/>
      <c r="K3292" s="244"/>
      <c r="L3292" s="248"/>
      <c r="M3292" s="249"/>
      <c r="N3292" s="250"/>
      <c r="O3292" s="250"/>
      <c r="P3292" s="250"/>
      <c r="Q3292" s="250"/>
      <c r="R3292" s="250"/>
      <c r="S3292" s="250"/>
      <c r="T3292" s="251"/>
      <c r="U3292" s="13"/>
      <c r="V3292" s="13"/>
      <c r="W3292" s="13"/>
      <c r="X3292" s="13"/>
      <c r="Y3292" s="13"/>
      <c r="Z3292" s="13"/>
      <c r="AA3292" s="13"/>
      <c r="AB3292" s="13"/>
      <c r="AC3292" s="13"/>
      <c r="AD3292" s="13"/>
      <c r="AE3292" s="13"/>
      <c r="AT3292" s="252" t="s">
        <v>188</v>
      </c>
      <c r="AU3292" s="252" t="s">
        <v>82</v>
      </c>
      <c r="AV3292" s="13" t="s">
        <v>80</v>
      </c>
      <c r="AW3292" s="13" t="s">
        <v>30</v>
      </c>
      <c r="AX3292" s="13" t="s">
        <v>73</v>
      </c>
      <c r="AY3292" s="252" t="s">
        <v>129</v>
      </c>
    </row>
    <row r="3293" spans="1:51" s="14" customFormat="1" ht="12">
      <c r="A3293" s="14"/>
      <c r="B3293" s="253"/>
      <c r="C3293" s="254"/>
      <c r="D3293" s="234" t="s">
        <v>188</v>
      </c>
      <c r="E3293" s="255" t="s">
        <v>1</v>
      </c>
      <c r="F3293" s="256" t="s">
        <v>1850</v>
      </c>
      <c r="G3293" s="254"/>
      <c r="H3293" s="257">
        <v>0.8</v>
      </c>
      <c r="I3293" s="258"/>
      <c r="J3293" s="254"/>
      <c r="K3293" s="254"/>
      <c r="L3293" s="259"/>
      <c r="M3293" s="260"/>
      <c r="N3293" s="261"/>
      <c r="O3293" s="261"/>
      <c r="P3293" s="261"/>
      <c r="Q3293" s="261"/>
      <c r="R3293" s="261"/>
      <c r="S3293" s="261"/>
      <c r="T3293" s="262"/>
      <c r="U3293" s="14"/>
      <c r="V3293" s="14"/>
      <c r="W3293" s="14"/>
      <c r="X3293" s="14"/>
      <c r="Y3293" s="14"/>
      <c r="Z3293" s="14"/>
      <c r="AA3293" s="14"/>
      <c r="AB3293" s="14"/>
      <c r="AC3293" s="14"/>
      <c r="AD3293" s="14"/>
      <c r="AE3293" s="14"/>
      <c r="AT3293" s="263" t="s">
        <v>188</v>
      </c>
      <c r="AU3293" s="263" t="s">
        <v>82</v>
      </c>
      <c r="AV3293" s="14" t="s">
        <v>82</v>
      </c>
      <c r="AW3293" s="14" t="s">
        <v>30</v>
      </c>
      <c r="AX3293" s="14" t="s">
        <v>73</v>
      </c>
      <c r="AY3293" s="263" t="s">
        <v>129</v>
      </c>
    </row>
    <row r="3294" spans="1:51" s="13" customFormat="1" ht="12">
      <c r="A3294" s="13"/>
      <c r="B3294" s="243"/>
      <c r="C3294" s="244"/>
      <c r="D3294" s="234" t="s">
        <v>188</v>
      </c>
      <c r="E3294" s="245" t="s">
        <v>1</v>
      </c>
      <c r="F3294" s="246" t="s">
        <v>1852</v>
      </c>
      <c r="G3294" s="244"/>
      <c r="H3294" s="245" t="s">
        <v>1</v>
      </c>
      <c r="I3294" s="247"/>
      <c r="J3294" s="244"/>
      <c r="K3294" s="244"/>
      <c r="L3294" s="248"/>
      <c r="M3294" s="249"/>
      <c r="N3294" s="250"/>
      <c r="O3294" s="250"/>
      <c r="P3294" s="250"/>
      <c r="Q3294" s="250"/>
      <c r="R3294" s="250"/>
      <c r="S3294" s="250"/>
      <c r="T3294" s="251"/>
      <c r="U3294" s="13"/>
      <c r="V3294" s="13"/>
      <c r="W3294" s="13"/>
      <c r="X3294" s="13"/>
      <c r="Y3294" s="13"/>
      <c r="Z3294" s="13"/>
      <c r="AA3294" s="13"/>
      <c r="AB3294" s="13"/>
      <c r="AC3294" s="13"/>
      <c r="AD3294" s="13"/>
      <c r="AE3294" s="13"/>
      <c r="AT3294" s="252" t="s">
        <v>188</v>
      </c>
      <c r="AU3294" s="252" t="s">
        <v>82</v>
      </c>
      <c r="AV3294" s="13" t="s">
        <v>80</v>
      </c>
      <c r="AW3294" s="13" t="s">
        <v>30</v>
      </c>
      <c r="AX3294" s="13" t="s">
        <v>73</v>
      </c>
      <c r="AY3294" s="252" t="s">
        <v>129</v>
      </c>
    </row>
    <row r="3295" spans="1:51" s="14" customFormat="1" ht="12">
      <c r="A3295" s="14"/>
      <c r="B3295" s="253"/>
      <c r="C3295" s="254"/>
      <c r="D3295" s="234" t="s">
        <v>188</v>
      </c>
      <c r="E3295" s="255" t="s">
        <v>1</v>
      </c>
      <c r="F3295" s="256" t="s">
        <v>1853</v>
      </c>
      <c r="G3295" s="254"/>
      <c r="H3295" s="257">
        <v>0.7</v>
      </c>
      <c r="I3295" s="258"/>
      <c r="J3295" s="254"/>
      <c r="K3295" s="254"/>
      <c r="L3295" s="259"/>
      <c r="M3295" s="260"/>
      <c r="N3295" s="261"/>
      <c r="O3295" s="261"/>
      <c r="P3295" s="261"/>
      <c r="Q3295" s="261"/>
      <c r="R3295" s="261"/>
      <c r="S3295" s="261"/>
      <c r="T3295" s="262"/>
      <c r="U3295" s="14"/>
      <c r="V3295" s="14"/>
      <c r="W3295" s="14"/>
      <c r="X3295" s="14"/>
      <c r="Y3295" s="14"/>
      <c r="Z3295" s="14"/>
      <c r="AA3295" s="14"/>
      <c r="AB3295" s="14"/>
      <c r="AC3295" s="14"/>
      <c r="AD3295" s="14"/>
      <c r="AE3295" s="14"/>
      <c r="AT3295" s="263" t="s">
        <v>188</v>
      </c>
      <c r="AU3295" s="263" t="s">
        <v>82</v>
      </c>
      <c r="AV3295" s="14" t="s">
        <v>82</v>
      </c>
      <c r="AW3295" s="14" t="s">
        <v>30</v>
      </c>
      <c r="AX3295" s="14" t="s">
        <v>73</v>
      </c>
      <c r="AY3295" s="263" t="s">
        <v>129</v>
      </c>
    </row>
    <row r="3296" spans="1:51" s="13" customFormat="1" ht="12">
      <c r="A3296" s="13"/>
      <c r="B3296" s="243"/>
      <c r="C3296" s="244"/>
      <c r="D3296" s="234" t="s">
        <v>188</v>
      </c>
      <c r="E3296" s="245" t="s">
        <v>1</v>
      </c>
      <c r="F3296" s="246" t="s">
        <v>389</v>
      </c>
      <c r="G3296" s="244"/>
      <c r="H3296" s="245" t="s">
        <v>1</v>
      </c>
      <c r="I3296" s="247"/>
      <c r="J3296" s="244"/>
      <c r="K3296" s="244"/>
      <c r="L3296" s="248"/>
      <c r="M3296" s="249"/>
      <c r="N3296" s="250"/>
      <c r="O3296" s="250"/>
      <c r="P3296" s="250"/>
      <c r="Q3296" s="250"/>
      <c r="R3296" s="250"/>
      <c r="S3296" s="250"/>
      <c r="T3296" s="251"/>
      <c r="U3296" s="13"/>
      <c r="V3296" s="13"/>
      <c r="W3296" s="13"/>
      <c r="X3296" s="13"/>
      <c r="Y3296" s="13"/>
      <c r="Z3296" s="13"/>
      <c r="AA3296" s="13"/>
      <c r="AB3296" s="13"/>
      <c r="AC3296" s="13"/>
      <c r="AD3296" s="13"/>
      <c r="AE3296" s="13"/>
      <c r="AT3296" s="252" t="s">
        <v>188</v>
      </c>
      <c r="AU3296" s="252" t="s">
        <v>82</v>
      </c>
      <c r="AV3296" s="13" t="s">
        <v>80</v>
      </c>
      <c r="AW3296" s="13" t="s">
        <v>30</v>
      </c>
      <c r="AX3296" s="13" t="s">
        <v>73</v>
      </c>
      <c r="AY3296" s="252" t="s">
        <v>129</v>
      </c>
    </row>
    <row r="3297" spans="1:51" s="13" customFormat="1" ht="12">
      <c r="A3297" s="13"/>
      <c r="B3297" s="243"/>
      <c r="C3297" s="244"/>
      <c r="D3297" s="234" t="s">
        <v>188</v>
      </c>
      <c r="E3297" s="245" t="s">
        <v>1</v>
      </c>
      <c r="F3297" s="246" t="s">
        <v>1854</v>
      </c>
      <c r="G3297" s="244"/>
      <c r="H3297" s="245" t="s">
        <v>1</v>
      </c>
      <c r="I3297" s="247"/>
      <c r="J3297" s="244"/>
      <c r="K3297" s="244"/>
      <c r="L3297" s="248"/>
      <c r="M3297" s="249"/>
      <c r="N3297" s="250"/>
      <c r="O3297" s="250"/>
      <c r="P3297" s="250"/>
      <c r="Q3297" s="250"/>
      <c r="R3297" s="250"/>
      <c r="S3297" s="250"/>
      <c r="T3297" s="251"/>
      <c r="U3297" s="13"/>
      <c r="V3297" s="13"/>
      <c r="W3297" s="13"/>
      <c r="X3297" s="13"/>
      <c r="Y3297" s="13"/>
      <c r="Z3297" s="13"/>
      <c r="AA3297" s="13"/>
      <c r="AB3297" s="13"/>
      <c r="AC3297" s="13"/>
      <c r="AD3297" s="13"/>
      <c r="AE3297" s="13"/>
      <c r="AT3297" s="252" t="s">
        <v>188</v>
      </c>
      <c r="AU3297" s="252" t="s">
        <v>82</v>
      </c>
      <c r="AV3297" s="13" t="s">
        <v>80</v>
      </c>
      <c r="AW3297" s="13" t="s">
        <v>30</v>
      </c>
      <c r="AX3297" s="13" t="s">
        <v>73</v>
      </c>
      <c r="AY3297" s="252" t="s">
        <v>129</v>
      </c>
    </row>
    <row r="3298" spans="1:51" s="14" customFormat="1" ht="12">
      <c r="A3298" s="14"/>
      <c r="B3298" s="253"/>
      <c r="C3298" s="254"/>
      <c r="D3298" s="234" t="s">
        <v>188</v>
      </c>
      <c r="E3298" s="255" t="s">
        <v>1</v>
      </c>
      <c r="F3298" s="256" t="s">
        <v>1848</v>
      </c>
      <c r="G3298" s="254"/>
      <c r="H3298" s="257">
        <v>1.5</v>
      </c>
      <c r="I3298" s="258"/>
      <c r="J3298" s="254"/>
      <c r="K3298" s="254"/>
      <c r="L3298" s="259"/>
      <c r="M3298" s="260"/>
      <c r="N3298" s="261"/>
      <c r="O3298" s="261"/>
      <c r="P3298" s="261"/>
      <c r="Q3298" s="261"/>
      <c r="R3298" s="261"/>
      <c r="S3298" s="261"/>
      <c r="T3298" s="262"/>
      <c r="U3298" s="14"/>
      <c r="V3298" s="14"/>
      <c r="W3298" s="14"/>
      <c r="X3298" s="14"/>
      <c r="Y3298" s="14"/>
      <c r="Z3298" s="14"/>
      <c r="AA3298" s="14"/>
      <c r="AB3298" s="14"/>
      <c r="AC3298" s="14"/>
      <c r="AD3298" s="14"/>
      <c r="AE3298" s="14"/>
      <c r="AT3298" s="263" t="s">
        <v>188</v>
      </c>
      <c r="AU3298" s="263" t="s">
        <v>82</v>
      </c>
      <c r="AV3298" s="14" t="s">
        <v>82</v>
      </c>
      <c r="AW3298" s="14" t="s">
        <v>30</v>
      </c>
      <c r="AX3298" s="14" t="s">
        <v>73</v>
      </c>
      <c r="AY3298" s="263" t="s">
        <v>129</v>
      </c>
    </row>
    <row r="3299" spans="1:51" s="13" customFormat="1" ht="12">
      <c r="A3299" s="13"/>
      <c r="B3299" s="243"/>
      <c r="C3299" s="244"/>
      <c r="D3299" s="234" t="s">
        <v>188</v>
      </c>
      <c r="E3299" s="245" t="s">
        <v>1</v>
      </c>
      <c r="F3299" s="246" t="s">
        <v>1855</v>
      </c>
      <c r="G3299" s="244"/>
      <c r="H3299" s="245" t="s">
        <v>1</v>
      </c>
      <c r="I3299" s="247"/>
      <c r="J3299" s="244"/>
      <c r="K3299" s="244"/>
      <c r="L3299" s="248"/>
      <c r="M3299" s="249"/>
      <c r="N3299" s="250"/>
      <c r="O3299" s="250"/>
      <c r="P3299" s="250"/>
      <c r="Q3299" s="250"/>
      <c r="R3299" s="250"/>
      <c r="S3299" s="250"/>
      <c r="T3299" s="251"/>
      <c r="U3299" s="13"/>
      <c r="V3299" s="13"/>
      <c r="W3299" s="13"/>
      <c r="X3299" s="13"/>
      <c r="Y3299" s="13"/>
      <c r="Z3299" s="13"/>
      <c r="AA3299" s="13"/>
      <c r="AB3299" s="13"/>
      <c r="AC3299" s="13"/>
      <c r="AD3299" s="13"/>
      <c r="AE3299" s="13"/>
      <c r="AT3299" s="252" t="s">
        <v>188</v>
      </c>
      <c r="AU3299" s="252" t="s">
        <v>82</v>
      </c>
      <c r="AV3299" s="13" t="s">
        <v>80</v>
      </c>
      <c r="AW3299" s="13" t="s">
        <v>30</v>
      </c>
      <c r="AX3299" s="13" t="s">
        <v>73</v>
      </c>
      <c r="AY3299" s="252" t="s">
        <v>129</v>
      </c>
    </row>
    <row r="3300" spans="1:51" s="14" customFormat="1" ht="12">
      <c r="A3300" s="14"/>
      <c r="B3300" s="253"/>
      <c r="C3300" s="254"/>
      <c r="D3300" s="234" t="s">
        <v>188</v>
      </c>
      <c r="E3300" s="255" t="s">
        <v>1</v>
      </c>
      <c r="F3300" s="256" t="s">
        <v>1850</v>
      </c>
      <c r="G3300" s="254"/>
      <c r="H3300" s="257">
        <v>0.8</v>
      </c>
      <c r="I3300" s="258"/>
      <c r="J3300" s="254"/>
      <c r="K3300" s="254"/>
      <c r="L3300" s="259"/>
      <c r="M3300" s="260"/>
      <c r="N3300" s="261"/>
      <c r="O3300" s="261"/>
      <c r="P3300" s="261"/>
      <c r="Q3300" s="261"/>
      <c r="R3300" s="261"/>
      <c r="S3300" s="261"/>
      <c r="T3300" s="262"/>
      <c r="U3300" s="14"/>
      <c r="V3300" s="14"/>
      <c r="W3300" s="14"/>
      <c r="X3300" s="14"/>
      <c r="Y3300" s="14"/>
      <c r="Z3300" s="14"/>
      <c r="AA3300" s="14"/>
      <c r="AB3300" s="14"/>
      <c r="AC3300" s="14"/>
      <c r="AD3300" s="14"/>
      <c r="AE3300" s="14"/>
      <c r="AT3300" s="263" t="s">
        <v>188</v>
      </c>
      <c r="AU3300" s="263" t="s">
        <v>82</v>
      </c>
      <c r="AV3300" s="14" t="s">
        <v>82</v>
      </c>
      <c r="AW3300" s="14" t="s">
        <v>30</v>
      </c>
      <c r="AX3300" s="14" t="s">
        <v>73</v>
      </c>
      <c r="AY3300" s="263" t="s">
        <v>129</v>
      </c>
    </row>
    <row r="3301" spans="1:51" s="13" customFormat="1" ht="12">
      <c r="A3301" s="13"/>
      <c r="B3301" s="243"/>
      <c r="C3301" s="244"/>
      <c r="D3301" s="234" t="s">
        <v>188</v>
      </c>
      <c r="E3301" s="245" t="s">
        <v>1</v>
      </c>
      <c r="F3301" s="246" t="s">
        <v>1856</v>
      </c>
      <c r="G3301" s="244"/>
      <c r="H3301" s="245" t="s">
        <v>1</v>
      </c>
      <c r="I3301" s="247"/>
      <c r="J3301" s="244"/>
      <c r="K3301" s="244"/>
      <c r="L3301" s="248"/>
      <c r="M3301" s="249"/>
      <c r="N3301" s="250"/>
      <c r="O3301" s="250"/>
      <c r="P3301" s="250"/>
      <c r="Q3301" s="250"/>
      <c r="R3301" s="250"/>
      <c r="S3301" s="250"/>
      <c r="T3301" s="251"/>
      <c r="U3301" s="13"/>
      <c r="V3301" s="13"/>
      <c r="W3301" s="13"/>
      <c r="X3301" s="13"/>
      <c r="Y3301" s="13"/>
      <c r="Z3301" s="13"/>
      <c r="AA3301" s="13"/>
      <c r="AB3301" s="13"/>
      <c r="AC3301" s="13"/>
      <c r="AD3301" s="13"/>
      <c r="AE3301" s="13"/>
      <c r="AT3301" s="252" t="s">
        <v>188</v>
      </c>
      <c r="AU3301" s="252" t="s">
        <v>82</v>
      </c>
      <c r="AV3301" s="13" t="s">
        <v>80</v>
      </c>
      <c r="AW3301" s="13" t="s">
        <v>30</v>
      </c>
      <c r="AX3301" s="13" t="s">
        <v>73</v>
      </c>
      <c r="AY3301" s="252" t="s">
        <v>129</v>
      </c>
    </row>
    <row r="3302" spans="1:51" s="14" customFormat="1" ht="12">
      <c r="A3302" s="14"/>
      <c r="B3302" s="253"/>
      <c r="C3302" s="254"/>
      <c r="D3302" s="234" t="s">
        <v>188</v>
      </c>
      <c r="E3302" s="255" t="s">
        <v>1</v>
      </c>
      <c r="F3302" s="256" t="s">
        <v>1857</v>
      </c>
      <c r="G3302" s="254"/>
      <c r="H3302" s="257">
        <v>3</v>
      </c>
      <c r="I3302" s="258"/>
      <c r="J3302" s="254"/>
      <c r="K3302" s="254"/>
      <c r="L3302" s="259"/>
      <c r="M3302" s="260"/>
      <c r="N3302" s="261"/>
      <c r="O3302" s="261"/>
      <c r="P3302" s="261"/>
      <c r="Q3302" s="261"/>
      <c r="R3302" s="261"/>
      <c r="S3302" s="261"/>
      <c r="T3302" s="262"/>
      <c r="U3302" s="14"/>
      <c r="V3302" s="14"/>
      <c r="W3302" s="14"/>
      <c r="X3302" s="14"/>
      <c r="Y3302" s="14"/>
      <c r="Z3302" s="14"/>
      <c r="AA3302" s="14"/>
      <c r="AB3302" s="14"/>
      <c r="AC3302" s="14"/>
      <c r="AD3302" s="14"/>
      <c r="AE3302" s="14"/>
      <c r="AT3302" s="263" t="s">
        <v>188</v>
      </c>
      <c r="AU3302" s="263" t="s">
        <v>82</v>
      </c>
      <c r="AV3302" s="14" t="s">
        <v>82</v>
      </c>
      <c r="AW3302" s="14" t="s">
        <v>30</v>
      </c>
      <c r="AX3302" s="14" t="s">
        <v>73</v>
      </c>
      <c r="AY3302" s="263" t="s">
        <v>129</v>
      </c>
    </row>
    <row r="3303" spans="1:51" s="13" customFormat="1" ht="12">
      <c r="A3303" s="13"/>
      <c r="B3303" s="243"/>
      <c r="C3303" s="244"/>
      <c r="D3303" s="234" t="s">
        <v>188</v>
      </c>
      <c r="E3303" s="245" t="s">
        <v>1</v>
      </c>
      <c r="F3303" s="246" t="s">
        <v>1858</v>
      </c>
      <c r="G3303" s="244"/>
      <c r="H3303" s="245" t="s">
        <v>1</v>
      </c>
      <c r="I3303" s="247"/>
      <c r="J3303" s="244"/>
      <c r="K3303" s="244"/>
      <c r="L3303" s="248"/>
      <c r="M3303" s="249"/>
      <c r="N3303" s="250"/>
      <c r="O3303" s="250"/>
      <c r="P3303" s="250"/>
      <c r="Q3303" s="250"/>
      <c r="R3303" s="250"/>
      <c r="S3303" s="250"/>
      <c r="T3303" s="251"/>
      <c r="U3303" s="13"/>
      <c r="V3303" s="13"/>
      <c r="W3303" s="13"/>
      <c r="X3303" s="13"/>
      <c r="Y3303" s="13"/>
      <c r="Z3303" s="13"/>
      <c r="AA3303" s="13"/>
      <c r="AB3303" s="13"/>
      <c r="AC3303" s="13"/>
      <c r="AD3303" s="13"/>
      <c r="AE3303" s="13"/>
      <c r="AT3303" s="252" t="s">
        <v>188</v>
      </c>
      <c r="AU3303" s="252" t="s">
        <v>82</v>
      </c>
      <c r="AV3303" s="13" t="s">
        <v>80</v>
      </c>
      <c r="AW3303" s="13" t="s">
        <v>30</v>
      </c>
      <c r="AX3303" s="13" t="s">
        <v>73</v>
      </c>
      <c r="AY3303" s="252" t="s">
        <v>129</v>
      </c>
    </row>
    <row r="3304" spans="1:51" s="14" customFormat="1" ht="12">
      <c r="A3304" s="14"/>
      <c r="B3304" s="253"/>
      <c r="C3304" s="254"/>
      <c r="D3304" s="234" t="s">
        <v>188</v>
      </c>
      <c r="E3304" s="255" t="s">
        <v>1</v>
      </c>
      <c r="F3304" s="256" t="s">
        <v>1859</v>
      </c>
      <c r="G3304" s="254"/>
      <c r="H3304" s="257">
        <v>0.85</v>
      </c>
      <c r="I3304" s="258"/>
      <c r="J3304" s="254"/>
      <c r="K3304" s="254"/>
      <c r="L3304" s="259"/>
      <c r="M3304" s="260"/>
      <c r="N3304" s="261"/>
      <c r="O3304" s="261"/>
      <c r="P3304" s="261"/>
      <c r="Q3304" s="261"/>
      <c r="R3304" s="261"/>
      <c r="S3304" s="261"/>
      <c r="T3304" s="262"/>
      <c r="U3304" s="14"/>
      <c r="V3304" s="14"/>
      <c r="W3304" s="14"/>
      <c r="X3304" s="14"/>
      <c r="Y3304" s="14"/>
      <c r="Z3304" s="14"/>
      <c r="AA3304" s="14"/>
      <c r="AB3304" s="14"/>
      <c r="AC3304" s="14"/>
      <c r="AD3304" s="14"/>
      <c r="AE3304" s="14"/>
      <c r="AT3304" s="263" t="s">
        <v>188</v>
      </c>
      <c r="AU3304" s="263" t="s">
        <v>82</v>
      </c>
      <c r="AV3304" s="14" t="s">
        <v>82</v>
      </c>
      <c r="AW3304" s="14" t="s">
        <v>30</v>
      </c>
      <c r="AX3304" s="14" t="s">
        <v>73</v>
      </c>
      <c r="AY3304" s="263" t="s">
        <v>129</v>
      </c>
    </row>
    <row r="3305" spans="1:51" s="15" customFormat="1" ht="12">
      <c r="A3305" s="15"/>
      <c r="B3305" s="264"/>
      <c r="C3305" s="265"/>
      <c r="D3305" s="234" t="s">
        <v>188</v>
      </c>
      <c r="E3305" s="266" t="s">
        <v>1</v>
      </c>
      <c r="F3305" s="267" t="s">
        <v>197</v>
      </c>
      <c r="G3305" s="265"/>
      <c r="H3305" s="268">
        <v>9.95</v>
      </c>
      <c r="I3305" s="269"/>
      <c r="J3305" s="265"/>
      <c r="K3305" s="265"/>
      <c r="L3305" s="270"/>
      <c r="M3305" s="271"/>
      <c r="N3305" s="272"/>
      <c r="O3305" s="272"/>
      <c r="P3305" s="272"/>
      <c r="Q3305" s="272"/>
      <c r="R3305" s="272"/>
      <c r="S3305" s="272"/>
      <c r="T3305" s="273"/>
      <c r="U3305" s="15"/>
      <c r="V3305" s="15"/>
      <c r="W3305" s="15"/>
      <c r="X3305" s="15"/>
      <c r="Y3305" s="15"/>
      <c r="Z3305" s="15"/>
      <c r="AA3305" s="15"/>
      <c r="AB3305" s="15"/>
      <c r="AC3305" s="15"/>
      <c r="AD3305" s="15"/>
      <c r="AE3305" s="15"/>
      <c r="AT3305" s="274" t="s">
        <v>188</v>
      </c>
      <c r="AU3305" s="274" t="s">
        <v>82</v>
      </c>
      <c r="AV3305" s="15" t="s">
        <v>136</v>
      </c>
      <c r="AW3305" s="15" t="s">
        <v>30</v>
      </c>
      <c r="AX3305" s="15" t="s">
        <v>80</v>
      </c>
      <c r="AY3305" s="274" t="s">
        <v>129</v>
      </c>
    </row>
    <row r="3306" spans="1:65" s="2" customFormat="1" ht="44.25" customHeight="1">
      <c r="A3306" s="39"/>
      <c r="B3306" s="40"/>
      <c r="C3306" s="220" t="s">
        <v>1083</v>
      </c>
      <c r="D3306" s="220" t="s">
        <v>132</v>
      </c>
      <c r="E3306" s="221" t="s">
        <v>1860</v>
      </c>
      <c r="F3306" s="222" t="s">
        <v>1861</v>
      </c>
      <c r="G3306" s="223" t="s">
        <v>1347</v>
      </c>
      <c r="H3306" s="297"/>
      <c r="I3306" s="225"/>
      <c r="J3306" s="226">
        <f>ROUND(I3306*H3306,2)</f>
        <v>0</v>
      </c>
      <c r="K3306" s="227"/>
      <c r="L3306" s="45"/>
      <c r="M3306" s="228" t="s">
        <v>1</v>
      </c>
      <c r="N3306" s="229" t="s">
        <v>38</v>
      </c>
      <c r="O3306" s="92"/>
      <c r="P3306" s="230">
        <f>O3306*H3306</f>
        <v>0</v>
      </c>
      <c r="Q3306" s="230">
        <v>0</v>
      </c>
      <c r="R3306" s="230">
        <f>Q3306*H3306</f>
        <v>0</v>
      </c>
      <c r="S3306" s="230">
        <v>0</v>
      </c>
      <c r="T3306" s="231">
        <f>S3306*H3306</f>
        <v>0</v>
      </c>
      <c r="U3306" s="39"/>
      <c r="V3306" s="39"/>
      <c r="W3306" s="39"/>
      <c r="X3306" s="39"/>
      <c r="Y3306" s="39"/>
      <c r="Z3306" s="39"/>
      <c r="AA3306" s="39"/>
      <c r="AB3306" s="39"/>
      <c r="AC3306" s="39"/>
      <c r="AD3306" s="39"/>
      <c r="AE3306" s="39"/>
      <c r="AR3306" s="232" t="s">
        <v>248</v>
      </c>
      <c r="AT3306" s="232" t="s">
        <v>132</v>
      </c>
      <c r="AU3306" s="232" t="s">
        <v>82</v>
      </c>
      <c r="AY3306" s="18" t="s">
        <v>129</v>
      </c>
      <c r="BE3306" s="233">
        <f>IF(N3306="základní",J3306,0)</f>
        <v>0</v>
      </c>
      <c r="BF3306" s="233">
        <f>IF(N3306="snížená",J3306,0)</f>
        <v>0</v>
      </c>
      <c r="BG3306" s="233">
        <f>IF(N3306="zákl. přenesená",J3306,0)</f>
        <v>0</v>
      </c>
      <c r="BH3306" s="233">
        <f>IF(N3306="sníž. přenesená",J3306,0)</f>
        <v>0</v>
      </c>
      <c r="BI3306" s="233">
        <f>IF(N3306="nulová",J3306,0)</f>
        <v>0</v>
      </c>
      <c r="BJ3306" s="18" t="s">
        <v>80</v>
      </c>
      <c r="BK3306" s="233">
        <f>ROUND(I3306*H3306,2)</f>
        <v>0</v>
      </c>
      <c r="BL3306" s="18" t="s">
        <v>248</v>
      </c>
      <c r="BM3306" s="232" t="s">
        <v>1862</v>
      </c>
    </row>
    <row r="3307" spans="1:47" s="2" customFormat="1" ht="12">
      <c r="A3307" s="39"/>
      <c r="B3307" s="40"/>
      <c r="C3307" s="41"/>
      <c r="D3307" s="234" t="s">
        <v>137</v>
      </c>
      <c r="E3307" s="41"/>
      <c r="F3307" s="235" t="s">
        <v>1861</v>
      </c>
      <c r="G3307" s="41"/>
      <c r="H3307" s="41"/>
      <c r="I3307" s="236"/>
      <c r="J3307" s="41"/>
      <c r="K3307" s="41"/>
      <c r="L3307" s="45"/>
      <c r="M3307" s="237"/>
      <c r="N3307" s="238"/>
      <c r="O3307" s="92"/>
      <c r="P3307" s="92"/>
      <c r="Q3307" s="92"/>
      <c r="R3307" s="92"/>
      <c r="S3307" s="92"/>
      <c r="T3307" s="93"/>
      <c r="U3307" s="39"/>
      <c r="V3307" s="39"/>
      <c r="W3307" s="39"/>
      <c r="X3307" s="39"/>
      <c r="Y3307" s="39"/>
      <c r="Z3307" s="39"/>
      <c r="AA3307" s="39"/>
      <c r="AB3307" s="39"/>
      <c r="AC3307" s="39"/>
      <c r="AD3307" s="39"/>
      <c r="AE3307" s="39"/>
      <c r="AT3307" s="18" t="s">
        <v>137</v>
      </c>
      <c r="AU3307" s="18" t="s">
        <v>82</v>
      </c>
    </row>
    <row r="3308" spans="1:63" s="12" customFormat="1" ht="22.8" customHeight="1">
      <c r="A3308" s="12"/>
      <c r="B3308" s="204"/>
      <c r="C3308" s="205"/>
      <c r="D3308" s="206" t="s">
        <v>72</v>
      </c>
      <c r="E3308" s="218" t="s">
        <v>1863</v>
      </c>
      <c r="F3308" s="218" t="s">
        <v>1864</v>
      </c>
      <c r="G3308" s="205"/>
      <c r="H3308" s="205"/>
      <c r="I3308" s="208"/>
      <c r="J3308" s="219">
        <f>BK3308</f>
        <v>0</v>
      </c>
      <c r="K3308" s="205"/>
      <c r="L3308" s="210"/>
      <c r="M3308" s="211"/>
      <c r="N3308" s="212"/>
      <c r="O3308" s="212"/>
      <c r="P3308" s="213">
        <f>SUM(P3309:P3651)</f>
        <v>0</v>
      </c>
      <c r="Q3308" s="212"/>
      <c r="R3308" s="213">
        <f>SUM(R3309:R3651)</f>
        <v>0</v>
      </c>
      <c r="S3308" s="212"/>
      <c r="T3308" s="214">
        <f>SUM(T3309:T3651)</f>
        <v>0</v>
      </c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R3308" s="215" t="s">
        <v>82</v>
      </c>
      <c r="AT3308" s="216" t="s">
        <v>72</v>
      </c>
      <c r="AU3308" s="216" t="s">
        <v>80</v>
      </c>
      <c r="AY3308" s="215" t="s">
        <v>129</v>
      </c>
      <c r="BK3308" s="217">
        <f>SUM(BK3309:BK3651)</f>
        <v>0</v>
      </c>
    </row>
    <row r="3309" spans="1:65" s="2" customFormat="1" ht="24.15" customHeight="1">
      <c r="A3309" s="39"/>
      <c r="B3309" s="40"/>
      <c r="C3309" s="220" t="s">
        <v>1865</v>
      </c>
      <c r="D3309" s="220" t="s">
        <v>132</v>
      </c>
      <c r="E3309" s="221" t="s">
        <v>1866</v>
      </c>
      <c r="F3309" s="222" t="s">
        <v>1867</v>
      </c>
      <c r="G3309" s="223" t="s">
        <v>187</v>
      </c>
      <c r="H3309" s="224">
        <v>233.449</v>
      </c>
      <c r="I3309" s="225"/>
      <c r="J3309" s="226">
        <f>ROUND(I3309*H3309,2)</f>
        <v>0</v>
      </c>
      <c r="K3309" s="227"/>
      <c r="L3309" s="45"/>
      <c r="M3309" s="228" t="s">
        <v>1</v>
      </c>
      <c r="N3309" s="229" t="s">
        <v>38</v>
      </c>
      <c r="O3309" s="92"/>
      <c r="P3309" s="230">
        <f>O3309*H3309</f>
        <v>0</v>
      </c>
      <c r="Q3309" s="230">
        <v>0</v>
      </c>
      <c r="R3309" s="230">
        <f>Q3309*H3309</f>
        <v>0</v>
      </c>
      <c r="S3309" s="230">
        <v>0</v>
      </c>
      <c r="T3309" s="231">
        <f>S3309*H3309</f>
        <v>0</v>
      </c>
      <c r="U3309" s="39"/>
      <c r="V3309" s="39"/>
      <c r="W3309" s="39"/>
      <c r="X3309" s="39"/>
      <c r="Y3309" s="39"/>
      <c r="Z3309" s="39"/>
      <c r="AA3309" s="39"/>
      <c r="AB3309" s="39"/>
      <c r="AC3309" s="39"/>
      <c r="AD3309" s="39"/>
      <c r="AE3309" s="39"/>
      <c r="AR3309" s="232" t="s">
        <v>248</v>
      </c>
      <c r="AT3309" s="232" t="s">
        <v>132</v>
      </c>
      <c r="AU3309" s="232" t="s">
        <v>82</v>
      </c>
      <c r="AY3309" s="18" t="s">
        <v>129</v>
      </c>
      <c r="BE3309" s="233">
        <f>IF(N3309="základní",J3309,0)</f>
        <v>0</v>
      </c>
      <c r="BF3309" s="233">
        <f>IF(N3309="snížená",J3309,0)</f>
        <v>0</v>
      </c>
      <c r="BG3309" s="233">
        <f>IF(N3309="zákl. přenesená",J3309,0)</f>
        <v>0</v>
      </c>
      <c r="BH3309" s="233">
        <f>IF(N3309="sníž. přenesená",J3309,0)</f>
        <v>0</v>
      </c>
      <c r="BI3309" s="233">
        <f>IF(N3309="nulová",J3309,0)</f>
        <v>0</v>
      </c>
      <c r="BJ3309" s="18" t="s">
        <v>80</v>
      </c>
      <c r="BK3309" s="233">
        <f>ROUND(I3309*H3309,2)</f>
        <v>0</v>
      </c>
      <c r="BL3309" s="18" t="s">
        <v>248</v>
      </c>
      <c r="BM3309" s="232" t="s">
        <v>1868</v>
      </c>
    </row>
    <row r="3310" spans="1:47" s="2" customFormat="1" ht="12">
      <c r="A3310" s="39"/>
      <c r="B3310" s="40"/>
      <c r="C3310" s="41"/>
      <c r="D3310" s="234" t="s">
        <v>137</v>
      </c>
      <c r="E3310" s="41"/>
      <c r="F3310" s="235" t="s">
        <v>1867</v>
      </c>
      <c r="G3310" s="41"/>
      <c r="H3310" s="41"/>
      <c r="I3310" s="236"/>
      <c r="J3310" s="41"/>
      <c r="K3310" s="41"/>
      <c r="L3310" s="45"/>
      <c r="M3310" s="237"/>
      <c r="N3310" s="238"/>
      <c r="O3310" s="92"/>
      <c r="P3310" s="92"/>
      <c r="Q3310" s="92"/>
      <c r="R3310" s="92"/>
      <c r="S3310" s="92"/>
      <c r="T3310" s="93"/>
      <c r="U3310" s="39"/>
      <c r="V3310" s="39"/>
      <c r="W3310" s="39"/>
      <c r="X3310" s="39"/>
      <c r="Y3310" s="39"/>
      <c r="Z3310" s="39"/>
      <c r="AA3310" s="39"/>
      <c r="AB3310" s="39"/>
      <c r="AC3310" s="39"/>
      <c r="AD3310" s="39"/>
      <c r="AE3310" s="39"/>
      <c r="AT3310" s="18" t="s">
        <v>137</v>
      </c>
      <c r="AU3310" s="18" t="s">
        <v>82</v>
      </c>
    </row>
    <row r="3311" spans="1:51" s="13" customFormat="1" ht="12">
      <c r="A3311" s="13"/>
      <c r="B3311" s="243"/>
      <c r="C3311" s="244"/>
      <c r="D3311" s="234" t="s">
        <v>188</v>
      </c>
      <c r="E3311" s="245" t="s">
        <v>1</v>
      </c>
      <c r="F3311" s="246" t="s">
        <v>374</v>
      </c>
      <c r="G3311" s="244"/>
      <c r="H3311" s="245" t="s">
        <v>1</v>
      </c>
      <c r="I3311" s="247"/>
      <c r="J3311" s="244"/>
      <c r="K3311" s="244"/>
      <c r="L3311" s="248"/>
      <c r="M3311" s="249"/>
      <c r="N3311" s="250"/>
      <c r="O3311" s="250"/>
      <c r="P3311" s="250"/>
      <c r="Q3311" s="250"/>
      <c r="R3311" s="250"/>
      <c r="S3311" s="250"/>
      <c r="T3311" s="251"/>
      <c r="U3311" s="13"/>
      <c r="V3311" s="13"/>
      <c r="W3311" s="13"/>
      <c r="X3311" s="13"/>
      <c r="Y3311" s="13"/>
      <c r="Z3311" s="13"/>
      <c r="AA3311" s="13"/>
      <c r="AB3311" s="13"/>
      <c r="AC3311" s="13"/>
      <c r="AD3311" s="13"/>
      <c r="AE3311" s="13"/>
      <c r="AT3311" s="252" t="s">
        <v>188</v>
      </c>
      <c r="AU3311" s="252" t="s">
        <v>82</v>
      </c>
      <c r="AV3311" s="13" t="s">
        <v>80</v>
      </c>
      <c r="AW3311" s="13" t="s">
        <v>30</v>
      </c>
      <c r="AX3311" s="13" t="s">
        <v>73</v>
      </c>
      <c r="AY3311" s="252" t="s">
        <v>129</v>
      </c>
    </row>
    <row r="3312" spans="1:51" s="13" customFormat="1" ht="12">
      <c r="A3312" s="13"/>
      <c r="B3312" s="243"/>
      <c r="C3312" s="244"/>
      <c r="D3312" s="234" t="s">
        <v>188</v>
      </c>
      <c r="E3312" s="245" t="s">
        <v>1</v>
      </c>
      <c r="F3312" s="246" t="s">
        <v>550</v>
      </c>
      <c r="G3312" s="244"/>
      <c r="H3312" s="245" t="s">
        <v>1</v>
      </c>
      <c r="I3312" s="247"/>
      <c r="J3312" s="244"/>
      <c r="K3312" s="244"/>
      <c r="L3312" s="248"/>
      <c r="M3312" s="249"/>
      <c r="N3312" s="250"/>
      <c r="O3312" s="250"/>
      <c r="P3312" s="250"/>
      <c r="Q3312" s="250"/>
      <c r="R3312" s="250"/>
      <c r="S3312" s="250"/>
      <c r="T3312" s="251"/>
      <c r="U3312" s="13"/>
      <c r="V3312" s="13"/>
      <c r="W3312" s="13"/>
      <c r="X3312" s="13"/>
      <c r="Y3312" s="13"/>
      <c r="Z3312" s="13"/>
      <c r="AA3312" s="13"/>
      <c r="AB3312" s="13"/>
      <c r="AC3312" s="13"/>
      <c r="AD3312" s="13"/>
      <c r="AE3312" s="13"/>
      <c r="AT3312" s="252" t="s">
        <v>188</v>
      </c>
      <c r="AU3312" s="252" t="s">
        <v>82</v>
      </c>
      <c r="AV3312" s="13" t="s">
        <v>80</v>
      </c>
      <c r="AW3312" s="13" t="s">
        <v>30</v>
      </c>
      <c r="AX3312" s="13" t="s">
        <v>73</v>
      </c>
      <c r="AY3312" s="252" t="s">
        <v>129</v>
      </c>
    </row>
    <row r="3313" spans="1:51" s="14" customFormat="1" ht="12">
      <c r="A3313" s="14"/>
      <c r="B3313" s="253"/>
      <c r="C3313" s="254"/>
      <c r="D3313" s="234" t="s">
        <v>188</v>
      </c>
      <c r="E3313" s="255" t="s">
        <v>1</v>
      </c>
      <c r="F3313" s="256" t="s">
        <v>1869</v>
      </c>
      <c r="G3313" s="254"/>
      <c r="H3313" s="257">
        <v>18.72</v>
      </c>
      <c r="I3313" s="258"/>
      <c r="J3313" s="254"/>
      <c r="K3313" s="254"/>
      <c r="L3313" s="259"/>
      <c r="M3313" s="260"/>
      <c r="N3313" s="261"/>
      <c r="O3313" s="261"/>
      <c r="P3313" s="261"/>
      <c r="Q3313" s="261"/>
      <c r="R3313" s="261"/>
      <c r="S3313" s="261"/>
      <c r="T3313" s="262"/>
      <c r="U3313" s="14"/>
      <c r="V3313" s="14"/>
      <c r="W3313" s="14"/>
      <c r="X3313" s="14"/>
      <c r="Y3313" s="14"/>
      <c r="Z3313" s="14"/>
      <c r="AA3313" s="14"/>
      <c r="AB3313" s="14"/>
      <c r="AC3313" s="14"/>
      <c r="AD3313" s="14"/>
      <c r="AE3313" s="14"/>
      <c r="AT3313" s="263" t="s">
        <v>188</v>
      </c>
      <c r="AU3313" s="263" t="s">
        <v>82</v>
      </c>
      <c r="AV3313" s="14" t="s">
        <v>82</v>
      </c>
      <c r="AW3313" s="14" t="s">
        <v>30</v>
      </c>
      <c r="AX3313" s="14" t="s">
        <v>73</v>
      </c>
      <c r="AY3313" s="263" t="s">
        <v>129</v>
      </c>
    </row>
    <row r="3314" spans="1:51" s="14" customFormat="1" ht="12">
      <c r="A3314" s="14"/>
      <c r="B3314" s="253"/>
      <c r="C3314" s="254"/>
      <c r="D3314" s="234" t="s">
        <v>188</v>
      </c>
      <c r="E3314" s="255" t="s">
        <v>1</v>
      </c>
      <c r="F3314" s="256" t="s">
        <v>564</v>
      </c>
      <c r="G3314" s="254"/>
      <c r="H3314" s="257">
        <v>-1.6</v>
      </c>
      <c r="I3314" s="258"/>
      <c r="J3314" s="254"/>
      <c r="K3314" s="254"/>
      <c r="L3314" s="259"/>
      <c r="M3314" s="260"/>
      <c r="N3314" s="261"/>
      <c r="O3314" s="261"/>
      <c r="P3314" s="261"/>
      <c r="Q3314" s="261"/>
      <c r="R3314" s="261"/>
      <c r="S3314" s="261"/>
      <c r="T3314" s="262"/>
      <c r="U3314" s="14"/>
      <c r="V3314" s="14"/>
      <c r="W3314" s="14"/>
      <c r="X3314" s="14"/>
      <c r="Y3314" s="14"/>
      <c r="Z3314" s="14"/>
      <c r="AA3314" s="14"/>
      <c r="AB3314" s="14"/>
      <c r="AC3314" s="14"/>
      <c r="AD3314" s="14"/>
      <c r="AE3314" s="14"/>
      <c r="AT3314" s="263" t="s">
        <v>188</v>
      </c>
      <c r="AU3314" s="263" t="s">
        <v>82</v>
      </c>
      <c r="AV3314" s="14" t="s">
        <v>82</v>
      </c>
      <c r="AW3314" s="14" t="s">
        <v>30</v>
      </c>
      <c r="AX3314" s="14" t="s">
        <v>73</v>
      </c>
      <c r="AY3314" s="263" t="s">
        <v>129</v>
      </c>
    </row>
    <row r="3315" spans="1:51" s="14" customFormat="1" ht="12">
      <c r="A3315" s="14"/>
      <c r="B3315" s="253"/>
      <c r="C3315" s="254"/>
      <c r="D3315" s="234" t="s">
        <v>188</v>
      </c>
      <c r="E3315" s="255" t="s">
        <v>1</v>
      </c>
      <c r="F3315" s="256" t="s">
        <v>1870</v>
      </c>
      <c r="G3315" s="254"/>
      <c r="H3315" s="257">
        <v>0.173</v>
      </c>
      <c r="I3315" s="258"/>
      <c r="J3315" s="254"/>
      <c r="K3315" s="254"/>
      <c r="L3315" s="259"/>
      <c r="M3315" s="260"/>
      <c r="N3315" s="261"/>
      <c r="O3315" s="261"/>
      <c r="P3315" s="261"/>
      <c r="Q3315" s="261"/>
      <c r="R3315" s="261"/>
      <c r="S3315" s="261"/>
      <c r="T3315" s="262"/>
      <c r="U3315" s="14"/>
      <c r="V3315" s="14"/>
      <c r="W3315" s="14"/>
      <c r="X3315" s="14"/>
      <c r="Y3315" s="14"/>
      <c r="Z3315" s="14"/>
      <c r="AA3315" s="14"/>
      <c r="AB3315" s="14"/>
      <c r="AC3315" s="14"/>
      <c r="AD3315" s="14"/>
      <c r="AE3315" s="14"/>
      <c r="AT3315" s="263" t="s">
        <v>188</v>
      </c>
      <c r="AU3315" s="263" t="s">
        <v>82</v>
      </c>
      <c r="AV3315" s="14" t="s">
        <v>82</v>
      </c>
      <c r="AW3315" s="14" t="s">
        <v>30</v>
      </c>
      <c r="AX3315" s="14" t="s">
        <v>73</v>
      </c>
      <c r="AY3315" s="263" t="s">
        <v>129</v>
      </c>
    </row>
    <row r="3316" spans="1:51" s="13" customFormat="1" ht="12">
      <c r="A3316" s="13"/>
      <c r="B3316" s="243"/>
      <c r="C3316" s="244"/>
      <c r="D3316" s="234" t="s">
        <v>188</v>
      </c>
      <c r="E3316" s="245" t="s">
        <v>1</v>
      </c>
      <c r="F3316" s="246" t="s">
        <v>205</v>
      </c>
      <c r="G3316" s="244"/>
      <c r="H3316" s="245" t="s">
        <v>1</v>
      </c>
      <c r="I3316" s="247"/>
      <c r="J3316" s="244"/>
      <c r="K3316" s="244"/>
      <c r="L3316" s="248"/>
      <c r="M3316" s="249"/>
      <c r="N3316" s="250"/>
      <c r="O3316" s="250"/>
      <c r="P3316" s="250"/>
      <c r="Q3316" s="250"/>
      <c r="R3316" s="250"/>
      <c r="S3316" s="250"/>
      <c r="T3316" s="251"/>
      <c r="U3316" s="13"/>
      <c r="V3316" s="13"/>
      <c r="W3316" s="13"/>
      <c r="X3316" s="13"/>
      <c r="Y3316" s="13"/>
      <c r="Z3316" s="13"/>
      <c r="AA3316" s="13"/>
      <c r="AB3316" s="13"/>
      <c r="AC3316" s="13"/>
      <c r="AD3316" s="13"/>
      <c r="AE3316" s="13"/>
      <c r="AT3316" s="252" t="s">
        <v>188</v>
      </c>
      <c r="AU3316" s="252" t="s">
        <v>82</v>
      </c>
      <c r="AV3316" s="13" t="s">
        <v>80</v>
      </c>
      <c r="AW3316" s="13" t="s">
        <v>30</v>
      </c>
      <c r="AX3316" s="13" t="s">
        <v>73</v>
      </c>
      <c r="AY3316" s="252" t="s">
        <v>129</v>
      </c>
    </row>
    <row r="3317" spans="1:51" s="14" customFormat="1" ht="12">
      <c r="A3317" s="14"/>
      <c r="B3317" s="253"/>
      <c r="C3317" s="254"/>
      <c r="D3317" s="234" t="s">
        <v>188</v>
      </c>
      <c r="E3317" s="255" t="s">
        <v>1</v>
      </c>
      <c r="F3317" s="256" t="s">
        <v>1871</v>
      </c>
      <c r="G3317" s="254"/>
      <c r="H3317" s="257">
        <v>7.238</v>
      </c>
      <c r="I3317" s="258"/>
      <c r="J3317" s="254"/>
      <c r="K3317" s="254"/>
      <c r="L3317" s="259"/>
      <c r="M3317" s="260"/>
      <c r="N3317" s="261"/>
      <c r="O3317" s="261"/>
      <c r="P3317" s="261"/>
      <c r="Q3317" s="261"/>
      <c r="R3317" s="261"/>
      <c r="S3317" s="261"/>
      <c r="T3317" s="262"/>
      <c r="U3317" s="14"/>
      <c r="V3317" s="14"/>
      <c r="W3317" s="14"/>
      <c r="X3317" s="14"/>
      <c r="Y3317" s="14"/>
      <c r="Z3317" s="14"/>
      <c r="AA3317" s="14"/>
      <c r="AB3317" s="14"/>
      <c r="AC3317" s="14"/>
      <c r="AD3317" s="14"/>
      <c r="AE3317" s="14"/>
      <c r="AT3317" s="263" t="s">
        <v>188</v>
      </c>
      <c r="AU3317" s="263" t="s">
        <v>82</v>
      </c>
      <c r="AV3317" s="14" t="s">
        <v>82</v>
      </c>
      <c r="AW3317" s="14" t="s">
        <v>30</v>
      </c>
      <c r="AX3317" s="14" t="s">
        <v>73</v>
      </c>
      <c r="AY3317" s="263" t="s">
        <v>129</v>
      </c>
    </row>
    <row r="3318" spans="1:51" s="13" customFormat="1" ht="12">
      <c r="A3318" s="13"/>
      <c r="B3318" s="243"/>
      <c r="C3318" s="244"/>
      <c r="D3318" s="234" t="s">
        <v>188</v>
      </c>
      <c r="E3318" s="245" t="s">
        <v>1</v>
      </c>
      <c r="F3318" s="246" t="s">
        <v>602</v>
      </c>
      <c r="G3318" s="244"/>
      <c r="H3318" s="245" t="s">
        <v>1</v>
      </c>
      <c r="I3318" s="247"/>
      <c r="J3318" s="244"/>
      <c r="K3318" s="244"/>
      <c r="L3318" s="248"/>
      <c r="M3318" s="249"/>
      <c r="N3318" s="250"/>
      <c r="O3318" s="250"/>
      <c r="P3318" s="250"/>
      <c r="Q3318" s="250"/>
      <c r="R3318" s="250"/>
      <c r="S3318" s="250"/>
      <c r="T3318" s="251"/>
      <c r="U3318" s="13"/>
      <c r="V3318" s="13"/>
      <c r="W3318" s="13"/>
      <c r="X3318" s="13"/>
      <c r="Y3318" s="13"/>
      <c r="Z3318" s="13"/>
      <c r="AA3318" s="13"/>
      <c r="AB3318" s="13"/>
      <c r="AC3318" s="13"/>
      <c r="AD3318" s="13"/>
      <c r="AE3318" s="13"/>
      <c r="AT3318" s="252" t="s">
        <v>188</v>
      </c>
      <c r="AU3318" s="252" t="s">
        <v>82</v>
      </c>
      <c r="AV3318" s="13" t="s">
        <v>80</v>
      </c>
      <c r="AW3318" s="13" t="s">
        <v>30</v>
      </c>
      <c r="AX3318" s="13" t="s">
        <v>73</v>
      </c>
      <c r="AY3318" s="252" t="s">
        <v>129</v>
      </c>
    </row>
    <row r="3319" spans="1:51" s="14" customFormat="1" ht="12">
      <c r="A3319" s="14"/>
      <c r="B3319" s="253"/>
      <c r="C3319" s="254"/>
      <c r="D3319" s="234" t="s">
        <v>188</v>
      </c>
      <c r="E3319" s="255" t="s">
        <v>1</v>
      </c>
      <c r="F3319" s="256" t="s">
        <v>1872</v>
      </c>
      <c r="G3319" s="254"/>
      <c r="H3319" s="257">
        <v>16.44</v>
      </c>
      <c r="I3319" s="258"/>
      <c r="J3319" s="254"/>
      <c r="K3319" s="254"/>
      <c r="L3319" s="259"/>
      <c r="M3319" s="260"/>
      <c r="N3319" s="261"/>
      <c r="O3319" s="261"/>
      <c r="P3319" s="261"/>
      <c r="Q3319" s="261"/>
      <c r="R3319" s="261"/>
      <c r="S3319" s="261"/>
      <c r="T3319" s="262"/>
      <c r="U3319" s="14"/>
      <c r="V3319" s="14"/>
      <c r="W3319" s="14"/>
      <c r="X3319" s="14"/>
      <c r="Y3319" s="14"/>
      <c r="Z3319" s="14"/>
      <c r="AA3319" s="14"/>
      <c r="AB3319" s="14"/>
      <c r="AC3319" s="14"/>
      <c r="AD3319" s="14"/>
      <c r="AE3319" s="14"/>
      <c r="AT3319" s="263" t="s">
        <v>188</v>
      </c>
      <c r="AU3319" s="263" t="s">
        <v>82</v>
      </c>
      <c r="AV3319" s="14" t="s">
        <v>82</v>
      </c>
      <c r="AW3319" s="14" t="s">
        <v>30</v>
      </c>
      <c r="AX3319" s="14" t="s">
        <v>73</v>
      </c>
      <c r="AY3319" s="263" t="s">
        <v>129</v>
      </c>
    </row>
    <row r="3320" spans="1:51" s="14" customFormat="1" ht="12">
      <c r="A3320" s="14"/>
      <c r="B3320" s="253"/>
      <c r="C3320" s="254"/>
      <c r="D3320" s="234" t="s">
        <v>188</v>
      </c>
      <c r="E3320" s="255" t="s">
        <v>1</v>
      </c>
      <c r="F3320" s="256" t="s">
        <v>1873</v>
      </c>
      <c r="G3320" s="254"/>
      <c r="H3320" s="257">
        <v>1.44</v>
      </c>
      <c r="I3320" s="258"/>
      <c r="J3320" s="254"/>
      <c r="K3320" s="254"/>
      <c r="L3320" s="259"/>
      <c r="M3320" s="260"/>
      <c r="N3320" s="261"/>
      <c r="O3320" s="261"/>
      <c r="P3320" s="261"/>
      <c r="Q3320" s="261"/>
      <c r="R3320" s="261"/>
      <c r="S3320" s="261"/>
      <c r="T3320" s="262"/>
      <c r="U3320" s="14"/>
      <c r="V3320" s="14"/>
      <c r="W3320" s="14"/>
      <c r="X3320" s="14"/>
      <c r="Y3320" s="14"/>
      <c r="Z3320" s="14"/>
      <c r="AA3320" s="14"/>
      <c r="AB3320" s="14"/>
      <c r="AC3320" s="14"/>
      <c r="AD3320" s="14"/>
      <c r="AE3320" s="14"/>
      <c r="AT3320" s="263" t="s">
        <v>188</v>
      </c>
      <c r="AU3320" s="263" t="s">
        <v>82</v>
      </c>
      <c r="AV3320" s="14" t="s">
        <v>82</v>
      </c>
      <c r="AW3320" s="14" t="s">
        <v>30</v>
      </c>
      <c r="AX3320" s="14" t="s">
        <v>73</v>
      </c>
      <c r="AY3320" s="263" t="s">
        <v>129</v>
      </c>
    </row>
    <row r="3321" spans="1:51" s="14" customFormat="1" ht="12">
      <c r="A3321" s="14"/>
      <c r="B3321" s="253"/>
      <c r="C3321" s="254"/>
      <c r="D3321" s="234" t="s">
        <v>188</v>
      </c>
      <c r="E3321" s="255" t="s">
        <v>1</v>
      </c>
      <c r="F3321" s="256" t="s">
        <v>1874</v>
      </c>
      <c r="G3321" s="254"/>
      <c r="H3321" s="257">
        <v>-4.8</v>
      </c>
      <c r="I3321" s="258"/>
      <c r="J3321" s="254"/>
      <c r="K3321" s="254"/>
      <c r="L3321" s="259"/>
      <c r="M3321" s="260"/>
      <c r="N3321" s="261"/>
      <c r="O3321" s="261"/>
      <c r="P3321" s="261"/>
      <c r="Q3321" s="261"/>
      <c r="R3321" s="261"/>
      <c r="S3321" s="261"/>
      <c r="T3321" s="262"/>
      <c r="U3321" s="14"/>
      <c r="V3321" s="14"/>
      <c r="W3321" s="14"/>
      <c r="X3321" s="14"/>
      <c r="Y3321" s="14"/>
      <c r="Z3321" s="14"/>
      <c r="AA3321" s="14"/>
      <c r="AB3321" s="14"/>
      <c r="AC3321" s="14"/>
      <c r="AD3321" s="14"/>
      <c r="AE3321" s="14"/>
      <c r="AT3321" s="263" t="s">
        <v>188</v>
      </c>
      <c r="AU3321" s="263" t="s">
        <v>82</v>
      </c>
      <c r="AV3321" s="14" t="s">
        <v>82</v>
      </c>
      <c r="AW3321" s="14" t="s">
        <v>30</v>
      </c>
      <c r="AX3321" s="14" t="s">
        <v>73</v>
      </c>
      <c r="AY3321" s="263" t="s">
        <v>129</v>
      </c>
    </row>
    <row r="3322" spans="1:51" s="13" customFormat="1" ht="12">
      <c r="A3322" s="13"/>
      <c r="B3322" s="243"/>
      <c r="C3322" s="244"/>
      <c r="D3322" s="234" t="s">
        <v>188</v>
      </c>
      <c r="E3322" s="245" t="s">
        <v>1</v>
      </c>
      <c r="F3322" s="246" t="s">
        <v>388</v>
      </c>
      <c r="G3322" s="244"/>
      <c r="H3322" s="245" t="s">
        <v>1</v>
      </c>
      <c r="I3322" s="247"/>
      <c r="J3322" s="244"/>
      <c r="K3322" s="244"/>
      <c r="L3322" s="248"/>
      <c r="M3322" s="249"/>
      <c r="N3322" s="250"/>
      <c r="O3322" s="250"/>
      <c r="P3322" s="250"/>
      <c r="Q3322" s="250"/>
      <c r="R3322" s="250"/>
      <c r="S3322" s="250"/>
      <c r="T3322" s="251"/>
      <c r="U3322" s="13"/>
      <c r="V3322" s="13"/>
      <c r="W3322" s="13"/>
      <c r="X3322" s="13"/>
      <c r="Y3322" s="13"/>
      <c r="Z3322" s="13"/>
      <c r="AA3322" s="13"/>
      <c r="AB3322" s="13"/>
      <c r="AC3322" s="13"/>
      <c r="AD3322" s="13"/>
      <c r="AE3322" s="13"/>
      <c r="AT3322" s="252" t="s">
        <v>188</v>
      </c>
      <c r="AU3322" s="252" t="s">
        <v>82</v>
      </c>
      <c r="AV3322" s="13" t="s">
        <v>80</v>
      </c>
      <c r="AW3322" s="13" t="s">
        <v>30</v>
      </c>
      <c r="AX3322" s="13" t="s">
        <v>73</v>
      </c>
      <c r="AY3322" s="252" t="s">
        <v>129</v>
      </c>
    </row>
    <row r="3323" spans="1:51" s="14" customFormat="1" ht="12">
      <c r="A3323" s="14"/>
      <c r="B3323" s="253"/>
      <c r="C3323" s="254"/>
      <c r="D3323" s="234" t="s">
        <v>188</v>
      </c>
      <c r="E3323" s="255" t="s">
        <v>1</v>
      </c>
      <c r="F3323" s="256" t="s">
        <v>1875</v>
      </c>
      <c r="G3323" s="254"/>
      <c r="H3323" s="257">
        <v>30.336</v>
      </c>
      <c r="I3323" s="258"/>
      <c r="J3323" s="254"/>
      <c r="K3323" s="254"/>
      <c r="L3323" s="259"/>
      <c r="M3323" s="260"/>
      <c r="N3323" s="261"/>
      <c r="O3323" s="261"/>
      <c r="P3323" s="261"/>
      <c r="Q3323" s="261"/>
      <c r="R3323" s="261"/>
      <c r="S3323" s="261"/>
      <c r="T3323" s="262"/>
      <c r="U3323" s="14"/>
      <c r="V3323" s="14"/>
      <c r="W3323" s="14"/>
      <c r="X3323" s="14"/>
      <c r="Y3323" s="14"/>
      <c r="Z3323" s="14"/>
      <c r="AA3323" s="14"/>
      <c r="AB3323" s="14"/>
      <c r="AC3323" s="14"/>
      <c r="AD3323" s="14"/>
      <c r="AE3323" s="14"/>
      <c r="AT3323" s="263" t="s">
        <v>188</v>
      </c>
      <c r="AU3323" s="263" t="s">
        <v>82</v>
      </c>
      <c r="AV3323" s="14" t="s">
        <v>82</v>
      </c>
      <c r="AW3323" s="14" t="s">
        <v>30</v>
      </c>
      <c r="AX3323" s="14" t="s">
        <v>73</v>
      </c>
      <c r="AY3323" s="263" t="s">
        <v>129</v>
      </c>
    </row>
    <row r="3324" spans="1:51" s="14" customFormat="1" ht="12">
      <c r="A3324" s="14"/>
      <c r="B3324" s="253"/>
      <c r="C3324" s="254"/>
      <c r="D3324" s="234" t="s">
        <v>188</v>
      </c>
      <c r="E3324" s="255" t="s">
        <v>1</v>
      </c>
      <c r="F3324" s="256" t="s">
        <v>580</v>
      </c>
      <c r="G3324" s="254"/>
      <c r="H3324" s="257">
        <v>0.205</v>
      </c>
      <c r="I3324" s="258"/>
      <c r="J3324" s="254"/>
      <c r="K3324" s="254"/>
      <c r="L3324" s="259"/>
      <c r="M3324" s="260"/>
      <c r="N3324" s="261"/>
      <c r="O3324" s="261"/>
      <c r="P3324" s="261"/>
      <c r="Q3324" s="261"/>
      <c r="R3324" s="261"/>
      <c r="S3324" s="261"/>
      <c r="T3324" s="262"/>
      <c r="U3324" s="14"/>
      <c r="V3324" s="14"/>
      <c r="W3324" s="14"/>
      <c r="X3324" s="14"/>
      <c r="Y3324" s="14"/>
      <c r="Z3324" s="14"/>
      <c r="AA3324" s="14"/>
      <c r="AB3324" s="14"/>
      <c r="AC3324" s="14"/>
      <c r="AD3324" s="14"/>
      <c r="AE3324" s="14"/>
      <c r="AT3324" s="263" t="s">
        <v>188</v>
      </c>
      <c r="AU3324" s="263" t="s">
        <v>82</v>
      </c>
      <c r="AV3324" s="14" t="s">
        <v>82</v>
      </c>
      <c r="AW3324" s="14" t="s">
        <v>30</v>
      </c>
      <c r="AX3324" s="14" t="s">
        <v>73</v>
      </c>
      <c r="AY3324" s="263" t="s">
        <v>129</v>
      </c>
    </row>
    <row r="3325" spans="1:51" s="14" customFormat="1" ht="12">
      <c r="A3325" s="14"/>
      <c r="B3325" s="253"/>
      <c r="C3325" s="254"/>
      <c r="D3325" s="234" t="s">
        <v>188</v>
      </c>
      <c r="E3325" s="255" t="s">
        <v>1</v>
      </c>
      <c r="F3325" s="256" t="s">
        <v>705</v>
      </c>
      <c r="G3325" s="254"/>
      <c r="H3325" s="257">
        <v>1.013</v>
      </c>
      <c r="I3325" s="258"/>
      <c r="J3325" s="254"/>
      <c r="K3325" s="254"/>
      <c r="L3325" s="259"/>
      <c r="M3325" s="260"/>
      <c r="N3325" s="261"/>
      <c r="O3325" s="261"/>
      <c r="P3325" s="261"/>
      <c r="Q3325" s="261"/>
      <c r="R3325" s="261"/>
      <c r="S3325" s="261"/>
      <c r="T3325" s="262"/>
      <c r="U3325" s="14"/>
      <c r="V3325" s="14"/>
      <c r="W3325" s="14"/>
      <c r="X3325" s="14"/>
      <c r="Y3325" s="14"/>
      <c r="Z3325" s="14"/>
      <c r="AA3325" s="14"/>
      <c r="AB3325" s="14"/>
      <c r="AC3325" s="14"/>
      <c r="AD3325" s="14"/>
      <c r="AE3325" s="14"/>
      <c r="AT3325" s="263" t="s">
        <v>188</v>
      </c>
      <c r="AU3325" s="263" t="s">
        <v>82</v>
      </c>
      <c r="AV3325" s="14" t="s">
        <v>82</v>
      </c>
      <c r="AW3325" s="14" t="s">
        <v>30</v>
      </c>
      <c r="AX3325" s="14" t="s">
        <v>73</v>
      </c>
      <c r="AY3325" s="263" t="s">
        <v>129</v>
      </c>
    </row>
    <row r="3326" spans="1:51" s="14" customFormat="1" ht="12">
      <c r="A3326" s="14"/>
      <c r="B3326" s="253"/>
      <c r="C3326" s="254"/>
      <c r="D3326" s="234" t="s">
        <v>188</v>
      </c>
      <c r="E3326" s="255" t="s">
        <v>1</v>
      </c>
      <c r="F3326" s="256" t="s">
        <v>564</v>
      </c>
      <c r="G3326" s="254"/>
      <c r="H3326" s="257">
        <v>-1.6</v>
      </c>
      <c r="I3326" s="258"/>
      <c r="J3326" s="254"/>
      <c r="K3326" s="254"/>
      <c r="L3326" s="259"/>
      <c r="M3326" s="260"/>
      <c r="N3326" s="261"/>
      <c r="O3326" s="261"/>
      <c r="P3326" s="261"/>
      <c r="Q3326" s="261"/>
      <c r="R3326" s="261"/>
      <c r="S3326" s="261"/>
      <c r="T3326" s="262"/>
      <c r="U3326" s="14"/>
      <c r="V3326" s="14"/>
      <c r="W3326" s="14"/>
      <c r="X3326" s="14"/>
      <c r="Y3326" s="14"/>
      <c r="Z3326" s="14"/>
      <c r="AA3326" s="14"/>
      <c r="AB3326" s="14"/>
      <c r="AC3326" s="14"/>
      <c r="AD3326" s="14"/>
      <c r="AE3326" s="14"/>
      <c r="AT3326" s="263" t="s">
        <v>188</v>
      </c>
      <c r="AU3326" s="263" t="s">
        <v>82</v>
      </c>
      <c r="AV3326" s="14" t="s">
        <v>82</v>
      </c>
      <c r="AW3326" s="14" t="s">
        <v>30</v>
      </c>
      <c r="AX3326" s="14" t="s">
        <v>73</v>
      </c>
      <c r="AY3326" s="263" t="s">
        <v>129</v>
      </c>
    </row>
    <row r="3327" spans="1:51" s="14" customFormat="1" ht="12">
      <c r="A3327" s="14"/>
      <c r="B3327" s="253"/>
      <c r="C3327" s="254"/>
      <c r="D3327" s="234" t="s">
        <v>188</v>
      </c>
      <c r="E3327" s="255" t="s">
        <v>1</v>
      </c>
      <c r="F3327" s="256" t="s">
        <v>1876</v>
      </c>
      <c r="G3327" s="254"/>
      <c r="H3327" s="257">
        <v>0.367</v>
      </c>
      <c r="I3327" s="258"/>
      <c r="J3327" s="254"/>
      <c r="K3327" s="254"/>
      <c r="L3327" s="259"/>
      <c r="M3327" s="260"/>
      <c r="N3327" s="261"/>
      <c r="O3327" s="261"/>
      <c r="P3327" s="261"/>
      <c r="Q3327" s="261"/>
      <c r="R3327" s="261"/>
      <c r="S3327" s="261"/>
      <c r="T3327" s="262"/>
      <c r="U3327" s="14"/>
      <c r="V3327" s="14"/>
      <c r="W3327" s="14"/>
      <c r="X3327" s="14"/>
      <c r="Y3327" s="14"/>
      <c r="Z3327" s="14"/>
      <c r="AA3327" s="14"/>
      <c r="AB3327" s="14"/>
      <c r="AC3327" s="14"/>
      <c r="AD3327" s="14"/>
      <c r="AE3327" s="14"/>
      <c r="AT3327" s="263" t="s">
        <v>188</v>
      </c>
      <c r="AU3327" s="263" t="s">
        <v>82</v>
      </c>
      <c r="AV3327" s="14" t="s">
        <v>82</v>
      </c>
      <c r="AW3327" s="14" t="s">
        <v>30</v>
      </c>
      <c r="AX3327" s="14" t="s">
        <v>73</v>
      </c>
      <c r="AY3327" s="263" t="s">
        <v>129</v>
      </c>
    </row>
    <row r="3328" spans="1:51" s="13" customFormat="1" ht="12">
      <c r="A3328" s="13"/>
      <c r="B3328" s="243"/>
      <c r="C3328" s="244"/>
      <c r="D3328" s="234" t="s">
        <v>188</v>
      </c>
      <c r="E3328" s="245" t="s">
        <v>1</v>
      </c>
      <c r="F3328" s="246" t="s">
        <v>605</v>
      </c>
      <c r="G3328" s="244"/>
      <c r="H3328" s="245" t="s">
        <v>1</v>
      </c>
      <c r="I3328" s="247"/>
      <c r="J3328" s="244"/>
      <c r="K3328" s="244"/>
      <c r="L3328" s="248"/>
      <c r="M3328" s="249"/>
      <c r="N3328" s="250"/>
      <c r="O3328" s="250"/>
      <c r="P3328" s="250"/>
      <c r="Q3328" s="250"/>
      <c r="R3328" s="250"/>
      <c r="S3328" s="250"/>
      <c r="T3328" s="251"/>
      <c r="U3328" s="13"/>
      <c r="V3328" s="13"/>
      <c r="W3328" s="13"/>
      <c r="X3328" s="13"/>
      <c r="Y3328" s="13"/>
      <c r="Z3328" s="13"/>
      <c r="AA3328" s="13"/>
      <c r="AB3328" s="13"/>
      <c r="AC3328" s="13"/>
      <c r="AD3328" s="13"/>
      <c r="AE3328" s="13"/>
      <c r="AT3328" s="252" t="s">
        <v>188</v>
      </c>
      <c r="AU3328" s="252" t="s">
        <v>82</v>
      </c>
      <c r="AV3328" s="13" t="s">
        <v>80</v>
      </c>
      <c r="AW3328" s="13" t="s">
        <v>30</v>
      </c>
      <c r="AX3328" s="13" t="s">
        <v>73</v>
      </c>
      <c r="AY3328" s="252" t="s">
        <v>129</v>
      </c>
    </row>
    <row r="3329" spans="1:51" s="14" customFormat="1" ht="12">
      <c r="A3329" s="14"/>
      <c r="B3329" s="253"/>
      <c r="C3329" s="254"/>
      <c r="D3329" s="234" t="s">
        <v>188</v>
      </c>
      <c r="E3329" s="255" t="s">
        <v>1</v>
      </c>
      <c r="F3329" s="256" t="s">
        <v>1877</v>
      </c>
      <c r="G3329" s="254"/>
      <c r="H3329" s="257">
        <v>23.352</v>
      </c>
      <c r="I3329" s="258"/>
      <c r="J3329" s="254"/>
      <c r="K3329" s="254"/>
      <c r="L3329" s="259"/>
      <c r="M3329" s="260"/>
      <c r="N3329" s="261"/>
      <c r="O3329" s="261"/>
      <c r="P3329" s="261"/>
      <c r="Q3329" s="261"/>
      <c r="R3329" s="261"/>
      <c r="S3329" s="261"/>
      <c r="T3329" s="262"/>
      <c r="U3329" s="14"/>
      <c r="V3329" s="14"/>
      <c r="W3329" s="14"/>
      <c r="X3329" s="14"/>
      <c r="Y3329" s="14"/>
      <c r="Z3329" s="14"/>
      <c r="AA3329" s="14"/>
      <c r="AB3329" s="14"/>
      <c r="AC3329" s="14"/>
      <c r="AD3329" s="14"/>
      <c r="AE3329" s="14"/>
      <c r="AT3329" s="263" t="s">
        <v>188</v>
      </c>
      <c r="AU3329" s="263" t="s">
        <v>82</v>
      </c>
      <c r="AV3329" s="14" t="s">
        <v>82</v>
      </c>
      <c r="AW3329" s="14" t="s">
        <v>30</v>
      </c>
      <c r="AX3329" s="14" t="s">
        <v>73</v>
      </c>
      <c r="AY3329" s="263" t="s">
        <v>129</v>
      </c>
    </row>
    <row r="3330" spans="1:51" s="14" customFormat="1" ht="12">
      <c r="A3330" s="14"/>
      <c r="B3330" s="253"/>
      <c r="C3330" s="254"/>
      <c r="D3330" s="234" t="s">
        <v>188</v>
      </c>
      <c r="E3330" s="255" t="s">
        <v>1</v>
      </c>
      <c r="F3330" s="256" t="s">
        <v>564</v>
      </c>
      <c r="G3330" s="254"/>
      <c r="H3330" s="257">
        <v>-1.6</v>
      </c>
      <c r="I3330" s="258"/>
      <c r="J3330" s="254"/>
      <c r="K3330" s="254"/>
      <c r="L3330" s="259"/>
      <c r="M3330" s="260"/>
      <c r="N3330" s="261"/>
      <c r="O3330" s="261"/>
      <c r="P3330" s="261"/>
      <c r="Q3330" s="261"/>
      <c r="R3330" s="261"/>
      <c r="S3330" s="261"/>
      <c r="T3330" s="262"/>
      <c r="U3330" s="14"/>
      <c r="V3330" s="14"/>
      <c r="W3330" s="14"/>
      <c r="X3330" s="14"/>
      <c r="Y3330" s="14"/>
      <c r="Z3330" s="14"/>
      <c r="AA3330" s="14"/>
      <c r="AB3330" s="14"/>
      <c r="AC3330" s="14"/>
      <c r="AD3330" s="14"/>
      <c r="AE3330" s="14"/>
      <c r="AT3330" s="263" t="s">
        <v>188</v>
      </c>
      <c r="AU3330" s="263" t="s">
        <v>82</v>
      </c>
      <c r="AV3330" s="14" t="s">
        <v>82</v>
      </c>
      <c r="AW3330" s="14" t="s">
        <v>30</v>
      </c>
      <c r="AX3330" s="14" t="s">
        <v>73</v>
      </c>
      <c r="AY3330" s="263" t="s">
        <v>129</v>
      </c>
    </row>
    <row r="3331" spans="1:51" s="16" customFormat="1" ht="12">
      <c r="A3331" s="16"/>
      <c r="B3331" s="286"/>
      <c r="C3331" s="287"/>
      <c r="D3331" s="234" t="s">
        <v>188</v>
      </c>
      <c r="E3331" s="288" t="s">
        <v>1</v>
      </c>
      <c r="F3331" s="289" t="s">
        <v>451</v>
      </c>
      <c r="G3331" s="287"/>
      <c r="H3331" s="290">
        <v>89.68400000000003</v>
      </c>
      <c r="I3331" s="291"/>
      <c r="J3331" s="287"/>
      <c r="K3331" s="287"/>
      <c r="L3331" s="292"/>
      <c r="M3331" s="293"/>
      <c r="N3331" s="294"/>
      <c r="O3331" s="294"/>
      <c r="P3331" s="294"/>
      <c r="Q3331" s="294"/>
      <c r="R3331" s="294"/>
      <c r="S3331" s="294"/>
      <c r="T3331" s="295"/>
      <c r="U3331" s="16"/>
      <c r="V3331" s="16"/>
      <c r="W3331" s="16"/>
      <c r="X3331" s="16"/>
      <c r="Y3331" s="16"/>
      <c r="Z3331" s="16"/>
      <c r="AA3331" s="16"/>
      <c r="AB3331" s="16"/>
      <c r="AC3331" s="16"/>
      <c r="AD3331" s="16"/>
      <c r="AE3331" s="16"/>
      <c r="AT3331" s="296" t="s">
        <v>188</v>
      </c>
      <c r="AU3331" s="296" t="s">
        <v>82</v>
      </c>
      <c r="AV3331" s="16" t="s">
        <v>141</v>
      </c>
      <c r="AW3331" s="16" t="s">
        <v>30</v>
      </c>
      <c r="AX3331" s="16" t="s">
        <v>73</v>
      </c>
      <c r="AY3331" s="296" t="s">
        <v>129</v>
      </c>
    </row>
    <row r="3332" spans="1:51" s="13" customFormat="1" ht="12">
      <c r="A3332" s="13"/>
      <c r="B3332" s="243"/>
      <c r="C3332" s="244"/>
      <c r="D3332" s="234" t="s">
        <v>188</v>
      </c>
      <c r="E3332" s="245" t="s">
        <v>1</v>
      </c>
      <c r="F3332" s="246" t="s">
        <v>389</v>
      </c>
      <c r="G3332" s="244"/>
      <c r="H3332" s="245" t="s">
        <v>1</v>
      </c>
      <c r="I3332" s="247"/>
      <c r="J3332" s="244"/>
      <c r="K3332" s="244"/>
      <c r="L3332" s="248"/>
      <c r="M3332" s="249"/>
      <c r="N3332" s="250"/>
      <c r="O3332" s="250"/>
      <c r="P3332" s="250"/>
      <c r="Q3332" s="250"/>
      <c r="R3332" s="250"/>
      <c r="S3332" s="250"/>
      <c r="T3332" s="251"/>
      <c r="U3332" s="13"/>
      <c r="V3332" s="13"/>
      <c r="W3332" s="13"/>
      <c r="X3332" s="13"/>
      <c r="Y3332" s="13"/>
      <c r="Z3332" s="13"/>
      <c r="AA3332" s="13"/>
      <c r="AB3332" s="13"/>
      <c r="AC3332" s="13"/>
      <c r="AD3332" s="13"/>
      <c r="AE3332" s="13"/>
      <c r="AT3332" s="252" t="s">
        <v>188</v>
      </c>
      <c r="AU3332" s="252" t="s">
        <v>82</v>
      </c>
      <c r="AV3332" s="13" t="s">
        <v>80</v>
      </c>
      <c r="AW3332" s="13" t="s">
        <v>30</v>
      </c>
      <c r="AX3332" s="13" t="s">
        <v>73</v>
      </c>
      <c r="AY3332" s="252" t="s">
        <v>129</v>
      </c>
    </row>
    <row r="3333" spans="1:51" s="13" customFormat="1" ht="12">
      <c r="A3333" s="13"/>
      <c r="B3333" s="243"/>
      <c r="C3333" s="244"/>
      <c r="D3333" s="234" t="s">
        <v>188</v>
      </c>
      <c r="E3333" s="245" t="s">
        <v>1</v>
      </c>
      <c r="F3333" s="246" t="s">
        <v>396</v>
      </c>
      <c r="G3333" s="244"/>
      <c r="H3333" s="245" t="s">
        <v>1</v>
      </c>
      <c r="I3333" s="247"/>
      <c r="J3333" s="244"/>
      <c r="K3333" s="244"/>
      <c r="L3333" s="248"/>
      <c r="M3333" s="249"/>
      <c r="N3333" s="250"/>
      <c r="O3333" s="250"/>
      <c r="P3333" s="250"/>
      <c r="Q3333" s="250"/>
      <c r="R3333" s="250"/>
      <c r="S3333" s="250"/>
      <c r="T3333" s="251"/>
      <c r="U3333" s="13"/>
      <c r="V3333" s="13"/>
      <c r="W3333" s="13"/>
      <c r="X3333" s="13"/>
      <c r="Y3333" s="13"/>
      <c r="Z3333" s="13"/>
      <c r="AA3333" s="13"/>
      <c r="AB3333" s="13"/>
      <c r="AC3333" s="13"/>
      <c r="AD3333" s="13"/>
      <c r="AE3333" s="13"/>
      <c r="AT3333" s="252" t="s">
        <v>188</v>
      </c>
      <c r="AU3333" s="252" t="s">
        <v>82</v>
      </c>
      <c r="AV3333" s="13" t="s">
        <v>80</v>
      </c>
      <c r="AW3333" s="13" t="s">
        <v>30</v>
      </c>
      <c r="AX3333" s="13" t="s">
        <v>73</v>
      </c>
      <c r="AY3333" s="252" t="s">
        <v>129</v>
      </c>
    </row>
    <row r="3334" spans="1:51" s="14" customFormat="1" ht="12">
      <c r="A3334" s="14"/>
      <c r="B3334" s="253"/>
      <c r="C3334" s="254"/>
      <c r="D3334" s="234" t="s">
        <v>188</v>
      </c>
      <c r="E3334" s="255" t="s">
        <v>1</v>
      </c>
      <c r="F3334" s="256" t="s">
        <v>395</v>
      </c>
      <c r="G3334" s="254"/>
      <c r="H3334" s="257">
        <v>3.6</v>
      </c>
      <c r="I3334" s="258"/>
      <c r="J3334" s="254"/>
      <c r="K3334" s="254"/>
      <c r="L3334" s="259"/>
      <c r="M3334" s="260"/>
      <c r="N3334" s="261"/>
      <c r="O3334" s="261"/>
      <c r="P3334" s="261"/>
      <c r="Q3334" s="261"/>
      <c r="R3334" s="261"/>
      <c r="S3334" s="261"/>
      <c r="T3334" s="262"/>
      <c r="U3334" s="14"/>
      <c r="V3334" s="14"/>
      <c r="W3334" s="14"/>
      <c r="X3334" s="14"/>
      <c r="Y3334" s="14"/>
      <c r="Z3334" s="14"/>
      <c r="AA3334" s="14"/>
      <c r="AB3334" s="14"/>
      <c r="AC3334" s="14"/>
      <c r="AD3334" s="14"/>
      <c r="AE3334" s="14"/>
      <c r="AT3334" s="263" t="s">
        <v>188</v>
      </c>
      <c r="AU3334" s="263" t="s">
        <v>82</v>
      </c>
      <c r="AV3334" s="14" t="s">
        <v>82</v>
      </c>
      <c r="AW3334" s="14" t="s">
        <v>30</v>
      </c>
      <c r="AX3334" s="14" t="s">
        <v>73</v>
      </c>
      <c r="AY3334" s="263" t="s">
        <v>129</v>
      </c>
    </row>
    <row r="3335" spans="1:51" s="13" customFormat="1" ht="12">
      <c r="A3335" s="13"/>
      <c r="B3335" s="243"/>
      <c r="C3335" s="244"/>
      <c r="D3335" s="234" t="s">
        <v>188</v>
      </c>
      <c r="E3335" s="245" t="s">
        <v>1</v>
      </c>
      <c r="F3335" s="246" t="s">
        <v>646</v>
      </c>
      <c r="G3335" s="244"/>
      <c r="H3335" s="245" t="s">
        <v>1</v>
      </c>
      <c r="I3335" s="247"/>
      <c r="J3335" s="244"/>
      <c r="K3335" s="244"/>
      <c r="L3335" s="248"/>
      <c r="M3335" s="249"/>
      <c r="N3335" s="250"/>
      <c r="O3335" s="250"/>
      <c r="P3335" s="250"/>
      <c r="Q3335" s="250"/>
      <c r="R3335" s="250"/>
      <c r="S3335" s="250"/>
      <c r="T3335" s="251"/>
      <c r="U3335" s="13"/>
      <c r="V3335" s="13"/>
      <c r="W3335" s="13"/>
      <c r="X3335" s="13"/>
      <c r="Y3335" s="13"/>
      <c r="Z3335" s="13"/>
      <c r="AA3335" s="13"/>
      <c r="AB3335" s="13"/>
      <c r="AC3335" s="13"/>
      <c r="AD3335" s="13"/>
      <c r="AE3335" s="13"/>
      <c r="AT3335" s="252" t="s">
        <v>188</v>
      </c>
      <c r="AU3335" s="252" t="s">
        <v>82</v>
      </c>
      <c r="AV3335" s="13" t="s">
        <v>80</v>
      </c>
      <c r="AW3335" s="13" t="s">
        <v>30</v>
      </c>
      <c r="AX3335" s="13" t="s">
        <v>73</v>
      </c>
      <c r="AY3335" s="252" t="s">
        <v>129</v>
      </c>
    </row>
    <row r="3336" spans="1:51" s="14" customFormat="1" ht="12">
      <c r="A3336" s="14"/>
      <c r="B3336" s="253"/>
      <c r="C3336" s="254"/>
      <c r="D3336" s="234" t="s">
        <v>188</v>
      </c>
      <c r="E3336" s="255" t="s">
        <v>1</v>
      </c>
      <c r="F3336" s="256" t="s">
        <v>1878</v>
      </c>
      <c r="G3336" s="254"/>
      <c r="H3336" s="257">
        <v>12.6</v>
      </c>
      <c r="I3336" s="258"/>
      <c r="J3336" s="254"/>
      <c r="K3336" s="254"/>
      <c r="L3336" s="259"/>
      <c r="M3336" s="260"/>
      <c r="N3336" s="261"/>
      <c r="O3336" s="261"/>
      <c r="P3336" s="261"/>
      <c r="Q3336" s="261"/>
      <c r="R3336" s="261"/>
      <c r="S3336" s="261"/>
      <c r="T3336" s="262"/>
      <c r="U3336" s="14"/>
      <c r="V3336" s="14"/>
      <c r="W3336" s="14"/>
      <c r="X3336" s="14"/>
      <c r="Y3336" s="14"/>
      <c r="Z3336" s="14"/>
      <c r="AA3336" s="14"/>
      <c r="AB3336" s="14"/>
      <c r="AC3336" s="14"/>
      <c r="AD3336" s="14"/>
      <c r="AE3336" s="14"/>
      <c r="AT3336" s="263" t="s">
        <v>188</v>
      </c>
      <c r="AU3336" s="263" t="s">
        <v>82</v>
      </c>
      <c r="AV3336" s="14" t="s">
        <v>82</v>
      </c>
      <c r="AW3336" s="14" t="s">
        <v>30</v>
      </c>
      <c r="AX3336" s="14" t="s">
        <v>73</v>
      </c>
      <c r="AY3336" s="263" t="s">
        <v>129</v>
      </c>
    </row>
    <row r="3337" spans="1:51" s="14" customFormat="1" ht="12">
      <c r="A3337" s="14"/>
      <c r="B3337" s="253"/>
      <c r="C3337" s="254"/>
      <c r="D3337" s="234" t="s">
        <v>188</v>
      </c>
      <c r="E3337" s="255" t="s">
        <v>1</v>
      </c>
      <c r="F3337" s="256" t="s">
        <v>564</v>
      </c>
      <c r="G3337" s="254"/>
      <c r="H3337" s="257">
        <v>-1.6</v>
      </c>
      <c r="I3337" s="258"/>
      <c r="J3337" s="254"/>
      <c r="K3337" s="254"/>
      <c r="L3337" s="259"/>
      <c r="M3337" s="260"/>
      <c r="N3337" s="261"/>
      <c r="O3337" s="261"/>
      <c r="P3337" s="261"/>
      <c r="Q3337" s="261"/>
      <c r="R3337" s="261"/>
      <c r="S3337" s="261"/>
      <c r="T3337" s="262"/>
      <c r="U3337" s="14"/>
      <c r="V3337" s="14"/>
      <c r="W3337" s="14"/>
      <c r="X3337" s="14"/>
      <c r="Y3337" s="14"/>
      <c r="Z3337" s="14"/>
      <c r="AA3337" s="14"/>
      <c r="AB3337" s="14"/>
      <c r="AC3337" s="14"/>
      <c r="AD3337" s="14"/>
      <c r="AE3337" s="14"/>
      <c r="AT3337" s="263" t="s">
        <v>188</v>
      </c>
      <c r="AU3337" s="263" t="s">
        <v>82</v>
      </c>
      <c r="AV3337" s="14" t="s">
        <v>82</v>
      </c>
      <c r="AW3337" s="14" t="s">
        <v>30</v>
      </c>
      <c r="AX3337" s="14" t="s">
        <v>73</v>
      </c>
      <c r="AY3337" s="263" t="s">
        <v>129</v>
      </c>
    </row>
    <row r="3338" spans="1:51" s="14" customFormat="1" ht="12">
      <c r="A3338" s="14"/>
      <c r="B3338" s="253"/>
      <c r="C3338" s="254"/>
      <c r="D3338" s="234" t="s">
        <v>188</v>
      </c>
      <c r="E3338" s="255" t="s">
        <v>1</v>
      </c>
      <c r="F3338" s="256" t="s">
        <v>1879</v>
      </c>
      <c r="G3338" s="254"/>
      <c r="H3338" s="257">
        <v>0.2</v>
      </c>
      <c r="I3338" s="258"/>
      <c r="J3338" s="254"/>
      <c r="K3338" s="254"/>
      <c r="L3338" s="259"/>
      <c r="M3338" s="260"/>
      <c r="N3338" s="261"/>
      <c r="O3338" s="261"/>
      <c r="P3338" s="261"/>
      <c r="Q3338" s="261"/>
      <c r="R3338" s="261"/>
      <c r="S3338" s="261"/>
      <c r="T3338" s="262"/>
      <c r="U3338" s="14"/>
      <c r="V3338" s="14"/>
      <c r="W3338" s="14"/>
      <c r="X3338" s="14"/>
      <c r="Y3338" s="14"/>
      <c r="Z3338" s="14"/>
      <c r="AA3338" s="14"/>
      <c r="AB3338" s="14"/>
      <c r="AC3338" s="14"/>
      <c r="AD3338" s="14"/>
      <c r="AE3338" s="14"/>
      <c r="AT3338" s="263" t="s">
        <v>188</v>
      </c>
      <c r="AU3338" s="263" t="s">
        <v>82</v>
      </c>
      <c r="AV3338" s="14" t="s">
        <v>82</v>
      </c>
      <c r="AW3338" s="14" t="s">
        <v>30</v>
      </c>
      <c r="AX3338" s="14" t="s">
        <v>73</v>
      </c>
      <c r="AY3338" s="263" t="s">
        <v>129</v>
      </c>
    </row>
    <row r="3339" spans="1:51" s="13" customFormat="1" ht="12">
      <c r="A3339" s="13"/>
      <c r="B3339" s="243"/>
      <c r="C3339" s="244"/>
      <c r="D3339" s="234" t="s">
        <v>188</v>
      </c>
      <c r="E3339" s="245" t="s">
        <v>1</v>
      </c>
      <c r="F3339" s="246" t="s">
        <v>649</v>
      </c>
      <c r="G3339" s="244"/>
      <c r="H3339" s="245" t="s">
        <v>1</v>
      </c>
      <c r="I3339" s="247"/>
      <c r="J3339" s="244"/>
      <c r="K3339" s="244"/>
      <c r="L3339" s="248"/>
      <c r="M3339" s="249"/>
      <c r="N3339" s="250"/>
      <c r="O3339" s="250"/>
      <c r="P3339" s="250"/>
      <c r="Q3339" s="250"/>
      <c r="R3339" s="250"/>
      <c r="S3339" s="250"/>
      <c r="T3339" s="251"/>
      <c r="U3339" s="13"/>
      <c r="V3339" s="13"/>
      <c r="W3339" s="13"/>
      <c r="X3339" s="13"/>
      <c r="Y3339" s="13"/>
      <c r="Z3339" s="13"/>
      <c r="AA3339" s="13"/>
      <c r="AB3339" s="13"/>
      <c r="AC3339" s="13"/>
      <c r="AD3339" s="13"/>
      <c r="AE3339" s="13"/>
      <c r="AT3339" s="252" t="s">
        <v>188</v>
      </c>
      <c r="AU3339" s="252" t="s">
        <v>82</v>
      </c>
      <c r="AV3339" s="13" t="s">
        <v>80</v>
      </c>
      <c r="AW3339" s="13" t="s">
        <v>30</v>
      </c>
      <c r="AX3339" s="13" t="s">
        <v>73</v>
      </c>
      <c r="AY3339" s="252" t="s">
        <v>129</v>
      </c>
    </row>
    <row r="3340" spans="1:51" s="14" customFormat="1" ht="12">
      <c r="A3340" s="14"/>
      <c r="B3340" s="253"/>
      <c r="C3340" s="254"/>
      <c r="D3340" s="234" t="s">
        <v>188</v>
      </c>
      <c r="E3340" s="255" t="s">
        <v>1</v>
      </c>
      <c r="F3340" s="256" t="s">
        <v>1880</v>
      </c>
      <c r="G3340" s="254"/>
      <c r="H3340" s="257">
        <v>14.136</v>
      </c>
      <c r="I3340" s="258"/>
      <c r="J3340" s="254"/>
      <c r="K3340" s="254"/>
      <c r="L3340" s="259"/>
      <c r="M3340" s="260"/>
      <c r="N3340" s="261"/>
      <c r="O3340" s="261"/>
      <c r="P3340" s="261"/>
      <c r="Q3340" s="261"/>
      <c r="R3340" s="261"/>
      <c r="S3340" s="261"/>
      <c r="T3340" s="262"/>
      <c r="U3340" s="14"/>
      <c r="V3340" s="14"/>
      <c r="W3340" s="14"/>
      <c r="X3340" s="14"/>
      <c r="Y3340" s="14"/>
      <c r="Z3340" s="14"/>
      <c r="AA3340" s="14"/>
      <c r="AB3340" s="14"/>
      <c r="AC3340" s="14"/>
      <c r="AD3340" s="14"/>
      <c r="AE3340" s="14"/>
      <c r="AT3340" s="263" t="s">
        <v>188</v>
      </c>
      <c r="AU3340" s="263" t="s">
        <v>82</v>
      </c>
      <c r="AV3340" s="14" t="s">
        <v>82</v>
      </c>
      <c r="AW3340" s="14" t="s">
        <v>30</v>
      </c>
      <c r="AX3340" s="14" t="s">
        <v>73</v>
      </c>
      <c r="AY3340" s="263" t="s">
        <v>129</v>
      </c>
    </row>
    <row r="3341" spans="1:51" s="14" customFormat="1" ht="12">
      <c r="A3341" s="14"/>
      <c r="B3341" s="253"/>
      <c r="C3341" s="254"/>
      <c r="D3341" s="234" t="s">
        <v>188</v>
      </c>
      <c r="E3341" s="255" t="s">
        <v>1</v>
      </c>
      <c r="F3341" s="256" t="s">
        <v>582</v>
      </c>
      <c r="G3341" s="254"/>
      <c r="H3341" s="257">
        <v>-3.2</v>
      </c>
      <c r="I3341" s="258"/>
      <c r="J3341" s="254"/>
      <c r="K3341" s="254"/>
      <c r="L3341" s="259"/>
      <c r="M3341" s="260"/>
      <c r="N3341" s="261"/>
      <c r="O3341" s="261"/>
      <c r="P3341" s="261"/>
      <c r="Q3341" s="261"/>
      <c r="R3341" s="261"/>
      <c r="S3341" s="261"/>
      <c r="T3341" s="262"/>
      <c r="U3341" s="14"/>
      <c r="V3341" s="14"/>
      <c r="W3341" s="14"/>
      <c r="X3341" s="14"/>
      <c r="Y3341" s="14"/>
      <c r="Z3341" s="14"/>
      <c r="AA3341" s="14"/>
      <c r="AB3341" s="14"/>
      <c r="AC3341" s="14"/>
      <c r="AD3341" s="14"/>
      <c r="AE3341" s="14"/>
      <c r="AT3341" s="263" t="s">
        <v>188</v>
      </c>
      <c r="AU3341" s="263" t="s">
        <v>82</v>
      </c>
      <c r="AV3341" s="14" t="s">
        <v>82</v>
      </c>
      <c r="AW3341" s="14" t="s">
        <v>30</v>
      </c>
      <c r="AX3341" s="14" t="s">
        <v>73</v>
      </c>
      <c r="AY3341" s="263" t="s">
        <v>129</v>
      </c>
    </row>
    <row r="3342" spans="1:51" s="13" customFormat="1" ht="12">
      <c r="A3342" s="13"/>
      <c r="B3342" s="243"/>
      <c r="C3342" s="244"/>
      <c r="D3342" s="234" t="s">
        <v>188</v>
      </c>
      <c r="E3342" s="245" t="s">
        <v>1</v>
      </c>
      <c r="F3342" s="246" t="s">
        <v>403</v>
      </c>
      <c r="G3342" s="244"/>
      <c r="H3342" s="245" t="s">
        <v>1</v>
      </c>
      <c r="I3342" s="247"/>
      <c r="J3342" s="244"/>
      <c r="K3342" s="244"/>
      <c r="L3342" s="248"/>
      <c r="M3342" s="249"/>
      <c r="N3342" s="250"/>
      <c r="O3342" s="250"/>
      <c r="P3342" s="250"/>
      <c r="Q3342" s="250"/>
      <c r="R3342" s="250"/>
      <c r="S3342" s="250"/>
      <c r="T3342" s="251"/>
      <c r="U3342" s="13"/>
      <c r="V3342" s="13"/>
      <c r="W3342" s="13"/>
      <c r="X3342" s="13"/>
      <c r="Y3342" s="13"/>
      <c r="Z3342" s="13"/>
      <c r="AA3342" s="13"/>
      <c r="AB3342" s="13"/>
      <c r="AC3342" s="13"/>
      <c r="AD3342" s="13"/>
      <c r="AE3342" s="13"/>
      <c r="AT3342" s="252" t="s">
        <v>188</v>
      </c>
      <c r="AU3342" s="252" t="s">
        <v>82</v>
      </c>
      <c r="AV3342" s="13" t="s">
        <v>80</v>
      </c>
      <c r="AW3342" s="13" t="s">
        <v>30</v>
      </c>
      <c r="AX3342" s="13" t="s">
        <v>73</v>
      </c>
      <c r="AY3342" s="252" t="s">
        <v>129</v>
      </c>
    </row>
    <row r="3343" spans="1:51" s="14" customFormat="1" ht="12">
      <c r="A3343" s="14"/>
      <c r="B3343" s="253"/>
      <c r="C3343" s="254"/>
      <c r="D3343" s="234" t="s">
        <v>188</v>
      </c>
      <c r="E3343" s="255" t="s">
        <v>1</v>
      </c>
      <c r="F3343" s="256" t="s">
        <v>1881</v>
      </c>
      <c r="G3343" s="254"/>
      <c r="H3343" s="257">
        <v>15.72</v>
      </c>
      <c r="I3343" s="258"/>
      <c r="J3343" s="254"/>
      <c r="K3343" s="254"/>
      <c r="L3343" s="259"/>
      <c r="M3343" s="260"/>
      <c r="N3343" s="261"/>
      <c r="O3343" s="261"/>
      <c r="P3343" s="261"/>
      <c r="Q3343" s="261"/>
      <c r="R3343" s="261"/>
      <c r="S3343" s="261"/>
      <c r="T3343" s="262"/>
      <c r="U3343" s="14"/>
      <c r="V3343" s="14"/>
      <c r="W3343" s="14"/>
      <c r="X3343" s="14"/>
      <c r="Y3343" s="14"/>
      <c r="Z3343" s="14"/>
      <c r="AA3343" s="14"/>
      <c r="AB3343" s="14"/>
      <c r="AC3343" s="14"/>
      <c r="AD3343" s="14"/>
      <c r="AE3343" s="14"/>
      <c r="AT3343" s="263" t="s">
        <v>188</v>
      </c>
      <c r="AU3343" s="263" t="s">
        <v>82</v>
      </c>
      <c r="AV3343" s="14" t="s">
        <v>82</v>
      </c>
      <c r="AW3343" s="14" t="s">
        <v>30</v>
      </c>
      <c r="AX3343" s="14" t="s">
        <v>73</v>
      </c>
      <c r="AY3343" s="263" t="s">
        <v>129</v>
      </c>
    </row>
    <row r="3344" spans="1:51" s="14" customFormat="1" ht="12">
      <c r="A3344" s="14"/>
      <c r="B3344" s="253"/>
      <c r="C3344" s="254"/>
      <c r="D3344" s="234" t="s">
        <v>188</v>
      </c>
      <c r="E3344" s="255" t="s">
        <v>1</v>
      </c>
      <c r="F3344" s="256" t="s">
        <v>564</v>
      </c>
      <c r="G3344" s="254"/>
      <c r="H3344" s="257">
        <v>-1.6</v>
      </c>
      <c r="I3344" s="258"/>
      <c r="J3344" s="254"/>
      <c r="K3344" s="254"/>
      <c r="L3344" s="259"/>
      <c r="M3344" s="260"/>
      <c r="N3344" s="261"/>
      <c r="O3344" s="261"/>
      <c r="P3344" s="261"/>
      <c r="Q3344" s="261"/>
      <c r="R3344" s="261"/>
      <c r="S3344" s="261"/>
      <c r="T3344" s="262"/>
      <c r="U3344" s="14"/>
      <c r="V3344" s="14"/>
      <c r="W3344" s="14"/>
      <c r="X3344" s="14"/>
      <c r="Y3344" s="14"/>
      <c r="Z3344" s="14"/>
      <c r="AA3344" s="14"/>
      <c r="AB3344" s="14"/>
      <c r="AC3344" s="14"/>
      <c r="AD3344" s="14"/>
      <c r="AE3344" s="14"/>
      <c r="AT3344" s="263" t="s">
        <v>188</v>
      </c>
      <c r="AU3344" s="263" t="s">
        <v>82</v>
      </c>
      <c r="AV3344" s="14" t="s">
        <v>82</v>
      </c>
      <c r="AW3344" s="14" t="s">
        <v>30</v>
      </c>
      <c r="AX3344" s="14" t="s">
        <v>73</v>
      </c>
      <c r="AY3344" s="263" t="s">
        <v>129</v>
      </c>
    </row>
    <row r="3345" spans="1:51" s="14" customFormat="1" ht="12">
      <c r="A3345" s="14"/>
      <c r="B3345" s="253"/>
      <c r="C3345" s="254"/>
      <c r="D3345" s="234" t="s">
        <v>188</v>
      </c>
      <c r="E3345" s="255" t="s">
        <v>1</v>
      </c>
      <c r="F3345" s="256" t="s">
        <v>566</v>
      </c>
      <c r="G3345" s="254"/>
      <c r="H3345" s="257">
        <v>-1.823</v>
      </c>
      <c r="I3345" s="258"/>
      <c r="J3345" s="254"/>
      <c r="K3345" s="254"/>
      <c r="L3345" s="259"/>
      <c r="M3345" s="260"/>
      <c r="N3345" s="261"/>
      <c r="O3345" s="261"/>
      <c r="P3345" s="261"/>
      <c r="Q3345" s="261"/>
      <c r="R3345" s="261"/>
      <c r="S3345" s="261"/>
      <c r="T3345" s="262"/>
      <c r="U3345" s="14"/>
      <c r="V3345" s="14"/>
      <c r="W3345" s="14"/>
      <c r="X3345" s="14"/>
      <c r="Y3345" s="14"/>
      <c r="Z3345" s="14"/>
      <c r="AA3345" s="14"/>
      <c r="AB3345" s="14"/>
      <c r="AC3345" s="14"/>
      <c r="AD3345" s="14"/>
      <c r="AE3345" s="14"/>
      <c r="AT3345" s="263" t="s">
        <v>188</v>
      </c>
      <c r="AU3345" s="263" t="s">
        <v>82</v>
      </c>
      <c r="AV3345" s="14" t="s">
        <v>82</v>
      </c>
      <c r="AW3345" s="14" t="s">
        <v>30</v>
      </c>
      <c r="AX3345" s="14" t="s">
        <v>73</v>
      </c>
      <c r="AY3345" s="263" t="s">
        <v>129</v>
      </c>
    </row>
    <row r="3346" spans="1:51" s="14" customFormat="1" ht="12">
      <c r="A3346" s="14"/>
      <c r="B3346" s="253"/>
      <c r="C3346" s="254"/>
      <c r="D3346" s="234" t="s">
        <v>188</v>
      </c>
      <c r="E3346" s="255" t="s">
        <v>1</v>
      </c>
      <c r="F3346" s="256" t="s">
        <v>579</v>
      </c>
      <c r="G3346" s="254"/>
      <c r="H3346" s="257">
        <v>1.013</v>
      </c>
      <c r="I3346" s="258"/>
      <c r="J3346" s="254"/>
      <c r="K3346" s="254"/>
      <c r="L3346" s="259"/>
      <c r="M3346" s="260"/>
      <c r="N3346" s="261"/>
      <c r="O3346" s="261"/>
      <c r="P3346" s="261"/>
      <c r="Q3346" s="261"/>
      <c r="R3346" s="261"/>
      <c r="S3346" s="261"/>
      <c r="T3346" s="262"/>
      <c r="U3346" s="14"/>
      <c r="V3346" s="14"/>
      <c r="W3346" s="14"/>
      <c r="X3346" s="14"/>
      <c r="Y3346" s="14"/>
      <c r="Z3346" s="14"/>
      <c r="AA3346" s="14"/>
      <c r="AB3346" s="14"/>
      <c r="AC3346" s="14"/>
      <c r="AD3346" s="14"/>
      <c r="AE3346" s="14"/>
      <c r="AT3346" s="263" t="s">
        <v>188</v>
      </c>
      <c r="AU3346" s="263" t="s">
        <v>82</v>
      </c>
      <c r="AV3346" s="14" t="s">
        <v>82</v>
      </c>
      <c r="AW3346" s="14" t="s">
        <v>30</v>
      </c>
      <c r="AX3346" s="14" t="s">
        <v>73</v>
      </c>
      <c r="AY3346" s="263" t="s">
        <v>129</v>
      </c>
    </row>
    <row r="3347" spans="1:51" s="14" customFormat="1" ht="12">
      <c r="A3347" s="14"/>
      <c r="B3347" s="253"/>
      <c r="C3347" s="254"/>
      <c r="D3347" s="234" t="s">
        <v>188</v>
      </c>
      <c r="E3347" s="255" t="s">
        <v>1</v>
      </c>
      <c r="F3347" s="256" t="s">
        <v>580</v>
      </c>
      <c r="G3347" s="254"/>
      <c r="H3347" s="257">
        <v>0.205</v>
      </c>
      <c r="I3347" s="258"/>
      <c r="J3347" s="254"/>
      <c r="K3347" s="254"/>
      <c r="L3347" s="259"/>
      <c r="M3347" s="260"/>
      <c r="N3347" s="261"/>
      <c r="O3347" s="261"/>
      <c r="P3347" s="261"/>
      <c r="Q3347" s="261"/>
      <c r="R3347" s="261"/>
      <c r="S3347" s="261"/>
      <c r="T3347" s="262"/>
      <c r="U3347" s="14"/>
      <c r="V3347" s="14"/>
      <c r="W3347" s="14"/>
      <c r="X3347" s="14"/>
      <c r="Y3347" s="14"/>
      <c r="Z3347" s="14"/>
      <c r="AA3347" s="14"/>
      <c r="AB3347" s="14"/>
      <c r="AC3347" s="14"/>
      <c r="AD3347" s="14"/>
      <c r="AE3347" s="14"/>
      <c r="AT3347" s="263" t="s">
        <v>188</v>
      </c>
      <c r="AU3347" s="263" t="s">
        <v>82</v>
      </c>
      <c r="AV3347" s="14" t="s">
        <v>82</v>
      </c>
      <c r="AW3347" s="14" t="s">
        <v>30</v>
      </c>
      <c r="AX3347" s="14" t="s">
        <v>73</v>
      </c>
      <c r="AY3347" s="263" t="s">
        <v>129</v>
      </c>
    </row>
    <row r="3348" spans="1:51" s="14" customFormat="1" ht="12">
      <c r="A3348" s="14"/>
      <c r="B3348" s="253"/>
      <c r="C3348" s="254"/>
      <c r="D3348" s="234" t="s">
        <v>188</v>
      </c>
      <c r="E3348" s="255" t="s">
        <v>1</v>
      </c>
      <c r="F3348" s="256" t="s">
        <v>1882</v>
      </c>
      <c r="G3348" s="254"/>
      <c r="H3348" s="257">
        <v>0.32</v>
      </c>
      <c r="I3348" s="258"/>
      <c r="J3348" s="254"/>
      <c r="K3348" s="254"/>
      <c r="L3348" s="259"/>
      <c r="M3348" s="260"/>
      <c r="N3348" s="261"/>
      <c r="O3348" s="261"/>
      <c r="P3348" s="261"/>
      <c r="Q3348" s="261"/>
      <c r="R3348" s="261"/>
      <c r="S3348" s="261"/>
      <c r="T3348" s="262"/>
      <c r="U3348" s="14"/>
      <c r="V3348" s="14"/>
      <c r="W3348" s="14"/>
      <c r="X3348" s="14"/>
      <c r="Y3348" s="14"/>
      <c r="Z3348" s="14"/>
      <c r="AA3348" s="14"/>
      <c r="AB3348" s="14"/>
      <c r="AC3348" s="14"/>
      <c r="AD3348" s="14"/>
      <c r="AE3348" s="14"/>
      <c r="AT3348" s="263" t="s">
        <v>188</v>
      </c>
      <c r="AU3348" s="263" t="s">
        <v>82</v>
      </c>
      <c r="AV3348" s="14" t="s">
        <v>82</v>
      </c>
      <c r="AW3348" s="14" t="s">
        <v>30</v>
      </c>
      <c r="AX3348" s="14" t="s">
        <v>73</v>
      </c>
      <c r="AY3348" s="263" t="s">
        <v>129</v>
      </c>
    </row>
    <row r="3349" spans="1:51" s="13" customFormat="1" ht="12">
      <c r="A3349" s="13"/>
      <c r="B3349" s="243"/>
      <c r="C3349" s="244"/>
      <c r="D3349" s="234" t="s">
        <v>188</v>
      </c>
      <c r="E3349" s="245" t="s">
        <v>1</v>
      </c>
      <c r="F3349" s="246" t="s">
        <v>656</v>
      </c>
      <c r="G3349" s="244"/>
      <c r="H3349" s="245" t="s">
        <v>1</v>
      </c>
      <c r="I3349" s="247"/>
      <c r="J3349" s="244"/>
      <c r="K3349" s="244"/>
      <c r="L3349" s="248"/>
      <c r="M3349" s="249"/>
      <c r="N3349" s="250"/>
      <c r="O3349" s="250"/>
      <c r="P3349" s="250"/>
      <c r="Q3349" s="250"/>
      <c r="R3349" s="250"/>
      <c r="S3349" s="250"/>
      <c r="T3349" s="251"/>
      <c r="U3349" s="13"/>
      <c r="V3349" s="13"/>
      <c r="W3349" s="13"/>
      <c r="X3349" s="13"/>
      <c r="Y3349" s="13"/>
      <c r="Z3349" s="13"/>
      <c r="AA3349" s="13"/>
      <c r="AB3349" s="13"/>
      <c r="AC3349" s="13"/>
      <c r="AD3349" s="13"/>
      <c r="AE3349" s="13"/>
      <c r="AT3349" s="252" t="s">
        <v>188</v>
      </c>
      <c r="AU3349" s="252" t="s">
        <v>82</v>
      </c>
      <c r="AV3349" s="13" t="s">
        <v>80</v>
      </c>
      <c r="AW3349" s="13" t="s">
        <v>30</v>
      </c>
      <c r="AX3349" s="13" t="s">
        <v>73</v>
      </c>
      <c r="AY3349" s="252" t="s">
        <v>129</v>
      </c>
    </row>
    <row r="3350" spans="1:51" s="14" customFormat="1" ht="12">
      <c r="A3350" s="14"/>
      <c r="B3350" s="253"/>
      <c r="C3350" s="254"/>
      <c r="D3350" s="234" t="s">
        <v>188</v>
      </c>
      <c r="E3350" s="255" t="s">
        <v>1</v>
      </c>
      <c r="F3350" s="256" t="s">
        <v>1883</v>
      </c>
      <c r="G3350" s="254"/>
      <c r="H3350" s="257">
        <v>15.72</v>
      </c>
      <c r="I3350" s="258"/>
      <c r="J3350" s="254"/>
      <c r="K3350" s="254"/>
      <c r="L3350" s="259"/>
      <c r="M3350" s="260"/>
      <c r="N3350" s="261"/>
      <c r="O3350" s="261"/>
      <c r="P3350" s="261"/>
      <c r="Q3350" s="261"/>
      <c r="R3350" s="261"/>
      <c r="S3350" s="261"/>
      <c r="T3350" s="262"/>
      <c r="U3350" s="14"/>
      <c r="V3350" s="14"/>
      <c r="W3350" s="14"/>
      <c r="X3350" s="14"/>
      <c r="Y3350" s="14"/>
      <c r="Z3350" s="14"/>
      <c r="AA3350" s="14"/>
      <c r="AB3350" s="14"/>
      <c r="AC3350" s="14"/>
      <c r="AD3350" s="14"/>
      <c r="AE3350" s="14"/>
      <c r="AT3350" s="263" t="s">
        <v>188</v>
      </c>
      <c r="AU3350" s="263" t="s">
        <v>82</v>
      </c>
      <c r="AV3350" s="14" t="s">
        <v>82</v>
      </c>
      <c r="AW3350" s="14" t="s">
        <v>30</v>
      </c>
      <c r="AX3350" s="14" t="s">
        <v>73</v>
      </c>
      <c r="AY3350" s="263" t="s">
        <v>129</v>
      </c>
    </row>
    <row r="3351" spans="1:51" s="14" customFormat="1" ht="12">
      <c r="A3351" s="14"/>
      <c r="B3351" s="253"/>
      <c r="C3351" s="254"/>
      <c r="D3351" s="234" t="s">
        <v>188</v>
      </c>
      <c r="E3351" s="255" t="s">
        <v>1</v>
      </c>
      <c r="F3351" s="256" t="s">
        <v>582</v>
      </c>
      <c r="G3351" s="254"/>
      <c r="H3351" s="257">
        <v>-3.2</v>
      </c>
      <c r="I3351" s="258"/>
      <c r="J3351" s="254"/>
      <c r="K3351" s="254"/>
      <c r="L3351" s="259"/>
      <c r="M3351" s="260"/>
      <c r="N3351" s="261"/>
      <c r="O3351" s="261"/>
      <c r="P3351" s="261"/>
      <c r="Q3351" s="261"/>
      <c r="R3351" s="261"/>
      <c r="S3351" s="261"/>
      <c r="T3351" s="262"/>
      <c r="U3351" s="14"/>
      <c r="V3351" s="14"/>
      <c r="W3351" s="14"/>
      <c r="X3351" s="14"/>
      <c r="Y3351" s="14"/>
      <c r="Z3351" s="14"/>
      <c r="AA3351" s="14"/>
      <c r="AB3351" s="14"/>
      <c r="AC3351" s="14"/>
      <c r="AD3351" s="14"/>
      <c r="AE3351" s="14"/>
      <c r="AT3351" s="263" t="s">
        <v>188</v>
      </c>
      <c r="AU3351" s="263" t="s">
        <v>82</v>
      </c>
      <c r="AV3351" s="14" t="s">
        <v>82</v>
      </c>
      <c r="AW3351" s="14" t="s">
        <v>30</v>
      </c>
      <c r="AX3351" s="14" t="s">
        <v>73</v>
      </c>
      <c r="AY3351" s="263" t="s">
        <v>129</v>
      </c>
    </row>
    <row r="3352" spans="1:51" s="13" customFormat="1" ht="12">
      <c r="A3352" s="13"/>
      <c r="B3352" s="243"/>
      <c r="C3352" s="244"/>
      <c r="D3352" s="234" t="s">
        <v>188</v>
      </c>
      <c r="E3352" s="245" t="s">
        <v>1</v>
      </c>
      <c r="F3352" s="246" t="s">
        <v>659</v>
      </c>
      <c r="G3352" s="244"/>
      <c r="H3352" s="245" t="s">
        <v>1</v>
      </c>
      <c r="I3352" s="247"/>
      <c r="J3352" s="244"/>
      <c r="K3352" s="244"/>
      <c r="L3352" s="248"/>
      <c r="M3352" s="249"/>
      <c r="N3352" s="250"/>
      <c r="O3352" s="250"/>
      <c r="P3352" s="250"/>
      <c r="Q3352" s="250"/>
      <c r="R3352" s="250"/>
      <c r="S3352" s="250"/>
      <c r="T3352" s="251"/>
      <c r="U3352" s="13"/>
      <c r="V3352" s="13"/>
      <c r="W3352" s="13"/>
      <c r="X3352" s="13"/>
      <c r="Y3352" s="13"/>
      <c r="Z3352" s="13"/>
      <c r="AA3352" s="13"/>
      <c r="AB3352" s="13"/>
      <c r="AC3352" s="13"/>
      <c r="AD3352" s="13"/>
      <c r="AE3352" s="13"/>
      <c r="AT3352" s="252" t="s">
        <v>188</v>
      </c>
      <c r="AU3352" s="252" t="s">
        <v>82</v>
      </c>
      <c r="AV3352" s="13" t="s">
        <v>80</v>
      </c>
      <c r="AW3352" s="13" t="s">
        <v>30</v>
      </c>
      <c r="AX3352" s="13" t="s">
        <v>73</v>
      </c>
      <c r="AY3352" s="252" t="s">
        <v>129</v>
      </c>
    </row>
    <row r="3353" spans="1:51" s="14" customFormat="1" ht="12">
      <c r="A3353" s="14"/>
      <c r="B3353" s="253"/>
      <c r="C3353" s="254"/>
      <c r="D3353" s="234" t="s">
        <v>188</v>
      </c>
      <c r="E3353" s="255" t="s">
        <v>1</v>
      </c>
      <c r="F3353" s="256" t="s">
        <v>1884</v>
      </c>
      <c r="G3353" s="254"/>
      <c r="H3353" s="257">
        <v>13.8</v>
      </c>
      <c r="I3353" s="258"/>
      <c r="J3353" s="254"/>
      <c r="K3353" s="254"/>
      <c r="L3353" s="259"/>
      <c r="M3353" s="260"/>
      <c r="N3353" s="261"/>
      <c r="O3353" s="261"/>
      <c r="P3353" s="261"/>
      <c r="Q3353" s="261"/>
      <c r="R3353" s="261"/>
      <c r="S3353" s="261"/>
      <c r="T3353" s="262"/>
      <c r="U3353" s="14"/>
      <c r="V3353" s="14"/>
      <c r="W3353" s="14"/>
      <c r="X3353" s="14"/>
      <c r="Y3353" s="14"/>
      <c r="Z3353" s="14"/>
      <c r="AA3353" s="14"/>
      <c r="AB3353" s="14"/>
      <c r="AC3353" s="14"/>
      <c r="AD3353" s="14"/>
      <c r="AE3353" s="14"/>
      <c r="AT3353" s="263" t="s">
        <v>188</v>
      </c>
      <c r="AU3353" s="263" t="s">
        <v>82</v>
      </c>
      <c r="AV3353" s="14" t="s">
        <v>82</v>
      </c>
      <c r="AW3353" s="14" t="s">
        <v>30</v>
      </c>
      <c r="AX3353" s="14" t="s">
        <v>73</v>
      </c>
      <c r="AY3353" s="263" t="s">
        <v>129</v>
      </c>
    </row>
    <row r="3354" spans="1:51" s="14" customFormat="1" ht="12">
      <c r="A3354" s="14"/>
      <c r="B3354" s="253"/>
      <c r="C3354" s="254"/>
      <c r="D3354" s="234" t="s">
        <v>188</v>
      </c>
      <c r="E3354" s="255" t="s">
        <v>1</v>
      </c>
      <c r="F3354" s="256" t="s">
        <v>564</v>
      </c>
      <c r="G3354" s="254"/>
      <c r="H3354" s="257">
        <v>-1.6</v>
      </c>
      <c r="I3354" s="258"/>
      <c r="J3354" s="254"/>
      <c r="K3354" s="254"/>
      <c r="L3354" s="259"/>
      <c r="M3354" s="260"/>
      <c r="N3354" s="261"/>
      <c r="O3354" s="261"/>
      <c r="P3354" s="261"/>
      <c r="Q3354" s="261"/>
      <c r="R3354" s="261"/>
      <c r="S3354" s="261"/>
      <c r="T3354" s="262"/>
      <c r="U3354" s="14"/>
      <c r="V3354" s="14"/>
      <c r="W3354" s="14"/>
      <c r="X3354" s="14"/>
      <c r="Y3354" s="14"/>
      <c r="Z3354" s="14"/>
      <c r="AA3354" s="14"/>
      <c r="AB3354" s="14"/>
      <c r="AC3354" s="14"/>
      <c r="AD3354" s="14"/>
      <c r="AE3354" s="14"/>
      <c r="AT3354" s="263" t="s">
        <v>188</v>
      </c>
      <c r="AU3354" s="263" t="s">
        <v>82</v>
      </c>
      <c r="AV3354" s="14" t="s">
        <v>82</v>
      </c>
      <c r="AW3354" s="14" t="s">
        <v>30</v>
      </c>
      <c r="AX3354" s="14" t="s">
        <v>73</v>
      </c>
      <c r="AY3354" s="263" t="s">
        <v>129</v>
      </c>
    </row>
    <row r="3355" spans="1:51" s="14" customFormat="1" ht="12">
      <c r="A3355" s="14"/>
      <c r="B3355" s="253"/>
      <c r="C3355" s="254"/>
      <c r="D3355" s="234" t="s">
        <v>188</v>
      </c>
      <c r="E3355" s="255" t="s">
        <v>1</v>
      </c>
      <c r="F3355" s="256" t="s">
        <v>574</v>
      </c>
      <c r="G3355" s="254"/>
      <c r="H3355" s="257">
        <v>-1.4</v>
      </c>
      <c r="I3355" s="258"/>
      <c r="J3355" s="254"/>
      <c r="K3355" s="254"/>
      <c r="L3355" s="259"/>
      <c r="M3355" s="260"/>
      <c r="N3355" s="261"/>
      <c r="O3355" s="261"/>
      <c r="P3355" s="261"/>
      <c r="Q3355" s="261"/>
      <c r="R3355" s="261"/>
      <c r="S3355" s="261"/>
      <c r="T3355" s="262"/>
      <c r="U3355" s="14"/>
      <c r="V3355" s="14"/>
      <c r="W3355" s="14"/>
      <c r="X3355" s="14"/>
      <c r="Y3355" s="14"/>
      <c r="Z3355" s="14"/>
      <c r="AA3355" s="14"/>
      <c r="AB3355" s="14"/>
      <c r="AC3355" s="14"/>
      <c r="AD3355" s="14"/>
      <c r="AE3355" s="14"/>
      <c r="AT3355" s="263" t="s">
        <v>188</v>
      </c>
      <c r="AU3355" s="263" t="s">
        <v>82</v>
      </c>
      <c r="AV3355" s="14" t="s">
        <v>82</v>
      </c>
      <c r="AW3355" s="14" t="s">
        <v>30</v>
      </c>
      <c r="AX3355" s="14" t="s">
        <v>73</v>
      </c>
      <c r="AY3355" s="263" t="s">
        <v>129</v>
      </c>
    </row>
    <row r="3356" spans="1:51" s="13" customFormat="1" ht="12">
      <c r="A3356" s="13"/>
      <c r="B3356" s="243"/>
      <c r="C3356" s="244"/>
      <c r="D3356" s="234" t="s">
        <v>188</v>
      </c>
      <c r="E3356" s="245" t="s">
        <v>1</v>
      </c>
      <c r="F3356" s="246" t="s">
        <v>404</v>
      </c>
      <c r="G3356" s="244"/>
      <c r="H3356" s="245" t="s">
        <v>1</v>
      </c>
      <c r="I3356" s="247"/>
      <c r="J3356" s="244"/>
      <c r="K3356" s="244"/>
      <c r="L3356" s="248"/>
      <c r="M3356" s="249"/>
      <c r="N3356" s="250"/>
      <c r="O3356" s="250"/>
      <c r="P3356" s="250"/>
      <c r="Q3356" s="250"/>
      <c r="R3356" s="250"/>
      <c r="S3356" s="250"/>
      <c r="T3356" s="251"/>
      <c r="U3356" s="13"/>
      <c r="V3356" s="13"/>
      <c r="W3356" s="13"/>
      <c r="X3356" s="13"/>
      <c r="Y3356" s="13"/>
      <c r="Z3356" s="13"/>
      <c r="AA3356" s="13"/>
      <c r="AB3356" s="13"/>
      <c r="AC3356" s="13"/>
      <c r="AD3356" s="13"/>
      <c r="AE3356" s="13"/>
      <c r="AT3356" s="252" t="s">
        <v>188</v>
      </c>
      <c r="AU3356" s="252" t="s">
        <v>82</v>
      </c>
      <c r="AV3356" s="13" t="s">
        <v>80</v>
      </c>
      <c r="AW3356" s="13" t="s">
        <v>30</v>
      </c>
      <c r="AX3356" s="13" t="s">
        <v>73</v>
      </c>
      <c r="AY3356" s="252" t="s">
        <v>129</v>
      </c>
    </row>
    <row r="3357" spans="1:51" s="14" customFormat="1" ht="12">
      <c r="A3357" s="14"/>
      <c r="B3357" s="253"/>
      <c r="C3357" s="254"/>
      <c r="D3357" s="234" t="s">
        <v>188</v>
      </c>
      <c r="E3357" s="255" t="s">
        <v>1</v>
      </c>
      <c r="F3357" s="256" t="s">
        <v>1885</v>
      </c>
      <c r="G3357" s="254"/>
      <c r="H3357" s="257">
        <v>12.36</v>
      </c>
      <c r="I3357" s="258"/>
      <c r="J3357" s="254"/>
      <c r="K3357" s="254"/>
      <c r="L3357" s="259"/>
      <c r="M3357" s="260"/>
      <c r="N3357" s="261"/>
      <c r="O3357" s="261"/>
      <c r="P3357" s="261"/>
      <c r="Q3357" s="261"/>
      <c r="R3357" s="261"/>
      <c r="S3357" s="261"/>
      <c r="T3357" s="262"/>
      <c r="U3357" s="14"/>
      <c r="V3357" s="14"/>
      <c r="W3357" s="14"/>
      <c r="X3357" s="14"/>
      <c r="Y3357" s="14"/>
      <c r="Z3357" s="14"/>
      <c r="AA3357" s="14"/>
      <c r="AB3357" s="14"/>
      <c r="AC3357" s="14"/>
      <c r="AD3357" s="14"/>
      <c r="AE3357" s="14"/>
      <c r="AT3357" s="263" t="s">
        <v>188</v>
      </c>
      <c r="AU3357" s="263" t="s">
        <v>82</v>
      </c>
      <c r="AV3357" s="14" t="s">
        <v>82</v>
      </c>
      <c r="AW3357" s="14" t="s">
        <v>30</v>
      </c>
      <c r="AX3357" s="14" t="s">
        <v>73</v>
      </c>
      <c r="AY3357" s="263" t="s">
        <v>129</v>
      </c>
    </row>
    <row r="3358" spans="1:51" s="14" customFormat="1" ht="12">
      <c r="A3358" s="14"/>
      <c r="B3358" s="253"/>
      <c r="C3358" s="254"/>
      <c r="D3358" s="234" t="s">
        <v>188</v>
      </c>
      <c r="E3358" s="255" t="s">
        <v>1</v>
      </c>
      <c r="F3358" s="256" t="s">
        <v>574</v>
      </c>
      <c r="G3358" s="254"/>
      <c r="H3358" s="257">
        <v>-1.4</v>
      </c>
      <c r="I3358" s="258"/>
      <c r="J3358" s="254"/>
      <c r="K3358" s="254"/>
      <c r="L3358" s="259"/>
      <c r="M3358" s="260"/>
      <c r="N3358" s="261"/>
      <c r="O3358" s="261"/>
      <c r="P3358" s="261"/>
      <c r="Q3358" s="261"/>
      <c r="R3358" s="261"/>
      <c r="S3358" s="261"/>
      <c r="T3358" s="262"/>
      <c r="U3358" s="14"/>
      <c r="V3358" s="14"/>
      <c r="W3358" s="14"/>
      <c r="X3358" s="14"/>
      <c r="Y3358" s="14"/>
      <c r="Z3358" s="14"/>
      <c r="AA3358" s="14"/>
      <c r="AB3358" s="14"/>
      <c r="AC3358" s="14"/>
      <c r="AD3358" s="14"/>
      <c r="AE3358" s="14"/>
      <c r="AT3358" s="263" t="s">
        <v>188</v>
      </c>
      <c r="AU3358" s="263" t="s">
        <v>82</v>
      </c>
      <c r="AV3358" s="14" t="s">
        <v>82</v>
      </c>
      <c r="AW3358" s="14" t="s">
        <v>30</v>
      </c>
      <c r="AX3358" s="14" t="s">
        <v>73</v>
      </c>
      <c r="AY3358" s="263" t="s">
        <v>129</v>
      </c>
    </row>
    <row r="3359" spans="1:51" s="14" customFormat="1" ht="12">
      <c r="A3359" s="14"/>
      <c r="B3359" s="253"/>
      <c r="C3359" s="254"/>
      <c r="D3359" s="234" t="s">
        <v>188</v>
      </c>
      <c r="E3359" s="255" t="s">
        <v>1</v>
      </c>
      <c r="F3359" s="256" t="s">
        <v>566</v>
      </c>
      <c r="G3359" s="254"/>
      <c r="H3359" s="257">
        <v>-1.823</v>
      </c>
      <c r="I3359" s="258"/>
      <c r="J3359" s="254"/>
      <c r="K3359" s="254"/>
      <c r="L3359" s="259"/>
      <c r="M3359" s="260"/>
      <c r="N3359" s="261"/>
      <c r="O3359" s="261"/>
      <c r="P3359" s="261"/>
      <c r="Q3359" s="261"/>
      <c r="R3359" s="261"/>
      <c r="S3359" s="261"/>
      <c r="T3359" s="262"/>
      <c r="U3359" s="14"/>
      <c r="V3359" s="14"/>
      <c r="W3359" s="14"/>
      <c r="X3359" s="14"/>
      <c r="Y3359" s="14"/>
      <c r="Z3359" s="14"/>
      <c r="AA3359" s="14"/>
      <c r="AB3359" s="14"/>
      <c r="AC3359" s="14"/>
      <c r="AD3359" s="14"/>
      <c r="AE3359" s="14"/>
      <c r="AT3359" s="263" t="s">
        <v>188</v>
      </c>
      <c r="AU3359" s="263" t="s">
        <v>82</v>
      </c>
      <c r="AV3359" s="14" t="s">
        <v>82</v>
      </c>
      <c r="AW3359" s="14" t="s">
        <v>30</v>
      </c>
      <c r="AX3359" s="14" t="s">
        <v>73</v>
      </c>
      <c r="AY3359" s="263" t="s">
        <v>129</v>
      </c>
    </row>
    <row r="3360" spans="1:51" s="14" customFormat="1" ht="12">
      <c r="A3360" s="14"/>
      <c r="B3360" s="253"/>
      <c r="C3360" s="254"/>
      <c r="D3360" s="234" t="s">
        <v>188</v>
      </c>
      <c r="E3360" s="255" t="s">
        <v>1</v>
      </c>
      <c r="F3360" s="256" t="s">
        <v>579</v>
      </c>
      <c r="G3360" s="254"/>
      <c r="H3360" s="257">
        <v>1.013</v>
      </c>
      <c r="I3360" s="258"/>
      <c r="J3360" s="254"/>
      <c r="K3360" s="254"/>
      <c r="L3360" s="259"/>
      <c r="M3360" s="260"/>
      <c r="N3360" s="261"/>
      <c r="O3360" s="261"/>
      <c r="P3360" s="261"/>
      <c r="Q3360" s="261"/>
      <c r="R3360" s="261"/>
      <c r="S3360" s="261"/>
      <c r="T3360" s="262"/>
      <c r="U3360" s="14"/>
      <c r="V3360" s="14"/>
      <c r="W3360" s="14"/>
      <c r="X3360" s="14"/>
      <c r="Y3360" s="14"/>
      <c r="Z3360" s="14"/>
      <c r="AA3360" s="14"/>
      <c r="AB3360" s="14"/>
      <c r="AC3360" s="14"/>
      <c r="AD3360" s="14"/>
      <c r="AE3360" s="14"/>
      <c r="AT3360" s="263" t="s">
        <v>188</v>
      </c>
      <c r="AU3360" s="263" t="s">
        <v>82</v>
      </c>
      <c r="AV3360" s="14" t="s">
        <v>82</v>
      </c>
      <c r="AW3360" s="14" t="s">
        <v>30</v>
      </c>
      <c r="AX3360" s="14" t="s">
        <v>73</v>
      </c>
      <c r="AY3360" s="263" t="s">
        <v>129</v>
      </c>
    </row>
    <row r="3361" spans="1:51" s="14" customFormat="1" ht="12">
      <c r="A3361" s="14"/>
      <c r="B3361" s="253"/>
      <c r="C3361" s="254"/>
      <c r="D3361" s="234" t="s">
        <v>188</v>
      </c>
      <c r="E3361" s="255" t="s">
        <v>1</v>
      </c>
      <c r="F3361" s="256" t="s">
        <v>1886</v>
      </c>
      <c r="G3361" s="254"/>
      <c r="H3361" s="257">
        <v>0.205</v>
      </c>
      <c r="I3361" s="258"/>
      <c r="J3361" s="254"/>
      <c r="K3361" s="254"/>
      <c r="L3361" s="259"/>
      <c r="M3361" s="260"/>
      <c r="N3361" s="261"/>
      <c r="O3361" s="261"/>
      <c r="P3361" s="261"/>
      <c r="Q3361" s="261"/>
      <c r="R3361" s="261"/>
      <c r="S3361" s="261"/>
      <c r="T3361" s="262"/>
      <c r="U3361" s="14"/>
      <c r="V3361" s="14"/>
      <c r="W3361" s="14"/>
      <c r="X3361" s="14"/>
      <c r="Y3361" s="14"/>
      <c r="Z3361" s="14"/>
      <c r="AA3361" s="14"/>
      <c r="AB3361" s="14"/>
      <c r="AC3361" s="14"/>
      <c r="AD3361" s="14"/>
      <c r="AE3361" s="14"/>
      <c r="AT3361" s="263" t="s">
        <v>188</v>
      </c>
      <c r="AU3361" s="263" t="s">
        <v>82</v>
      </c>
      <c r="AV3361" s="14" t="s">
        <v>82</v>
      </c>
      <c r="AW3361" s="14" t="s">
        <v>30</v>
      </c>
      <c r="AX3361" s="14" t="s">
        <v>73</v>
      </c>
      <c r="AY3361" s="263" t="s">
        <v>129</v>
      </c>
    </row>
    <row r="3362" spans="1:51" s="13" customFormat="1" ht="12">
      <c r="A3362" s="13"/>
      <c r="B3362" s="243"/>
      <c r="C3362" s="244"/>
      <c r="D3362" s="234" t="s">
        <v>188</v>
      </c>
      <c r="E3362" s="245" t="s">
        <v>1</v>
      </c>
      <c r="F3362" s="246" t="s">
        <v>405</v>
      </c>
      <c r="G3362" s="244"/>
      <c r="H3362" s="245" t="s">
        <v>1</v>
      </c>
      <c r="I3362" s="247"/>
      <c r="J3362" s="244"/>
      <c r="K3362" s="244"/>
      <c r="L3362" s="248"/>
      <c r="M3362" s="249"/>
      <c r="N3362" s="250"/>
      <c r="O3362" s="250"/>
      <c r="P3362" s="250"/>
      <c r="Q3362" s="250"/>
      <c r="R3362" s="250"/>
      <c r="S3362" s="250"/>
      <c r="T3362" s="251"/>
      <c r="U3362" s="13"/>
      <c r="V3362" s="13"/>
      <c r="W3362" s="13"/>
      <c r="X3362" s="13"/>
      <c r="Y3362" s="13"/>
      <c r="Z3362" s="13"/>
      <c r="AA3362" s="13"/>
      <c r="AB3362" s="13"/>
      <c r="AC3362" s="13"/>
      <c r="AD3362" s="13"/>
      <c r="AE3362" s="13"/>
      <c r="AT3362" s="252" t="s">
        <v>188</v>
      </c>
      <c r="AU3362" s="252" t="s">
        <v>82</v>
      </c>
      <c r="AV3362" s="13" t="s">
        <v>80</v>
      </c>
      <c r="AW3362" s="13" t="s">
        <v>30</v>
      </c>
      <c r="AX3362" s="13" t="s">
        <v>73</v>
      </c>
      <c r="AY3362" s="252" t="s">
        <v>129</v>
      </c>
    </row>
    <row r="3363" spans="1:51" s="14" customFormat="1" ht="12">
      <c r="A3363" s="14"/>
      <c r="B3363" s="253"/>
      <c r="C3363" s="254"/>
      <c r="D3363" s="234" t="s">
        <v>188</v>
      </c>
      <c r="E3363" s="255" t="s">
        <v>1</v>
      </c>
      <c r="F3363" s="256" t="s">
        <v>1887</v>
      </c>
      <c r="G3363" s="254"/>
      <c r="H3363" s="257">
        <v>5.325</v>
      </c>
      <c r="I3363" s="258"/>
      <c r="J3363" s="254"/>
      <c r="K3363" s="254"/>
      <c r="L3363" s="259"/>
      <c r="M3363" s="260"/>
      <c r="N3363" s="261"/>
      <c r="O3363" s="261"/>
      <c r="P3363" s="261"/>
      <c r="Q3363" s="261"/>
      <c r="R3363" s="261"/>
      <c r="S3363" s="261"/>
      <c r="T3363" s="262"/>
      <c r="U3363" s="14"/>
      <c r="V3363" s="14"/>
      <c r="W3363" s="14"/>
      <c r="X3363" s="14"/>
      <c r="Y3363" s="14"/>
      <c r="Z3363" s="14"/>
      <c r="AA3363" s="14"/>
      <c r="AB3363" s="14"/>
      <c r="AC3363" s="14"/>
      <c r="AD3363" s="14"/>
      <c r="AE3363" s="14"/>
      <c r="AT3363" s="263" t="s">
        <v>188</v>
      </c>
      <c r="AU3363" s="263" t="s">
        <v>82</v>
      </c>
      <c r="AV3363" s="14" t="s">
        <v>82</v>
      </c>
      <c r="AW3363" s="14" t="s">
        <v>30</v>
      </c>
      <c r="AX3363" s="14" t="s">
        <v>73</v>
      </c>
      <c r="AY3363" s="263" t="s">
        <v>129</v>
      </c>
    </row>
    <row r="3364" spans="1:51" s="13" customFormat="1" ht="12">
      <c r="A3364" s="13"/>
      <c r="B3364" s="243"/>
      <c r="C3364" s="244"/>
      <c r="D3364" s="234" t="s">
        <v>188</v>
      </c>
      <c r="E3364" s="245" t="s">
        <v>1</v>
      </c>
      <c r="F3364" s="246" t="s">
        <v>664</v>
      </c>
      <c r="G3364" s="244"/>
      <c r="H3364" s="245" t="s">
        <v>1</v>
      </c>
      <c r="I3364" s="247"/>
      <c r="J3364" s="244"/>
      <c r="K3364" s="244"/>
      <c r="L3364" s="248"/>
      <c r="M3364" s="249"/>
      <c r="N3364" s="250"/>
      <c r="O3364" s="250"/>
      <c r="P3364" s="250"/>
      <c r="Q3364" s="250"/>
      <c r="R3364" s="250"/>
      <c r="S3364" s="250"/>
      <c r="T3364" s="251"/>
      <c r="U3364" s="13"/>
      <c r="V3364" s="13"/>
      <c r="W3364" s="13"/>
      <c r="X3364" s="13"/>
      <c r="Y3364" s="13"/>
      <c r="Z3364" s="13"/>
      <c r="AA3364" s="13"/>
      <c r="AB3364" s="13"/>
      <c r="AC3364" s="13"/>
      <c r="AD3364" s="13"/>
      <c r="AE3364" s="13"/>
      <c r="AT3364" s="252" t="s">
        <v>188</v>
      </c>
      <c r="AU3364" s="252" t="s">
        <v>82</v>
      </c>
      <c r="AV3364" s="13" t="s">
        <v>80</v>
      </c>
      <c r="AW3364" s="13" t="s">
        <v>30</v>
      </c>
      <c r="AX3364" s="13" t="s">
        <v>73</v>
      </c>
      <c r="AY3364" s="252" t="s">
        <v>129</v>
      </c>
    </row>
    <row r="3365" spans="1:51" s="14" customFormat="1" ht="12">
      <c r="A3365" s="14"/>
      <c r="B3365" s="253"/>
      <c r="C3365" s="254"/>
      <c r="D3365" s="234" t="s">
        <v>188</v>
      </c>
      <c r="E3365" s="255" t="s">
        <v>1</v>
      </c>
      <c r="F3365" s="256" t="s">
        <v>1888</v>
      </c>
      <c r="G3365" s="254"/>
      <c r="H3365" s="257">
        <v>16.44</v>
      </c>
      <c r="I3365" s="258"/>
      <c r="J3365" s="254"/>
      <c r="K3365" s="254"/>
      <c r="L3365" s="259"/>
      <c r="M3365" s="260"/>
      <c r="N3365" s="261"/>
      <c r="O3365" s="261"/>
      <c r="P3365" s="261"/>
      <c r="Q3365" s="261"/>
      <c r="R3365" s="261"/>
      <c r="S3365" s="261"/>
      <c r="T3365" s="262"/>
      <c r="U3365" s="14"/>
      <c r="V3365" s="14"/>
      <c r="W3365" s="14"/>
      <c r="X3365" s="14"/>
      <c r="Y3365" s="14"/>
      <c r="Z3365" s="14"/>
      <c r="AA3365" s="14"/>
      <c r="AB3365" s="14"/>
      <c r="AC3365" s="14"/>
      <c r="AD3365" s="14"/>
      <c r="AE3365" s="14"/>
      <c r="AT3365" s="263" t="s">
        <v>188</v>
      </c>
      <c r="AU3365" s="263" t="s">
        <v>82</v>
      </c>
      <c r="AV3365" s="14" t="s">
        <v>82</v>
      </c>
      <c r="AW3365" s="14" t="s">
        <v>30</v>
      </c>
      <c r="AX3365" s="14" t="s">
        <v>73</v>
      </c>
      <c r="AY3365" s="263" t="s">
        <v>129</v>
      </c>
    </row>
    <row r="3366" spans="1:51" s="14" customFormat="1" ht="12">
      <c r="A3366" s="14"/>
      <c r="B3366" s="253"/>
      <c r="C3366" s="254"/>
      <c r="D3366" s="234" t="s">
        <v>188</v>
      </c>
      <c r="E3366" s="255" t="s">
        <v>1</v>
      </c>
      <c r="F3366" s="256" t="s">
        <v>582</v>
      </c>
      <c r="G3366" s="254"/>
      <c r="H3366" s="257">
        <v>-3.2</v>
      </c>
      <c r="I3366" s="258"/>
      <c r="J3366" s="254"/>
      <c r="K3366" s="254"/>
      <c r="L3366" s="259"/>
      <c r="M3366" s="260"/>
      <c r="N3366" s="261"/>
      <c r="O3366" s="261"/>
      <c r="P3366" s="261"/>
      <c r="Q3366" s="261"/>
      <c r="R3366" s="261"/>
      <c r="S3366" s="261"/>
      <c r="T3366" s="262"/>
      <c r="U3366" s="14"/>
      <c r="V3366" s="14"/>
      <c r="W3366" s="14"/>
      <c r="X3366" s="14"/>
      <c r="Y3366" s="14"/>
      <c r="Z3366" s="14"/>
      <c r="AA3366" s="14"/>
      <c r="AB3366" s="14"/>
      <c r="AC3366" s="14"/>
      <c r="AD3366" s="14"/>
      <c r="AE3366" s="14"/>
      <c r="AT3366" s="263" t="s">
        <v>188</v>
      </c>
      <c r="AU3366" s="263" t="s">
        <v>82</v>
      </c>
      <c r="AV3366" s="14" t="s">
        <v>82</v>
      </c>
      <c r="AW3366" s="14" t="s">
        <v>30</v>
      </c>
      <c r="AX3366" s="14" t="s">
        <v>73</v>
      </c>
      <c r="AY3366" s="263" t="s">
        <v>129</v>
      </c>
    </row>
    <row r="3367" spans="1:51" s="14" customFormat="1" ht="12">
      <c r="A3367" s="14"/>
      <c r="B3367" s="253"/>
      <c r="C3367" s="254"/>
      <c r="D3367" s="234" t="s">
        <v>188</v>
      </c>
      <c r="E3367" s="255" t="s">
        <v>1</v>
      </c>
      <c r="F3367" s="256" t="s">
        <v>898</v>
      </c>
      <c r="G3367" s="254"/>
      <c r="H3367" s="257">
        <v>-1.8</v>
      </c>
      <c r="I3367" s="258"/>
      <c r="J3367" s="254"/>
      <c r="K3367" s="254"/>
      <c r="L3367" s="259"/>
      <c r="M3367" s="260"/>
      <c r="N3367" s="261"/>
      <c r="O3367" s="261"/>
      <c r="P3367" s="261"/>
      <c r="Q3367" s="261"/>
      <c r="R3367" s="261"/>
      <c r="S3367" s="261"/>
      <c r="T3367" s="262"/>
      <c r="U3367" s="14"/>
      <c r="V3367" s="14"/>
      <c r="W3367" s="14"/>
      <c r="X3367" s="14"/>
      <c r="Y3367" s="14"/>
      <c r="Z3367" s="14"/>
      <c r="AA3367" s="14"/>
      <c r="AB3367" s="14"/>
      <c r="AC3367" s="14"/>
      <c r="AD3367" s="14"/>
      <c r="AE3367" s="14"/>
      <c r="AT3367" s="263" t="s">
        <v>188</v>
      </c>
      <c r="AU3367" s="263" t="s">
        <v>82</v>
      </c>
      <c r="AV3367" s="14" t="s">
        <v>82</v>
      </c>
      <c r="AW3367" s="14" t="s">
        <v>30</v>
      </c>
      <c r="AX3367" s="14" t="s">
        <v>73</v>
      </c>
      <c r="AY3367" s="263" t="s">
        <v>129</v>
      </c>
    </row>
    <row r="3368" spans="1:51" s="14" customFormat="1" ht="12">
      <c r="A3368" s="14"/>
      <c r="B3368" s="253"/>
      <c r="C3368" s="254"/>
      <c r="D3368" s="234" t="s">
        <v>188</v>
      </c>
      <c r="E3368" s="255" t="s">
        <v>1</v>
      </c>
      <c r="F3368" s="256" t="s">
        <v>1873</v>
      </c>
      <c r="G3368" s="254"/>
      <c r="H3368" s="257">
        <v>1.44</v>
      </c>
      <c r="I3368" s="258"/>
      <c r="J3368" s="254"/>
      <c r="K3368" s="254"/>
      <c r="L3368" s="259"/>
      <c r="M3368" s="260"/>
      <c r="N3368" s="261"/>
      <c r="O3368" s="261"/>
      <c r="P3368" s="261"/>
      <c r="Q3368" s="261"/>
      <c r="R3368" s="261"/>
      <c r="S3368" s="261"/>
      <c r="T3368" s="262"/>
      <c r="U3368" s="14"/>
      <c r="V3368" s="14"/>
      <c r="W3368" s="14"/>
      <c r="X3368" s="14"/>
      <c r="Y3368" s="14"/>
      <c r="Z3368" s="14"/>
      <c r="AA3368" s="14"/>
      <c r="AB3368" s="14"/>
      <c r="AC3368" s="14"/>
      <c r="AD3368" s="14"/>
      <c r="AE3368" s="14"/>
      <c r="AT3368" s="263" t="s">
        <v>188</v>
      </c>
      <c r="AU3368" s="263" t="s">
        <v>82</v>
      </c>
      <c r="AV3368" s="14" t="s">
        <v>82</v>
      </c>
      <c r="AW3368" s="14" t="s">
        <v>30</v>
      </c>
      <c r="AX3368" s="14" t="s">
        <v>73</v>
      </c>
      <c r="AY3368" s="263" t="s">
        <v>129</v>
      </c>
    </row>
    <row r="3369" spans="1:51" s="13" customFormat="1" ht="12">
      <c r="A3369" s="13"/>
      <c r="B3369" s="243"/>
      <c r="C3369" s="244"/>
      <c r="D3369" s="234" t="s">
        <v>188</v>
      </c>
      <c r="E3369" s="245" t="s">
        <v>1</v>
      </c>
      <c r="F3369" s="246" t="s">
        <v>407</v>
      </c>
      <c r="G3369" s="244"/>
      <c r="H3369" s="245" t="s">
        <v>1</v>
      </c>
      <c r="I3369" s="247"/>
      <c r="J3369" s="244"/>
      <c r="K3369" s="244"/>
      <c r="L3369" s="248"/>
      <c r="M3369" s="249"/>
      <c r="N3369" s="250"/>
      <c r="O3369" s="250"/>
      <c r="P3369" s="250"/>
      <c r="Q3369" s="250"/>
      <c r="R3369" s="250"/>
      <c r="S3369" s="250"/>
      <c r="T3369" s="251"/>
      <c r="U3369" s="13"/>
      <c r="V3369" s="13"/>
      <c r="W3369" s="13"/>
      <c r="X3369" s="13"/>
      <c r="Y3369" s="13"/>
      <c r="Z3369" s="13"/>
      <c r="AA3369" s="13"/>
      <c r="AB3369" s="13"/>
      <c r="AC3369" s="13"/>
      <c r="AD3369" s="13"/>
      <c r="AE3369" s="13"/>
      <c r="AT3369" s="252" t="s">
        <v>188</v>
      </c>
      <c r="AU3369" s="252" t="s">
        <v>82</v>
      </c>
      <c r="AV3369" s="13" t="s">
        <v>80</v>
      </c>
      <c r="AW3369" s="13" t="s">
        <v>30</v>
      </c>
      <c r="AX3369" s="13" t="s">
        <v>73</v>
      </c>
      <c r="AY3369" s="252" t="s">
        <v>129</v>
      </c>
    </row>
    <row r="3370" spans="1:51" s="14" customFormat="1" ht="12">
      <c r="A3370" s="14"/>
      <c r="B3370" s="253"/>
      <c r="C3370" s="254"/>
      <c r="D3370" s="234" t="s">
        <v>188</v>
      </c>
      <c r="E3370" s="255" t="s">
        <v>1</v>
      </c>
      <c r="F3370" s="256" t="s">
        <v>1889</v>
      </c>
      <c r="G3370" s="254"/>
      <c r="H3370" s="257">
        <v>30.96</v>
      </c>
      <c r="I3370" s="258"/>
      <c r="J3370" s="254"/>
      <c r="K3370" s="254"/>
      <c r="L3370" s="259"/>
      <c r="M3370" s="260"/>
      <c r="N3370" s="261"/>
      <c r="O3370" s="261"/>
      <c r="P3370" s="261"/>
      <c r="Q3370" s="261"/>
      <c r="R3370" s="261"/>
      <c r="S3370" s="261"/>
      <c r="T3370" s="262"/>
      <c r="U3370" s="14"/>
      <c r="V3370" s="14"/>
      <c r="W3370" s="14"/>
      <c r="X3370" s="14"/>
      <c r="Y3370" s="14"/>
      <c r="Z3370" s="14"/>
      <c r="AA3370" s="14"/>
      <c r="AB3370" s="14"/>
      <c r="AC3370" s="14"/>
      <c r="AD3370" s="14"/>
      <c r="AE3370" s="14"/>
      <c r="AT3370" s="263" t="s">
        <v>188</v>
      </c>
      <c r="AU3370" s="263" t="s">
        <v>82</v>
      </c>
      <c r="AV3370" s="14" t="s">
        <v>82</v>
      </c>
      <c r="AW3370" s="14" t="s">
        <v>30</v>
      </c>
      <c r="AX3370" s="14" t="s">
        <v>73</v>
      </c>
      <c r="AY3370" s="263" t="s">
        <v>129</v>
      </c>
    </row>
    <row r="3371" spans="1:51" s="14" customFormat="1" ht="12">
      <c r="A3371" s="14"/>
      <c r="B3371" s="253"/>
      <c r="C3371" s="254"/>
      <c r="D3371" s="234" t="s">
        <v>188</v>
      </c>
      <c r="E3371" s="255" t="s">
        <v>1</v>
      </c>
      <c r="F3371" s="256" t="s">
        <v>564</v>
      </c>
      <c r="G3371" s="254"/>
      <c r="H3371" s="257">
        <v>-1.6</v>
      </c>
      <c r="I3371" s="258"/>
      <c r="J3371" s="254"/>
      <c r="K3371" s="254"/>
      <c r="L3371" s="259"/>
      <c r="M3371" s="260"/>
      <c r="N3371" s="261"/>
      <c r="O3371" s="261"/>
      <c r="P3371" s="261"/>
      <c r="Q3371" s="261"/>
      <c r="R3371" s="261"/>
      <c r="S3371" s="261"/>
      <c r="T3371" s="262"/>
      <c r="U3371" s="14"/>
      <c r="V3371" s="14"/>
      <c r="W3371" s="14"/>
      <c r="X3371" s="14"/>
      <c r="Y3371" s="14"/>
      <c r="Z3371" s="14"/>
      <c r="AA3371" s="14"/>
      <c r="AB3371" s="14"/>
      <c r="AC3371" s="14"/>
      <c r="AD3371" s="14"/>
      <c r="AE3371" s="14"/>
      <c r="AT3371" s="263" t="s">
        <v>188</v>
      </c>
      <c r="AU3371" s="263" t="s">
        <v>82</v>
      </c>
      <c r="AV3371" s="14" t="s">
        <v>82</v>
      </c>
      <c r="AW3371" s="14" t="s">
        <v>30</v>
      </c>
      <c r="AX3371" s="14" t="s">
        <v>73</v>
      </c>
      <c r="AY3371" s="263" t="s">
        <v>129</v>
      </c>
    </row>
    <row r="3372" spans="1:51" s="14" customFormat="1" ht="12">
      <c r="A3372" s="14"/>
      <c r="B3372" s="253"/>
      <c r="C3372" s="254"/>
      <c r="D3372" s="234" t="s">
        <v>188</v>
      </c>
      <c r="E3372" s="255" t="s">
        <v>1</v>
      </c>
      <c r="F3372" s="256" t="s">
        <v>566</v>
      </c>
      <c r="G3372" s="254"/>
      <c r="H3372" s="257">
        <v>-1.823</v>
      </c>
      <c r="I3372" s="258"/>
      <c r="J3372" s="254"/>
      <c r="K3372" s="254"/>
      <c r="L3372" s="259"/>
      <c r="M3372" s="260"/>
      <c r="N3372" s="261"/>
      <c r="O3372" s="261"/>
      <c r="P3372" s="261"/>
      <c r="Q3372" s="261"/>
      <c r="R3372" s="261"/>
      <c r="S3372" s="261"/>
      <c r="T3372" s="262"/>
      <c r="U3372" s="14"/>
      <c r="V3372" s="14"/>
      <c r="W3372" s="14"/>
      <c r="X3372" s="14"/>
      <c r="Y3372" s="14"/>
      <c r="Z3372" s="14"/>
      <c r="AA3372" s="14"/>
      <c r="AB3372" s="14"/>
      <c r="AC3372" s="14"/>
      <c r="AD3372" s="14"/>
      <c r="AE3372" s="14"/>
      <c r="AT3372" s="263" t="s">
        <v>188</v>
      </c>
      <c r="AU3372" s="263" t="s">
        <v>82</v>
      </c>
      <c r="AV3372" s="14" t="s">
        <v>82</v>
      </c>
      <c r="AW3372" s="14" t="s">
        <v>30</v>
      </c>
      <c r="AX3372" s="14" t="s">
        <v>73</v>
      </c>
      <c r="AY3372" s="263" t="s">
        <v>129</v>
      </c>
    </row>
    <row r="3373" spans="1:51" s="14" customFormat="1" ht="12">
      <c r="A3373" s="14"/>
      <c r="B3373" s="253"/>
      <c r="C3373" s="254"/>
      <c r="D3373" s="234" t="s">
        <v>188</v>
      </c>
      <c r="E3373" s="255" t="s">
        <v>1</v>
      </c>
      <c r="F3373" s="256" t="s">
        <v>579</v>
      </c>
      <c r="G3373" s="254"/>
      <c r="H3373" s="257">
        <v>1.013</v>
      </c>
      <c r="I3373" s="258"/>
      <c r="J3373" s="254"/>
      <c r="K3373" s="254"/>
      <c r="L3373" s="259"/>
      <c r="M3373" s="260"/>
      <c r="N3373" s="261"/>
      <c r="O3373" s="261"/>
      <c r="P3373" s="261"/>
      <c r="Q3373" s="261"/>
      <c r="R3373" s="261"/>
      <c r="S3373" s="261"/>
      <c r="T3373" s="262"/>
      <c r="U3373" s="14"/>
      <c r="V3373" s="14"/>
      <c r="W3373" s="14"/>
      <c r="X3373" s="14"/>
      <c r="Y3373" s="14"/>
      <c r="Z3373" s="14"/>
      <c r="AA3373" s="14"/>
      <c r="AB3373" s="14"/>
      <c r="AC3373" s="14"/>
      <c r="AD3373" s="14"/>
      <c r="AE3373" s="14"/>
      <c r="AT3373" s="263" t="s">
        <v>188</v>
      </c>
      <c r="AU3373" s="263" t="s">
        <v>82</v>
      </c>
      <c r="AV3373" s="14" t="s">
        <v>82</v>
      </c>
      <c r="AW3373" s="14" t="s">
        <v>30</v>
      </c>
      <c r="AX3373" s="14" t="s">
        <v>73</v>
      </c>
      <c r="AY3373" s="263" t="s">
        <v>129</v>
      </c>
    </row>
    <row r="3374" spans="1:51" s="14" customFormat="1" ht="12">
      <c r="A3374" s="14"/>
      <c r="B3374" s="253"/>
      <c r="C3374" s="254"/>
      <c r="D3374" s="234" t="s">
        <v>188</v>
      </c>
      <c r="E3374" s="255" t="s">
        <v>1</v>
      </c>
      <c r="F3374" s="256" t="s">
        <v>580</v>
      </c>
      <c r="G3374" s="254"/>
      <c r="H3374" s="257">
        <v>0.205</v>
      </c>
      <c r="I3374" s="258"/>
      <c r="J3374" s="254"/>
      <c r="K3374" s="254"/>
      <c r="L3374" s="259"/>
      <c r="M3374" s="260"/>
      <c r="N3374" s="261"/>
      <c r="O3374" s="261"/>
      <c r="P3374" s="261"/>
      <c r="Q3374" s="261"/>
      <c r="R3374" s="261"/>
      <c r="S3374" s="261"/>
      <c r="T3374" s="262"/>
      <c r="U3374" s="14"/>
      <c r="V3374" s="14"/>
      <c r="W3374" s="14"/>
      <c r="X3374" s="14"/>
      <c r="Y3374" s="14"/>
      <c r="Z3374" s="14"/>
      <c r="AA3374" s="14"/>
      <c r="AB3374" s="14"/>
      <c r="AC3374" s="14"/>
      <c r="AD3374" s="14"/>
      <c r="AE3374" s="14"/>
      <c r="AT3374" s="263" t="s">
        <v>188</v>
      </c>
      <c r="AU3374" s="263" t="s">
        <v>82</v>
      </c>
      <c r="AV3374" s="14" t="s">
        <v>82</v>
      </c>
      <c r="AW3374" s="14" t="s">
        <v>30</v>
      </c>
      <c r="AX3374" s="14" t="s">
        <v>73</v>
      </c>
      <c r="AY3374" s="263" t="s">
        <v>129</v>
      </c>
    </row>
    <row r="3375" spans="1:51" s="14" customFormat="1" ht="12">
      <c r="A3375" s="14"/>
      <c r="B3375" s="253"/>
      <c r="C3375" s="254"/>
      <c r="D3375" s="234" t="s">
        <v>188</v>
      </c>
      <c r="E3375" s="255" t="s">
        <v>1</v>
      </c>
      <c r="F3375" s="256" t="s">
        <v>1876</v>
      </c>
      <c r="G3375" s="254"/>
      <c r="H3375" s="257">
        <v>0.367</v>
      </c>
      <c r="I3375" s="258"/>
      <c r="J3375" s="254"/>
      <c r="K3375" s="254"/>
      <c r="L3375" s="259"/>
      <c r="M3375" s="260"/>
      <c r="N3375" s="261"/>
      <c r="O3375" s="261"/>
      <c r="P3375" s="261"/>
      <c r="Q3375" s="261"/>
      <c r="R3375" s="261"/>
      <c r="S3375" s="261"/>
      <c r="T3375" s="262"/>
      <c r="U3375" s="14"/>
      <c r="V3375" s="14"/>
      <c r="W3375" s="14"/>
      <c r="X3375" s="14"/>
      <c r="Y3375" s="14"/>
      <c r="Z3375" s="14"/>
      <c r="AA3375" s="14"/>
      <c r="AB3375" s="14"/>
      <c r="AC3375" s="14"/>
      <c r="AD3375" s="14"/>
      <c r="AE3375" s="14"/>
      <c r="AT3375" s="263" t="s">
        <v>188</v>
      </c>
      <c r="AU3375" s="263" t="s">
        <v>82</v>
      </c>
      <c r="AV3375" s="14" t="s">
        <v>82</v>
      </c>
      <c r="AW3375" s="14" t="s">
        <v>30</v>
      </c>
      <c r="AX3375" s="14" t="s">
        <v>73</v>
      </c>
      <c r="AY3375" s="263" t="s">
        <v>129</v>
      </c>
    </row>
    <row r="3376" spans="1:51" s="13" customFormat="1" ht="12">
      <c r="A3376" s="13"/>
      <c r="B3376" s="243"/>
      <c r="C3376" s="244"/>
      <c r="D3376" s="234" t="s">
        <v>188</v>
      </c>
      <c r="E3376" s="245" t="s">
        <v>1</v>
      </c>
      <c r="F3376" s="246" t="s">
        <v>671</v>
      </c>
      <c r="G3376" s="244"/>
      <c r="H3376" s="245" t="s">
        <v>1</v>
      </c>
      <c r="I3376" s="247"/>
      <c r="J3376" s="244"/>
      <c r="K3376" s="244"/>
      <c r="L3376" s="248"/>
      <c r="M3376" s="249"/>
      <c r="N3376" s="250"/>
      <c r="O3376" s="250"/>
      <c r="P3376" s="250"/>
      <c r="Q3376" s="250"/>
      <c r="R3376" s="250"/>
      <c r="S3376" s="250"/>
      <c r="T3376" s="251"/>
      <c r="U3376" s="13"/>
      <c r="V3376" s="13"/>
      <c r="W3376" s="13"/>
      <c r="X3376" s="13"/>
      <c r="Y3376" s="13"/>
      <c r="Z3376" s="13"/>
      <c r="AA3376" s="13"/>
      <c r="AB3376" s="13"/>
      <c r="AC3376" s="13"/>
      <c r="AD3376" s="13"/>
      <c r="AE3376" s="13"/>
      <c r="AT3376" s="252" t="s">
        <v>188</v>
      </c>
      <c r="AU3376" s="252" t="s">
        <v>82</v>
      </c>
      <c r="AV3376" s="13" t="s">
        <v>80</v>
      </c>
      <c r="AW3376" s="13" t="s">
        <v>30</v>
      </c>
      <c r="AX3376" s="13" t="s">
        <v>73</v>
      </c>
      <c r="AY3376" s="252" t="s">
        <v>129</v>
      </c>
    </row>
    <row r="3377" spans="1:51" s="14" customFormat="1" ht="12">
      <c r="A3377" s="14"/>
      <c r="B3377" s="253"/>
      <c r="C3377" s="254"/>
      <c r="D3377" s="234" t="s">
        <v>188</v>
      </c>
      <c r="E3377" s="255" t="s">
        <v>1</v>
      </c>
      <c r="F3377" s="256" t="s">
        <v>1877</v>
      </c>
      <c r="G3377" s="254"/>
      <c r="H3377" s="257">
        <v>23.352</v>
      </c>
      <c r="I3377" s="258"/>
      <c r="J3377" s="254"/>
      <c r="K3377" s="254"/>
      <c r="L3377" s="259"/>
      <c r="M3377" s="260"/>
      <c r="N3377" s="261"/>
      <c r="O3377" s="261"/>
      <c r="P3377" s="261"/>
      <c r="Q3377" s="261"/>
      <c r="R3377" s="261"/>
      <c r="S3377" s="261"/>
      <c r="T3377" s="262"/>
      <c r="U3377" s="14"/>
      <c r="V3377" s="14"/>
      <c r="W3377" s="14"/>
      <c r="X3377" s="14"/>
      <c r="Y3377" s="14"/>
      <c r="Z3377" s="14"/>
      <c r="AA3377" s="14"/>
      <c r="AB3377" s="14"/>
      <c r="AC3377" s="14"/>
      <c r="AD3377" s="14"/>
      <c r="AE3377" s="14"/>
      <c r="AT3377" s="263" t="s">
        <v>188</v>
      </c>
      <c r="AU3377" s="263" t="s">
        <v>82</v>
      </c>
      <c r="AV3377" s="14" t="s">
        <v>82</v>
      </c>
      <c r="AW3377" s="14" t="s">
        <v>30</v>
      </c>
      <c r="AX3377" s="14" t="s">
        <v>73</v>
      </c>
      <c r="AY3377" s="263" t="s">
        <v>129</v>
      </c>
    </row>
    <row r="3378" spans="1:51" s="14" customFormat="1" ht="12">
      <c r="A3378" s="14"/>
      <c r="B3378" s="253"/>
      <c r="C3378" s="254"/>
      <c r="D3378" s="234" t="s">
        <v>188</v>
      </c>
      <c r="E3378" s="255" t="s">
        <v>1</v>
      </c>
      <c r="F3378" s="256" t="s">
        <v>1873</v>
      </c>
      <c r="G3378" s="254"/>
      <c r="H3378" s="257">
        <v>1.44</v>
      </c>
      <c r="I3378" s="258"/>
      <c r="J3378" s="254"/>
      <c r="K3378" s="254"/>
      <c r="L3378" s="259"/>
      <c r="M3378" s="260"/>
      <c r="N3378" s="261"/>
      <c r="O3378" s="261"/>
      <c r="P3378" s="261"/>
      <c r="Q3378" s="261"/>
      <c r="R3378" s="261"/>
      <c r="S3378" s="261"/>
      <c r="T3378" s="262"/>
      <c r="U3378" s="14"/>
      <c r="V3378" s="14"/>
      <c r="W3378" s="14"/>
      <c r="X3378" s="14"/>
      <c r="Y3378" s="14"/>
      <c r="Z3378" s="14"/>
      <c r="AA3378" s="14"/>
      <c r="AB3378" s="14"/>
      <c r="AC3378" s="14"/>
      <c r="AD3378" s="14"/>
      <c r="AE3378" s="14"/>
      <c r="AT3378" s="263" t="s">
        <v>188</v>
      </c>
      <c r="AU3378" s="263" t="s">
        <v>82</v>
      </c>
      <c r="AV3378" s="14" t="s">
        <v>82</v>
      </c>
      <c r="AW3378" s="14" t="s">
        <v>30</v>
      </c>
      <c r="AX3378" s="14" t="s">
        <v>73</v>
      </c>
      <c r="AY3378" s="263" t="s">
        <v>129</v>
      </c>
    </row>
    <row r="3379" spans="1:51" s="14" customFormat="1" ht="12">
      <c r="A3379" s="14"/>
      <c r="B3379" s="253"/>
      <c r="C3379" s="254"/>
      <c r="D3379" s="234" t="s">
        <v>188</v>
      </c>
      <c r="E3379" s="255" t="s">
        <v>1</v>
      </c>
      <c r="F3379" s="256" t="s">
        <v>564</v>
      </c>
      <c r="G3379" s="254"/>
      <c r="H3379" s="257">
        <v>-1.6</v>
      </c>
      <c r="I3379" s="258"/>
      <c r="J3379" s="254"/>
      <c r="K3379" s="254"/>
      <c r="L3379" s="259"/>
      <c r="M3379" s="260"/>
      <c r="N3379" s="261"/>
      <c r="O3379" s="261"/>
      <c r="P3379" s="261"/>
      <c r="Q3379" s="261"/>
      <c r="R3379" s="261"/>
      <c r="S3379" s="261"/>
      <c r="T3379" s="262"/>
      <c r="U3379" s="14"/>
      <c r="V3379" s="14"/>
      <c r="W3379" s="14"/>
      <c r="X3379" s="14"/>
      <c r="Y3379" s="14"/>
      <c r="Z3379" s="14"/>
      <c r="AA3379" s="14"/>
      <c r="AB3379" s="14"/>
      <c r="AC3379" s="14"/>
      <c r="AD3379" s="14"/>
      <c r="AE3379" s="14"/>
      <c r="AT3379" s="263" t="s">
        <v>188</v>
      </c>
      <c r="AU3379" s="263" t="s">
        <v>82</v>
      </c>
      <c r="AV3379" s="14" t="s">
        <v>82</v>
      </c>
      <c r="AW3379" s="14" t="s">
        <v>30</v>
      </c>
      <c r="AX3379" s="14" t="s">
        <v>73</v>
      </c>
      <c r="AY3379" s="263" t="s">
        <v>129</v>
      </c>
    </row>
    <row r="3380" spans="1:51" s="16" customFormat="1" ht="12">
      <c r="A3380" s="16"/>
      <c r="B3380" s="286"/>
      <c r="C3380" s="287"/>
      <c r="D3380" s="234" t="s">
        <v>188</v>
      </c>
      <c r="E3380" s="288" t="s">
        <v>1</v>
      </c>
      <c r="F3380" s="289" t="s">
        <v>451</v>
      </c>
      <c r="G3380" s="287"/>
      <c r="H3380" s="290">
        <v>143.76500000000001</v>
      </c>
      <c r="I3380" s="291"/>
      <c r="J3380" s="287"/>
      <c r="K3380" s="287"/>
      <c r="L3380" s="292"/>
      <c r="M3380" s="293"/>
      <c r="N3380" s="294"/>
      <c r="O3380" s="294"/>
      <c r="P3380" s="294"/>
      <c r="Q3380" s="294"/>
      <c r="R3380" s="294"/>
      <c r="S3380" s="294"/>
      <c r="T3380" s="295"/>
      <c r="U3380" s="16"/>
      <c r="V3380" s="16"/>
      <c r="W3380" s="16"/>
      <c r="X3380" s="16"/>
      <c r="Y3380" s="16"/>
      <c r="Z3380" s="16"/>
      <c r="AA3380" s="16"/>
      <c r="AB3380" s="16"/>
      <c r="AC3380" s="16"/>
      <c r="AD3380" s="16"/>
      <c r="AE3380" s="16"/>
      <c r="AT3380" s="296" t="s">
        <v>188</v>
      </c>
      <c r="AU3380" s="296" t="s">
        <v>82</v>
      </c>
      <c r="AV3380" s="16" t="s">
        <v>141</v>
      </c>
      <c r="AW3380" s="16" t="s">
        <v>30</v>
      </c>
      <c r="AX3380" s="16" t="s">
        <v>73</v>
      </c>
      <c r="AY3380" s="296" t="s">
        <v>129</v>
      </c>
    </row>
    <row r="3381" spans="1:51" s="15" customFormat="1" ht="12">
      <c r="A3381" s="15"/>
      <c r="B3381" s="264"/>
      <c r="C3381" s="265"/>
      <c r="D3381" s="234" t="s">
        <v>188</v>
      </c>
      <c r="E3381" s="266" t="s">
        <v>1</v>
      </c>
      <c r="F3381" s="267" t="s">
        <v>197</v>
      </c>
      <c r="G3381" s="265"/>
      <c r="H3381" s="268">
        <v>233.44900000000007</v>
      </c>
      <c r="I3381" s="269"/>
      <c r="J3381" s="265"/>
      <c r="K3381" s="265"/>
      <c r="L3381" s="270"/>
      <c r="M3381" s="271"/>
      <c r="N3381" s="272"/>
      <c r="O3381" s="272"/>
      <c r="P3381" s="272"/>
      <c r="Q3381" s="272"/>
      <c r="R3381" s="272"/>
      <c r="S3381" s="272"/>
      <c r="T3381" s="273"/>
      <c r="U3381" s="15"/>
      <c r="V3381" s="15"/>
      <c r="W3381" s="15"/>
      <c r="X3381" s="15"/>
      <c r="Y3381" s="15"/>
      <c r="Z3381" s="15"/>
      <c r="AA3381" s="15"/>
      <c r="AB3381" s="15"/>
      <c r="AC3381" s="15"/>
      <c r="AD3381" s="15"/>
      <c r="AE3381" s="15"/>
      <c r="AT3381" s="274" t="s">
        <v>188</v>
      </c>
      <c r="AU3381" s="274" t="s">
        <v>82</v>
      </c>
      <c r="AV3381" s="15" t="s">
        <v>136</v>
      </c>
      <c r="AW3381" s="15" t="s">
        <v>30</v>
      </c>
      <c r="AX3381" s="15" t="s">
        <v>80</v>
      </c>
      <c r="AY3381" s="274" t="s">
        <v>129</v>
      </c>
    </row>
    <row r="3382" spans="1:65" s="2" customFormat="1" ht="24.15" customHeight="1">
      <c r="A3382" s="39"/>
      <c r="B3382" s="40"/>
      <c r="C3382" s="220" t="s">
        <v>1093</v>
      </c>
      <c r="D3382" s="220" t="s">
        <v>132</v>
      </c>
      <c r="E3382" s="221" t="s">
        <v>1890</v>
      </c>
      <c r="F3382" s="222" t="s">
        <v>1891</v>
      </c>
      <c r="G3382" s="223" t="s">
        <v>187</v>
      </c>
      <c r="H3382" s="224">
        <v>63.1</v>
      </c>
      <c r="I3382" s="225"/>
      <c r="J3382" s="226">
        <f>ROUND(I3382*H3382,2)</f>
        <v>0</v>
      </c>
      <c r="K3382" s="227"/>
      <c r="L3382" s="45"/>
      <c r="M3382" s="228" t="s">
        <v>1</v>
      </c>
      <c r="N3382" s="229" t="s">
        <v>38</v>
      </c>
      <c r="O3382" s="92"/>
      <c r="P3382" s="230">
        <f>O3382*H3382</f>
        <v>0</v>
      </c>
      <c r="Q3382" s="230">
        <v>0</v>
      </c>
      <c r="R3382" s="230">
        <f>Q3382*H3382</f>
        <v>0</v>
      </c>
      <c r="S3382" s="230">
        <v>0</v>
      </c>
      <c r="T3382" s="231">
        <f>S3382*H3382</f>
        <v>0</v>
      </c>
      <c r="U3382" s="39"/>
      <c r="V3382" s="39"/>
      <c r="W3382" s="39"/>
      <c r="X3382" s="39"/>
      <c r="Y3382" s="39"/>
      <c r="Z3382" s="39"/>
      <c r="AA3382" s="39"/>
      <c r="AB3382" s="39"/>
      <c r="AC3382" s="39"/>
      <c r="AD3382" s="39"/>
      <c r="AE3382" s="39"/>
      <c r="AR3382" s="232" t="s">
        <v>248</v>
      </c>
      <c r="AT3382" s="232" t="s">
        <v>132</v>
      </c>
      <c r="AU3382" s="232" t="s">
        <v>82</v>
      </c>
      <c r="AY3382" s="18" t="s">
        <v>129</v>
      </c>
      <c r="BE3382" s="233">
        <f>IF(N3382="základní",J3382,0)</f>
        <v>0</v>
      </c>
      <c r="BF3382" s="233">
        <f>IF(N3382="snížená",J3382,0)</f>
        <v>0</v>
      </c>
      <c r="BG3382" s="233">
        <f>IF(N3382="zákl. přenesená",J3382,0)</f>
        <v>0</v>
      </c>
      <c r="BH3382" s="233">
        <f>IF(N3382="sníž. přenesená",J3382,0)</f>
        <v>0</v>
      </c>
      <c r="BI3382" s="233">
        <f>IF(N3382="nulová",J3382,0)</f>
        <v>0</v>
      </c>
      <c r="BJ3382" s="18" t="s">
        <v>80</v>
      </c>
      <c r="BK3382" s="233">
        <f>ROUND(I3382*H3382,2)</f>
        <v>0</v>
      </c>
      <c r="BL3382" s="18" t="s">
        <v>248</v>
      </c>
      <c r="BM3382" s="232" t="s">
        <v>1892</v>
      </c>
    </row>
    <row r="3383" spans="1:47" s="2" customFormat="1" ht="12">
      <c r="A3383" s="39"/>
      <c r="B3383" s="40"/>
      <c r="C3383" s="41"/>
      <c r="D3383" s="234" t="s">
        <v>137</v>
      </c>
      <c r="E3383" s="41"/>
      <c r="F3383" s="235" t="s">
        <v>1891</v>
      </c>
      <c r="G3383" s="41"/>
      <c r="H3383" s="41"/>
      <c r="I3383" s="236"/>
      <c r="J3383" s="41"/>
      <c r="K3383" s="41"/>
      <c r="L3383" s="45"/>
      <c r="M3383" s="237"/>
      <c r="N3383" s="238"/>
      <c r="O3383" s="92"/>
      <c r="P3383" s="92"/>
      <c r="Q3383" s="92"/>
      <c r="R3383" s="92"/>
      <c r="S3383" s="92"/>
      <c r="T3383" s="93"/>
      <c r="U3383" s="39"/>
      <c r="V3383" s="39"/>
      <c r="W3383" s="39"/>
      <c r="X3383" s="39"/>
      <c r="Y3383" s="39"/>
      <c r="Z3383" s="39"/>
      <c r="AA3383" s="39"/>
      <c r="AB3383" s="39"/>
      <c r="AC3383" s="39"/>
      <c r="AD3383" s="39"/>
      <c r="AE3383" s="39"/>
      <c r="AT3383" s="18" t="s">
        <v>137</v>
      </c>
      <c r="AU3383" s="18" t="s">
        <v>82</v>
      </c>
    </row>
    <row r="3384" spans="1:51" s="13" customFormat="1" ht="12">
      <c r="A3384" s="13"/>
      <c r="B3384" s="243"/>
      <c r="C3384" s="244"/>
      <c r="D3384" s="234" t="s">
        <v>188</v>
      </c>
      <c r="E3384" s="245" t="s">
        <v>1</v>
      </c>
      <c r="F3384" s="246" t="s">
        <v>374</v>
      </c>
      <c r="G3384" s="244"/>
      <c r="H3384" s="245" t="s">
        <v>1</v>
      </c>
      <c r="I3384" s="247"/>
      <c r="J3384" s="244"/>
      <c r="K3384" s="244"/>
      <c r="L3384" s="248"/>
      <c r="M3384" s="249"/>
      <c r="N3384" s="250"/>
      <c r="O3384" s="250"/>
      <c r="P3384" s="250"/>
      <c r="Q3384" s="250"/>
      <c r="R3384" s="250"/>
      <c r="S3384" s="250"/>
      <c r="T3384" s="251"/>
      <c r="U3384" s="13"/>
      <c r="V3384" s="13"/>
      <c r="W3384" s="13"/>
      <c r="X3384" s="13"/>
      <c r="Y3384" s="13"/>
      <c r="Z3384" s="13"/>
      <c r="AA3384" s="13"/>
      <c r="AB3384" s="13"/>
      <c r="AC3384" s="13"/>
      <c r="AD3384" s="13"/>
      <c r="AE3384" s="13"/>
      <c r="AT3384" s="252" t="s">
        <v>188</v>
      </c>
      <c r="AU3384" s="252" t="s">
        <v>82</v>
      </c>
      <c r="AV3384" s="13" t="s">
        <v>80</v>
      </c>
      <c r="AW3384" s="13" t="s">
        <v>30</v>
      </c>
      <c r="AX3384" s="13" t="s">
        <v>73</v>
      </c>
      <c r="AY3384" s="252" t="s">
        <v>129</v>
      </c>
    </row>
    <row r="3385" spans="1:51" s="13" customFormat="1" ht="12">
      <c r="A3385" s="13"/>
      <c r="B3385" s="243"/>
      <c r="C3385" s="244"/>
      <c r="D3385" s="234" t="s">
        <v>188</v>
      </c>
      <c r="E3385" s="245" t="s">
        <v>1</v>
      </c>
      <c r="F3385" s="246" t="s">
        <v>550</v>
      </c>
      <c r="G3385" s="244"/>
      <c r="H3385" s="245" t="s">
        <v>1</v>
      </c>
      <c r="I3385" s="247"/>
      <c r="J3385" s="244"/>
      <c r="K3385" s="244"/>
      <c r="L3385" s="248"/>
      <c r="M3385" s="249"/>
      <c r="N3385" s="250"/>
      <c r="O3385" s="250"/>
      <c r="P3385" s="250"/>
      <c r="Q3385" s="250"/>
      <c r="R3385" s="250"/>
      <c r="S3385" s="250"/>
      <c r="T3385" s="251"/>
      <c r="U3385" s="13"/>
      <c r="V3385" s="13"/>
      <c r="W3385" s="13"/>
      <c r="X3385" s="13"/>
      <c r="Y3385" s="13"/>
      <c r="Z3385" s="13"/>
      <c r="AA3385" s="13"/>
      <c r="AB3385" s="13"/>
      <c r="AC3385" s="13"/>
      <c r="AD3385" s="13"/>
      <c r="AE3385" s="13"/>
      <c r="AT3385" s="252" t="s">
        <v>188</v>
      </c>
      <c r="AU3385" s="252" t="s">
        <v>82</v>
      </c>
      <c r="AV3385" s="13" t="s">
        <v>80</v>
      </c>
      <c r="AW3385" s="13" t="s">
        <v>30</v>
      </c>
      <c r="AX3385" s="13" t="s">
        <v>73</v>
      </c>
      <c r="AY3385" s="252" t="s">
        <v>129</v>
      </c>
    </row>
    <row r="3386" spans="1:51" s="14" customFormat="1" ht="12">
      <c r="A3386" s="14"/>
      <c r="B3386" s="253"/>
      <c r="C3386" s="254"/>
      <c r="D3386" s="234" t="s">
        <v>188</v>
      </c>
      <c r="E3386" s="255" t="s">
        <v>1</v>
      </c>
      <c r="F3386" s="256" t="s">
        <v>1893</v>
      </c>
      <c r="G3386" s="254"/>
      <c r="H3386" s="257">
        <v>4.56</v>
      </c>
      <c r="I3386" s="258"/>
      <c r="J3386" s="254"/>
      <c r="K3386" s="254"/>
      <c r="L3386" s="259"/>
      <c r="M3386" s="260"/>
      <c r="N3386" s="261"/>
      <c r="O3386" s="261"/>
      <c r="P3386" s="261"/>
      <c r="Q3386" s="261"/>
      <c r="R3386" s="261"/>
      <c r="S3386" s="261"/>
      <c r="T3386" s="262"/>
      <c r="U3386" s="14"/>
      <c r="V3386" s="14"/>
      <c r="W3386" s="14"/>
      <c r="X3386" s="14"/>
      <c r="Y3386" s="14"/>
      <c r="Z3386" s="14"/>
      <c r="AA3386" s="14"/>
      <c r="AB3386" s="14"/>
      <c r="AC3386" s="14"/>
      <c r="AD3386" s="14"/>
      <c r="AE3386" s="14"/>
      <c r="AT3386" s="263" t="s">
        <v>188</v>
      </c>
      <c r="AU3386" s="263" t="s">
        <v>82</v>
      </c>
      <c r="AV3386" s="14" t="s">
        <v>82</v>
      </c>
      <c r="AW3386" s="14" t="s">
        <v>30</v>
      </c>
      <c r="AX3386" s="14" t="s">
        <v>73</v>
      </c>
      <c r="AY3386" s="263" t="s">
        <v>129</v>
      </c>
    </row>
    <row r="3387" spans="1:51" s="14" customFormat="1" ht="12">
      <c r="A3387" s="14"/>
      <c r="B3387" s="253"/>
      <c r="C3387" s="254"/>
      <c r="D3387" s="234" t="s">
        <v>188</v>
      </c>
      <c r="E3387" s="255" t="s">
        <v>1</v>
      </c>
      <c r="F3387" s="256" t="s">
        <v>1894</v>
      </c>
      <c r="G3387" s="254"/>
      <c r="H3387" s="257">
        <v>1.02</v>
      </c>
      <c r="I3387" s="258"/>
      <c r="J3387" s="254"/>
      <c r="K3387" s="254"/>
      <c r="L3387" s="259"/>
      <c r="M3387" s="260"/>
      <c r="N3387" s="261"/>
      <c r="O3387" s="261"/>
      <c r="P3387" s="261"/>
      <c r="Q3387" s="261"/>
      <c r="R3387" s="261"/>
      <c r="S3387" s="261"/>
      <c r="T3387" s="262"/>
      <c r="U3387" s="14"/>
      <c r="V3387" s="14"/>
      <c r="W3387" s="14"/>
      <c r="X3387" s="14"/>
      <c r="Y3387" s="14"/>
      <c r="Z3387" s="14"/>
      <c r="AA3387" s="14"/>
      <c r="AB3387" s="14"/>
      <c r="AC3387" s="14"/>
      <c r="AD3387" s="14"/>
      <c r="AE3387" s="14"/>
      <c r="AT3387" s="263" t="s">
        <v>188</v>
      </c>
      <c r="AU3387" s="263" t="s">
        <v>82</v>
      </c>
      <c r="AV3387" s="14" t="s">
        <v>82</v>
      </c>
      <c r="AW3387" s="14" t="s">
        <v>30</v>
      </c>
      <c r="AX3387" s="14" t="s">
        <v>73</v>
      </c>
      <c r="AY3387" s="263" t="s">
        <v>129</v>
      </c>
    </row>
    <row r="3388" spans="1:51" s="13" customFormat="1" ht="12">
      <c r="A3388" s="13"/>
      <c r="B3388" s="243"/>
      <c r="C3388" s="244"/>
      <c r="D3388" s="234" t="s">
        <v>188</v>
      </c>
      <c r="E3388" s="245" t="s">
        <v>1</v>
      </c>
      <c r="F3388" s="246" t="s">
        <v>602</v>
      </c>
      <c r="G3388" s="244"/>
      <c r="H3388" s="245" t="s">
        <v>1</v>
      </c>
      <c r="I3388" s="247"/>
      <c r="J3388" s="244"/>
      <c r="K3388" s="244"/>
      <c r="L3388" s="248"/>
      <c r="M3388" s="249"/>
      <c r="N3388" s="250"/>
      <c r="O3388" s="250"/>
      <c r="P3388" s="250"/>
      <c r="Q3388" s="250"/>
      <c r="R3388" s="250"/>
      <c r="S3388" s="250"/>
      <c r="T3388" s="251"/>
      <c r="U3388" s="13"/>
      <c r="V3388" s="13"/>
      <c r="W3388" s="13"/>
      <c r="X3388" s="13"/>
      <c r="Y3388" s="13"/>
      <c r="Z3388" s="13"/>
      <c r="AA3388" s="13"/>
      <c r="AB3388" s="13"/>
      <c r="AC3388" s="13"/>
      <c r="AD3388" s="13"/>
      <c r="AE3388" s="13"/>
      <c r="AT3388" s="252" t="s">
        <v>188</v>
      </c>
      <c r="AU3388" s="252" t="s">
        <v>82</v>
      </c>
      <c r="AV3388" s="13" t="s">
        <v>80</v>
      </c>
      <c r="AW3388" s="13" t="s">
        <v>30</v>
      </c>
      <c r="AX3388" s="13" t="s">
        <v>73</v>
      </c>
      <c r="AY3388" s="252" t="s">
        <v>129</v>
      </c>
    </row>
    <row r="3389" spans="1:51" s="14" customFormat="1" ht="12">
      <c r="A3389" s="14"/>
      <c r="B3389" s="253"/>
      <c r="C3389" s="254"/>
      <c r="D3389" s="234" t="s">
        <v>188</v>
      </c>
      <c r="E3389" s="255" t="s">
        <v>1</v>
      </c>
      <c r="F3389" s="256" t="s">
        <v>1895</v>
      </c>
      <c r="G3389" s="254"/>
      <c r="H3389" s="257">
        <v>1.01</v>
      </c>
      <c r="I3389" s="258"/>
      <c r="J3389" s="254"/>
      <c r="K3389" s="254"/>
      <c r="L3389" s="259"/>
      <c r="M3389" s="260"/>
      <c r="N3389" s="261"/>
      <c r="O3389" s="261"/>
      <c r="P3389" s="261"/>
      <c r="Q3389" s="261"/>
      <c r="R3389" s="261"/>
      <c r="S3389" s="261"/>
      <c r="T3389" s="262"/>
      <c r="U3389" s="14"/>
      <c r="V3389" s="14"/>
      <c r="W3389" s="14"/>
      <c r="X3389" s="14"/>
      <c r="Y3389" s="14"/>
      <c r="Z3389" s="14"/>
      <c r="AA3389" s="14"/>
      <c r="AB3389" s="14"/>
      <c r="AC3389" s="14"/>
      <c r="AD3389" s="14"/>
      <c r="AE3389" s="14"/>
      <c r="AT3389" s="263" t="s">
        <v>188</v>
      </c>
      <c r="AU3389" s="263" t="s">
        <v>82</v>
      </c>
      <c r="AV3389" s="14" t="s">
        <v>82</v>
      </c>
      <c r="AW3389" s="14" t="s">
        <v>30</v>
      </c>
      <c r="AX3389" s="14" t="s">
        <v>73</v>
      </c>
      <c r="AY3389" s="263" t="s">
        <v>129</v>
      </c>
    </row>
    <row r="3390" spans="1:51" s="13" customFormat="1" ht="12">
      <c r="A3390" s="13"/>
      <c r="B3390" s="243"/>
      <c r="C3390" s="244"/>
      <c r="D3390" s="234" t="s">
        <v>188</v>
      </c>
      <c r="E3390" s="245" t="s">
        <v>1</v>
      </c>
      <c r="F3390" s="246" t="s">
        <v>388</v>
      </c>
      <c r="G3390" s="244"/>
      <c r="H3390" s="245" t="s">
        <v>1</v>
      </c>
      <c r="I3390" s="247"/>
      <c r="J3390" s="244"/>
      <c r="K3390" s="244"/>
      <c r="L3390" s="248"/>
      <c r="M3390" s="249"/>
      <c r="N3390" s="250"/>
      <c r="O3390" s="250"/>
      <c r="P3390" s="250"/>
      <c r="Q3390" s="250"/>
      <c r="R3390" s="250"/>
      <c r="S3390" s="250"/>
      <c r="T3390" s="251"/>
      <c r="U3390" s="13"/>
      <c r="V3390" s="13"/>
      <c r="W3390" s="13"/>
      <c r="X3390" s="13"/>
      <c r="Y3390" s="13"/>
      <c r="Z3390" s="13"/>
      <c r="AA3390" s="13"/>
      <c r="AB3390" s="13"/>
      <c r="AC3390" s="13"/>
      <c r="AD3390" s="13"/>
      <c r="AE3390" s="13"/>
      <c r="AT3390" s="252" t="s">
        <v>188</v>
      </c>
      <c r="AU3390" s="252" t="s">
        <v>82</v>
      </c>
      <c r="AV3390" s="13" t="s">
        <v>80</v>
      </c>
      <c r="AW3390" s="13" t="s">
        <v>30</v>
      </c>
      <c r="AX3390" s="13" t="s">
        <v>73</v>
      </c>
      <c r="AY3390" s="252" t="s">
        <v>129</v>
      </c>
    </row>
    <row r="3391" spans="1:51" s="14" customFormat="1" ht="12">
      <c r="A3391" s="14"/>
      <c r="B3391" s="253"/>
      <c r="C3391" s="254"/>
      <c r="D3391" s="234" t="s">
        <v>188</v>
      </c>
      <c r="E3391" s="255" t="s">
        <v>1</v>
      </c>
      <c r="F3391" s="256" t="s">
        <v>1896</v>
      </c>
      <c r="G3391" s="254"/>
      <c r="H3391" s="257">
        <v>2.408</v>
      </c>
      <c r="I3391" s="258"/>
      <c r="J3391" s="254"/>
      <c r="K3391" s="254"/>
      <c r="L3391" s="259"/>
      <c r="M3391" s="260"/>
      <c r="N3391" s="261"/>
      <c r="O3391" s="261"/>
      <c r="P3391" s="261"/>
      <c r="Q3391" s="261"/>
      <c r="R3391" s="261"/>
      <c r="S3391" s="261"/>
      <c r="T3391" s="262"/>
      <c r="U3391" s="14"/>
      <c r="V3391" s="14"/>
      <c r="W3391" s="14"/>
      <c r="X3391" s="14"/>
      <c r="Y3391" s="14"/>
      <c r="Z3391" s="14"/>
      <c r="AA3391" s="14"/>
      <c r="AB3391" s="14"/>
      <c r="AC3391" s="14"/>
      <c r="AD3391" s="14"/>
      <c r="AE3391" s="14"/>
      <c r="AT3391" s="263" t="s">
        <v>188</v>
      </c>
      <c r="AU3391" s="263" t="s">
        <v>82</v>
      </c>
      <c r="AV3391" s="14" t="s">
        <v>82</v>
      </c>
      <c r="AW3391" s="14" t="s">
        <v>30</v>
      </c>
      <c r="AX3391" s="14" t="s">
        <v>73</v>
      </c>
      <c r="AY3391" s="263" t="s">
        <v>129</v>
      </c>
    </row>
    <row r="3392" spans="1:51" s="13" customFormat="1" ht="12">
      <c r="A3392" s="13"/>
      <c r="B3392" s="243"/>
      <c r="C3392" s="244"/>
      <c r="D3392" s="234" t="s">
        <v>188</v>
      </c>
      <c r="E3392" s="245" t="s">
        <v>1</v>
      </c>
      <c r="F3392" s="246" t="s">
        <v>605</v>
      </c>
      <c r="G3392" s="244"/>
      <c r="H3392" s="245" t="s">
        <v>1</v>
      </c>
      <c r="I3392" s="247"/>
      <c r="J3392" s="244"/>
      <c r="K3392" s="244"/>
      <c r="L3392" s="248"/>
      <c r="M3392" s="249"/>
      <c r="N3392" s="250"/>
      <c r="O3392" s="250"/>
      <c r="P3392" s="250"/>
      <c r="Q3392" s="250"/>
      <c r="R3392" s="250"/>
      <c r="S3392" s="250"/>
      <c r="T3392" s="251"/>
      <c r="U3392" s="13"/>
      <c r="V3392" s="13"/>
      <c r="W3392" s="13"/>
      <c r="X3392" s="13"/>
      <c r="Y3392" s="13"/>
      <c r="Z3392" s="13"/>
      <c r="AA3392" s="13"/>
      <c r="AB3392" s="13"/>
      <c r="AC3392" s="13"/>
      <c r="AD3392" s="13"/>
      <c r="AE3392" s="13"/>
      <c r="AT3392" s="252" t="s">
        <v>188</v>
      </c>
      <c r="AU3392" s="252" t="s">
        <v>82</v>
      </c>
      <c r="AV3392" s="13" t="s">
        <v>80</v>
      </c>
      <c r="AW3392" s="13" t="s">
        <v>30</v>
      </c>
      <c r="AX3392" s="13" t="s">
        <v>73</v>
      </c>
      <c r="AY3392" s="252" t="s">
        <v>129</v>
      </c>
    </row>
    <row r="3393" spans="1:51" s="14" customFormat="1" ht="12">
      <c r="A3393" s="14"/>
      <c r="B3393" s="253"/>
      <c r="C3393" s="254"/>
      <c r="D3393" s="234" t="s">
        <v>188</v>
      </c>
      <c r="E3393" s="255" t="s">
        <v>1</v>
      </c>
      <c r="F3393" s="256" t="s">
        <v>1877</v>
      </c>
      <c r="G3393" s="254"/>
      <c r="H3393" s="257">
        <v>23.352</v>
      </c>
      <c r="I3393" s="258"/>
      <c r="J3393" s="254"/>
      <c r="K3393" s="254"/>
      <c r="L3393" s="259"/>
      <c r="M3393" s="260"/>
      <c r="N3393" s="261"/>
      <c r="O3393" s="261"/>
      <c r="P3393" s="261"/>
      <c r="Q3393" s="261"/>
      <c r="R3393" s="261"/>
      <c r="S3393" s="261"/>
      <c r="T3393" s="262"/>
      <c r="U3393" s="14"/>
      <c r="V3393" s="14"/>
      <c r="W3393" s="14"/>
      <c r="X3393" s="14"/>
      <c r="Y3393" s="14"/>
      <c r="Z3393" s="14"/>
      <c r="AA3393" s="14"/>
      <c r="AB3393" s="14"/>
      <c r="AC3393" s="14"/>
      <c r="AD3393" s="14"/>
      <c r="AE3393" s="14"/>
      <c r="AT3393" s="263" t="s">
        <v>188</v>
      </c>
      <c r="AU3393" s="263" t="s">
        <v>82</v>
      </c>
      <c r="AV3393" s="14" t="s">
        <v>82</v>
      </c>
      <c r="AW3393" s="14" t="s">
        <v>30</v>
      </c>
      <c r="AX3393" s="14" t="s">
        <v>73</v>
      </c>
      <c r="AY3393" s="263" t="s">
        <v>129</v>
      </c>
    </row>
    <row r="3394" spans="1:51" s="14" customFormat="1" ht="12">
      <c r="A3394" s="14"/>
      <c r="B3394" s="253"/>
      <c r="C3394" s="254"/>
      <c r="D3394" s="234" t="s">
        <v>188</v>
      </c>
      <c r="E3394" s="255" t="s">
        <v>1</v>
      </c>
      <c r="F3394" s="256" t="s">
        <v>564</v>
      </c>
      <c r="G3394" s="254"/>
      <c r="H3394" s="257">
        <v>-1.6</v>
      </c>
      <c r="I3394" s="258"/>
      <c r="J3394" s="254"/>
      <c r="K3394" s="254"/>
      <c r="L3394" s="259"/>
      <c r="M3394" s="260"/>
      <c r="N3394" s="261"/>
      <c r="O3394" s="261"/>
      <c r="P3394" s="261"/>
      <c r="Q3394" s="261"/>
      <c r="R3394" s="261"/>
      <c r="S3394" s="261"/>
      <c r="T3394" s="262"/>
      <c r="U3394" s="14"/>
      <c r="V3394" s="14"/>
      <c r="W3394" s="14"/>
      <c r="X3394" s="14"/>
      <c r="Y3394" s="14"/>
      <c r="Z3394" s="14"/>
      <c r="AA3394" s="14"/>
      <c r="AB3394" s="14"/>
      <c r="AC3394" s="14"/>
      <c r="AD3394" s="14"/>
      <c r="AE3394" s="14"/>
      <c r="AT3394" s="263" t="s">
        <v>188</v>
      </c>
      <c r="AU3394" s="263" t="s">
        <v>82</v>
      </c>
      <c r="AV3394" s="14" t="s">
        <v>82</v>
      </c>
      <c r="AW3394" s="14" t="s">
        <v>30</v>
      </c>
      <c r="AX3394" s="14" t="s">
        <v>73</v>
      </c>
      <c r="AY3394" s="263" t="s">
        <v>129</v>
      </c>
    </row>
    <row r="3395" spans="1:51" s="16" customFormat="1" ht="12">
      <c r="A3395" s="16"/>
      <c r="B3395" s="286"/>
      <c r="C3395" s="287"/>
      <c r="D3395" s="234" t="s">
        <v>188</v>
      </c>
      <c r="E3395" s="288" t="s">
        <v>1</v>
      </c>
      <c r="F3395" s="289" t="s">
        <v>451</v>
      </c>
      <c r="G3395" s="287"/>
      <c r="H3395" s="290">
        <v>30.75</v>
      </c>
      <c r="I3395" s="291"/>
      <c r="J3395" s="287"/>
      <c r="K3395" s="287"/>
      <c r="L3395" s="292"/>
      <c r="M3395" s="293"/>
      <c r="N3395" s="294"/>
      <c r="O3395" s="294"/>
      <c r="P3395" s="294"/>
      <c r="Q3395" s="294"/>
      <c r="R3395" s="294"/>
      <c r="S3395" s="294"/>
      <c r="T3395" s="295"/>
      <c r="U3395" s="16"/>
      <c r="V3395" s="16"/>
      <c r="W3395" s="16"/>
      <c r="X3395" s="16"/>
      <c r="Y3395" s="16"/>
      <c r="Z3395" s="16"/>
      <c r="AA3395" s="16"/>
      <c r="AB3395" s="16"/>
      <c r="AC3395" s="16"/>
      <c r="AD3395" s="16"/>
      <c r="AE3395" s="16"/>
      <c r="AT3395" s="296" t="s">
        <v>188</v>
      </c>
      <c r="AU3395" s="296" t="s">
        <v>82</v>
      </c>
      <c r="AV3395" s="16" t="s">
        <v>141</v>
      </c>
      <c r="AW3395" s="16" t="s">
        <v>30</v>
      </c>
      <c r="AX3395" s="16" t="s">
        <v>73</v>
      </c>
      <c r="AY3395" s="296" t="s">
        <v>129</v>
      </c>
    </row>
    <row r="3396" spans="1:51" s="13" customFormat="1" ht="12">
      <c r="A3396" s="13"/>
      <c r="B3396" s="243"/>
      <c r="C3396" s="244"/>
      <c r="D3396" s="234" t="s">
        <v>188</v>
      </c>
      <c r="E3396" s="245" t="s">
        <v>1</v>
      </c>
      <c r="F3396" s="246" t="s">
        <v>389</v>
      </c>
      <c r="G3396" s="244"/>
      <c r="H3396" s="245" t="s">
        <v>1</v>
      </c>
      <c r="I3396" s="247"/>
      <c r="J3396" s="244"/>
      <c r="K3396" s="244"/>
      <c r="L3396" s="248"/>
      <c r="M3396" s="249"/>
      <c r="N3396" s="250"/>
      <c r="O3396" s="250"/>
      <c r="P3396" s="250"/>
      <c r="Q3396" s="250"/>
      <c r="R3396" s="250"/>
      <c r="S3396" s="250"/>
      <c r="T3396" s="251"/>
      <c r="U3396" s="13"/>
      <c r="V3396" s="13"/>
      <c r="W3396" s="13"/>
      <c r="X3396" s="13"/>
      <c r="Y3396" s="13"/>
      <c r="Z3396" s="13"/>
      <c r="AA3396" s="13"/>
      <c r="AB3396" s="13"/>
      <c r="AC3396" s="13"/>
      <c r="AD3396" s="13"/>
      <c r="AE3396" s="13"/>
      <c r="AT3396" s="252" t="s">
        <v>188</v>
      </c>
      <c r="AU3396" s="252" t="s">
        <v>82</v>
      </c>
      <c r="AV3396" s="13" t="s">
        <v>80</v>
      </c>
      <c r="AW3396" s="13" t="s">
        <v>30</v>
      </c>
      <c r="AX3396" s="13" t="s">
        <v>73</v>
      </c>
      <c r="AY3396" s="252" t="s">
        <v>129</v>
      </c>
    </row>
    <row r="3397" spans="1:51" s="13" customFormat="1" ht="12">
      <c r="A3397" s="13"/>
      <c r="B3397" s="243"/>
      <c r="C3397" s="244"/>
      <c r="D3397" s="234" t="s">
        <v>188</v>
      </c>
      <c r="E3397" s="245" t="s">
        <v>1</v>
      </c>
      <c r="F3397" s="246" t="s">
        <v>646</v>
      </c>
      <c r="G3397" s="244"/>
      <c r="H3397" s="245" t="s">
        <v>1</v>
      </c>
      <c r="I3397" s="247"/>
      <c r="J3397" s="244"/>
      <c r="K3397" s="244"/>
      <c r="L3397" s="248"/>
      <c r="M3397" s="249"/>
      <c r="N3397" s="250"/>
      <c r="O3397" s="250"/>
      <c r="P3397" s="250"/>
      <c r="Q3397" s="250"/>
      <c r="R3397" s="250"/>
      <c r="S3397" s="250"/>
      <c r="T3397" s="251"/>
      <c r="U3397" s="13"/>
      <c r="V3397" s="13"/>
      <c r="W3397" s="13"/>
      <c r="X3397" s="13"/>
      <c r="Y3397" s="13"/>
      <c r="Z3397" s="13"/>
      <c r="AA3397" s="13"/>
      <c r="AB3397" s="13"/>
      <c r="AC3397" s="13"/>
      <c r="AD3397" s="13"/>
      <c r="AE3397" s="13"/>
      <c r="AT3397" s="252" t="s">
        <v>188</v>
      </c>
      <c r="AU3397" s="252" t="s">
        <v>82</v>
      </c>
      <c r="AV3397" s="13" t="s">
        <v>80</v>
      </c>
      <c r="AW3397" s="13" t="s">
        <v>30</v>
      </c>
      <c r="AX3397" s="13" t="s">
        <v>73</v>
      </c>
      <c r="AY3397" s="252" t="s">
        <v>129</v>
      </c>
    </row>
    <row r="3398" spans="1:51" s="14" customFormat="1" ht="12">
      <c r="A3398" s="14"/>
      <c r="B3398" s="253"/>
      <c r="C3398" s="254"/>
      <c r="D3398" s="234" t="s">
        <v>188</v>
      </c>
      <c r="E3398" s="255" t="s">
        <v>1</v>
      </c>
      <c r="F3398" s="256" t="s">
        <v>1897</v>
      </c>
      <c r="G3398" s="254"/>
      <c r="H3398" s="257">
        <v>0.89</v>
      </c>
      <c r="I3398" s="258"/>
      <c r="J3398" s="254"/>
      <c r="K3398" s="254"/>
      <c r="L3398" s="259"/>
      <c r="M3398" s="260"/>
      <c r="N3398" s="261"/>
      <c r="O3398" s="261"/>
      <c r="P3398" s="261"/>
      <c r="Q3398" s="261"/>
      <c r="R3398" s="261"/>
      <c r="S3398" s="261"/>
      <c r="T3398" s="262"/>
      <c r="U3398" s="14"/>
      <c r="V3398" s="14"/>
      <c r="W3398" s="14"/>
      <c r="X3398" s="14"/>
      <c r="Y3398" s="14"/>
      <c r="Z3398" s="14"/>
      <c r="AA3398" s="14"/>
      <c r="AB3398" s="14"/>
      <c r="AC3398" s="14"/>
      <c r="AD3398" s="14"/>
      <c r="AE3398" s="14"/>
      <c r="AT3398" s="263" t="s">
        <v>188</v>
      </c>
      <c r="AU3398" s="263" t="s">
        <v>82</v>
      </c>
      <c r="AV3398" s="14" t="s">
        <v>82</v>
      </c>
      <c r="AW3398" s="14" t="s">
        <v>30</v>
      </c>
      <c r="AX3398" s="14" t="s">
        <v>73</v>
      </c>
      <c r="AY3398" s="263" t="s">
        <v>129</v>
      </c>
    </row>
    <row r="3399" spans="1:51" s="13" customFormat="1" ht="12">
      <c r="A3399" s="13"/>
      <c r="B3399" s="243"/>
      <c r="C3399" s="244"/>
      <c r="D3399" s="234" t="s">
        <v>188</v>
      </c>
      <c r="E3399" s="245" t="s">
        <v>1</v>
      </c>
      <c r="F3399" s="246" t="s">
        <v>649</v>
      </c>
      <c r="G3399" s="244"/>
      <c r="H3399" s="245" t="s">
        <v>1</v>
      </c>
      <c r="I3399" s="247"/>
      <c r="J3399" s="244"/>
      <c r="K3399" s="244"/>
      <c r="L3399" s="248"/>
      <c r="M3399" s="249"/>
      <c r="N3399" s="250"/>
      <c r="O3399" s="250"/>
      <c r="P3399" s="250"/>
      <c r="Q3399" s="250"/>
      <c r="R3399" s="250"/>
      <c r="S3399" s="250"/>
      <c r="T3399" s="251"/>
      <c r="U3399" s="13"/>
      <c r="V3399" s="13"/>
      <c r="W3399" s="13"/>
      <c r="X3399" s="13"/>
      <c r="Y3399" s="13"/>
      <c r="Z3399" s="13"/>
      <c r="AA3399" s="13"/>
      <c r="AB3399" s="13"/>
      <c r="AC3399" s="13"/>
      <c r="AD3399" s="13"/>
      <c r="AE3399" s="13"/>
      <c r="AT3399" s="252" t="s">
        <v>188</v>
      </c>
      <c r="AU3399" s="252" t="s">
        <v>82</v>
      </c>
      <c r="AV3399" s="13" t="s">
        <v>80</v>
      </c>
      <c r="AW3399" s="13" t="s">
        <v>30</v>
      </c>
      <c r="AX3399" s="13" t="s">
        <v>73</v>
      </c>
      <c r="AY3399" s="252" t="s">
        <v>129</v>
      </c>
    </row>
    <row r="3400" spans="1:51" s="14" customFormat="1" ht="12">
      <c r="A3400" s="14"/>
      <c r="B3400" s="253"/>
      <c r="C3400" s="254"/>
      <c r="D3400" s="234" t="s">
        <v>188</v>
      </c>
      <c r="E3400" s="255" t="s">
        <v>1</v>
      </c>
      <c r="F3400" s="256" t="s">
        <v>1898</v>
      </c>
      <c r="G3400" s="254"/>
      <c r="H3400" s="257">
        <v>0.858</v>
      </c>
      <c r="I3400" s="258"/>
      <c r="J3400" s="254"/>
      <c r="K3400" s="254"/>
      <c r="L3400" s="259"/>
      <c r="M3400" s="260"/>
      <c r="N3400" s="261"/>
      <c r="O3400" s="261"/>
      <c r="P3400" s="261"/>
      <c r="Q3400" s="261"/>
      <c r="R3400" s="261"/>
      <c r="S3400" s="261"/>
      <c r="T3400" s="262"/>
      <c r="U3400" s="14"/>
      <c r="V3400" s="14"/>
      <c r="W3400" s="14"/>
      <c r="X3400" s="14"/>
      <c r="Y3400" s="14"/>
      <c r="Z3400" s="14"/>
      <c r="AA3400" s="14"/>
      <c r="AB3400" s="14"/>
      <c r="AC3400" s="14"/>
      <c r="AD3400" s="14"/>
      <c r="AE3400" s="14"/>
      <c r="AT3400" s="263" t="s">
        <v>188</v>
      </c>
      <c r="AU3400" s="263" t="s">
        <v>82</v>
      </c>
      <c r="AV3400" s="14" t="s">
        <v>82</v>
      </c>
      <c r="AW3400" s="14" t="s">
        <v>30</v>
      </c>
      <c r="AX3400" s="14" t="s">
        <v>73</v>
      </c>
      <c r="AY3400" s="263" t="s">
        <v>129</v>
      </c>
    </row>
    <row r="3401" spans="1:51" s="13" customFormat="1" ht="12">
      <c r="A3401" s="13"/>
      <c r="B3401" s="243"/>
      <c r="C3401" s="244"/>
      <c r="D3401" s="234" t="s">
        <v>188</v>
      </c>
      <c r="E3401" s="245" t="s">
        <v>1</v>
      </c>
      <c r="F3401" s="246" t="s">
        <v>403</v>
      </c>
      <c r="G3401" s="244"/>
      <c r="H3401" s="245" t="s">
        <v>1</v>
      </c>
      <c r="I3401" s="247"/>
      <c r="J3401" s="244"/>
      <c r="K3401" s="244"/>
      <c r="L3401" s="248"/>
      <c r="M3401" s="249"/>
      <c r="N3401" s="250"/>
      <c r="O3401" s="250"/>
      <c r="P3401" s="250"/>
      <c r="Q3401" s="250"/>
      <c r="R3401" s="250"/>
      <c r="S3401" s="250"/>
      <c r="T3401" s="251"/>
      <c r="U3401" s="13"/>
      <c r="V3401" s="13"/>
      <c r="W3401" s="13"/>
      <c r="X3401" s="13"/>
      <c r="Y3401" s="13"/>
      <c r="Z3401" s="13"/>
      <c r="AA3401" s="13"/>
      <c r="AB3401" s="13"/>
      <c r="AC3401" s="13"/>
      <c r="AD3401" s="13"/>
      <c r="AE3401" s="13"/>
      <c r="AT3401" s="252" t="s">
        <v>188</v>
      </c>
      <c r="AU3401" s="252" t="s">
        <v>82</v>
      </c>
      <c r="AV3401" s="13" t="s">
        <v>80</v>
      </c>
      <c r="AW3401" s="13" t="s">
        <v>30</v>
      </c>
      <c r="AX3401" s="13" t="s">
        <v>73</v>
      </c>
      <c r="AY3401" s="252" t="s">
        <v>129</v>
      </c>
    </row>
    <row r="3402" spans="1:51" s="14" customFormat="1" ht="12">
      <c r="A3402" s="14"/>
      <c r="B3402" s="253"/>
      <c r="C3402" s="254"/>
      <c r="D3402" s="234" t="s">
        <v>188</v>
      </c>
      <c r="E3402" s="255" t="s">
        <v>1</v>
      </c>
      <c r="F3402" s="256" t="s">
        <v>1899</v>
      </c>
      <c r="G3402" s="254"/>
      <c r="H3402" s="257">
        <v>1.19</v>
      </c>
      <c r="I3402" s="258"/>
      <c r="J3402" s="254"/>
      <c r="K3402" s="254"/>
      <c r="L3402" s="259"/>
      <c r="M3402" s="260"/>
      <c r="N3402" s="261"/>
      <c r="O3402" s="261"/>
      <c r="P3402" s="261"/>
      <c r="Q3402" s="261"/>
      <c r="R3402" s="261"/>
      <c r="S3402" s="261"/>
      <c r="T3402" s="262"/>
      <c r="U3402" s="14"/>
      <c r="V3402" s="14"/>
      <c r="W3402" s="14"/>
      <c r="X3402" s="14"/>
      <c r="Y3402" s="14"/>
      <c r="Z3402" s="14"/>
      <c r="AA3402" s="14"/>
      <c r="AB3402" s="14"/>
      <c r="AC3402" s="14"/>
      <c r="AD3402" s="14"/>
      <c r="AE3402" s="14"/>
      <c r="AT3402" s="263" t="s">
        <v>188</v>
      </c>
      <c r="AU3402" s="263" t="s">
        <v>82</v>
      </c>
      <c r="AV3402" s="14" t="s">
        <v>82</v>
      </c>
      <c r="AW3402" s="14" t="s">
        <v>30</v>
      </c>
      <c r="AX3402" s="14" t="s">
        <v>73</v>
      </c>
      <c r="AY3402" s="263" t="s">
        <v>129</v>
      </c>
    </row>
    <row r="3403" spans="1:51" s="13" customFormat="1" ht="12">
      <c r="A3403" s="13"/>
      <c r="B3403" s="243"/>
      <c r="C3403" s="244"/>
      <c r="D3403" s="234" t="s">
        <v>188</v>
      </c>
      <c r="E3403" s="245" t="s">
        <v>1</v>
      </c>
      <c r="F3403" s="246" t="s">
        <v>656</v>
      </c>
      <c r="G3403" s="244"/>
      <c r="H3403" s="245" t="s">
        <v>1</v>
      </c>
      <c r="I3403" s="247"/>
      <c r="J3403" s="244"/>
      <c r="K3403" s="244"/>
      <c r="L3403" s="248"/>
      <c r="M3403" s="249"/>
      <c r="N3403" s="250"/>
      <c r="O3403" s="250"/>
      <c r="P3403" s="250"/>
      <c r="Q3403" s="250"/>
      <c r="R3403" s="250"/>
      <c r="S3403" s="250"/>
      <c r="T3403" s="251"/>
      <c r="U3403" s="13"/>
      <c r="V3403" s="13"/>
      <c r="W3403" s="13"/>
      <c r="X3403" s="13"/>
      <c r="Y3403" s="13"/>
      <c r="Z3403" s="13"/>
      <c r="AA3403" s="13"/>
      <c r="AB3403" s="13"/>
      <c r="AC3403" s="13"/>
      <c r="AD3403" s="13"/>
      <c r="AE3403" s="13"/>
      <c r="AT3403" s="252" t="s">
        <v>188</v>
      </c>
      <c r="AU3403" s="252" t="s">
        <v>82</v>
      </c>
      <c r="AV3403" s="13" t="s">
        <v>80</v>
      </c>
      <c r="AW3403" s="13" t="s">
        <v>30</v>
      </c>
      <c r="AX3403" s="13" t="s">
        <v>73</v>
      </c>
      <c r="AY3403" s="252" t="s">
        <v>129</v>
      </c>
    </row>
    <row r="3404" spans="1:51" s="14" customFormat="1" ht="12">
      <c r="A3404" s="14"/>
      <c r="B3404" s="253"/>
      <c r="C3404" s="254"/>
      <c r="D3404" s="234" t="s">
        <v>188</v>
      </c>
      <c r="E3404" s="255" t="s">
        <v>1</v>
      </c>
      <c r="F3404" s="256" t="s">
        <v>1900</v>
      </c>
      <c r="G3404" s="254"/>
      <c r="H3404" s="257">
        <v>0.99</v>
      </c>
      <c r="I3404" s="258"/>
      <c r="J3404" s="254"/>
      <c r="K3404" s="254"/>
      <c r="L3404" s="259"/>
      <c r="M3404" s="260"/>
      <c r="N3404" s="261"/>
      <c r="O3404" s="261"/>
      <c r="P3404" s="261"/>
      <c r="Q3404" s="261"/>
      <c r="R3404" s="261"/>
      <c r="S3404" s="261"/>
      <c r="T3404" s="262"/>
      <c r="U3404" s="14"/>
      <c r="V3404" s="14"/>
      <c r="W3404" s="14"/>
      <c r="X3404" s="14"/>
      <c r="Y3404" s="14"/>
      <c r="Z3404" s="14"/>
      <c r="AA3404" s="14"/>
      <c r="AB3404" s="14"/>
      <c r="AC3404" s="14"/>
      <c r="AD3404" s="14"/>
      <c r="AE3404" s="14"/>
      <c r="AT3404" s="263" t="s">
        <v>188</v>
      </c>
      <c r="AU3404" s="263" t="s">
        <v>82</v>
      </c>
      <c r="AV3404" s="14" t="s">
        <v>82</v>
      </c>
      <c r="AW3404" s="14" t="s">
        <v>30</v>
      </c>
      <c r="AX3404" s="14" t="s">
        <v>73</v>
      </c>
      <c r="AY3404" s="263" t="s">
        <v>129</v>
      </c>
    </row>
    <row r="3405" spans="1:51" s="13" customFormat="1" ht="12">
      <c r="A3405" s="13"/>
      <c r="B3405" s="243"/>
      <c r="C3405" s="244"/>
      <c r="D3405" s="234" t="s">
        <v>188</v>
      </c>
      <c r="E3405" s="245" t="s">
        <v>1</v>
      </c>
      <c r="F3405" s="246" t="s">
        <v>659</v>
      </c>
      <c r="G3405" s="244"/>
      <c r="H3405" s="245" t="s">
        <v>1</v>
      </c>
      <c r="I3405" s="247"/>
      <c r="J3405" s="244"/>
      <c r="K3405" s="244"/>
      <c r="L3405" s="248"/>
      <c r="M3405" s="249"/>
      <c r="N3405" s="250"/>
      <c r="O3405" s="250"/>
      <c r="P3405" s="250"/>
      <c r="Q3405" s="250"/>
      <c r="R3405" s="250"/>
      <c r="S3405" s="250"/>
      <c r="T3405" s="251"/>
      <c r="U3405" s="13"/>
      <c r="V3405" s="13"/>
      <c r="W3405" s="13"/>
      <c r="X3405" s="13"/>
      <c r="Y3405" s="13"/>
      <c r="Z3405" s="13"/>
      <c r="AA3405" s="13"/>
      <c r="AB3405" s="13"/>
      <c r="AC3405" s="13"/>
      <c r="AD3405" s="13"/>
      <c r="AE3405" s="13"/>
      <c r="AT3405" s="252" t="s">
        <v>188</v>
      </c>
      <c r="AU3405" s="252" t="s">
        <v>82</v>
      </c>
      <c r="AV3405" s="13" t="s">
        <v>80</v>
      </c>
      <c r="AW3405" s="13" t="s">
        <v>30</v>
      </c>
      <c r="AX3405" s="13" t="s">
        <v>73</v>
      </c>
      <c r="AY3405" s="252" t="s">
        <v>129</v>
      </c>
    </row>
    <row r="3406" spans="1:51" s="14" customFormat="1" ht="12">
      <c r="A3406" s="14"/>
      <c r="B3406" s="253"/>
      <c r="C3406" s="254"/>
      <c r="D3406" s="234" t="s">
        <v>188</v>
      </c>
      <c r="E3406" s="255" t="s">
        <v>1</v>
      </c>
      <c r="F3406" s="256" t="s">
        <v>1901</v>
      </c>
      <c r="G3406" s="254"/>
      <c r="H3406" s="257">
        <v>0.85</v>
      </c>
      <c r="I3406" s="258"/>
      <c r="J3406" s="254"/>
      <c r="K3406" s="254"/>
      <c r="L3406" s="259"/>
      <c r="M3406" s="260"/>
      <c r="N3406" s="261"/>
      <c r="O3406" s="261"/>
      <c r="P3406" s="261"/>
      <c r="Q3406" s="261"/>
      <c r="R3406" s="261"/>
      <c r="S3406" s="261"/>
      <c r="T3406" s="262"/>
      <c r="U3406" s="14"/>
      <c r="V3406" s="14"/>
      <c r="W3406" s="14"/>
      <c r="X3406" s="14"/>
      <c r="Y3406" s="14"/>
      <c r="Z3406" s="14"/>
      <c r="AA3406" s="14"/>
      <c r="AB3406" s="14"/>
      <c r="AC3406" s="14"/>
      <c r="AD3406" s="14"/>
      <c r="AE3406" s="14"/>
      <c r="AT3406" s="263" t="s">
        <v>188</v>
      </c>
      <c r="AU3406" s="263" t="s">
        <v>82</v>
      </c>
      <c r="AV3406" s="14" t="s">
        <v>82</v>
      </c>
      <c r="AW3406" s="14" t="s">
        <v>30</v>
      </c>
      <c r="AX3406" s="14" t="s">
        <v>73</v>
      </c>
      <c r="AY3406" s="263" t="s">
        <v>129</v>
      </c>
    </row>
    <row r="3407" spans="1:51" s="13" customFormat="1" ht="12">
      <c r="A3407" s="13"/>
      <c r="B3407" s="243"/>
      <c r="C3407" s="244"/>
      <c r="D3407" s="234" t="s">
        <v>188</v>
      </c>
      <c r="E3407" s="245" t="s">
        <v>1</v>
      </c>
      <c r="F3407" s="246" t="s">
        <v>404</v>
      </c>
      <c r="G3407" s="244"/>
      <c r="H3407" s="245" t="s">
        <v>1</v>
      </c>
      <c r="I3407" s="247"/>
      <c r="J3407" s="244"/>
      <c r="K3407" s="244"/>
      <c r="L3407" s="248"/>
      <c r="M3407" s="249"/>
      <c r="N3407" s="250"/>
      <c r="O3407" s="250"/>
      <c r="P3407" s="250"/>
      <c r="Q3407" s="250"/>
      <c r="R3407" s="250"/>
      <c r="S3407" s="250"/>
      <c r="T3407" s="251"/>
      <c r="U3407" s="13"/>
      <c r="V3407" s="13"/>
      <c r="W3407" s="13"/>
      <c r="X3407" s="13"/>
      <c r="Y3407" s="13"/>
      <c r="Z3407" s="13"/>
      <c r="AA3407" s="13"/>
      <c r="AB3407" s="13"/>
      <c r="AC3407" s="13"/>
      <c r="AD3407" s="13"/>
      <c r="AE3407" s="13"/>
      <c r="AT3407" s="252" t="s">
        <v>188</v>
      </c>
      <c r="AU3407" s="252" t="s">
        <v>82</v>
      </c>
      <c r="AV3407" s="13" t="s">
        <v>80</v>
      </c>
      <c r="AW3407" s="13" t="s">
        <v>30</v>
      </c>
      <c r="AX3407" s="13" t="s">
        <v>73</v>
      </c>
      <c r="AY3407" s="252" t="s">
        <v>129</v>
      </c>
    </row>
    <row r="3408" spans="1:51" s="14" customFormat="1" ht="12">
      <c r="A3408" s="14"/>
      <c r="B3408" s="253"/>
      <c r="C3408" s="254"/>
      <c r="D3408" s="234" t="s">
        <v>188</v>
      </c>
      <c r="E3408" s="255" t="s">
        <v>1</v>
      </c>
      <c r="F3408" s="256" t="s">
        <v>1902</v>
      </c>
      <c r="G3408" s="254"/>
      <c r="H3408" s="257">
        <v>0.93</v>
      </c>
      <c r="I3408" s="258"/>
      <c r="J3408" s="254"/>
      <c r="K3408" s="254"/>
      <c r="L3408" s="259"/>
      <c r="M3408" s="260"/>
      <c r="N3408" s="261"/>
      <c r="O3408" s="261"/>
      <c r="P3408" s="261"/>
      <c r="Q3408" s="261"/>
      <c r="R3408" s="261"/>
      <c r="S3408" s="261"/>
      <c r="T3408" s="262"/>
      <c r="U3408" s="14"/>
      <c r="V3408" s="14"/>
      <c r="W3408" s="14"/>
      <c r="X3408" s="14"/>
      <c r="Y3408" s="14"/>
      <c r="Z3408" s="14"/>
      <c r="AA3408" s="14"/>
      <c r="AB3408" s="14"/>
      <c r="AC3408" s="14"/>
      <c r="AD3408" s="14"/>
      <c r="AE3408" s="14"/>
      <c r="AT3408" s="263" t="s">
        <v>188</v>
      </c>
      <c r="AU3408" s="263" t="s">
        <v>82</v>
      </c>
      <c r="AV3408" s="14" t="s">
        <v>82</v>
      </c>
      <c r="AW3408" s="14" t="s">
        <v>30</v>
      </c>
      <c r="AX3408" s="14" t="s">
        <v>73</v>
      </c>
      <c r="AY3408" s="263" t="s">
        <v>129</v>
      </c>
    </row>
    <row r="3409" spans="1:51" s="13" customFormat="1" ht="12">
      <c r="A3409" s="13"/>
      <c r="B3409" s="243"/>
      <c r="C3409" s="244"/>
      <c r="D3409" s="234" t="s">
        <v>188</v>
      </c>
      <c r="E3409" s="245" t="s">
        <v>1</v>
      </c>
      <c r="F3409" s="246" t="s">
        <v>664</v>
      </c>
      <c r="G3409" s="244"/>
      <c r="H3409" s="245" t="s">
        <v>1</v>
      </c>
      <c r="I3409" s="247"/>
      <c r="J3409" s="244"/>
      <c r="K3409" s="244"/>
      <c r="L3409" s="248"/>
      <c r="M3409" s="249"/>
      <c r="N3409" s="250"/>
      <c r="O3409" s="250"/>
      <c r="P3409" s="250"/>
      <c r="Q3409" s="250"/>
      <c r="R3409" s="250"/>
      <c r="S3409" s="250"/>
      <c r="T3409" s="251"/>
      <c r="U3409" s="13"/>
      <c r="V3409" s="13"/>
      <c r="W3409" s="13"/>
      <c r="X3409" s="13"/>
      <c r="Y3409" s="13"/>
      <c r="Z3409" s="13"/>
      <c r="AA3409" s="13"/>
      <c r="AB3409" s="13"/>
      <c r="AC3409" s="13"/>
      <c r="AD3409" s="13"/>
      <c r="AE3409" s="13"/>
      <c r="AT3409" s="252" t="s">
        <v>188</v>
      </c>
      <c r="AU3409" s="252" t="s">
        <v>82</v>
      </c>
      <c r="AV3409" s="13" t="s">
        <v>80</v>
      </c>
      <c r="AW3409" s="13" t="s">
        <v>30</v>
      </c>
      <c r="AX3409" s="13" t="s">
        <v>73</v>
      </c>
      <c r="AY3409" s="252" t="s">
        <v>129</v>
      </c>
    </row>
    <row r="3410" spans="1:51" s="14" customFormat="1" ht="12">
      <c r="A3410" s="14"/>
      <c r="B3410" s="253"/>
      <c r="C3410" s="254"/>
      <c r="D3410" s="234" t="s">
        <v>188</v>
      </c>
      <c r="E3410" s="255" t="s">
        <v>1</v>
      </c>
      <c r="F3410" s="256" t="s">
        <v>1903</v>
      </c>
      <c r="G3410" s="254"/>
      <c r="H3410" s="257">
        <v>0.99</v>
      </c>
      <c r="I3410" s="258"/>
      <c r="J3410" s="254"/>
      <c r="K3410" s="254"/>
      <c r="L3410" s="259"/>
      <c r="M3410" s="260"/>
      <c r="N3410" s="261"/>
      <c r="O3410" s="261"/>
      <c r="P3410" s="261"/>
      <c r="Q3410" s="261"/>
      <c r="R3410" s="261"/>
      <c r="S3410" s="261"/>
      <c r="T3410" s="262"/>
      <c r="U3410" s="14"/>
      <c r="V3410" s="14"/>
      <c r="W3410" s="14"/>
      <c r="X3410" s="14"/>
      <c r="Y3410" s="14"/>
      <c r="Z3410" s="14"/>
      <c r="AA3410" s="14"/>
      <c r="AB3410" s="14"/>
      <c r="AC3410" s="14"/>
      <c r="AD3410" s="14"/>
      <c r="AE3410" s="14"/>
      <c r="AT3410" s="263" t="s">
        <v>188</v>
      </c>
      <c r="AU3410" s="263" t="s">
        <v>82</v>
      </c>
      <c r="AV3410" s="14" t="s">
        <v>82</v>
      </c>
      <c r="AW3410" s="14" t="s">
        <v>30</v>
      </c>
      <c r="AX3410" s="14" t="s">
        <v>73</v>
      </c>
      <c r="AY3410" s="263" t="s">
        <v>129</v>
      </c>
    </row>
    <row r="3411" spans="1:51" s="13" customFormat="1" ht="12">
      <c r="A3411" s="13"/>
      <c r="B3411" s="243"/>
      <c r="C3411" s="244"/>
      <c r="D3411" s="234" t="s">
        <v>188</v>
      </c>
      <c r="E3411" s="245" t="s">
        <v>1</v>
      </c>
      <c r="F3411" s="246" t="s">
        <v>407</v>
      </c>
      <c r="G3411" s="244"/>
      <c r="H3411" s="245" t="s">
        <v>1</v>
      </c>
      <c r="I3411" s="247"/>
      <c r="J3411" s="244"/>
      <c r="K3411" s="244"/>
      <c r="L3411" s="248"/>
      <c r="M3411" s="249"/>
      <c r="N3411" s="250"/>
      <c r="O3411" s="250"/>
      <c r="P3411" s="250"/>
      <c r="Q3411" s="250"/>
      <c r="R3411" s="250"/>
      <c r="S3411" s="250"/>
      <c r="T3411" s="251"/>
      <c r="U3411" s="13"/>
      <c r="V3411" s="13"/>
      <c r="W3411" s="13"/>
      <c r="X3411" s="13"/>
      <c r="Y3411" s="13"/>
      <c r="Z3411" s="13"/>
      <c r="AA3411" s="13"/>
      <c r="AB3411" s="13"/>
      <c r="AC3411" s="13"/>
      <c r="AD3411" s="13"/>
      <c r="AE3411" s="13"/>
      <c r="AT3411" s="252" t="s">
        <v>188</v>
      </c>
      <c r="AU3411" s="252" t="s">
        <v>82</v>
      </c>
      <c r="AV3411" s="13" t="s">
        <v>80</v>
      </c>
      <c r="AW3411" s="13" t="s">
        <v>30</v>
      </c>
      <c r="AX3411" s="13" t="s">
        <v>73</v>
      </c>
      <c r="AY3411" s="252" t="s">
        <v>129</v>
      </c>
    </row>
    <row r="3412" spans="1:51" s="14" customFormat="1" ht="12">
      <c r="A3412" s="14"/>
      <c r="B3412" s="253"/>
      <c r="C3412" s="254"/>
      <c r="D3412" s="234" t="s">
        <v>188</v>
      </c>
      <c r="E3412" s="255" t="s">
        <v>1</v>
      </c>
      <c r="F3412" s="256" t="s">
        <v>1904</v>
      </c>
      <c r="G3412" s="254"/>
      <c r="H3412" s="257">
        <v>2.46</v>
      </c>
      <c r="I3412" s="258"/>
      <c r="J3412" s="254"/>
      <c r="K3412" s="254"/>
      <c r="L3412" s="259"/>
      <c r="M3412" s="260"/>
      <c r="N3412" s="261"/>
      <c r="O3412" s="261"/>
      <c r="P3412" s="261"/>
      <c r="Q3412" s="261"/>
      <c r="R3412" s="261"/>
      <c r="S3412" s="261"/>
      <c r="T3412" s="262"/>
      <c r="U3412" s="14"/>
      <c r="V3412" s="14"/>
      <c r="W3412" s="14"/>
      <c r="X3412" s="14"/>
      <c r="Y3412" s="14"/>
      <c r="Z3412" s="14"/>
      <c r="AA3412" s="14"/>
      <c r="AB3412" s="14"/>
      <c r="AC3412" s="14"/>
      <c r="AD3412" s="14"/>
      <c r="AE3412" s="14"/>
      <c r="AT3412" s="263" t="s">
        <v>188</v>
      </c>
      <c r="AU3412" s="263" t="s">
        <v>82</v>
      </c>
      <c r="AV3412" s="14" t="s">
        <v>82</v>
      </c>
      <c r="AW3412" s="14" t="s">
        <v>30</v>
      </c>
      <c r="AX3412" s="14" t="s">
        <v>73</v>
      </c>
      <c r="AY3412" s="263" t="s">
        <v>129</v>
      </c>
    </row>
    <row r="3413" spans="1:51" s="13" customFormat="1" ht="12">
      <c r="A3413" s="13"/>
      <c r="B3413" s="243"/>
      <c r="C3413" s="244"/>
      <c r="D3413" s="234" t="s">
        <v>188</v>
      </c>
      <c r="E3413" s="245" t="s">
        <v>1</v>
      </c>
      <c r="F3413" s="246" t="s">
        <v>671</v>
      </c>
      <c r="G3413" s="244"/>
      <c r="H3413" s="245" t="s">
        <v>1</v>
      </c>
      <c r="I3413" s="247"/>
      <c r="J3413" s="244"/>
      <c r="K3413" s="244"/>
      <c r="L3413" s="248"/>
      <c r="M3413" s="249"/>
      <c r="N3413" s="250"/>
      <c r="O3413" s="250"/>
      <c r="P3413" s="250"/>
      <c r="Q3413" s="250"/>
      <c r="R3413" s="250"/>
      <c r="S3413" s="250"/>
      <c r="T3413" s="251"/>
      <c r="U3413" s="13"/>
      <c r="V3413" s="13"/>
      <c r="W3413" s="13"/>
      <c r="X3413" s="13"/>
      <c r="Y3413" s="13"/>
      <c r="Z3413" s="13"/>
      <c r="AA3413" s="13"/>
      <c r="AB3413" s="13"/>
      <c r="AC3413" s="13"/>
      <c r="AD3413" s="13"/>
      <c r="AE3413" s="13"/>
      <c r="AT3413" s="252" t="s">
        <v>188</v>
      </c>
      <c r="AU3413" s="252" t="s">
        <v>82</v>
      </c>
      <c r="AV3413" s="13" t="s">
        <v>80</v>
      </c>
      <c r="AW3413" s="13" t="s">
        <v>30</v>
      </c>
      <c r="AX3413" s="13" t="s">
        <v>73</v>
      </c>
      <c r="AY3413" s="252" t="s">
        <v>129</v>
      </c>
    </row>
    <row r="3414" spans="1:51" s="14" customFormat="1" ht="12">
      <c r="A3414" s="14"/>
      <c r="B3414" s="253"/>
      <c r="C3414" s="254"/>
      <c r="D3414" s="234" t="s">
        <v>188</v>
      </c>
      <c r="E3414" s="255" t="s">
        <v>1</v>
      </c>
      <c r="F3414" s="256" t="s">
        <v>1877</v>
      </c>
      <c r="G3414" s="254"/>
      <c r="H3414" s="257">
        <v>23.352</v>
      </c>
      <c r="I3414" s="258"/>
      <c r="J3414" s="254"/>
      <c r="K3414" s="254"/>
      <c r="L3414" s="259"/>
      <c r="M3414" s="260"/>
      <c r="N3414" s="261"/>
      <c r="O3414" s="261"/>
      <c r="P3414" s="261"/>
      <c r="Q3414" s="261"/>
      <c r="R3414" s="261"/>
      <c r="S3414" s="261"/>
      <c r="T3414" s="262"/>
      <c r="U3414" s="14"/>
      <c r="V3414" s="14"/>
      <c r="W3414" s="14"/>
      <c r="X3414" s="14"/>
      <c r="Y3414" s="14"/>
      <c r="Z3414" s="14"/>
      <c r="AA3414" s="14"/>
      <c r="AB3414" s="14"/>
      <c r="AC3414" s="14"/>
      <c r="AD3414" s="14"/>
      <c r="AE3414" s="14"/>
      <c r="AT3414" s="263" t="s">
        <v>188</v>
      </c>
      <c r="AU3414" s="263" t="s">
        <v>82</v>
      </c>
      <c r="AV3414" s="14" t="s">
        <v>82</v>
      </c>
      <c r="AW3414" s="14" t="s">
        <v>30</v>
      </c>
      <c r="AX3414" s="14" t="s">
        <v>73</v>
      </c>
      <c r="AY3414" s="263" t="s">
        <v>129</v>
      </c>
    </row>
    <row r="3415" spans="1:51" s="14" customFormat="1" ht="12">
      <c r="A3415" s="14"/>
      <c r="B3415" s="253"/>
      <c r="C3415" s="254"/>
      <c r="D3415" s="234" t="s">
        <v>188</v>
      </c>
      <c r="E3415" s="255" t="s">
        <v>1</v>
      </c>
      <c r="F3415" s="256" t="s">
        <v>1873</v>
      </c>
      <c r="G3415" s="254"/>
      <c r="H3415" s="257">
        <v>1.44</v>
      </c>
      <c r="I3415" s="258"/>
      <c r="J3415" s="254"/>
      <c r="K3415" s="254"/>
      <c r="L3415" s="259"/>
      <c r="M3415" s="260"/>
      <c r="N3415" s="261"/>
      <c r="O3415" s="261"/>
      <c r="P3415" s="261"/>
      <c r="Q3415" s="261"/>
      <c r="R3415" s="261"/>
      <c r="S3415" s="261"/>
      <c r="T3415" s="262"/>
      <c r="U3415" s="14"/>
      <c r="V3415" s="14"/>
      <c r="W3415" s="14"/>
      <c r="X3415" s="14"/>
      <c r="Y3415" s="14"/>
      <c r="Z3415" s="14"/>
      <c r="AA3415" s="14"/>
      <c r="AB3415" s="14"/>
      <c r="AC3415" s="14"/>
      <c r="AD3415" s="14"/>
      <c r="AE3415" s="14"/>
      <c r="AT3415" s="263" t="s">
        <v>188</v>
      </c>
      <c r="AU3415" s="263" t="s">
        <v>82</v>
      </c>
      <c r="AV3415" s="14" t="s">
        <v>82</v>
      </c>
      <c r="AW3415" s="14" t="s">
        <v>30</v>
      </c>
      <c r="AX3415" s="14" t="s">
        <v>73</v>
      </c>
      <c r="AY3415" s="263" t="s">
        <v>129</v>
      </c>
    </row>
    <row r="3416" spans="1:51" s="14" customFormat="1" ht="12">
      <c r="A3416" s="14"/>
      <c r="B3416" s="253"/>
      <c r="C3416" s="254"/>
      <c r="D3416" s="234" t="s">
        <v>188</v>
      </c>
      <c r="E3416" s="255" t="s">
        <v>1</v>
      </c>
      <c r="F3416" s="256" t="s">
        <v>564</v>
      </c>
      <c r="G3416" s="254"/>
      <c r="H3416" s="257">
        <v>-1.6</v>
      </c>
      <c r="I3416" s="258"/>
      <c r="J3416" s="254"/>
      <c r="K3416" s="254"/>
      <c r="L3416" s="259"/>
      <c r="M3416" s="260"/>
      <c r="N3416" s="261"/>
      <c r="O3416" s="261"/>
      <c r="P3416" s="261"/>
      <c r="Q3416" s="261"/>
      <c r="R3416" s="261"/>
      <c r="S3416" s="261"/>
      <c r="T3416" s="262"/>
      <c r="U3416" s="14"/>
      <c r="V3416" s="14"/>
      <c r="W3416" s="14"/>
      <c r="X3416" s="14"/>
      <c r="Y3416" s="14"/>
      <c r="Z3416" s="14"/>
      <c r="AA3416" s="14"/>
      <c r="AB3416" s="14"/>
      <c r="AC3416" s="14"/>
      <c r="AD3416" s="14"/>
      <c r="AE3416" s="14"/>
      <c r="AT3416" s="263" t="s">
        <v>188</v>
      </c>
      <c r="AU3416" s="263" t="s">
        <v>82</v>
      </c>
      <c r="AV3416" s="14" t="s">
        <v>82</v>
      </c>
      <c r="AW3416" s="14" t="s">
        <v>30</v>
      </c>
      <c r="AX3416" s="14" t="s">
        <v>73</v>
      </c>
      <c r="AY3416" s="263" t="s">
        <v>129</v>
      </c>
    </row>
    <row r="3417" spans="1:51" s="16" customFormat="1" ht="12">
      <c r="A3417" s="16"/>
      <c r="B3417" s="286"/>
      <c r="C3417" s="287"/>
      <c r="D3417" s="234" t="s">
        <v>188</v>
      </c>
      <c r="E3417" s="288" t="s">
        <v>1</v>
      </c>
      <c r="F3417" s="289" t="s">
        <v>451</v>
      </c>
      <c r="G3417" s="287"/>
      <c r="H3417" s="290">
        <v>32.349999999999994</v>
      </c>
      <c r="I3417" s="291"/>
      <c r="J3417" s="287"/>
      <c r="K3417" s="287"/>
      <c r="L3417" s="292"/>
      <c r="M3417" s="293"/>
      <c r="N3417" s="294"/>
      <c r="O3417" s="294"/>
      <c r="P3417" s="294"/>
      <c r="Q3417" s="294"/>
      <c r="R3417" s="294"/>
      <c r="S3417" s="294"/>
      <c r="T3417" s="295"/>
      <c r="U3417" s="16"/>
      <c r="V3417" s="16"/>
      <c r="W3417" s="16"/>
      <c r="X3417" s="16"/>
      <c r="Y3417" s="16"/>
      <c r="Z3417" s="16"/>
      <c r="AA3417" s="16"/>
      <c r="AB3417" s="16"/>
      <c r="AC3417" s="16"/>
      <c r="AD3417" s="16"/>
      <c r="AE3417" s="16"/>
      <c r="AT3417" s="296" t="s">
        <v>188</v>
      </c>
      <c r="AU3417" s="296" t="s">
        <v>82</v>
      </c>
      <c r="AV3417" s="16" t="s">
        <v>141</v>
      </c>
      <c r="AW3417" s="16" t="s">
        <v>30</v>
      </c>
      <c r="AX3417" s="16" t="s">
        <v>73</v>
      </c>
      <c r="AY3417" s="296" t="s">
        <v>129</v>
      </c>
    </row>
    <row r="3418" spans="1:51" s="15" customFormat="1" ht="12">
      <c r="A3418" s="15"/>
      <c r="B3418" s="264"/>
      <c r="C3418" s="265"/>
      <c r="D3418" s="234" t="s">
        <v>188</v>
      </c>
      <c r="E3418" s="266" t="s">
        <v>1</v>
      </c>
      <c r="F3418" s="267" t="s">
        <v>197</v>
      </c>
      <c r="G3418" s="265"/>
      <c r="H3418" s="268">
        <v>63.1</v>
      </c>
      <c r="I3418" s="269"/>
      <c r="J3418" s="265"/>
      <c r="K3418" s="265"/>
      <c r="L3418" s="270"/>
      <c r="M3418" s="271"/>
      <c r="N3418" s="272"/>
      <c r="O3418" s="272"/>
      <c r="P3418" s="272"/>
      <c r="Q3418" s="272"/>
      <c r="R3418" s="272"/>
      <c r="S3418" s="272"/>
      <c r="T3418" s="273"/>
      <c r="U3418" s="15"/>
      <c r="V3418" s="15"/>
      <c r="W3418" s="15"/>
      <c r="X3418" s="15"/>
      <c r="Y3418" s="15"/>
      <c r="Z3418" s="15"/>
      <c r="AA3418" s="15"/>
      <c r="AB3418" s="15"/>
      <c r="AC3418" s="15"/>
      <c r="AD3418" s="15"/>
      <c r="AE3418" s="15"/>
      <c r="AT3418" s="274" t="s">
        <v>188</v>
      </c>
      <c r="AU3418" s="274" t="s">
        <v>82</v>
      </c>
      <c r="AV3418" s="15" t="s">
        <v>136</v>
      </c>
      <c r="AW3418" s="15" t="s">
        <v>30</v>
      </c>
      <c r="AX3418" s="15" t="s">
        <v>80</v>
      </c>
      <c r="AY3418" s="274" t="s">
        <v>129</v>
      </c>
    </row>
    <row r="3419" spans="1:65" s="2" customFormat="1" ht="24.15" customHeight="1">
      <c r="A3419" s="39"/>
      <c r="B3419" s="40"/>
      <c r="C3419" s="220" t="s">
        <v>1905</v>
      </c>
      <c r="D3419" s="220" t="s">
        <v>132</v>
      </c>
      <c r="E3419" s="221" t="s">
        <v>1906</v>
      </c>
      <c r="F3419" s="222" t="s">
        <v>1907</v>
      </c>
      <c r="G3419" s="223" t="s">
        <v>230</v>
      </c>
      <c r="H3419" s="224">
        <v>42</v>
      </c>
      <c r="I3419" s="225"/>
      <c r="J3419" s="226">
        <f>ROUND(I3419*H3419,2)</f>
        <v>0</v>
      </c>
      <c r="K3419" s="227"/>
      <c r="L3419" s="45"/>
      <c r="M3419" s="228" t="s">
        <v>1</v>
      </c>
      <c r="N3419" s="229" t="s">
        <v>38</v>
      </c>
      <c r="O3419" s="92"/>
      <c r="P3419" s="230">
        <f>O3419*H3419</f>
        <v>0</v>
      </c>
      <c r="Q3419" s="230">
        <v>0</v>
      </c>
      <c r="R3419" s="230">
        <f>Q3419*H3419</f>
        <v>0</v>
      </c>
      <c r="S3419" s="230">
        <v>0</v>
      </c>
      <c r="T3419" s="231">
        <f>S3419*H3419</f>
        <v>0</v>
      </c>
      <c r="U3419" s="39"/>
      <c r="V3419" s="39"/>
      <c r="W3419" s="39"/>
      <c r="X3419" s="39"/>
      <c r="Y3419" s="39"/>
      <c r="Z3419" s="39"/>
      <c r="AA3419" s="39"/>
      <c r="AB3419" s="39"/>
      <c r="AC3419" s="39"/>
      <c r="AD3419" s="39"/>
      <c r="AE3419" s="39"/>
      <c r="AR3419" s="232" t="s">
        <v>248</v>
      </c>
      <c r="AT3419" s="232" t="s">
        <v>132</v>
      </c>
      <c r="AU3419" s="232" t="s">
        <v>82</v>
      </c>
      <c r="AY3419" s="18" t="s">
        <v>129</v>
      </c>
      <c r="BE3419" s="233">
        <f>IF(N3419="základní",J3419,0)</f>
        <v>0</v>
      </c>
      <c r="BF3419" s="233">
        <f>IF(N3419="snížená",J3419,0)</f>
        <v>0</v>
      </c>
      <c r="BG3419" s="233">
        <f>IF(N3419="zákl. přenesená",J3419,0)</f>
        <v>0</v>
      </c>
      <c r="BH3419" s="233">
        <f>IF(N3419="sníž. přenesená",J3419,0)</f>
        <v>0</v>
      </c>
      <c r="BI3419" s="233">
        <f>IF(N3419="nulová",J3419,0)</f>
        <v>0</v>
      </c>
      <c r="BJ3419" s="18" t="s">
        <v>80</v>
      </c>
      <c r="BK3419" s="233">
        <f>ROUND(I3419*H3419,2)</f>
        <v>0</v>
      </c>
      <c r="BL3419" s="18" t="s">
        <v>248</v>
      </c>
      <c r="BM3419" s="232" t="s">
        <v>1908</v>
      </c>
    </row>
    <row r="3420" spans="1:47" s="2" customFormat="1" ht="12">
      <c r="A3420" s="39"/>
      <c r="B3420" s="40"/>
      <c r="C3420" s="41"/>
      <c r="D3420" s="234" t="s">
        <v>137</v>
      </c>
      <c r="E3420" s="41"/>
      <c r="F3420" s="235" t="s">
        <v>1907</v>
      </c>
      <c r="G3420" s="41"/>
      <c r="H3420" s="41"/>
      <c r="I3420" s="236"/>
      <c r="J3420" s="41"/>
      <c r="K3420" s="41"/>
      <c r="L3420" s="45"/>
      <c r="M3420" s="237"/>
      <c r="N3420" s="238"/>
      <c r="O3420" s="92"/>
      <c r="P3420" s="92"/>
      <c r="Q3420" s="92"/>
      <c r="R3420" s="92"/>
      <c r="S3420" s="92"/>
      <c r="T3420" s="93"/>
      <c r="U3420" s="39"/>
      <c r="V3420" s="39"/>
      <c r="W3420" s="39"/>
      <c r="X3420" s="39"/>
      <c r="Y3420" s="39"/>
      <c r="Z3420" s="39"/>
      <c r="AA3420" s="39"/>
      <c r="AB3420" s="39"/>
      <c r="AC3420" s="39"/>
      <c r="AD3420" s="39"/>
      <c r="AE3420" s="39"/>
      <c r="AT3420" s="18" t="s">
        <v>137</v>
      </c>
      <c r="AU3420" s="18" t="s">
        <v>82</v>
      </c>
    </row>
    <row r="3421" spans="1:51" s="13" customFormat="1" ht="12">
      <c r="A3421" s="13"/>
      <c r="B3421" s="243"/>
      <c r="C3421" s="244"/>
      <c r="D3421" s="234" t="s">
        <v>188</v>
      </c>
      <c r="E3421" s="245" t="s">
        <v>1</v>
      </c>
      <c r="F3421" s="246" t="s">
        <v>374</v>
      </c>
      <c r="G3421" s="244"/>
      <c r="H3421" s="245" t="s">
        <v>1</v>
      </c>
      <c r="I3421" s="247"/>
      <c r="J3421" s="244"/>
      <c r="K3421" s="244"/>
      <c r="L3421" s="248"/>
      <c r="M3421" s="249"/>
      <c r="N3421" s="250"/>
      <c r="O3421" s="250"/>
      <c r="P3421" s="250"/>
      <c r="Q3421" s="250"/>
      <c r="R3421" s="250"/>
      <c r="S3421" s="250"/>
      <c r="T3421" s="251"/>
      <c r="U3421" s="13"/>
      <c r="V3421" s="13"/>
      <c r="W3421" s="13"/>
      <c r="X3421" s="13"/>
      <c r="Y3421" s="13"/>
      <c r="Z3421" s="13"/>
      <c r="AA3421" s="13"/>
      <c r="AB3421" s="13"/>
      <c r="AC3421" s="13"/>
      <c r="AD3421" s="13"/>
      <c r="AE3421" s="13"/>
      <c r="AT3421" s="252" t="s">
        <v>188</v>
      </c>
      <c r="AU3421" s="252" t="s">
        <v>82</v>
      </c>
      <c r="AV3421" s="13" t="s">
        <v>80</v>
      </c>
      <c r="AW3421" s="13" t="s">
        <v>30</v>
      </c>
      <c r="AX3421" s="13" t="s">
        <v>73</v>
      </c>
      <c r="AY3421" s="252" t="s">
        <v>129</v>
      </c>
    </row>
    <row r="3422" spans="1:51" s="13" customFormat="1" ht="12">
      <c r="A3422" s="13"/>
      <c r="B3422" s="243"/>
      <c r="C3422" s="244"/>
      <c r="D3422" s="234" t="s">
        <v>188</v>
      </c>
      <c r="E3422" s="245" t="s">
        <v>1</v>
      </c>
      <c r="F3422" s="246" t="s">
        <v>550</v>
      </c>
      <c r="G3422" s="244"/>
      <c r="H3422" s="245" t="s">
        <v>1</v>
      </c>
      <c r="I3422" s="247"/>
      <c r="J3422" s="244"/>
      <c r="K3422" s="244"/>
      <c r="L3422" s="248"/>
      <c r="M3422" s="249"/>
      <c r="N3422" s="250"/>
      <c r="O3422" s="250"/>
      <c r="P3422" s="250"/>
      <c r="Q3422" s="250"/>
      <c r="R3422" s="250"/>
      <c r="S3422" s="250"/>
      <c r="T3422" s="251"/>
      <c r="U3422" s="13"/>
      <c r="V3422" s="13"/>
      <c r="W3422" s="13"/>
      <c r="X3422" s="13"/>
      <c r="Y3422" s="13"/>
      <c r="Z3422" s="13"/>
      <c r="AA3422" s="13"/>
      <c r="AB3422" s="13"/>
      <c r="AC3422" s="13"/>
      <c r="AD3422" s="13"/>
      <c r="AE3422" s="13"/>
      <c r="AT3422" s="252" t="s">
        <v>188</v>
      </c>
      <c r="AU3422" s="252" t="s">
        <v>82</v>
      </c>
      <c r="AV3422" s="13" t="s">
        <v>80</v>
      </c>
      <c r="AW3422" s="13" t="s">
        <v>30</v>
      </c>
      <c r="AX3422" s="13" t="s">
        <v>73</v>
      </c>
      <c r="AY3422" s="252" t="s">
        <v>129</v>
      </c>
    </row>
    <row r="3423" spans="1:51" s="14" customFormat="1" ht="12">
      <c r="A3423" s="14"/>
      <c r="B3423" s="253"/>
      <c r="C3423" s="254"/>
      <c r="D3423" s="234" t="s">
        <v>188</v>
      </c>
      <c r="E3423" s="255" t="s">
        <v>1</v>
      </c>
      <c r="F3423" s="256" t="s">
        <v>1909</v>
      </c>
      <c r="G3423" s="254"/>
      <c r="H3423" s="257">
        <v>5.6</v>
      </c>
      <c r="I3423" s="258"/>
      <c r="J3423" s="254"/>
      <c r="K3423" s="254"/>
      <c r="L3423" s="259"/>
      <c r="M3423" s="260"/>
      <c r="N3423" s="261"/>
      <c r="O3423" s="261"/>
      <c r="P3423" s="261"/>
      <c r="Q3423" s="261"/>
      <c r="R3423" s="261"/>
      <c r="S3423" s="261"/>
      <c r="T3423" s="262"/>
      <c r="U3423" s="14"/>
      <c r="V3423" s="14"/>
      <c r="W3423" s="14"/>
      <c r="X3423" s="14"/>
      <c r="Y3423" s="14"/>
      <c r="Z3423" s="14"/>
      <c r="AA3423" s="14"/>
      <c r="AB3423" s="14"/>
      <c r="AC3423" s="14"/>
      <c r="AD3423" s="14"/>
      <c r="AE3423" s="14"/>
      <c r="AT3423" s="263" t="s">
        <v>188</v>
      </c>
      <c r="AU3423" s="263" t="s">
        <v>82</v>
      </c>
      <c r="AV3423" s="14" t="s">
        <v>82</v>
      </c>
      <c r="AW3423" s="14" t="s">
        <v>30</v>
      </c>
      <c r="AX3423" s="14" t="s">
        <v>73</v>
      </c>
      <c r="AY3423" s="263" t="s">
        <v>129</v>
      </c>
    </row>
    <row r="3424" spans="1:51" s="13" customFormat="1" ht="12">
      <c r="A3424" s="13"/>
      <c r="B3424" s="243"/>
      <c r="C3424" s="244"/>
      <c r="D3424" s="234" t="s">
        <v>188</v>
      </c>
      <c r="E3424" s="245" t="s">
        <v>1</v>
      </c>
      <c r="F3424" s="246" t="s">
        <v>602</v>
      </c>
      <c r="G3424" s="244"/>
      <c r="H3424" s="245" t="s">
        <v>1</v>
      </c>
      <c r="I3424" s="247"/>
      <c r="J3424" s="244"/>
      <c r="K3424" s="244"/>
      <c r="L3424" s="248"/>
      <c r="M3424" s="249"/>
      <c r="N3424" s="250"/>
      <c r="O3424" s="250"/>
      <c r="P3424" s="250"/>
      <c r="Q3424" s="250"/>
      <c r="R3424" s="250"/>
      <c r="S3424" s="250"/>
      <c r="T3424" s="251"/>
      <c r="U3424" s="13"/>
      <c r="V3424" s="13"/>
      <c r="W3424" s="13"/>
      <c r="X3424" s="13"/>
      <c r="Y3424" s="13"/>
      <c r="Z3424" s="13"/>
      <c r="AA3424" s="13"/>
      <c r="AB3424" s="13"/>
      <c r="AC3424" s="13"/>
      <c r="AD3424" s="13"/>
      <c r="AE3424" s="13"/>
      <c r="AT3424" s="252" t="s">
        <v>188</v>
      </c>
      <c r="AU3424" s="252" t="s">
        <v>82</v>
      </c>
      <c r="AV3424" s="13" t="s">
        <v>80</v>
      </c>
      <c r="AW3424" s="13" t="s">
        <v>30</v>
      </c>
      <c r="AX3424" s="13" t="s">
        <v>73</v>
      </c>
      <c r="AY3424" s="252" t="s">
        <v>129</v>
      </c>
    </row>
    <row r="3425" spans="1:51" s="14" customFormat="1" ht="12">
      <c r="A3425" s="14"/>
      <c r="B3425" s="253"/>
      <c r="C3425" s="254"/>
      <c r="D3425" s="234" t="s">
        <v>188</v>
      </c>
      <c r="E3425" s="255" t="s">
        <v>1</v>
      </c>
      <c r="F3425" s="256" t="s">
        <v>1910</v>
      </c>
      <c r="G3425" s="254"/>
      <c r="H3425" s="257">
        <v>1.6</v>
      </c>
      <c r="I3425" s="258"/>
      <c r="J3425" s="254"/>
      <c r="K3425" s="254"/>
      <c r="L3425" s="259"/>
      <c r="M3425" s="260"/>
      <c r="N3425" s="261"/>
      <c r="O3425" s="261"/>
      <c r="P3425" s="261"/>
      <c r="Q3425" s="261"/>
      <c r="R3425" s="261"/>
      <c r="S3425" s="261"/>
      <c r="T3425" s="262"/>
      <c r="U3425" s="14"/>
      <c r="V3425" s="14"/>
      <c r="W3425" s="14"/>
      <c r="X3425" s="14"/>
      <c r="Y3425" s="14"/>
      <c r="Z3425" s="14"/>
      <c r="AA3425" s="14"/>
      <c r="AB3425" s="14"/>
      <c r="AC3425" s="14"/>
      <c r="AD3425" s="14"/>
      <c r="AE3425" s="14"/>
      <c r="AT3425" s="263" t="s">
        <v>188</v>
      </c>
      <c r="AU3425" s="263" t="s">
        <v>82</v>
      </c>
      <c r="AV3425" s="14" t="s">
        <v>82</v>
      </c>
      <c r="AW3425" s="14" t="s">
        <v>30</v>
      </c>
      <c r="AX3425" s="14" t="s">
        <v>73</v>
      </c>
      <c r="AY3425" s="263" t="s">
        <v>129</v>
      </c>
    </row>
    <row r="3426" spans="1:51" s="13" customFormat="1" ht="12">
      <c r="A3426" s="13"/>
      <c r="B3426" s="243"/>
      <c r="C3426" s="244"/>
      <c r="D3426" s="234" t="s">
        <v>188</v>
      </c>
      <c r="E3426" s="245" t="s">
        <v>1</v>
      </c>
      <c r="F3426" s="246" t="s">
        <v>388</v>
      </c>
      <c r="G3426" s="244"/>
      <c r="H3426" s="245" t="s">
        <v>1</v>
      </c>
      <c r="I3426" s="247"/>
      <c r="J3426" s="244"/>
      <c r="K3426" s="244"/>
      <c r="L3426" s="248"/>
      <c r="M3426" s="249"/>
      <c r="N3426" s="250"/>
      <c r="O3426" s="250"/>
      <c r="P3426" s="250"/>
      <c r="Q3426" s="250"/>
      <c r="R3426" s="250"/>
      <c r="S3426" s="250"/>
      <c r="T3426" s="251"/>
      <c r="U3426" s="13"/>
      <c r="V3426" s="13"/>
      <c r="W3426" s="13"/>
      <c r="X3426" s="13"/>
      <c r="Y3426" s="13"/>
      <c r="Z3426" s="13"/>
      <c r="AA3426" s="13"/>
      <c r="AB3426" s="13"/>
      <c r="AC3426" s="13"/>
      <c r="AD3426" s="13"/>
      <c r="AE3426" s="13"/>
      <c r="AT3426" s="252" t="s">
        <v>188</v>
      </c>
      <c r="AU3426" s="252" t="s">
        <v>82</v>
      </c>
      <c r="AV3426" s="13" t="s">
        <v>80</v>
      </c>
      <c r="AW3426" s="13" t="s">
        <v>30</v>
      </c>
      <c r="AX3426" s="13" t="s">
        <v>73</v>
      </c>
      <c r="AY3426" s="252" t="s">
        <v>129</v>
      </c>
    </row>
    <row r="3427" spans="1:51" s="14" customFormat="1" ht="12">
      <c r="A3427" s="14"/>
      <c r="B3427" s="253"/>
      <c r="C3427" s="254"/>
      <c r="D3427" s="234" t="s">
        <v>188</v>
      </c>
      <c r="E3427" s="255" t="s">
        <v>1</v>
      </c>
      <c r="F3427" s="256" t="s">
        <v>1911</v>
      </c>
      <c r="G3427" s="254"/>
      <c r="H3427" s="257">
        <v>2</v>
      </c>
      <c r="I3427" s="258"/>
      <c r="J3427" s="254"/>
      <c r="K3427" s="254"/>
      <c r="L3427" s="259"/>
      <c r="M3427" s="260"/>
      <c r="N3427" s="261"/>
      <c r="O3427" s="261"/>
      <c r="P3427" s="261"/>
      <c r="Q3427" s="261"/>
      <c r="R3427" s="261"/>
      <c r="S3427" s="261"/>
      <c r="T3427" s="262"/>
      <c r="U3427" s="14"/>
      <c r="V3427" s="14"/>
      <c r="W3427" s="14"/>
      <c r="X3427" s="14"/>
      <c r="Y3427" s="14"/>
      <c r="Z3427" s="14"/>
      <c r="AA3427" s="14"/>
      <c r="AB3427" s="14"/>
      <c r="AC3427" s="14"/>
      <c r="AD3427" s="14"/>
      <c r="AE3427" s="14"/>
      <c r="AT3427" s="263" t="s">
        <v>188</v>
      </c>
      <c r="AU3427" s="263" t="s">
        <v>82</v>
      </c>
      <c r="AV3427" s="14" t="s">
        <v>82</v>
      </c>
      <c r="AW3427" s="14" t="s">
        <v>30</v>
      </c>
      <c r="AX3427" s="14" t="s">
        <v>73</v>
      </c>
      <c r="AY3427" s="263" t="s">
        <v>129</v>
      </c>
    </row>
    <row r="3428" spans="1:51" s="13" customFormat="1" ht="12">
      <c r="A3428" s="13"/>
      <c r="B3428" s="243"/>
      <c r="C3428" s="244"/>
      <c r="D3428" s="234" t="s">
        <v>188</v>
      </c>
      <c r="E3428" s="245" t="s">
        <v>1</v>
      </c>
      <c r="F3428" s="246" t="s">
        <v>605</v>
      </c>
      <c r="G3428" s="244"/>
      <c r="H3428" s="245" t="s">
        <v>1</v>
      </c>
      <c r="I3428" s="247"/>
      <c r="J3428" s="244"/>
      <c r="K3428" s="244"/>
      <c r="L3428" s="248"/>
      <c r="M3428" s="249"/>
      <c r="N3428" s="250"/>
      <c r="O3428" s="250"/>
      <c r="P3428" s="250"/>
      <c r="Q3428" s="250"/>
      <c r="R3428" s="250"/>
      <c r="S3428" s="250"/>
      <c r="T3428" s="251"/>
      <c r="U3428" s="13"/>
      <c r="V3428" s="13"/>
      <c r="W3428" s="13"/>
      <c r="X3428" s="13"/>
      <c r="Y3428" s="13"/>
      <c r="Z3428" s="13"/>
      <c r="AA3428" s="13"/>
      <c r="AB3428" s="13"/>
      <c r="AC3428" s="13"/>
      <c r="AD3428" s="13"/>
      <c r="AE3428" s="13"/>
      <c r="AT3428" s="252" t="s">
        <v>188</v>
      </c>
      <c r="AU3428" s="252" t="s">
        <v>82</v>
      </c>
      <c r="AV3428" s="13" t="s">
        <v>80</v>
      </c>
      <c r="AW3428" s="13" t="s">
        <v>30</v>
      </c>
      <c r="AX3428" s="13" t="s">
        <v>73</v>
      </c>
      <c r="AY3428" s="252" t="s">
        <v>129</v>
      </c>
    </row>
    <row r="3429" spans="1:51" s="14" customFormat="1" ht="12">
      <c r="A3429" s="14"/>
      <c r="B3429" s="253"/>
      <c r="C3429" s="254"/>
      <c r="D3429" s="234" t="s">
        <v>188</v>
      </c>
      <c r="E3429" s="255" t="s">
        <v>1</v>
      </c>
      <c r="F3429" s="256" t="s">
        <v>1912</v>
      </c>
      <c r="G3429" s="254"/>
      <c r="H3429" s="257">
        <v>9.6</v>
      </c>
      <c r="I3429" s="258"/>
      <c r="J3429" s="254"/>
      <c r="K3429" s="254"/>
      <c r="L3429" s="259"/>
      <c r="M3429" s="260"/>
      <c r="N3429" s="261"/>
      <c r="O3429" s="261"/>
      <c r="P3429" s="261"/>
      <c r="Q3429" s="261"/>
      <c r="R3429" s="261"/>
      <c r="S3429" s="261"/>
      <c r="T3429" s="262"/>
      <c r="U3429" s="14"/>
      <c r="V3429" s="14"/>
      <c r="W3429" s="14"/>
      <c r="X3429" s="14"/>
      <c r="Y3429" s="14"/>
      <c r="Z3429" s="14"/>
      <c r="AA3429" s="14"/>
      <c r="AB3429" s="14"/>
      <c r="AC3429" s="14"/>
      <c r="AD3429" s="14"/>
      <c r="AE3429" s="14"/>
      <c r="AT3429" s="263" t="s">
        <v>188</v>
      </c>
      <c r="AU3429" s="263" t="s">
        <v>82</v>
      </c>
      <c r="AV3429" s="14" t="s">
        <v>82</v>
      </c>
      <c r="AW3429" s="14" t="s">
        <v>30</v>
      </c>
      <c r="AX3429" s="14" t="s">
        <v>73</v>
      </c>
      <c r="AY3429" s="263" t="s">
        <v>129</v>
      </c>
    </row>
    <row r="3430" spans="1:51" s="16" customFormat="1" ht="12">
      <c r="A3430" s="16"/>
      <c r="B3430" s="286"/>
      <c r="C3430" s="287"/>
      <c r="D3430" s="234" t="s">
        <v>188</v>
      </c>
      <c r="E3430" s="288" t="s">
        <v>1</v>
      </c>
      <c r="F3430" s="289" t="s">
        <v>451</v>
      </c>
      <c r="G3430" s="287"/>
      <c r="H3430" s="290">
        <v>18.799999999999997</v>
      </c>
      <c r="I3430" s="291"/>
      <c r="J3430" s="287"/>
      <c r="K3430" s="287"/>
      <c r="L3430" s="292"/>
      <c r="M3430" s="293"/>
      <c r="N3430" s="294"/>
      <c r="O3430" s="294"/>
      <c r="P3430" s="294"/>
      <c r="Q3430" s="294"/>
      <c r="R3430" s="294"/>
      <c r="S3430" s="294"/>
      <c r="T3430" s="295"/>
      <c r="U3430" s="16"/>
      <c r="V3430" s="16"/>
      <c r="W3430" s="16"/>
      <c r="X3430" s="16"/>
      <c r="Y3430" s="16"/>
      <c r="Z3430" s="16"/>
      <c r="AA3430" s="16"/>
      <c r="AB3430" s="16"/>
      <c r="AC3430" s="16"/>
      <c r="AD3430" s="16"/>
      <c r="AE3430" s="16"/>
      <c r="AT3430" s="296" t="s">
        <v>188</v>
      </c>
      <c r="AU3430" s="296" t="s">
        <v>82</v>
      </c>
      <c r="AV3430" s="16" t="s">
        <v>141</v>
      </c>
      <c r="AW3430" s="16" t="s">
        <v>30</v>
      </c>
      <c r="AX3430" s="16" t="s">
        <v>73</v>
      </c>
      <c r="AY3430" s="296" t="s">
        <v>129</v>
      </c>
    </row>
    <row r="3431" spans="1:51" s="13" customFormat="1" ht="12">
      <c r="A3431" s="13"/>
      <c r="B3431" s="243"/>
      <c r="C3431" s="244"/>
      <c r="D3431" s="234" t="s">
        <v>188</v>
      </c>
      <c r="E3431" s="245" t="s">
        <v>1</v>
      </c>
      <c r="F3431" s="246" t="s">
        <v>389</v>
      </c>
      <c r="G3431" s="244"/>
      <c r="H3431" s="245" t="s">
        <v>1</v>
      </c>
      <c r="I3431" s="247"/>
      <c r="J3431" s="244"/>
      <c r="K3431" s="244"/>
      <c r="L3431" s="248"/>
      <c r="M3431" s="249"/>
      <c r="N3431" s="250"/>
      <c r="O3431" s="250"/>
      <c r="P3431" s="250"/>
      <c r="Q3431" s="250"/>
      <c r="R3431" s="250"/>
      <c r="S3431" s="250"/>
      <c r="T3431" s="251"/>
      <c r="U3431" s="13"/>
      <c r="V3431" s="13"/>
      <c r="W3431" s="13"/>
      <c r="X3431" s="13"/>
      <c r="Y3431" s="13"/>
      <c r="Z3431" s="13"/>
      <c r="AA3431" s="13"/>
      <c r="AB3431" s="13"/>
      <c r="AC3431" s="13"/>
      <c r="AD3431" s="13"/>
      <c r="AE3431" s="13"/>
      <c r="AT3431" s="252" t="s">
        <v>188</v>
      </c>
      <c r="AU3431" s="252" t="s">
        <v>82</v>
      </c>
      <c r="AV3431" s="13" t="s">
        <v>80</v>
      </c>
      <c r="AW3431" s="13" t="s">
        <v>30</v>
      </c>
      <c r="AX3431" s="13" t="s">
        <v>73</v>
      </c>
      <c r="AY3431" s="252" t="s">
        <v>129</v>
      </c>
    </row>
    <row r="3432" spans="1:51" s="13" customFormat="1" ht="12">
      <c r="A3432" s="13"/>
      <c r="B3432" s="243"/>
      <c r="C3432" s="244"/>
      <c r="D3432" s="234" t="s">
        <v>188</v>
      </c>
      <c r="E3432" s="245" t="s">
        <v>1</v>
      </c>
      <c r="F3432" s="246" t="s">
        <v>646</v>
      </c>
      <c r="G3432" s="244"/>
      <c r="H3432" s="245" t="s">
        <v>1</v>
      </c>
      <c r="I3432" s="247"/>
      <c r="J3432" s="244"/>
      <c r="K3432" s="244"/>
      <c r="L3432" s="248"/>
      <c r="M3432" s="249"/>
      <c r="N3432" s="250"/>
      <c r="O3432" s="250"/>
      <c r="P3432" s="250"/>
      <c r="Q3432" s="250"/>
      <c r="R3432" s="250"/>
      <c r="S3432" s="250"/>
      <c r="T3432" s="251"/>
      <c r="U3432" s="13"/>
      <c r="V3432" s="13"/>
      <c r="W3432" s="13"/>
      <c r="X3432" s="13"/>
      <c r="Y3432" s="13"/>
      <c r="Z3432" s="13"/>
      <c r="AA3432" s="13"/>
      <c r="AB3432" s="13"/>
      <c r="AC3432" s="13"/>
      <c r="AD3432" s="13"/>
      <c r="AE3432" s="13"/>
      <c r="AT3432" s="252" t="s">
        <v>188</v>
      </c>
      <c r="AU3432" s="252" t="s">
        <v>82</v>
      </c>
      <c r="AV3432" s="13" t="s">
        <v>80</v>
      </c>
      <c r="AW3432" s="13" t="s">
        <v>30</v>
      </c>
      <c r="AX3432" s="13" t="s">
        <v>73</v>
      </c>
      <c r="AY3432" s="252" t="s">
        <v>129</v>
      </c>
    </row>
    <row r="3433" spans="1:51" s="14" customFormat="1" ht="12">
      <c r="A3433" s="14"/>
      <c r="B3433" s="253"/>
      <c r="C3433" s="254"/>
      <c r="D3433" s="234" t="s">
        <v>188</v>
      </c>
      <c r="E3433" s="255" t="s">
        <v>1</v>
      </c>
      <c r="F3433" s="256" t="s">
        <v>1913</v>
      </c>
      <c r="G3433" s="254"/>
      <c r="H3433" s="257">
        <v>0.8</v>
      </c>
      <c r="I3433" s="258"/>
      <c r="J3433" s="254"/>
      <c r="K3433" s="254"/>
      <c r="L3433" s="259"/>
      <c r="M3433" s="260"/>
      <c r="N3433" s="261"/>
      <c r="O3433" s="261"/>
      <c r="P3433" s="261"/>
      <c r="Q3433" s="261"/>
      <c r="R3433" s="261"/>
      <c r="S3433" s="261"/>
      <c r="T3433" s="262"/>
      <c r="U3433" s="14"/>
      <c r="V3433" s="14"/>
      <c r="W3433" s="14"/>
      <c r="X3433" s="14"/>
      <c r="Y3433" s="14"/>
      <c r="Z3433" s="14"/>
      <c r="AA3433" s="14"/>
      <c r="AB3433" s="14"/>
      <c r="AC3433" s="14"/>
      <c r="AD3433" s="14"/>
      <c r="AE3433" s="14"/>
      <c r="AT3433" s="263" t="s">
        <v>188</v>
      </c>
      <c r="AU3433" s="263" t="s">
        <v>82</v>
      </c>
      <c r="AV3433" s="14" t="s">
        <v>82</v>
      </c>
      <c r="AW3433" s="14" t="s">
        <v>30</v>
      </c>
      <c r="AX3433" s="14" t="s">
        <v>73</v>
      </c>
      <c r="AY3433" s="263" t="s">
        <v>129</v>
      </c>
    </row>
    <row r="3434" spans="1:51" s="13" customFormat="1" ht="12">
      <c r="A3434" s="13"/>
      <c r="B3434" s="243"/>
      <c r="C3434" s="244"/>
      <c r="D3434" s="234" t="s">
        <v>188</v>
      </c>
      <c r="E3434" s="245" t="s">
        <v>1</v>
      </c>
      <c r="F3434" s="246" t="s">
        <v>649</v>
      </c>
      <c r="G3434" s="244"/>
      <c r="H3434" s="245" t="s">
        <v>1</v>
      </c>
      <c r="I3434" s="247"/>
      <c r="J3434" s="244"/>
      <c r="K3434" s="244"/>
      <c r="L3434" s="248"/>
      <c r="M3434" s="249"/>
      <c r="N3434" s="250"/>
      <c r="O3434" s="250"/>
      <c r="P3434" s="250"/>
      <c r="Q3434" s="250"/>
      <c r="R3434" s="250"/>
      <c r="S3434" s="250"/>
      <c r="T3434" s="251"/>
      <c r="U3434" s="13"/>
      <c r="V3434" s="13"/>
      <c r="W3434" s="13"/>
      <c r="X3434" s="13"/>
      <c r="Y3434" s="13"/>
      <c r="Z3434" s="13"/>
      <c r="AA3434" s="13"/>
      <c r="AB3434" s="13"/>
      <c r="AC3434" s="13"/>
      <c r="AD3434" s="13"/>
      <c r="AE3434" s="13"/>
      <c r="AT3434" s="252" t="s">
        <v>188</v>
      </c>
      <c r="AU3434" s="252" t="s">
        <v>82</v>
      </c>
      <c r="AV3434" s="13" t="s">
        <v>80</v>
      </c>
      <c r="AW3434" s="13" t="s">
        <v>30</v>
      </c>
      <c r="AX3434" s="13" t="s">
        <v>73</v>
      </c>
      <c r="AY3434" s="252" t="s">
        <v>129</v>
      </c>
    </row>
    <row r="3435" spans="1:51" s="14" customFormat="1" ht="12">
      <c r="A3435" s="14"/>
      <c r="B3435" s="253"/>
      <c r="C3435" s="254"/>
      <c r="D3435" s="234" t="s">
        <v>188</v>
      </c>
      <c r="E3435" s="255" t="s">
        <v>1</v>
      </c>
      <c r="F3435" s="256" t="s">
        <v>1913</v>
      </c>
      <c r="G3435" s="254"/>
      <c r="H3435" s="257">
        <v>0.8</v>
      </c>
      <c r="I3435" s="258"/>
      <c r="J3435" s="254"/>
      <c r="K3435" s="254"/>
      <c r="L3435" s="259"/>
      <c r="M3435" s="260"/>
      <c r="N3435" s="261"/>
      <c r="O3435" s="261"/>
      <c r="P3435" s="261"/>
      <c r="Q3435" s="261"/>
      <c r="R3435" s="261"/>
      <c r="S3435" s="261"/>
      <c r="T3435" s="262"/>
      <c r="U3435" s="14"/>
      <c r="V3435" s="14"/>
      <c r="W3435" s="14"/>
      <c r="X3435" s="14"/>
      <c r="Y3435" s="14"/>
      <c r="Z3435" s="14"/>
      <c r="AA3435" s="14"/>
      <c r="AB3435" s="14"/>
      <c r="AC3435" s="14"/>
      <c r="AD3435" s="14"/>
      <c r="AE3435" s="14"/>
      <c r="AT3435" s="263" t="s">
        <v>188</v>
      </c>
      <c r="AU3435" s="263" t="s">
        <v>82</v>
      </c>
      <c r="AV3435" s="14" t="s">
        <v>82</v>
      </c>
      <c r="AW3435" s="14" t="s">
        <v>30</v>
      </c>
      <c r="AX3435" s="14" t="s">
        <v>73</v>
      </c>
      <c r="AY3435" s="263" t="s">
        <v>129</v>
      </c>
    </row>
    <row r="3436" spans="1:51" s="13" customFormat="1" ht="12">
      <c r="A3436" s="13"/>
      <c r="B3436" s="243"/>
      <c r="C3436" s="244"/>
      <c r="D3436" s="234" t="s">
        <v>188</v>
      </c>
      <c r="E3436" s="245" t="s">
        <v>1</v>
      </c>
      <c r="F3436" s="246" t="s">
        <v>403</v>
      </c>
      <c r="G3436" s="244"/>
      <c r="H3436" s="245" t="s">
        <v>1</v>
      </c>
      <c r="I3436" s="247"/>
      <c r="J3436" s="244"/>
      <c r="K3436" s="244"/>
      <c r="L3436" s="248"/>
      <c r="M3436" s="249"/>
      <c r="N3436" s="250"/>
      <c r="O3436" s="250"/>
      <c r="P3436" s="250"/>
      <c r="Q3436" s="250"/>
      <c r="R3436" s="250"/>
      <c r="S3436" s="250"/>
      <c r="T3436" s="251"/>
      <c r="U3436" s="13"/>
      <c r="V3436" s="13"/>
      <c r="W3436" s="13"/>
      <c r="X3436" s="13"/>
      <c r="Y3436" s="13"/>
      <c r="Z3436" s="13"/>
      <c r="AA3436" s="13"/>
      <c r="AB3436" s="13"/>
      <c r="AC3436" s="13"/>
      <c r="AD3436" s="13"/>
      <c r="AE3436" s="13"/>
      <c r="AT3436" s="252" t="s">
        <v>188</v>
      </c>
      <c r="AU3436" s="252" t="s">
        <v>82</v>
      </c>
      <c r="AV3436" s="13" t="s">
        <v>80</v>
      </c>
      <c r="AW3436" s="13" t="s">
        <v>30</v>
      </c>
      <c r="AX3436" s="13" t="s">
        <v>73</v>
      </c>
      <c r="AY3436" s="252" t="s">
        <v>129</v>
      </c>
    </row>
    <row r="3437" spans="1:51" s="14" customFormat="1" ht="12">
      <c r="A3437" s="14"/>
      <c r="B3437" s="253"/>
      <c r="C3437" s="254"/>
      <c r="D3437" s="234" t="s">
        <v>188</v>
      </c>
      <c r="E3437" s="255" t="s">
        <v>1</v>
      </c>
      <c r="F3437" s="256" t="s">
        <v>1914</v>
      </c>
      <c r="G3437" s="254"/>
      <c r="H3437" s="257">
        <v>1.2</v>
      </c>
      <c r="I3437" s="258"/>
      <c r="J3437" s="254"/>
      <c r="K3437" s="254"/>
      <c r="L3437" s="259"/>
      <c r="M3437" s="260"/>
      <c r="N3437" s="261"/>
      <c r="O3437" s="261"/>
      <c r="P3437" s="261"/>
      <c r="Q3437" s="261"/>
      <c r="R3437" s="261"/>
      <c r="S3437" s="261"/>
      <c r="T3437" s="262"/>
      <c r="U3437" s="14"/>
      <c r="V3437" s="14"/>
      <c r="W3437" s="14"/>
      <c r="X3437" s="14"/>
      <c r="Y3437" s="14"/>
      <c r="Z3437" s="14"/>
      <c r="AA3437" s="14"/>
      <c r="AB3437" s="14"/>
      <c r="AC3437" s="14"/>
      <c r="AD3437" s="14"/>
      <c r="AE3437" s="14"/>
      <c r="AT3437" s="263" t="s">
        <v>188</v>
      </c>
      <c r="AU3437" s="263" t="s">
        <v>82</v>
      </c>
      <c r="AV3437" s="14" t="s">
        <v>82</v>
      </c>
      <c r="AW3437" s="14" t="s">
        <v>30</v>
      </c>
      <c r="AX3437" s="14" t="s">
        <v>73</v>
      </c>
      <c r="AY3437" s="263" t="s">
        <v>129</v>
      </c>
    </row>
    <row r="3438" spans="1:51" s="13" customFormat="1" ht="12">
      <c r="A3438" s="13"/>
      <c r="B3438" s="243"/>
      <c r="C3438" s="244"/>
      <c r="D3438" s="234" t="s">
        <v>188</v>
      </c>
      <c r="E3438" s="245" t="s">
        <v>1</v>
      </c>
      <c r="F3438" s="246" t="s">
        <v>656</v>
      </c>
      <c r="G3438" s="244"/>
      <c r="H3438" s="245" t="s">
        <v>1</v>
      </c>
      <c r="I3438" s="247"/>
      <c r="J3438" s="244"/>
      <c r="K3438" s="244"/>
      <c r="L3438" s="248"/>
      <c r="M3438" s="249"/>
      <c r="N3438" s="250"/>
      <c r="O3438" s="250"/>
      <c r="P3438" s="250"/>
      <c r="Q3438" s="250"/>
      <c r="R3438" s="250"/>
      <c r="S3438" s="250"/>
      <c r="T3438" s="251"/>
      <c r="U3438" s="13"/>
      <c r="V3438" s="13"/>
      <c r="W3438" s="13"/>
      <c r="X3438" s="13"/>
      <c r="Y3438" s="13"/>
      <c r="Z3438" s="13"/>
      <c r="AA3438" s="13"/>
      <c r="AB3438" s="13"/>
      <c r="AC3438" s="13"/>
      <c r="AD3438" s="13"/>
      <c r="AE3438" s="13"/>
      <c r="AT3438" s="252" t="s">
        <v>188</v>
      </c>
      <c r="AU3438" s="252" t="s">
        <v>82</v>
      </c>
      <c r="AV3438" s="13" t="s">
        <v>80</v>
      </c>
      <c r="AW3438" s="13" t="s">
        <v>30</v>
      </c>
      <c r="AX3438" s="13" t="s">
        <v>73</v>
      </c>
      <c r="AY3438" s="252" t="s">
        <v>129</v>
      </c>
    </row>
    <row r="3439" spans="1:51" s="14" customFormat="1" ht="12">
      <c r="A3439" s="14"/>
      <c r="B3439" s="253"/>
      <c r="C3439" s="254"/>
      <c r="D3439" s="234" t="s">
        <v>188</v>
      </c>
      <c r="E3439" s="255" t="s">
        <v>1</v>
      </c>
      <c r="F3439" s="256" t="s">
        <v>1913</v>
      </c>
      <c r="G3439" s="254"/>
      <c r="H3439" s="257">
        <v>0.8</v>
      </c>
      <c r="I3439" s="258"/>
      <c r="J3439" s="254"/>
      <c r="K3439" s="254"/>
      <c r="L3439" s="259"/>
      <c r="M3439" s="260"/>
      <c r="N3439" s="261"/>
      <c r="O3439" s="261"/>
      <c r="P3439" s="261"/>
      <c r="Q3439" s="261"/>
      <c r="R3439" s="261"/>
      <c r="S3439" s="261"/>
      <c r="T3439" s="262"/>
      <c r="U3439" s="14"/>
      <c r="V3439" s="14"/>
      <c r="W3439" s="14"/>
      <c r="X3439" s="14"/>
      <c r="Y3439" s="14"/>
      <c r="Z3439" s="14"/>
      <c r="AA3439" s="14"/>
      <c r="AB3439" s="14"/>
      <c r="AC3439" s="14"/>
      <c r="AD3439" s="14"/>
      <c r="AE3439" s="14"/>
      <c r="AT3439" s="263" t="s">
        <v>188</v>
      </c>
      <c r="AU3439" s="263" t="s">
        <v>82</v>
      </c>
      <c r="AV3439" s="14" t="s">
        <v>82</v>
      </c>
      <c r="AW3439" s="14" t="s">
        <v>30</v>
      </c>
      <c r="AX3439" s="14" t="s">
        <v>73</v>
      </c>
      <c r="AY3439" s="263" t="s">
        <v>129</v>
      </c>
    </row>
    <row r="3440" spans="1:51" s="13" customFormat="1" ht="12">
      <c r="A3440" s="13"/>
      <c r="B3440" s="243"/>
      <c r="C3440" s="244"/>
      <c r="D3440" s="234" t="s">
        <v>188</v>
      </c>
      <c r="E3440" s="245" t="s">
        <v>1</v>
      </c>
      <c r="F3440" s="246" t="s">
        <v>659</v>
      </c>
      <c r="G3440" s="244"/>
      <c r="H3440" s="245" t="s">
        <v>1</v>
      </c>
      <c r="I3440" s="247"/>
      <c r="J3440" s="244"/>
      <c r="K3440" s="244"/>
      <c r="L3440" s="248"/>
      <c r="M3440" s="249"/>
      <c r="N3440" s="250"/>
      <c r="O3440" s="250"/>
      <c r="P3440" s="250"/>
      <c r="Q3440" s="250"/>
      <c r="R3440" s="250"/>
      <c r="S3440" s="250"/>
      <c r="T3440" s="251"/>
      <c r="U3440" s="13"/>
      <c r="V3440" s="13"/>
      <c r="W3440" s="13"/>
      <c r="X3440" s="13"/>
      <c r="Y3440" s="13"/>
      <c r="Z3440" s="13"/>
      <c r="AA3440" s="13"/>
      <c r="AB3440" s="13"/>
      <c r="AC3440" s="13"/>
      <c r="AD3440" s="13"/>
      <c r="AE3440" s="13"/>
      <c r="AT3440" s="252" t="s">
        <v>188</v>
      </c>
      <c r="AU3440" s="252" t="s">
        <v>82</v>
      </c>
      <c r="AV3440" s="13" t="s">
        <v>80</v>
      </c>
      <c r="AW3440" s="13" t="s">
        <v>30</v>
      </c>
      <c r="AX3440" s="13" t="s">
        <v>73</v>
      </c>
      <c r="AY3440" s="252" t="s">
        <v>129</v>
      </c>
    </row>
    <row r="3441" spans="1:51" s="14" customFormat="1" ht="12">
      <c r="A3441" s="14"/>
      <c r="B3441" s="253"/>
      <c r="C3441" s="254"/>
      <c r="D3441" s="234" t="s">
        <v>188</v>
      </c>
      <c r="E3441" s="255" t="s">
        <v>1</v>
      </c>
      <c r="F3441" s="256" t="s">
        <v>1913</v>
      </c>
      <c r="G3441" s="254"/>
      <c r="H3441" s="257">
        <v>0.8</v>
      </c>
      <c r="I3441" s="258"/>
      <c r="J3441" s="254"/>
      <c r="K3441" s="254"/>
      <c r="L3441" s="259"/>
      <c r="M3441" s="260"/>
      <c r="N3441" s="261"/>
      <c r="O3441" s="261"/>
      <c r="P3441" s="261"/>
      <c r="Q3441" s="261"/>
      <c r="R3441" s="261"/>
      <c r="S3441" s="261"/>
      <c r="T3441" s="262"/>
      <c r="U3441" s="14"/>
      <c r="V3441" s="14"/>
      <c r="W3441" s="14"/>
      <c r="X3441" s="14"/>
      <c r="Y3441" s="14"/>
      <c r="Z3441" s="14"/>
      <c r="AA3441" s="14"/>
      <c r="AB3441" s="14"/>
      <c r="AC3441" s="14"/>
      <c r="AD3441" s="14"/>
      <c r="AE3441" s="14"/>
      <c r="AT3441" s="263" t="s">
        <v>188</v>
      </c>
      <c r="AU3441" s="263" t="s">
        <v>82</v>
      </c>
      <c r="AV3441" s="14" t="s">
        <v>82</v>
      </c>
      <c r="AW3441" s="14" t="s">
        <v>30</v>
      </c>
      <c r="AX3441" s="14" t="s">
        <v>73</v>
      </c>
      <c r="AY3441" s="263" t="s">
        <v>129</v>
      </c>
    </row>
    <row r="3442" spans="1:51" s="13" customFormat="1" ht="12">
      <c r="A3442" s="13"/>
      <c r="B3442" s="243"/>
      <c r="C3442" s="244"/>
      <c r="D3442" s="234" t="s">
        <v>188</v>
      </c>
      <c r="E3442" s="245" t="s">
        <v>1</v>
      </c>
      <c r="F3442" s="246" t="s">
        <v>404</v>
      </c>
      <c r="G3442" s="244"/>
      <c r="H3442" s="245" t="s">
        <v>1</v>
      </c>
      <c r="I3442" s="247"/>
      <c r="J3442" s="244"/>
      <c r="K3442" s="244"/>
      <c r="L3442" s="248"/>
      <c r="M3442" s="249"/>
      <c r="N3442" s="250"/>
      <c r="O3442" s="250"/>
      <c r="P3442" s="250"/>
      <c r="Q3442" s="250"/>
      <c r="R3442" s="250"/>
      <c r="S3442" s="250"/>
      <c r="T3442" s="251"/>
      <c r="U3442" s="13"/>
      <c r="V3442" s="13"/>
      <c r="W3442" s="13"/>
      <c r="X3442" s="13"/>
      <c r="Y3442" s="13"/>
      <c r="Z3442" s="13"/>
      <c r="AA3442" s="13"/>
      <c r="AB3442" s="13"/>
      <c r="AC3442" s="13"/>
      <c r="AD3442" s="13"/>
      <c r="AE3442" s="13"/>
      <c r="AT3442" s="252" t="s">
        <v>188</v>
      </c>
      <c r="AU3442" s="252" t="s">
        <v>82</v>
      </c>
      <c r="AV3442" s="13" t="s">
        <v>80</v>
      </c>
      <c r="AW3442" s="13" t="s">
        <v>30</v>
      </c>
      <c r="AX3442" s="13" t="s">
        <v>73</v>
      </c>
      <c r="AY3442" s="252" t="s">
        <v>129</v>
      </c>
    </row>
    <row r="3443" spans="1:51" s="14" customFormat="1" ht="12">
      <c r="A3443" s="14"/>
      <c r="B3443" s="253"/>
      <c r="C3443" s="254"/>
      <c r="D3443" s="234" t="s">
        <v>188</v>
      </c>
      <c r="E3443" s="255" t="s">
        <v>1</v>
      </c>
      <c r="F3443" s="256" t="s">
        <v>1914</v>
      </c>
      <c r="G3443" s="254"/>
      <c r="H3443" s="257">
        <v>1.2</v>
      </c>
      <c r="I3443" s="258"/>
      <c r="J3443" s="254"/>
      <c r="K3443" s="254"/>
      <c r="L3443" s="259"/>
      <c r="M3443" s="260"/>
      <c r="N3443" s="261"/>
      <c r="O3443" s="261"/>
      <c r="P3443" s="261"/>
      <c r="Q3443" s="261"/>
      <c r="R3443" s="261"/>
      <c r="S3443" s="261"/>
      <c r="T3443" s="262"/>
      <c r="U3443" s="14"/>
      <c r="V3443" s="14"/>
      <c r="W3443" s="14"/>
      <c r="X3443" s="14"/>
      <c r="Y3443" s="14"/>
      <c r="Z3443" s="14"/>
      <c r="AA3443" s="14"/>
      <c r="AB3443" s="14"/>
      <c r="AC3443" s="14"/>
      <c r="AD3443" s="14"/>
      <c r="AE3443" s="14"/>
      <c r="AT3443" s="263" t="s">
        <v>188</v>
      </c>
      <c r="AU3443" s="263" t="s">
        <v>82</v>
      </c>
      <c r="AV3443" s="14" t="s">
        <v>82</v>
      </c>
      <c r="AW3443" s="14" t="s">
        <v>30</v>
      </c>
      <c r="AX3443" s="14" t="s">
        <v>73</v>
      </c>
      <c r="AY3443" s="263" t="s">
        <v>129</v>
      </c>
    </row>
    <row r="3444" spans="1:51" s="13" customFormat="1" ht="12">
      <c r="A3444" s="13"/>
      <c r="B3444" s="243"/>
      <c r="C3444" s="244"/>
      <c r="D3444" s="234" t="s">
        <v>188</v>
      </c>
      <c r="E3444" s="245" t="s">
        <v>1</v>
      </c>
      <c r="F3444" s="246" t="s">
        <v>664</v>
      </c>
      <c r="G3444" s="244"/>
      <c r="H3444" s="245" t="s">
        <v>1</v>
      </c>
      <c r="I3444" s="247"/>
      <c r="J3444" s="244"/>
      <c r="K3444" s="244"/>
      <c r="L3444" s="248"/>
      <c r="M3444" s="249"/>
      <c r="N3444" s="250"/>
      <c r="O3444" s="250"/>
      <c r="P3444" s="250"/>
      <c r="Q3444" s="250"/>
      <c r="R3444" s="250"/>
      <c r="S3444" s="250"/>
      <c r="T3444" s="251"/>
      <c r="U3444" s="13"/>
      <c r="V3444" s="13"/>
      <c r="W3444" s="13"/>
      <c r="X3444" s="13"/>
      <c r="Y3444" s="13"/>
      <c r="Z3444" s="13"/>
      <c r="AA3444" s="13"/>
      <c r="AB3444" s="13"/>
      <c r="AC3444" s="13"/>
      <c r="AD3444" s="13"/>
      <c r="AE3444" s="13"/>
      <c r="AT3444" s="252" t="s">
        <v>188</v>
      </c>
      <c r="AU3444" s="252" t="s">
        <v>82</v>
      </c>
      <c r="AV3444" s="13" t="s">
        <v>80</v>
      </c>
      <c r="AW3444" s="13" t="s">
        <v>30</v>
      </c>
      <c r="AX3444" s="13" t="s">
        <v>73</v>
      </c>
      <c r="AY3444" s="252" t="s">
        <v>129</v>
      </c>
    </row>
    <row r="3445" spans="1:51" s="14" customFormat="1" ht="12">
      <c r="A3445" s="14"/>
      <c r="B3445" s="253"/>
      <c r="C3445" s="254"/>
      <c r="D3445" s="234" t="s">
        <v>188</v>
      </c>
      <c r="E3445" s="255" t="s">
        <v>1</v>
      </c>
      <c r="F3445" s="256" t="s">
        <v>1914</v>
      </c>
      <c r="G3445" s="254"/>
      <c r="H3445" s="257">
        <v>1.2</v>
      </c>
      <c r="I3445" s="258"/>
      <c r="J3445" s="254"/>
      <c r="K3445" s="254"/>
      <c r="L3445" s="259"/>
      <c r="M3445" s="260"/>
      <c r="N3445" s="261"/>
      <c r="O3445" s="261"/>
      <c r="P3445" s="261"/>
      <c r="Q3445" s="261"/>
      <c r="R3445" s="261"/>
      <c r="S3445" s="261"/>
      <c r="T3445" s="262"/>
      <c r="U3445" s="14"/>
      <c r="V3445" s="14"/>
      <c r="W3445" s="14"/>
      <c r="X3445" s="14"/>
      <c r="Y3445" s="14"/>
      <c r="Z3445" s="14"/>
      <c r="AA3445" s="14"/>
      <c r="AB3445" s="14"/>
      <c r="AC3445" s="14"/>
      <c r="AD3445" s="14"/>
      <c r="AE3445" s="14"/>
      <c r="AT3445" s="263" t="s">
        <v>188</v>
      </c>
      <c r="AU3445" s="263" t="s">
        <v>82</v>
      </c>
      <c r="AV3445" s="14" t="s">
        <v>82</v>
      </c>
      <c r="AW3445" s="14" t="s">
        <v>30</v>
      </c>
      <c r="AX3445" s="14" t="s">
        <v>73</v>
      </c>
      <c r="AY3445" s="263" t="s">
        <v>129</v>
      </c>
    </row>
    <row r="3446" spans="1:51" s="13" customFormat="1" ht="12">
      <c r="A3446" s="13"/>
      <c r="B3446" s="243"/>
      <c r="C3446" s="244"/>
      <c r="D3446" s="234" t="s">
        <v>188</v>
      </c>
      <c r="E3446" s="245" t="s">
        <v>1</v>
      </c>
      <c r="F3446" s="246" t="s">
        <v>407</v>
      </c>
      <c r="G3446" s="244"/>
      <c r="H3446" s="245" t="s">
        <v>1</v>
      </c>
      <c r="I3446" s="247"/>
      <c r="J3446" s="244"/>
      <c r="K3446" s="244"/>
      <c r="L3446" s="248"/>
      <c r="M3446" s="249"/>
      <c r="N3446" s="250"/>
      <c r="O3446" s="250"/>
      <c r="P3446" s="250"/>
      <c r="Q3446" s="250"/>
      <c r="R3446" s="250"/>
      <c r="S3446" s="250"/>
      <c r="T3446" s="251"/>
      <c r="U3446" s="13"/>
      <c r="V3446" s="13"/>
      <c r="W3446" s="13"/>
      <c r="X3446" s="13"/>
      <c r="Y3446" s="13"/>
      <c r="Z3446" s="13"/>
      <c r="AA3446" s="13"/>
      <c r="AB3446" s="13"/>
      <c r="AC3446" s="13"/>
      <c r="AD3446" s="13"/>
      <c r="AE3446" s="13"/>
      <c r="AT3446" s="252" t="s">
        <v>188</v>
      </c>
      <c r="AU3446" s="252" t="s">
        <v>82</v>
      </c>
      <c r="AV3446" s="13" t="s">
        <v>80</v>
      </c>
      <c r="AW3446" s="13" t="s">
        <v>30</v>
      </c>
      <c r="AX3446" s="13" t="s">
        <v>73</v>
      </c>
      <c r="AY3446" s="252" t="s">
        <v>129</v>
      </c>
    </row>
    <row r="3447" spans="1:51" s="14" customFormat="1" ht="12">
      <c r="A3447" s="14"/>
      <c r="B3447" s="253"/>
      <c r="C3447" s="254"/>
      <c r="D3447" s="234" t="s">
        <v>188</v>
      </c>
      <c r="E3447" s="255" t="s">
        <v>1</v>
      </c>
      <c r="F3447" s="256" t="s">
        <v>1911</v>
      </c>
      <c r="G3447" s="254"/>
      <c r="H3447" s="257">
        <v>2</v>
      </c>
      <c r="I3447" s="258"/>
      <c r="J3447" s="254"/>
      <c r="K3447" s="254"/>
      <c r="L3447" s="259"/>
      <c r="M3447" s="260"/>
      <c r="N3447" s="261"/>
      <c r="O3447" s="261"/>
      <c r="P3447" s="261"/>
      <c r="Q3447" s="261"/>
      <c r="R3447" s="261"/>
      <c r="S3447" s="261"/>
      <c r="T3447" s="262"/>
      <c r="U3447" s="14"/>
      <c r="V3447" s="14"/>
      <c r="W3447" s="14"/>
      <c r="X3447" s="14"/>
      <c r="Y3447" s="14"/>
      <c r="Z3447" s="14"/>
      <c r="AA3447" s="14"/>
      <c r="AB3447" s="14"/>
      <c r="AC3447" s="14"/>
      <c r="AD3447" s="14"/>
      <c r="AE3447" s="14"/>
      <c r="AT3447" s="263" t="s">
        <v>188</v>
      </c>
      <c r="AU3447" s="263" t="s">
        <v>82</v>
      </c>
      <c r="AV3447" s="14" t="s">
        <v>82</v>
      </c>
      <c r="AW3447" s="14" t="s">
        <v>30</v>
      </c>
      <c r="AX3447" s="14" t="s">
        <v>73</v>
      </c>
      <c r="AY3447" s="263" t="s">
        <v>129</v>
      </c>
    </row>
    <row r="3448" spans="1:51" s="13" customFormat="1" ht="12">
      <c r="A3448" s="13"/>
      <c r="B3448" s="243"/>
      <c r="C3448" s="244"/>
      <c r="D3448" s="234" t="s">
        <v>188</v>
      </c>
      <c r="E3448" s="245" t="s">
        <v>1</v>
      </c>
      <c r="F3448" s="246" t="s">
        <v>671</v>
      </c>
      <c r="G3448" s="244"/>
      <c r="H3448" s="245" t="s">
        <v>1</v>
      </c>
      <c r="I3448" s="247"/>
      <c r="J3448" s="244"/>
      <c r="K3448" s="244"/>
      <c r="L3448" s="248"/>
      <c r="M3448" s="249"/>
      <c r="N3448" s="250"/>
      <c r="O3448" s="250"/>
      <c r="P3448" s="250"/>
      <c r="Q3448" s="250"/>
      <c r="R3448" s="250"/>
      <c r="S3448" s="250"/>
      <c r="T3448" s="251"/>
      <c r="U3448" s="13"/>
      <c r="V3448" s="13"/>
      <c r="W3448" s="13"/>
      <c r="X3448" s="13"/>
      <c r="Y3448" s="13"/>
      <c r="Z3448" s="13"/>
      <c r="AA3448" s="13"/>
      <c r="AB3448" s="13"/>
      <c r="AC3448" s="13"/>
      <c r="AD3448" s="13"/>
      <c r="AE3448" s="13"/>
      <c r="AT3448" s="252" t="s">
        <v>188</v>
      </c>
      <c r="AU3448" s="252" t="s">
        <v>82</v>
      </c>
      <c r="AV3448" s="13" t="s">
        <v>80</v>
      </c>
      <c r="AW3448" s="13" t="s">
        <v>30</v>
      </c>
      <c r="AX3448" s="13" t="s">
        <v>73</v>
      </c>
      <c r="AY3448" s="252" t="s">
        <v>129</v>
      </c>
    </row>
    <row r="3449" spans="1:51" s="14" customFormat="1" ht="12">
      <c r="A3449" s="14"/>
      <c r="B3449" s="253"/>
      <c r="C3449" s="254"/>
      <c r="D3449" s="234" t="s">
        <v>188</v>
      </c>
      <c r="E3449" s="255" t="s">
        <v>1</v>
      </c>
      <c r="F3449" s="256" t="s">
        <v>1915</v>
      </c>
      <c r="G3449" s="254"/>
      <c r="H3449" s="257">
        <v>14.4</v>
      </c>
      <c r="I3449" s="258"/>
      <c r="J3449" s="254"/>
      <c r="K3449" s="254"/>
      <c r="L3449" s="259"/>
      <c r="M3449" s="260"/>
      <c r="N3449" s="261"/>
      <c r="O3449" s="261"/>
      <c r="P3449" s="261"/>
      <c r="Q3449" s="261"/>
      <c r="R3449" s="261"/>
      <c r="S3449" s="261"/>
      <c r="T3449" s="262"/>
      <c r="U3449" s="14"/>
      <c r="V3449" s="14"/>
      <c r="W3449" s="14"/>
      <c r="X3449" s="14"/>
      <c r="Y3449" s="14"/>
      <c r="Z3449" s="14"/>
      <c r="AA3449" s="14"/>
      <c r="AB3449" s="14"/>
      <c r="AC3449" s="14"/>
      <c r="AD3449" s="14"/>
      <c r="AE3449" s="14"/>
      <c r="AT3449" s="263" t="s">
        <v>188</v>
      </c>
      <c r="AU3449" s="263" t="s">
        <v>82</v>
      </c>
      <c r="AV3449" s="14" t="s">
        <v>82</v>
      </c>
      <c r="AW3449" s="14" t="s">
        <v>30</v>
      </c>
      <c r="AX3449" s="14" t="s">
        <v>73</v>
      </c>
      <c r="AY3449" s="263" t="s">
        <v>129</v>
      </c>
    </row>
    <row r="3450" spans="1:51" s="16" customFormat="1" ht="12">
      <c r="A3450" s="16"/>
      <c r="B3450" s="286"/>
      <c r="C3450" s="287"/>
      <c r="D3450" s="234" t="s">
        <v>188</v>
      </c>
      <c r="E3450" s="288" t="s">
        <v>1</v>
      </c>
      <c r="F3450" s="289" t="s">
        <v>451</v>
      </c>
      <c r="G3450" s="287"/>
      <c r="H3450" s="290">
        <v>23.200000000000003</v>
      </c>
      <c r="I3450" s="291"/>
      <c r="J3450" s="287"/>
      <c r="K3450" s="287"/>
      <c r="L3450" s="292"/>
      <c r="M3450" s="293"/>
      <c r="N3450" s="294"/>
      <c r="O3450" s="294"/>
      <c r="P3450" s="294"/>
      <c r="Q3450" s="294"/>
      <c r="R3450" s="294"/>
      <c r="S3450" s="294"/>
      <c r="T3450" s="295"/>
      <c r="U3450" s="16"/>
      <c r="V3450" s="16"/>
      <c r="W3450" s="16"/>
      <c r="X3450" s="16"/>
      <c r="Y3450" s="16"/>
      <c r="Z3450" s="16"/>
      <c r="AA3450" s="16"/>
      <c r="AB3450" s="16"/>
      <c r="AC3450" s="16"/>
      <c r="AD3450" s="16"/>
      <c r="AE3450" s="16"/>
      <c r="AT3450" s="296" t="s">
        <v>188</v>
      </c>
      <c r="AU3450" s="296" t="s">
        <v>82</v>
      </c>
      <c r="AV3450" s="16" t="s">
        <v>141</v>
      </c>
      <c r="AW3450" s="16" t="s">
        <v>30</v>
      </c>
      <c r="AX3450" s="16" t="s">
        <v>73</v>
      </c>
      <c r="AY3450" s="296" t="s">
        <v>129</v>
      </c>
    </row>
    <row r="3451" spans="1:51" s="15" customFormat="1" ht="12">
      <c r="A3451" s="15"/>
      <c r="B3451" s="264"/>
      <c r="C3451" s="265"/>
      <c r="D3451" s="234" t="s">
        <v>188</v>
      </c>
      <c r="E3451" s="266" t="s">
        <v>1</v>
      </c>
      <c r="F3451" s="267" t="s">
        <v>197</v>
      </c>
      <c r="G3451" s="265"/>
      <c r="H3451" s="268">
        <v>42</v>
      </c>
      <c r="I3451" s="269"/>
      <c r="J3451" s="265"/>
      <c r="K3451" s="265"/>
      <c r="L3451" s="270"/>
      <c r="M3451" s="271"/>
      <c r="N3451" s="272"/>
      <c r="O3451" s="272"/>
      <c r="P3451" s="272"/>
      <c r="Q3451" s="272"/>
      <c r="R3451" s="272"/>
      <c r="S3451" s="272"/>
      <c r="T3451" s="273"/>
      <c r="U3451" s="15"/>
      <c r="V3451" s="15"/>
      <c r="W3451" s="15"/>
      <c r="X3451" s="15"/>
      <c r="Y3451" s="15"/>
      <c r="Z3451" s="15"/>
      <c r="AA3451" s="15"/>
      <c r="AB3451" s="15"/>
      <c r="AC3451" s="15"/>
      <c r="AD3451" s="15"/>
      <c r="AE3451" s="15"/>
      <c r="AT3451" s="274" t="s">
        <v>188</v>
      </c>
      <c r="AU3451" s="274" t="s">
        <v>82</v>
      </c>
      <c r="AV3451" s="15" t="s">
        <v>136</v>
      </c>
      <c r="AW3451" s="15" t="s">
        <v>30</v>
      </c>
      <c r="AX3451" s="15" t="s">
        <v>80</v>
      </c>
      <c r="AY3451" s="274" t="s">
        <v>129</v>
      </c>
    </row>
    <row r="3452" spans="1:65" s="2" customFormat="1" ht="37.8" customHeight="1">
      <c r="A3452" s="39"/>
      <c r="B3452" s="40"/>
      <c r="C3452" s="220" t="s">
        <v>1099</v>
      </c>
      <c r="D3452" s="220" t="s">
        <v>132</v>
      </c>
      <c r="E3452" s="221" t="s">
        <v>1916</v>
      </c>
      <c r="F3452" s="222" t="s">
        <v>1917</v>
      </c>
      <c r="G3452" s="223" t="s">
        <v>187</v>
      </c>
      <c r="H3452" s="224">
        <v>224.257</v>
      </c>
      <c r="I3452" s="225"/>
      <c r="J3452" s="226">
        <f>ROUND(I3452*H3452,2)</f>
        <v>0</v>
      </c>
      <c r="K3452" s="227"/>
      <c r="L3452" s="45"/>
      <c r="M3452" s="228" t="s">
        <v>1</v>
      </c>
      <c r="N3452" s="229" t="s">
        <v>38</v>
      </c>
      <c r="O3452" s="92"/>
      <c r="P3452" s="230">
        <f>O3452*H3452</f>
        <v>0</v>
      </c>
      <c r="Q3452" s="230">
        <v>0</v>
      </c>
      <c r="R3452" s="230">
        <f>Q3452*H3452</f>
        <v>0</v>
      </c>
      <c r="S3452" s="230">
        <v>0</v>
      </c>
      <c r="T3452" s="231">
        <f>S3452*H3452</f>
        <v>0</v>
      </c>
      <c r="U3452" s="39"/>
      <c r="V3452" s="39"/>
      <c r="W3452" s="39"/>
      <c r="X3452" s="39"/>
      <c r="Y3452" s="39"/>
      <c r="Z3452" s="39"/>
      <c r="AA3452" s="39"/>
      <c r="AB3452" s="39"/>
      <c r="AC3452" s="39"/>
      <c r="AD3452" s="39"/>
      <c r="AE3452" s="39"/>
      <c r="AR3452" s="232" t="s">
        <v>248</v>
      </c>
      <c r="AT3452" s="232" t="s">
        <v>132</v>
      </c>
      <c r="AU3452" s="232" t="s">
        <v>82</v>
      </c>
      <c r="AY3452" s="18" t="s">
        <v>129</v>
      </c>
      <c r="BE3452" s="233">
        <f>IF(N3452="základní",J3452,0)</f>
        <v>0</v>
      </c>
      <c r="BF3452" s="233">
        <f>IF(N3452="snížená",J3452,0)</f>
        <v>0</v>
      </c>
      <c r="BG3452" s="233">
        <f>IF(N3452="zákl. přenesená",J3452,0)</f>
        <v>0</v>
      </c>
      <c r="BH3452" s="233">
        <f>IF(N3452="sníž. přenesená",J3452,0)</f>
        <v>0</v>
      </c>
      <c r="BI3452" s="233">
        <f>IF(N3452="nulová",J3452,0)</f>
        <v>0</v>
      </c>
      <c r="BJ3452" s="18" t="s">
        <v>80</v>
      </c>
      <c r="BK3452" s="233">
        <f>ROUND(I3452*H3452,2)</f>
        <v>0</v>
      </c>
      <c r="BL3452" s="18" t="s">
        <v>248</v>
      </c>
      <c r="BM3452" s="232" t="s">
        <v>1918</v>
      </c>
    </row>
    <row r="3453" spans="1:47" s="2" customFormat="1" ht="12">
      <c r="A3453" s="39"/>
      <c r="B3453" s="40"/>
      <c r="C3453" s="41"/>
      <c r="D3453" s="234" t="s">
        <v>137</v>
      </c>
      <c r="E3453" s="41"/>
      <c r="F3453" s="235" t="s">
        <v>1917</v>
      </c>
      <c r="G3453" s="41"/>
      <c r="H3453" s="41"/>
      <c r="I3453" s="236"/>
      <c r="J3453" s="41"/>
      <c r="K3453" s="41"/>
      <c r="L3453" s="45"/>
      <c r="M3453" s="237"/>
      <c r="N3453" s="238"/>
      <c r="O3453" s="92"/>
      <c r="P3453" s="92"/>
      <c r="Q3453" s="92"/>
      <c r="R3453" s="92"/>
      <c r="S3453" s="92"/>
      <c r="T3453" s="93"/>
      <c r="U3453" s="39"/>
      <c r="V3453" s="39"/>
      <c r="W3453" s="39"/>
      <c r="X3453" s="39"/>
      <c r="Y3453" s="39"/>
      <c r="Z3453" s="39"/>
      <c r="AA3453" s="39"/>
      <c r="AB3453" s="39"/>
      <c r="AC3453" s="39"/>
      <c r="AD3453" s="39"/>
      <c r="AE3453" s="39"/>
      <c r="AT3453" s="18" t="s">
        <v>137</v>
      </c>
      <c r="AU3453" s="18" t="s">
        <v>82</v>
      </c>
    </row>
    <row r="3454" spans="1:51" s="13" customFormat="1" ht="12">
      <c r="A3454" s="13"/>
      <c r="B3454" s="243"/>
      <c r="C3454" s="244"/>
      <c r="D3454" s="234" t="s">
        <v>188</v>
      </c>
      <c r="E3454" s="245" t="s">
        <v>1</v>
      </c>
      <c r="F3454" s="246" t="s">
        <v>374</v>
      </c>
      <c r="G3454" s="244"/>
      <c r="H3454" s="245" t="s">
        <v>1</v>
      </c>
      <c r="I3454" s="247"/>
      <c r="J3454" s="244"/>
      <c r="K3454" s="244"/>
      <c r="L3454" s="248"/>
      <c r="M3454" s="249"/>
      <c r="N3454" s="250"/>
      <c r="O3454" s="250"/>
      <c r="P3454" s="250"/>
      <c r="Q3454" s="250"/>
      <c r="R3454" s="250"/>
      <c r="S3454" s="250"/>
      <c r="T3454" s="251"/>
      <c r="U3454" s="13"/>
      <c r="V3454" s="13"/>
      <c r="W3454" s="13"/>
      <c r="X3454" s="13"/>
      <c r="Y3454" s="13"/>
      <c r="Z3454" s="13"/>
      <c r="AA3454" s="13"/>
      <c r="AB3454" s="13"/>
      <c r="AC3454" s="13"/>
      <c r="AD3454" s="13"/>
      <c r="AE3454" s="13"/>
      <c r="AT3454" s="252" t="s">
        <v>188</v>
      </c>
      <c r="AU3454" s="252" t="s">
        <v>82</v>
      </c>
      <c r="AV3454" s="13" t="s">
        <v>80</v>
      </c>
      <c r="AW3454" s="13" t="s">
        <v>30</v>
      </c>
      <c r="AX3454" s="13" t="s">
        <v>73</v>
      </c>
      <c r="AY3454" s="252" t="s">
        <v>129</v>
      </c>
    </row>
    <row r="3455" spans="1:51" s="13" customFormat="1" ht="12">
      <c r="A3455" s="13"/>
      <c r="B3455" s="243"/>
      <c r="C3455" s="244"/>
      <c r="D3455" s="234" t="s">
        <v>188</v>
      </c>
      <c r="E3455" s="245" t="s">
        <v>1</v>
      </c>
      <c r="F3455" s="246" t="s">
        <v>550</v>
      </c>
      <c r="G3455" s="244"/>
      <c r="H3455" s="245" t="s">
        <v>1</v>
      </c>
      <c r="I3455" s="247"/>
      <c r="J3455" s="244"/>
      <c r="K3455" s="244"/>
      <c r="L3455" s="248"/>
      <c r="M3455" s="249"/>
      <c r="N3455" s="250"/>
      <c r="O3455" s="250"/>
      <c r="P3455" s="250"/>
      <c r="Q3455" s="250"/>
      <c r="R3455" s="250"/>
      <c r="S3455" s="250"/>
      <c r="T3455" s="251"/>
      <c r="U3455" s="13"/>
      <c r="V3455" s="13"/>
      <c r="W3455" s="13"/>
      <c r="X3455" s="13"/>
      <c r="Y3455" s="13"/>
      <c r="Z3455" s="13"/>
      <c r="AA3455" s="13"/>
      <c r="AB3455" s="13"/>
      <c r="AC3455" s="13"/>
      <c r="AD3455" s="13"/>
      <c r="AE3455" s="13"/>
      <c r="AT3455" s="252" t="s">
        <v>188</v>
      </c>
      <c r="AU3455" s="252" t="s">
        <v>82</v>
      </c>
      <c r="AV3455" s="13" t="s">
        <v>80</v>
      </c>
      <c r="AW3455" s="13" t="s">
        <v>30</v>
      </c>
      <c r="AX3455" s="13" t="s">
        <v>73</v>
      </c>
      <c r="AY3455" s="252" t="s">
        <v>129</v>
      </c>
    </row>
    <row r="3456" spans="1:51" s="14" customFormat="1" ht="12">
      <c r="A3456" s="14"/>
      <c r="B3456" s="253"/>
      <c r="C3456" s="254"/>
      <c r="D3456" s="234" t="s">
        <v>188</v>
      </c>
      <c r="E3456" s="255" t="s">
        <v>1</v>
      </c>
      <c r="F3456" s="256" t="s">
        <v>1869</v>
      </c>
      <c r="G3456" s="254"/>
      <c r="H3456" s="257">
        <v>18.72</v>
      </c>
      <c r="I3456" s="258"/>
      <c r="J3456" s="254"/>
      <c r="K3456" s="254"/>
      <c r="L3456" s="259"/>
      <c r="M3456" s="260"/>
      <c r="N3456" s="261"/>
      <c r="O3456" s="261"/>
      <c r="P3456" s="261"/>
      <c r="Q3456" s="261"/>
      <c r="R3456" s="261"/>
      <c r="S3456" s="261"/>
      <c r="T3456" s="262"/>
      <c r="U3456" s="14"/>
      <c r="V3456" s="14"/>
      <c r="W3456" s="14"/>
      <c r="X3456" s="14"/>
      <c r="Y3456" s="14"/>
      <c r="Z3456" s="14"/>
      <c r="AA3456" s="14"/>
      <c r="AB3456" s="14"/>
      <c r="AC3456" s="14"/>
      <c r="AD3456" s="14"/>
      <c r="AE3456" s="14"/>
      <c r="AT3456" s="263" t="s">
        <v>188</v>
      </c>
      <c r="AU3456" s="263" t="s">
        <v>82</v>
      </c>
      <c r="AV3456" s="14" t="s">
        <v>82</v>
      </c>
      <c r="AW3456" s="14" t="s">
        <v>30</v>
      </c>
      <c r="AX3456" s="14" t="s">
        <v>73</v>
      </c>
      <c r="AY3456" s="263" t="s">
        <v>129</v>
      </c>
    </row>
    <row r="3457" spans="1:51" s="14" customFormat="1" ht="12">
      <c r="A3457" s="14"/>
      <c r="B3457" s="253"/>
      <c r="C3457" s="254"/>
      <c r="D3457" s="234" t="s">
        <v>188</v>
      </c>
      <c r="E3457" s="255" t="s">
        <v>1</v>
      </c>
      <c r="F3457" s="256" t="s">
        <v>564</v>
      </c>
      <c r="G3457" s="254"/>
      <c r="H3457" s="257">
        <v>-1.6</v>
      </c>
      <c r="I3457" s="258"/>
      <c r="J3457" s="254"/>
      <c r="K3457" s="254"/>
      <c r="L3457" s="259"/>
      <c r="M3457" s="260"/>
      <c r="N3457" s="261"/>
      <c r="O3457" s="261"/>
      <c r="P3457" s="261"/>
      <c r="Q3457" s="261"/>
      <c r="R3457" s="261"/>
      <c r="S3457" s="261"/>
      <c r="T3457" s="262"/>
      <c r="U3457" s="14"/>
      <c r="V3457" s="14"/>
      <c r="W3457" s="14"/>
      <c r="X3457" s="14"/>
      <c r="Y3457" s="14"/>
      <c r="Z3457" s="14"/>
      <c r="AA3457" s="14"/>
      <c r="AB3457" s="14"/>
      <c r="AC3457" s="14"/>
      <c r="AD3457" s="14"/>
      <c r="AE3457" s="14"/>
      <c r="AT3457" s="263" t="s">
        <v>188</v>
      </c>
      <c r="AU3457" s="263" t="s">
        <v>82</v>
      </c>
      <c r="AV3457" s="14" t="s">
        <v>82</v>
      </c>
      <c r="AW3457" s="14" t="s">
        <v>30</v>
      </c>
      <c r="AX3457" s="14" t="s">
        <v>73</v>
      </c>
      <c r="AY3457" s="263" t="s">
        <v>129</v>
      </c>
    </row>
    <row r="3458" spans="1:51" s="14" customFormat="1" ht="12">
      <c r="A3458" s="14"/>
      <c r="B3458" s="253"/>
      <c r="C3458" s="254"/>
      <c r="D3458" s="234" t="s">
        <v>188</v>
      </c>
      <c r="E3458" s="255" t="s">
        <v>1</v>
      </c>
      <c r="F3458" s="256" t="s">
        <v>1870</v>
      </c>
      <c r="G3458" s="254"/>
      <c r="H3458" s="257">
        <v>0.173</v>
      </c>
      <c r="I3458" s="258"/>
      <c r="J3458" s="254"/>
      <c r="K3458" s="254"/>
      <c r="L3458" s="259"/>
      <c r="M3458" s="260"/>
      <c r="N3458" s="261"/>
      <c r="O3458" s="261"/>
      <c r="P3458" s="261"/>
      <c r="Q3458" s="261"/>
      <c r="R3458" s="261"/>
      <c r="S3458" s="261"/>
      <c r="T3458" s="262"/>
      <c r="U3458" s="14"/>
      <c r="V3458" s="14"/>
      <c r="W3458" s="14"/>
      <c r="X3458" s="14"/>
      <c r="Y3458" s="14"/>
      <c r="Z3458" s="14"/>
      <c r="AA3458" s="14"/>
      <c r="AB3458" s="14"/>
      <c r="AC3458" s="14"/>
      <c r="AD3458" s="14"/>
      <c r="AE3458" s="14"/>
      <c r="AT3458" s="263" t="s">
        <v>188</v>
      </c>
      <c r="AU3458" s="263" t="s">
        <v>82</v>
      </c>
      <c r="AV3458" s="14" t="s">
        <v>82</v>
      </c>
      <c r="AW3458" s="14" t="s">
        <v>30</v>
      </c>
      <c r="AX3458" s="14" t="s">
        <v>73</v>
      </c>
      <c r="AY3458" s="263" t="s">
        <v>129</v>
      </c>
    </row>
    <row r="3459" spans="1:51" s="13" customFormat="1" ht="12">
      <c r="A3459" s="13"/>
      <c r="B3459" s="243"/>
      <c r="C3459" s="244"/>
      <c r="D3459" s="234" t="s">
        <v>188</v>
      </c>
      <c r="E3459" s="245" t="s">
        <v>1</v>
      </c>
      <c r="F3459" s="246" t="s">
        <v>205</v>
      </c>
      <c r="G3459" s="244"/>
      <c r="H3459" s="245" t="s">
        <v>1</v>
      </c>
      <c r="I3459" s="247"/>
      <c r="J3459" s="244"/>
      <c r="K3459" s="244"/>
      <c r="L3459" s="248"/>
      <c r="M3459" s="249"/>
      <c r="N3459" s="250"/>
      <c r="O3459" s="250"/>
      <c r="P3459" s="250"/>
      <c r="Q3459" s="250"/>
      <c r="R3459" s="250"/>
      <c r="S3459" s="250"/>
      <c r="T3459" s="251"/>
      <c r="U3459" s="13"/>
      <c r="V3459" s="13"/>
      <c r="W3459" s="13"/>
      <c r="X3459" s="13"/>
      <c r="Y3459" s="13"/>
      <c r="Z3459" s="13"/>
      <c r="AA3459" s="13"/>
      <c r="AB3459" s="13"/>
      <c r="AC3459" s="13"/>
      <c r="AD3459" s="13"/>
      <c r="AE3459" s="13"/>
      <c r="AT3459" s="252" t="s">
        <v>188</v>
      </c>
      <c r="AU3459" s="252" t="s">
        <v>82</v>
      </c>
      <c r="AV3459" s="13" t="s">
        <v>80</v>
      </c>
      <c r="AW3459" s="13" t="s">
        <v>30</v>
      </c>
      <c r="AX3459" s="13" t="s">
        <v>73</v>
      </c>
      <c r="AY3459" s="252" t="s">
        <v>129</v>
      </c>
    </row>
    <row r="3460" spans="1:51" s="14" customFormat="1" ht="12">
      <c r="A3460" s="14"/>
      <c r="B3460" s="253"/>
      <c r="C3460" s="254"/>
      <c r="D3460" s="234" t="s">
        <v>188</v>
      </c>
      <c r="E3460" s="255" t="s">
        <v>1</v>
      </c>
      <c r="F3460" s="256" t="s">
        <v>1871</v>
      </c>
      <c r="G3460" s="254"/>
      <c r="H3460" s="257">
        <v>7.238</v>
      </c>
      <c r="I3460" s="258"/>
      <c r="J3460" s="254"/>
      <c r="K3460" s="254"/>
      <c r="L3460" s="259"/>
      <c r="M3460" s="260"/>
      <c r="N3460" s="261"/>
      <c r="O3460" s="261"/>
      <c r="P3460" s="261"/>
      <c r="Q3460" s="261"/>
      <c r="R3460" s="261"/>
      <c r="S3460" s="261"/>
      <c r="T3460" s="262"/>
      <c r="U3460" s="14"/>
      <c r="V3460" s="14"/>
      <c r="W3460" s="14"/>
      <c r="X3460" s="14"/>
      <c r="Y3460" s="14"/>
      <c r="Z3460" s="14"/>
      <c r="AA3460" s="14"/>
      <c r="AB3460" s="14"/>
      <c r="AC3460" s="14"/>
      <c r="AD3460" s="14"/>
      <c r="AE3460" s="14"/>
      <c r="AT3460" s="263" t="s">
        <v>188</v>
      </c>
      <c r="AU3460" s="263" t="s">
        <v>82</v>
      </c>
      <c r="AV3460" s="14" t="s">
        <v>82</v>
      </c>
      <c r="AW3460" s="14" t="s">
        <v>30</v>
      </c>
      <c r="AX3460" s="14" t="s">
        <v>73</v>
      </c>
      <c r="AY3460" s="263" t="s">
        <v>129</v>
      </c>
    </row>
    <row r="3461" spans="1:51" s="13" customFormat="1" ht="12">
      <c r="A3461" s="13"/>
      <c r="B3461" s="243"/>
      <c r="C3461" s="244"/>
      <c r="D3461" s="234" t="s">
        <v>188</v>
      </c>
      <c r="E3461" s="245" t="s">
        <v>1</v>
      </c>
      <c r="F3461" s="246" t="s">
        <v>602</v>
      </c>
      <c r="G3461" s="244"/>
      <c r="H3461" s="245" t="s">
        <v>1</v>
      </c>
      <c r="I3461" s="247"/>
      <c r="J3461" s="244"/>
      <c r="K3461" s="244"/>
      <c r="L3461" s="248"/>
      <c r="M3461" s="249"/>
      <c r="N3461" s="250"/>
      <c r="O3461" s="250"/>
      <c r="P3461" s="250"/>
      <c r="Q3461" s="250"/>
      <c r="R3461" s="250"/>
      <c r="S3461" s="250"/>
      <c r="T3461" s="251"/>
      <c r="U3461" s="13"/>
      <c r="V3461" s="13"/>
      <c r="W3461" s="13"/>
      <c r="X3461" s="13"/>
      <c r="Y3461" s="13"/>
      <c r="Z3461" s="13"/>
      <c r="AA3461" s="13"/>
      <c r="AB3461" s="13"/>
      <c r="AC3461" s="13"/>
      <c r="AD3461" s="13"/>
      <c r="AE3461" s="13"/>
      <c r="AT3461" s="252" t="s">
        <v>188</v>
      </c>
      <c r="AU3461" s="252" t="s">
        <v>82</v>
      </c>
      <c r="AV3461" s="13" t="s">
        <v>80</v>
      </c>
      <c r="AW3461" s="13" t="s">
        <v>30</v>
      </c>
      <c r="AX3461" s="13" t="s">
        <v>73</v>
      </c>
      <c r="AY3461" s="252" t="s">
        <v>129</v>
      </c>
    </row>
    <row r="3462" spans="1:51" s="14" customFormat="1" ht="12">
      <c r="A3462" s="14"/>
      <c r="B3462" s="253"/>
      <c r="C3462" s="254"/>
      <c r="D3462" s="234" t="s">
        <v>188</v>
      </c>
      <c r="E3462" s="255" t="s">
        <v>1</v>
      </c>
      <c r="F3462" s="256" t="s">
        <v>1872</v>
      </c>
      <c r="G3462" s="254"/>
      <c r="H3462" s="257">
        <v>16.44</v>
      </c>
      <c r="I3462" s="258"/>
      <c r="J3462" s="254"/>
      <c r="K3462" s="254"/>
      <c r="L3462" s="259"/>
      <c r="M3462" s="260"/>
      <c r="N3462" s="261"/>
      <c r="O3462" s="261"/>
      <c r="P3462" s="261"/>
      <c r="Q3462" s="261"/>
      <c r="R3462" s="261"/>
      <c r="S3462" s="261"/>
      <c r="T3462" s="262"/>
      <c r="U3462" s="14"/>
      <c r="V3462" s="14"/>
      <c r="W3462" s="14"/>
      <c r="X3462" s="14"/>
      <c r="Y3462" s="14"/>
      <c r="Z3462" s="14"/>
      <c r="AA3462" s="14"/>
      <c r="AB3462" s="14"/>
      <c r="AC3462" s="14"/>
      <c r="AD3462" s="14"/>
      <c r="AE3462" s="14"/>
      <c r="AT3462" s="263" t="s">
        <v>188</v>
      </c>
      <c r="AU3462" s="263" t="s">
        <v>82</v>
      </c>
      <c r="AV3462" s="14" t="s">
        <v>82</v>
      </c>
      <c r="AW3462" s="14" t="s">
        <v>30</v>
      </c>
      <c r="AX3462" s="14" t="s">
        <v>73</v>
      </c>
      <c r="AY3462" s="263" t="s">
        <v>129</v>
      </c>
    </row>
    <row r="3463" spans="1:51" s="14" customFormat="1" ht="12">
      <c r="A3463" s="14"/>
      <c r="B3463" s="253"/>
      <c r="C3463" s="254"/>
      <c r="D3463" s="234" t="s">
        <v>188</v>
      </c>
      <c r="E3463" s="255" t="s">
        <v>1</v>
      </c>
      <c r="F3463" s="256" t="s">
        <v>1874</v>
      </c>
      <c r="G3463" s="254"/>
      <c r="H3463" s="257">
        <v>-4.8</v>
      </c>
      <c r="I3463" s="258"/>
      <c r="J3463" s="254"/>
      <c r="K3463" s="254"/>
      <c r="L3463" s="259"/>
      <c r="M3463" s="260"/>
      <c r="N3463" s="261"/>
      <c r="O3463" s="261"/>
      <c r="P3463" s="261"/>
      <c r="Q3463" s="261"/>
      <c r="R3463" s="261"/>
      <c r="S3463" s="261"/>
      <c r="T3463" s="262"/>
      <c r="U3463" s="14"/>
      <c r="V3463" s="14"/>
      <c r="W3463" s="14"/>
      <c r="X3463" s="14"/>
      <c r="Y3463" s="14"/>
      <c r="Z3463" s="14"/>
      <c r="AA3463" s="14"/>
      <c r="AB3463" s="14"/>
      <c r="AC3463" s="14"/>
      <c r="AD3463" s="14"/>
      <c r="AE3463" s="14"/>
      <c r="AT3463" s="263" t="s">
        <v>188</v>
      </c>
      <c r="AU3463" s="263" t="s">
        <v>82</v>
      </c>
      <c r="AV3463" s="14" t="s">
        <v>82</v>
      </c>
      <c r="AW3463" s="14" t="s">
        <v>30</v>
      </c>
      <c r="AX3463" s="14" t="s">
        <v>73</v>
      </c>
      <c r="AY3463" s="263" t="s">
        <v>129</v>
      </c>
    </row>
    <row r="3464" spans="1:51" s="13" customFormat="1" ht="12">
      <c r="A3464" s="13"/>
      <c r="B3464" s="243"/>
      <c r="C3464" s="244"/>
      <c r="D3464" s="234" t="s">
        <v>188</v>
      </c>
      <c r="E3464" s="245" t="s">
        <v>1</v>
      </c>
      <c r="F3464" s="246" t="s">
        <v>388</v>
      </c>
      <c r="G3464" s="244"/>
      <c r="H3464" s="245" t="s">
        <v>1</v>
      </c>
      <c r="I3464" s="247"/>
      <c r="J3464" s="244"/>
      <c r="K3464" s="244"/>
      <c r="L3464" s="248"/>
      <c r="M3464" s="249"/>
      <c r="N3464" s="250"/>
      <c r="O3464" s="250"/>
      <c r="P3464" s="250"/>
      <c r="Q3464" s="250"/>
      <c r="R3464" s="250"/>
      <c r="S3464" s="250"/>
      <c r="T3464" s="251"/>
      <c r="U3464" s="13"/>
      <c r="V3464" s="13"/>
      <c r="W3464" s="13"/>
      <c r="X3464" s="13"/>
      <c r="Y3464" s="13"/>
      <c r="Z3464" s="13"/>
      <c r="AA3464" s="13"/>
      <c r="AB3464" s="13"/>
      <c r="AC3464" s="13"/>
      <c r="AD3464" s="13"/>
      <c r="AE3464" s="13"/>
      <c r="AT3464" s="252" t="s">
        <v>188</v>
      </c>
      <c r="AU3464" s="252" t="s">
        <v>82</v>
      </c>
      <c r="AV3464" s="13" t="s">
        <v>80</v>
      </c>
      <c r="AW3464" s="13" t="s">
        <v>30</v>
      </c>
      <c r="AX3464" s="13" t="s">
        <v>73</v>
      </c>
      <c r="AY3464" s="252" t="s">
        <v>129</v>
      </c>
    </row>
    <row r="3465" spans="1:51" s="14" customFormat="1" ht="12">
      <c r="A3465" s="14"/>
      <c r="B3465" s="253"/>
      <c r="C3465" s="254"/>
      <c r="D3465" s="234" t="s">
        <v>188</v>
      </c>
      <c r="E3465" s="255" t="s">
        <v>1</v>
      </c>
      <c r="F3465" s="256" t="s">
        <v>1875</v>
      </c>
      <c r="G3465" s="254"/>
      <c r="H3465" s="257">
        <v>30.336</v>
      </c>
      <c r="I3465" s="258"/>
      <c r="J3465" s="254"/>
      <c r="K3465" s="254"/>
      <c r="L3465" s="259"/>
      <c r="M3465" s="260"/>
      <c r="N3465" s="261"/>
      <c r="O3465" s="261"/>
      <c r="P3465" s="261"/>
      <c r="Q3465" s="261"/>
      <c r="R3465" s="261"/>
      <c r="S3465" s="261"/>
      <c r="T3465" s="262"/>
      <c r="U3465" s="14"/>
      <c r="V3465" s="14"/>
      <c r="W3465" s="14"/>
      <c r="X3465" s="14"/>
      <c r="Y3465" s="14"/>
      <c r="Z3465" s="14"/>
      <c r="AA3465" s="14"/>
      <c r="AB3465" s="14"/>
      <c r="AC3465" s="14"/>
      <c r="AD3465" s="14"/>
      <c r="AE3465" s="14"/>
      <c r="AT3465" s="263" t="s">
        <v>188</v>
      </c>
      <c r="AU3465" s="263" t="s">
        <v>82</v>
      </c>
      <c r="AV3465" s="14" t="s">
        <v>82</v>
      </c>
      <c r="AW3465" s="14" t="s">
        <v>30</v>
      </c>
      <c r="AX3465" s="14" t="s">
        <v>73</v>
      </c>
      <c r="AY3465" s="263" t="s">
        <v>129</v>
      </c>
    </row>
    <row r="3466" spans="1:51" s="14" customFormat="1" ht="12">
      <c r="A3466" s="14"/>
      <c r="B3466" s="253"/>
      <c r="C3466" s="254"/>
      <c r="D3466" s="234" t="s">
        <v>188</v>
      </c>
      <c r="E3466" s="255" t="s">
        <v>1</v>
      </c>
      <c r="F3466" s="256" t="s">
        <v>564</v>
      </c>
      <c r="G3466" s="254"/>
      <c r="H3466" s="257">
        <v>-1.6</v>
      </c>
      <c r="I3466" s="258"/>
      <c r="J3466" s="254"/>
      <c r="K3466" s="254"/>
      <c r="L3466" s="259"/>
      <c r="M3466" s="260"/>
      <c r="N3466" s="261"/>
      <c r="O3466" s="261"/>
      <c r="P3466" s="261"/>
      <c r="Q3466" s="261"/>
      <c r="R3466" s="261"/>
      <c r="S3466" s="261"/>
      <c r="T3466" s="262"/>
      <c r="U3466" s="14"/>
      <c r="V3466" s="14"/>
      <c r="W3466" s="14"/>
      <c r="X3466" s="14"/>
      <c r="Y3466" s="14"/>
      <c r="Z3466" s="14"/>
      <c r="AA3466" s="14"/>
      <c r="AB3466" s="14"/>
      <c r="AC3466" s="14"/>
      <c r="AD3466" s="14"/>
      <c r="AE3466" s="14"/>
      <c r="AT3466" s="263" t="s">
        <v>188</v>
      </c>
      <c r="AU3466" s="263" t="s">
        <v>82</v>
      </c>
      <c r="AV3466" s="14" t="s">
        <v>82</v>
      </c>
      <c r="AW3466" s="14" t="s">
        <v>30</v>
      </c>
      <c r="AX3466" s="14" t="s">
        <v>73</v>
      </c>
      <c r="AY3466" s="263" t="s">
        <v>129</v>
      </c>
    </row>
    <row r="3467" spans="1:51" s="14" customFormat="1" ht="12">
      <c r="A3467" s="14"/>
      <c r="B3467" s="253"/>
      <c r="C3467" s="254"/>
      <c r="D3467" s="234" t="s">
        <v>188</v>
      </c>
      <c r="E3467" s="255" t="s">
        <v>1</v>
      </c>
      <c r="F3467" s="256" t="s">
        <v>1876</v>
      </c>
      <c r="G3467" s="254"/>
      <c r="H3467" s="257">
        <v>0.367</v>
      </c>
      <c r="I3467" s="258"/>
      <c r="J3467" s="254"/>
      <c r="K3467" s="254"/>
      <c r="L3467" s="259"/>
      <c r="M3467" s="260"/>
      <c r="N3467" s="261"/>
      <c r="O3467" s="261"/>
      <c r="P3467" s="261"/>
      <c r="Q3467" s="261"/>
      <c r="R3467" s="261"/>
      <c r="S3467" s="261"/>
      <c r="T3467" s="262"/>
      <c r="U3467" s="14"/>
      <c r="V3467" s="14"/>
      <c r="W3467" s="14"/>
      <c r="X3467" s="14"/>
      <c r="Y3467" s="14"/>
      <c r="Z3467" s="14"/>
      <c r="AA3467" s="14"/>
      <c r="AB3467" s="14"/>
      <c r="AC3467" s="14"/>
      <c r="AD3467" s="14"/>
      <c r="AE3467" s="14"/>
      <c r="AT3467" s="263" t="s">
        <v>188</v>
      </c>
      <c r="AU3467" s="263" t="s">
        <v>82</v>
      </c>
      <c r="AV3467" s="14" t="s">
        <v>82</v>
      </c>
      <c r="AW3467" s="14" t="s">
        <v>30</v>
      </c>
      <c r="AX3467" s="14" t="s">
        <v>73</v>
      </c>
      <c r="AY3467" s="263" t="s">
        <v>129</v>
      </c>
    </row>
    <row r="3468" spans="1:51" s="13" customFormat="1" ht="12">
      <c r="A3468" s="13"/>
      <c r="B3468" s="243"/>
      <c r="C3468" s="244"/>
      <c r="D3468" s="234" t="s">
        <v>188</v>
      </c>
      <c r="E3468" s="245" t="s">
        <v>1</v>
      </c>
      <c r="F3468" s="246" t="s">
        <v>605</v>
      </c>
      <c r="G3468" s="244"/>
      <c r="H3468" s="245" t="s">
        <v>1</v>
      </c>
      <c r="I3468" s="247"/>
      <c r="J3468" s="244"/>
      <c r="K3468" s="244"/>
      <c r="L3468" s="248"/>
      <c r="M3468" s="249"/>
      <c r="N3468" s="250"/>
      <c r="O3468" s="250"/>
      <c r="P3468" s="250"/>
      <c r="Q3468" s="250"/>
      <c r="R3468" s="250"/>
      <c r="S3468" s="250"/>
      <c r="T3468" s="251"/>
      <c r="U3468" s="13"/>
      <c r="V3468" s="13"/>
      <c r="W3468" s="13"/>
      <c r="X3468" s="13"/>
      <c r="Y3468" s="13"/>
      <c r="Z3468" s="13"/>
      <c r="AA3468" s="13"/>
      <c r="AB3468" s="13"/>
      <c r="AC3468" s="13"/>
      <c r="AD3468" s="13"/>
      <c r="AE3468" s="13"/>
      <c r="AT3468" s="252" t="s">
        <v>188</v>
      </c>
      <c r="AU3468" s="252" t="s">
        <v>82</v>
      </c>
      <c r="AV3468" s="13" t="s">
        <v>80</v>
      </c>
      <c r="AW3468" s="13" t="s">
        <v>30</v>
      </c>
      <c r="AX3468" s="13" t="s">
        <v>73</v>
      </c>
      <c r="AY3468" s="252" t="s">
        <v>129</v>
      </c>
    </row>
    <row r="3469" spans="1:51" s="14" customFormat="1" ht="12">
      <c r="A3469" s="14"/>
      <c r="B3469" s="253"/>
      <c r="C3469" s="254"/>
      <c r="D3469" s="234" t="s">
        <v>188</v>
      </c>
      <c r="E3469" s="255" t="s">
        <v>1</v>
      </c>
      <c r="F3469" s="256" t="s">
        <v>1877</v>
      </c>
      <c r="G3469" s="254"/>
      <c r="H3469" s="257">
        <v>23.352</v>
      </c>
      <c r="I3469" s="258"/>
      <c r="J3469" s="254"/>
      <c r="K3469" s="254"/>
      <c r="L3469" s="259"/>
      <c r="M3469" s="260"/>
      <c r="N3469" s="261"/>
      <c r="O3469" s="261"/>
      <c r="P3469" s="261"/>
      <c r="Q3469" s="261"/>
      <c r="R3469" s="261"/>
      <c r="S3469" s="261"/>
      <c r="T3469" s="262"/>
      <c r="U3469" s="14"/>
      <c r="V3469" s="14"/>
      <c r="W3469" s="14"/>
      <c r="X3469" s="14"/>
      <c r="Y3469" s="14"/>
      <c r="Z3469" s="14"/>
      <c r="AA3469" s="14"/>
      <c r="AB3469" s="14"/>
      <c r="AC3469" s="14"/>
      <c r="AD3469" s="14"/>
      <c r="AE3469" s="14"/>
      <c r="AT3469" s="263" t="s">
        <v>188</v>
      </c>
      <c r="AU3469" s="263" t="s">
        <v>82</v>
      </c>
      <c r="AV3469" s="14" t="s">
        <v>82</v>
      </c>
      <c r="AW3469" s="14" t="s">
        <v>30</v>
      </c>
      <c r="AX3469" s="14" t="s">
        <v>73</v>
      </c>
      <c r="AY3469" s="263" t="s">
        <v>129</v>
      </c>
    </row>
    <row r="3470" spans="1:51" s="14" customFormat="1" ht="12">
      <c r="A3470" s="14"/>
      <c r="B3470" s="253"/>
      <c r="C3470" s="254"/>
      <c r="D3470" s="234" t="s">
        <v>188</v>
      </c>
      <c r="E3470" s="255" t="s">
        <v>1</v>
      </c>
      <c r="F3470" s="256" t="s">
        <v>564</v>
      </c>
      <c r="G3470" s="254"/>
      <c r="H3470" s="257">
        <v>-1.6</v>
      </c>
      <c r="I3470" s="258"/>
      <c r="J3470" s="254"/>
      <c r="K3470" s="254"/>
      <c r="L3470" s="259"/>
      <c r="M3470" s="260"/>
      <c r="N3470" s="261"/>
      <c r="O3470" s="261"/>
      <c r="P3470" s="261"/>
      <c r="Q3470" s="261"/>
      <c r="R3470" s="261"/>
      <c r="S3470" s="261"/>
      <c r="T3470" s="262"/>
      <c r="U3470" s="14"/>
      <c r="V3470" s="14"/>
      <c r="W3470" s="14"/>
      <c r="X3470" s="14"/>
      <c r="Y3470" s="14"/>
      <c r="Z3470" s="14"/>
      <c r="AA3470" s="14"/>
      <c r="AB3470" s="14"/>
      <c r="AC3470" s="14"/>
      <c r="AD3470" s="14"/>
      <c r="AE3470" s="14"/>
      <c r="AT3470" s="263" t="s">
        <v>188</v>
      </c>
      <c r="AU3470" s="263" t="s">
        <v>82</v>
      </c>
      <c r="AV3470" s="14" t="s">
        <v>82</v>
      </c>
      <c r="AW3470" s="14" t="s">
        <v>30</v>
      </c>
      <c r="AX3470" s="14" t="s">
        <v>73</v>
      </c>
      <c r="AY3470" s="263" t="s">
        <v>129</v>
      </c>
    </row>
    <row r="3471" spans="1:51" s="16" customFormat="1" ht="12">
      <c r="A3471" s="16"/>
      <c r="B3471" s="286"/>
      <c r="C3471" s="287"/>
      <c r="D3471" s="234" t="s">
        <v>188</v>
      </c>
      <c r="E3471" s="288" t="s">
        <v>1</v>
      </c>
      <c r="F3471" s="289" t="s">
        <v>451</v>
      </c>
      <c r="G3471" s="287"/>
      <c r="H3471" s="290">
        <v>87.02600000000002</v>
      </c>
      <c r="I3471" s="291"/>
      <c r="J3471" s="287"/>
      <c r="K3471" s="287"/>
      <c r="L3471" s="292"/>
      <c r="M3471" s="293"/>
      <c r="N3471" s="294"/>
      <c r="O3471" s="294"/>
      <c r="P3471" s="294"/>
      <c r="Q3471" s="294"/>
      <c r="R3471" s="294"/>
      <c r="S3471" s="294"/>
      <c r="T3471" s="295"/>
      <c r="U3471" s="16"/>
      <c r="V3471" s="16"/>
      <c r="W3471" s="16"/>
      <c r="X3471" s="16"/>
      <c r="Y3471" s="16"/>
      <c r="Z3471" s="16"/>
      <c r="AA3471" s="16"/>
      <c r="AB3471" s="16"/>
      <c r="AC3471" s="16"/>
      <c r="AD3471" s="16"/>
      <c r="AE3471" s="16"/>
      <c r="AT3471" s="296" t="s">
        <v>188</v>
      </c>
      <c r="AU3471" s="296" t="s">
        <v>82</v>
      </c>
      <c r="AV3471" s="16" t="s">
        <v>141</v>
      </c>
      <c r="AW3471" s="16" t="s">
        <v>30</v>
      </c>
      <c r="AX3471" s="16" t="s">
        <v>73</v>
      </c>
      <c r="AY3471" s="296" t="s">
        <v>129</v>
      </c>
    </row>
    <row r="3472" spans="1:51" s="13" customFormat="1" ht="12">
      <c r="A3472" s="13"/>
      <c r="B3472" s="243"/>
      <c r="C3472" s="244"/>
      <c r="D3472" s="234" t="s">
        <v>188</v>
      </c>
      <c r="E3472" s="245" t="s">
        <v>1</v>
      </c>
      <c r="F3472" s="246" t="s">
        <v>389</v>
      </c>
      <c r="G3472" s="244"/>
      <c r="H3472" s="245" t="s">
        <v>1</v>
      </c>
      <c r="I3472" s="247"/>
      <c r="J3472" s="244"/>
      <c r="K3472" s="244"/>
      <c r="L3472" s="248"/>
      <c r="M3472" s="249"/>
      <c r="N3472" s="250"/>
      <c r="O3472" s="250"/>
      <c r="P3472" s="250"/>
      <c r="Q3472" s="250"/>
      <c r="R3472" s="250"/>
      <c r="S3472" s="250"/>
      <c r="T3472" s="251"/>
      <c r="U3472" s="13"/>
      <c r="V3472" s="13"/>
      <c r="W3472" s="13"/>
      <c r="X3472" s="13"/>
      <c r="Y3472" s="13"/>
      <c r="Z3472" s="13"/>
      <c r="AA3472" s="13"/>
      <c r="AB3472" s="13"/>
      <c r="AC3472" s="13"/>
      <c r="AD3472" s="13"/>
      <c r="AE3472" s="13"/>
      <c r="AT3472" s="252" t="s">
        <v>188</v>
      </c>
      <c r="AU3472" s="252" t="s">
        <v>82</v>
      </c>
      <c r="AV3472" s="13" t="s">
        <v>80</v>
      </c>
      <c r="AW3472" s="13" t="s">
        <v>30</v>
      </c>
      <c r="AX3472" s="13" t="s">
        <v>73</v>
      </c>
      <c r="AY3472" s="252" t="s">
        <v>129</v>
      </c>
    </row>
    <row r="3473" spans="1:51" s="13" customFormat="1" ht="12">
      <c r="A3473" s="13"/>
      <c r="B3473" s="243"/>
      <c r="C3473" s="244"/>
      <c r="D3473" s="234" t="s">
        <v>188</v>
      </c>
      <c r="E3473" s="245" t="s">
        <v>1</v>
      </c>
      <c r="F3473" s="246" t="s">
        <v>396</v>
      </c>
      <c r="G3473" s="244"/>
      <c r="H3473" s="245" t="s">
        <v>1</v>
      </c>
      <c r="I3473" s="247"/>
      <c r="J3473" s="244"/>
      <c r="K3473" s="244"/>
      <c r="L3473" s="248"/>
      <c r="M3473" s="249"/>
      <c r="N3473" s="250"/>
      <c r="O3473" s="250"/>
      <c r="P3473" s="250"/>
      <c r="Q3473" s="250"/>
      <c r="R3473" s="250"/>
      <c r="S3473" s="250"/>
      <c r="T3473" s="251"/>
      <c r="U3473" s="13"/>
      <c r="V3473" s="13"/>
      <c r="W3473" s="13"/>
      <c r="X3473" s="13"/>
      <c r="Y3473" s="13"/>
      <c r="Z3473" s="13"/>
      <c r="AA3473" s="13"/>
      <c r="AB3473" s="13"/>
      <c r="AC3473" s="13"/>
      <c r="AD3473" s="13"/>
      <c r="AE3473" s="13"/>
      <c r="AT3473" s="252" t="s">
        <v>188</v>
      </c>
      <c r="AU3473" s="252" t="s">
        <v>82</v>
      </c>
      <c r="AV3473" s="13" t="s">
        <v>80</v>
      </c>
      <c r="AW3473" s="13" t="s">
        <v>30</v>
      </c>
      <c r="AX3473" s="13" t="s">
        <v>73</v>
      </c>
      <c r="AY3473" s="252" t="s">
        <v>129</v>
      </c>
    </row>
    <row r="3474" spans="1:51" s="14" customFormat="1" ht="12">
      <c r="A3474" s="14"/>
      <c r="B3474" s="253"/>
      <c r="C3474" s="254"/>
      <c r="D3474" s="234" t="s">
        <v>188</v>
      </c>
      <c r="E3474" s="255" t="s">
        <v>1</v>
      </c>
      <c r="F3474" s="256" t="s">
        <v>395</v>
      </c>
      <c r="G3474" s="254"/>
      <c r="H3474" s="257">
        <v>3.6</v>
      </c>
      <c r="I3474" s="258"/>
      <c r="J3474" s="254"/>
      <c r="K3474" s="254"/>
      <c r="L3474" s="259"/>
      <c r="M3474" s="260"/>
      <c r="N3474" s="261"/>
      <c r="O3474" s="261"/>
      <c r="P3474" s="261"/>
      <c r="Q3474" s="261"/>
      <c r="R3474" s="261"/>
      <c r="S3474" s="261"/>
      <c r="T3474" s="262"/>
      <c r="U3474" s="14"/>
      <c r="V3474" s="14"/>
      <c r="W3474" s="14"/>
      <c r="X3474" s="14"/>
      <c r="Y3474" s="14"/>
      <c r="Z3474" s="14"/>
      <c r="AA3474" s="14"/>
      <c r="AB3474" s="14"/>
      <c r="AC3474" s="14"/>
      <c r="AD3474" s="14"/>
      <c r="AE3474" s="14"/>
      <c r="AT3474" s="263" t="s">
        <v>188</v>
      </c>
      <c r="AU3474" s="263" t="s">
        <v>82</v>
      </c>
      <c r="AV3474" s="14" t="s">
        <v>82</v>
      </c>
      <c r="AW3474" s="14" t="s">
        <v>30</v>
      </c>
      <c r="AX3474" s="14" t="s">
        <v>73</v>
      </c>
      <c r="AY3474" s="263" t="s">
        <v>129</v>
      </c>
    </row>
    <row r="3475" spans="1:51" s="13" customFormat="1" ht="12">
      <c r="A3475" s="13"/>
      <c r="B3475" s="243"/>
      <c r="C3475" s="244"/>
      <c r="D3475" s="234" t="s">
        <v>188</v>
      </c>
      <c r="E3475" s="245" t="s">
        <v>1</v>
      </c>
      <c r="F3475" s="246" t="s">
        <v>646</v>
      </c>
      <c r="G3475" s="244"/>
      <c r="H3475" s="245" t="s">
        <v>1</v>
      </c>
      <c r="I3475" s="247"/>
      <c r="J3475" s="244"/>
      <c r="K3475" s="244"/>
      <c r="L3475" s="248"/>
      <c r="M3475" s="249"/>
      <c r="N3475" s="250"/>
      <c r="O3475" s="250"/>
      <c r="P3475" s="250"/>
      <c r="Q3475" s="250"/>
      <c r="R3475" s="250"/>
      <c r="S3475" s="250"/>
      <c r="T3475" s="251"/>
      <c r="U3475" s="13"/>
      <c r="V3475" s="13"/>
      <c r="W3475" s="13"/>
      <c r="X3475" s="13"/>
      <c r="Y3475" s="13"/>
      <c r="Z3475" s="13"/>
      <c r="AA3475" s="13"/>
      <c r="AB3475" s="13"/>
      <c r="AC3475" s="13"/>
      <c r="AD3475" s="13"/>
      <c r="AE3475" s="13"/>
      <c r="AT3475" s="252" t="s">
        <v>188</v>
      </c>
      <c r="AU3475" s="252" t="s">
        <v>82</v>
      </c>
      <c r="AV3475" s="13" t="s">
        <v>80</v>
      </c>
      <c r="AW3475" s="13" t="s">
        <v>30</v>
      </c>
      <c r="AX3475" s="13" t="s">
        <v>73</v>
      </c>
      <c r="AY3475" s="252" t="s">
        <v>129</v>
      </c>
    </row>
    <row r="3476" spans="1:51" s="14" customFormat="1" ht="12">
      <c r="A3476" s="14"/>
      <c r="B3476" s="253"/>
      <c r="C3476" s="254"/>
      <c r="D3476" s="234" t="s">
        <v>188</v>
      </c>
      <c r="E3476" s="255" t="s">
        <v>1</v>
      </c>
      <c r="F3476" s="256" t="s">
        <v>1878</v>
      </c>
      <c r="G3476" s="254"/>
      <c r="H3476" s="257">
        <v>12.6</v>
      </c>
      <c r="I3476" s="258"/>
      <c r="J3476" s="254"/>
      <c r="K3476" s="254"/>
      <c r="L3476" s="259"/>
      <c r="M3476" s="260"/>
      <c r="N3476" s="261"/>
      <c r="O3476" s="261"/>
      <c r="P3476" s="261"/>
      <c r="Q3476" s="261"/>
      <c r="R3476" s="261"/>
      <c r="S3476" s="261"/>
      <c r="T3476" s="262"/>
      <c r="U3476" s="14"/>
      <c r="V3476" s="14"/>
      <c r="W3476" s="14"/>
      <c r="X3476" s="14"/>
      <c r="Y3476" s="14"/>
      <c r="Z3476" s="14"/>
      <c r="AA3476" s="14"/>
      <c r="AB3476" s="14"/>
      <c r="AC3476" s="14"/>
      <c r="AD3476" s="14"/>
      <c r="AE3476" s="14"/>
      <c r="AT3476" s="263" t="s">
        <v>188</v>
      </c>
      <c r="AU3476" s="263" t="s">
        <v>82</v>
      </c>
      <c r="AV3476" s="14" t="s">
        <v>82</v>
      </c>
      <c r="AW3476" s="14" t="s">
        <v>30</v>
      </c>
      <c r="AX3476" s="14" t="s">
        <v>73</v>
      </c>
      <c r="AY3476" s="263" t="s">
        <v>129</v>
      </c>
    </row>
    <row r="3477" spans="1:51" s="14" customFormat="1" ht="12">
      <c r="A3477" s="14"/>
      <c r="B3477" s="253"/>
      <c r="C3477" s="254"/>
      <c r="D3477" s="234" t="s">
        <v>188</v>
      </c>
      <c r="E3477" s="255" t="s">
        <v>1</v>
      </c>
      <c r="F3477" s="256" t="s">
        <v>564</v>
      </c>
      <c r="G3477" s="254"/>
      <c r="H3477" s="257">
        <v>-1.6</v>
      </c>
      <c r="I3477" s="258"/>
      <c r="J3477" s="254"/>
      <c r="K3477" s="254"/>
      <c r="L3477" s="259"/>
      <c r="M3477" s="260"/>
      <c r="N3477" s="261"/>
      <c r="O3477" s="261"/>
      <c r="P3477" s="261"/>
      <c r="Q3477" s="261"/>
      <c r="R3477" s="261"/>
      <c r="S3477" s="261"/>
      <c r="T3477" s="262"/>
      <c r="U3477" s="14"/>
      <c r="V3477" s="14"/>
      <c r="W3477" s="14"/>
      <c r="X3477" s="14"/>
      <c r="Y3477" s="14"/>
      <c r="Z3477" s="14"/>
      <c r="AA3477" s="14"/>
      <c r="AB3477" s="14"/>
      <c r="AC3477" s="14"/>
      <c r="AD3477" s="14"/>
      <c r="AE3477" s="14"/>
      <c r="AT3477" s="263" t="s">
        <v>188</v>
      </c>
      <c r="AU3477" s="263" t="s">
        <v>82</v>
      </c>
      <c r="AV3477" s="14" t="s">
        <v>82</v>
      </c>
      <c r="AW3477" s="14" t="s">
        <v>30</v>
      </c>
      <c r="AX3477" s="14" t="s">
        <v>73</v>
      </c>
      <c r="AY3477" s="263" t="s">
        <v>129</v>
      </c>
    </row>
    <row r="3478" spans="1:51" s="14" customFormat="1" ht="12">
      <c r="A3478" s="14"/>
      <c r="B3478" s="253"/>
      <c r="C3478" s="254"/>
      <c r="D3478" s="234" t="s">
        <v>188</v>
      </c>
      <c r="E3478" s="255" t="s">
        <v>1</v>
      </c>
      <c r="F3478" s="256" t="s">
        <v>1879</v>
      </c>
      <c r="G3478" s="254"/>
      <c r="H3478" s="257">
        <v>0.2</v>
      </c>
      <c r="I3478" s="258"/>
      <c r="J3478" s="254"/>
      <c r="K3478" s="254"/>
      <c r="L3478" s="259"/>
      <c r="M3478" s="260"/>
      <c r="N3478" s="261"/>
      <c r="O3478" s="261"/>
      <c r="P3478" s="261"/>
      <c r="Q3478" s="261"/>
      <c r="R3478" s="261"/>
      <c r="S3478" s="261"/>
      <c r="T3478" s="262"/>
      <c r="U3478" s="14"/>
      <c r="V3478" s="14"/>
      <c r="W3478" s="14"/>
      <c r="X3478" s="14"/>
      <c r="Y3478" s="14"/>
      <c r="Z3478" s="14"/>
      <c r="AA3478" s="14"/>
      <c r="AB3478" s="14"/>
      <c r="AC3478" s="14"/>
      <c r="AD3478" s="14"/>
      <c r="AE3478" s="14"/>
      <c r="AT3478" s="263" t="s">
        <v>188</v>
      </c>
      <c r="AU3478" s="263" t="s">
        <v>82</v>
      </c>
      <c r="AV3478" s="14" t="s">
        <v>82</v>
      </c>
      <c r="AW3478" s="14" t="s">
        <v>30</v>
      </c>
      <c r="AX3478" s="14" t="s">
        <v>73</v>
      </c>
      <c r="AY3478" s="263" t="s">
        <v>129</v>
      </c>
    </row>
    <row r="3479" spans="1:51" s="13" customFormat="1" ht="12">
      <c r="A3479" s="13"/>
      <c r="B3479" s="243"/>
      <c r="C3479" s="244"/>
      <c r="D3479" s="234" t="s">
        <v>188</v>
      </c>
      <c r="E3479" s="245" t="s">
        <v>1</v>
      </c>
      <c r="F3479" s="246" t="s">
        <v>649</v>
      </c>
      <c r="G3479" s="244"/>
      <c r="H3479" s="245" t="s">
        <v>1</v>
      </c>
      <c r="I3479" s="247"/>
      <c r="J3479" s="244"/>
      <c r="K3479" s="244"/>
      <c r="L3479" s="248"/>
      <c r="M3479" s="249"/>
      <c r="N3479" s="250"/>
      <c r="O3479" s="250"/>
      <c r="P3479" s="250"/>
      <c r="Q3479" s="250"/>
      <c r="R3479" s="250"/>
      <c r="S3479" s="250"/>
      <c r="T3479" s="251"/>
      <c r="U3479" s="13"/>
      <c r="V3479" s="13"/>
      <c r="W3479" s="13"/>
      <c r="X3479" s="13"/>
      <c r="Y3479" s="13"/>
      <c r="Z3479" s="13"/>
      <c r="AA3479" s="13"/>
      <c r="AB3479" s="13"/>
      <c r="AC3479" s="13"/>
      <c r="AD3479" s="13"/>
      <c r="AE3479" s="13"/>
      <c r="AT3479" s="252" t="s">
        <v>188</v>
      </c>
      <c r="AU3479" s="252" t="s">
        <v>82</v>
      </c>
      <c r="AV3479" s="13" t="s">
        <v>80</v>
      </c>
      <c r="AW3479" s="13" t="s">
        <v>30</v>
      </c>
      <c r="AX3479" s="13" t="s">
        <v>73</v>
      </c>
      <c r="AY3479" s="252" t="s">
        <v>129</v>
      </c>
    </row>
    <row r="3480" spans="1:51" s="14" customFormat="1" ht="12">
      <c r="A3480" s="14"/>
      <c r="B3480" s="253"/>
      <c r="C3480" s="254"/>
      <c r="D3480" s="234" t="s">
        <v>188</v>
      </c>
      <c r="E3480" s="255" t="s">
        <v>1</v>
      </c>
      <c r="F3480" s="256" t="s">
        <v>1880</v>
      </c>
      <c r="G3480" s="254"/>
      <c r="H3480" s="257">
        <v>14.136</v>
      </c>
      <c r="I3480" s="258"/>
      <c r="J3480" s="254"/>
      <c r="K3480" s="254"/>
      <c r="L3480" s="259"/>
      <c r="M3480" s="260"/>
      <c r="N3480" s="261"/>
      <c r="O3480" s="261"/>
      <c r="P3480" s="261"/>
      <c r="Q3480" s="261"/>
      <c r="R3480" s="261"/>
      <c r="S3480" s="261"/>
      <c r="T3480" s="262"/>
      <c r="U3480" s="14"/>
      <c r="V3480" s="14"/>
      <c r="W3480" s="14"/>
      <c r="X3480" s="14"/>
      <c r="Y3480" s="14"/>
      <c r="Z3480" s="14"/>
      <c r="AA3480" s="14"/>
      <c r="AB3480" s="14"/>
      <c r="AC3480" s="14"/>
      <c r="AD3480" s="14"/>
      <c r="AE3480" s="14"/>
      <c r="AT3480" s="263" t="s">
        <v>188</v>
      </c>
      <c r="AU3480" s="263" t="s">
        <v>82</v>
      </c>
      <c r="AV3480" s="14" t="s">
        <v>82</v>
      </c>
      <c r="AW3480" s="14" t="s">
        <v>30</v>
      </c>
      <c r="AX3480" s="14" t="s">
        <v>73</v>
      </c>
      <c r="AY3480" s="263" t="s">
        <v>129</v>
      </c>
    </row>
    <row r="3481" spans="1:51" s="14" customFormat="1" ht="12">
      <c r="A3481" s="14"/>
      <c r="B3481" s="253"/>
      <c r="C3481" s="254"/>
      <c r="D3481" s="234" t="s">
        <v>188</v>
      </c>
      <c r="E3481" s="255" t="s">
        <v>1</v>
      </c>
      <c r="F3481" s="256" t="s">
        <v>582</v>
      </c>
      <c r="G3481" s="254"/>
      <c r="H3481" s="257">
        <v>-3.2</v>
      </c>
      <c r="I3481" s="258"/>
      <c r="J3481" s="254"/>
      <c r="K3481" s="254"/>
      <c r="L3481" s="259"/>
      <c r="M3481" s="260"/>
      <c r="N3481" s="261"/>
      <c r="O3481" s="261"/>
      <c r="P3481" s="261"/>
      <c r="Q3481" s="261"/>
      <c r="R3481" s="261"/>
      <c r="S3481" s="261"/>
      <c r="T3481" s="262"/>
      <c r="U3481" s="14"/>
      <c r="V3481" s="14"/>
      <c r="W3481" s="14"/>
      <c r="X3481" s="14"/>
      <c r="Y3481" s="14"/>
      <c r="Z3481" s="14"/>
      <c r="AA3481" s="14"/>
      <c r="AB3481" s="14"/>
      <c r="AC3481" s="14"/>
      <c r="AD3481" s="14"/>
      <c r="AE3481" s="14"/>
      <c r="AT3481" s="263" t="s">
        <v>188</v>
      </c>
      <c r="AU3481" s="263" t="s">
        <v>82</v>
      </c>
      <c r="AV3481" s="14" t="s">
        <v>82</v>
      </c>
      <c r="AW3481" s="14" t="s">
        <v>30</v>
      </c>
      <c r="AX3481" s="14" t="s">
        <v>73</v>
      </c>
      <c r="AY3481" s="263" t="s">
        <v>129</v>
      </c>
    </row>
    <row r="3482" spans="1:51" s="13" customFormat="1" ht="12">
      <c r="A3482" s="13"/>
      <c r="B3482" s="243"/>
      <c r="C3482" s="244"/>
      <c r="D3482" s="234" t="s">
        <v>188</v>
      </c>
      <c r="E3482" s="245" t="s">
        <v>1</v>
      </c>
      <c r="F3482" s="246" t="s">
        <v>403</v>
      </c>
      <c r="G3482" s="244"/>
      <c r="H3482" s="245" t="s">
        <v>1</v>
      </c>
      <c r="I3482" s="247"/>
      <c r="J3482" s="244"/>
      <c r="K3482" s="244"/>
      <c r="L3482" s="248"/>
      <c r="M3482" s="249"/>
      <c r="N3482" s="250"/>
      <c r="O3482" s="250"/>
      <c r="P3482" s="250"/>
      <c r="Q3482" s="250"/>
      <c r="R3482" s="250"/>
      <c r="S3482" s="250"/>
      <c r="T3482" s="251"/>
      <c r="U3482" s="13"/>
      <c r="V3482" s="13"/>
      <c r="W3482" s="13"/>
      <c r="X3482" s="13"/>
      <c r="Y3482" s="13"/>
      <c r="Z3482" s="13"/>
      <c r="AA3482" s="13"/>
      <c r="AB3482" s="13"/>
      <c r="AC3482" s="13"/>
      <c r="AD3482" s="13"/>
      <c r="AE3482" s="13"/>
      <c r="AT3482" s="252" t="s">
        <v>188</v>
      </c>
      <c r="AU3482" s="252" t="s">
        <v>82</v>
      </c>
      <c r="AV3482" s="13" t="s">
        <v>80</v>
      </c>
      <c r="AW3482" s="13" t="s">
        <v>30</v>
      </c>
      <c r="AX3482" s="13" t="s">
        <v>73</v>
      </c>
      <c r="AY3482" s="252" t="s">
        <v>129</v>
      </c>
    </row>
    <row r="3483" spans="1:51" s="14" customFormat="1" ht="12">
      <c r="A3483" s="14"/>
      <c r="B3483" s="253"/>
      <c r="C3483" s="254"/>
      <c r="D3483" s="234" t="s">
        <v>188</v>
      </c>
      <c r="E3483" s="255" t="s">
        <v>1</v>
      </c>
      <c r="F3483" s="256" t="s">
        <v>1881</v>
      </c>
      <c r="G3483" s="254"/>
      <c r="H3483" s="257">
        <v>15.72</v>
      </c>
      <c r="I3483" s="258"/>
      <c r="J3483" s="254"/>
      <c r="K3483" s="254"/>
      <c r="L3483" s="259"/>
      <c r="M3483" s="260"/>
      <c r="N3483" s="261"/>
      <c r="O3483" s="261"/>
      <c r="P3483" s="261"/>
      <c r="Q3483" s="261"/>
      <c r="R3483" s="261"/>
      <c r="S3483" s="261"/>
      <c r="T3483" s="262"/>
      <c r="U3483" s="14"/>
      <c r="V3483" s="14"/>
      <c r="W3483" s="14"/>
      <c r="X3483" s="14"/>
      <c r="Y3483" s="14"/>
      <c r="Z3483" s="14"/>
      <c r="AA3483" s="14"/>
      <c r="AB3483" s="14"/>
      <c r="AC3483" s="14"/>
      <c r="AD3483" s="14"/>
      <c r="AE3483" s="14"/>
      <c r="AT3483" s="263" t="s">
        <v>188</v>
      </c>
      <c r="AU3483" s="263" t="s">
        <v>82</v>
      </c>
      <c r="AV3483" s="14" t="s">
        <v>82</v>
      </c>
      <c r="AW3483" s="14" t="s">
        <v>30</v>
      </c>
      <c r="AX3483" s="14" t="s">
        <v>73</v>
      </c>
      <c r="AY3483" s="263" t="s">
        <v>129</v>
      </c>
    </row>
    <row r="3484" spans="1:51" s="14" customFormat="1" ht="12">
      <c r="A3484" s="14"/>
      <c r="B3484" s="253"/>
      <c r="C3484" s="254"/>
      <c r="D3484" s="234" t="s">
        <v>188</v>
      </c>
      <c r="E3484" s="255" t="s">
        <v>1</v>
      </c>
      <c r="F3484" s="256" t="s">
        <v>564</v>
      </c>
      <c r="G3484" s="254"/>
      <c r="H3484" s="257">
        <v>-1.6</v>
      </c>
      <c r="I3484" s="258"/>
      <c r="J3484" s="254"/>
      <c r="K3484" s="254"/>
      <c r="L3484" s="259"/>
      <c r="M3484" s="260"/>
      <c r="N3484" s="261"/>
      <c r="O3484" s="261"/>
      <c r="P3484" s="261"/>
      <c r="Q3484" s="261"/>
      <c r="R3484" s="261"/>
      <c r="S3484" s="261"/>
      <c r="T3484" s="262"/>
      <c r="U3484" s="14"/>
      <c r="V3484" s="14"/>
      <c r="W3484" s="14"/>
      <c r="X3484" s="14"/>
      <c r="Y3484" s="14"/>
      <c r="Z3484" s="14"/>
      <c r="AA3484" s="14"/>
      <c r="AB3484" s="14"/>
      <c r="AC3484" s="14"/>
      <c r="AD3484" s="14"/>
      <c r="AE3484" s="14"/>
      <c r="AT3484" s="263" t="s">
        <v>188</v>
      </c>
      <c r="AU3484" s="263" t="s">
        <v>82</v>
      </c>
      <c r="AV3484" s="14" t="s">
        <v>82</v>
      </c>
      <c r="AW3484" s="14" t="s">
        <v>30</v>
      </c>
      <c r="AX3484" s="14" t="s">
        <v>73</v>
      </c>
      <c r="AY3484" s="263" t="s">
        <v>129</v>
      </c>
    </row>
    <row r="3485" spans="1:51" s="14" customFormat="1" ht="12">
      <c r="A3485" s="14"/>
      <c r="B3485" s="253"/>
      <c r="C3485" s="254"/>
      <c r="D3485" s="234" t="s">
        <v>188</v>
      </c>
      <c r="E3485" s="255" t="s">
        <v>1</v>
      </c>
      <c r="F3485" s="256" t="s">
        <v>566</v>
      </c>
      <c r="G3485" s="254"/>
      <c r="H3485" s="257">
        <v>-1.823</v>
      </c>
      <c r="I3485" s="258"/>
      <c r="J3485" s="254"/>
      <c r="K3485" s="254"/>
      <c r="L3485" s="259"/>
      <c r="M3485" s="260"/>
      <c r="N3485" s="261"/>
      <c r="O3485" s="261"/>
      <c r="P3485" s="261"/>
      <c r="Q3485" s="261"/>
      <c r="R3485" s="261"/>
      <c r="S3485" s="261"/>
      <c r="T3485" s="262"/>
      <c r="U3485" s="14"/>
      <c r="V3485" s="14"/>
      <c r="W3485" s="14"/>
      <c r="X3485" s="14"/>
      <c r="Y3485" s="14"/>
      <c r="Z3485" s="14"/>
      <c r="AA3485" s="14"/>
      <c r="AB3485" s="14"/>
      <c r="AC3485" s="14"/>
      <c r="AD3485" s="14"/>
      <c r="AE3485" s="14"/>
      <c r="AT3485" s="263" t="s">
        <v>188</v>
      </c>
      <c r="AU3485" s="263" t="s">
        <v>82</v>
      </c>
      <c r="AV3485" s="14" t="s">
        <v>82</v>
      </c>
      <c r="AW3485" s="14" t="s">
        <v>30</v>
      </c>
      <c r="AX3485" s="14" t="s">
        <v>73</v>
      </c>
      <c r="AY3485" s="263" t="s">
        <v>129</v>
      </c>
    </row>
    <row r="3486" spans="1:51" s="14" customFormat="1" ht="12">
      <c r="A3486" s="14"/>
      <c r="B3486" s="253"/>
      <c r="C3486" s="254"/>
      <c r="D3486" s="234" t="s">
        <v>188</v>
      </c>
      <c r="E3486" s="255" t="s">
        <v>1</v>
      </c>
      <c r="F3486" s="256" t="s">
        <v>1882</v>
      </c>
      <c r="G3486" s="254"/>
      <c r="H3486" s="257">
        <v>0.32</v>
      </c>
      <c r="I3486" s="258"/>
      <c r="J3486" s="254"/>
      <c r="K3486" s="254"/>
      <c r="L3486" s="259"/>
      <c r="M3486" s="260"/>
      <c r="N3486" s="261"/>
      <c r="O3486" s="261"/>
      <c r="P3486" s="261"/>
      <c r="Q3486" s="261"/>
      <c r="R3486" s="261"/>
      <c r="S3486" s="261"/>
      <c r="T3486" s="262"/>
      <c r="U3486" s="14"/>
      <c r="V3486" s="14"/>
      <c r="W3486" s="14"/>
      <c r="X3486" s="14"/>
      <c r="Y3486" s="14"/>
      <c r="Z3486" s="14"/>
      <c r="AA3486" s="14"/>
      <c r="AB3486" s="14"/>
      <c r="AC3486" s="14"/>
      <c r="AD3486" s="14"/>
      <c r="AE3486" s="14"/>
      <c r="AT3486" s="263" t="s">
        <v>188</v>
      </c>
      <c r="AU3486" s="263" t="s">
        <v>82</v>
      </c>
      <c r="AV3486" s="14" t="s">
        <v>82</v>
      </c>
      <c r="AW3486" s="14" t="s">
        <v>30</v>
      </c>
      <c r="AX3486" s="14" t="s">
        <v>73</v>
      </c>
      <c r="AY3486" s="263" t="s">
        <v>129</v>
      </c>
    </row>
    <row r="3487" spans="1:51" s="13" customFormat="1" ht="12">
      <c r="A3487" s="13"/>
      <c r="B3487" s="243"/>
      <c r="C3487" s="244"/>
      <c r="D3487" s="234" t="s">
        <v>188</v>
      </c>
      <c r="E3487" s="245" t="s">
        <v>1</v>
      </c>
      <c r="F3487" s="246" t="s">
        <v>656</v>
      </c>
      <c r="G3487" s="244"/>
      <c r="H3487" s="245" t="s">
        <v>1</v>
      </c>
      <c r="I3487" s="247"/>
      <c r="J3487" s="244"/>
      <c r="K3487" s="244"/>
      <c r="L3487" s="248"/>
      <c r="M3487" s="249"/>
      <c r="N3487" s="250"/>
      <c r="O3487" s="250"/>
      <c r="P3487" s="250"/>
      <c r="Q3487" s="250"/>
      <c r="R3487" s="250"/>
      <c r="S3487" s="250"/>
      <c r="T3487" s="251"/>
      <c r="U3487" s="13"/>
      <c r="V3487" s="13"/>
      <c r="W3487" s="13"/>
      <c r="X3487" s="13"/>
      <c r="Y3487" s="13"/>
      <c r="Z3487" s="13"/>
      <c r="AA3487" s="13"/>
      <c r="AB3487" s="13"/>
      <c r="AC3487" s="13"/>
      <c r="AD3487" s="13"/>
      <c r="AE3487" s="13"/>
      <c r="AT3487" s="252" t="s">
        <v>188</v>
      </c>
      <c r="AU3487" s="252" t="s">
        <v>82</v>
      </c>
      <c r="AV3487" s="13" t="s">
        <v>80</v>
      </c>
      <c r="AW3487" s="13" t="s">
        <v>30</v>
      </c>
      <c r="AX3487" s="13" t="s">
        <v>73</v>
      </c>
      <c r="AY3487" s="252" t="s">
        <v>129</v>
      </c>
    </row>
    <row r="3488" spans="1:51" s="14" customFormat="1" ht="12">
      <c r="A3488" s="14"/>
      <c r="B3488" s="253"/>
      <c r="C3488" s="254"/>
      <c r="D3488" s="234" t="s">
        <v>188</v>
      </c>
      <c r="E3488" s="255" t="s">
        <v>1</v>
      </c>
      <c r="F3488" s="256" t="s">
        <v>1883</v>
      </c>
      <c r="G3488" s="254"/>
      <c r="H3488" s="257">
        <v>15.72</v>
      </c>
      <c r="I3488" s="258"/>
      <c r="J3488" s="254"/>
      <c r="K3488" s="254"/>
      <c r="L3488" s="259"/>
      <c r="M3488" s="260"/>
      <c r="N3488" s="261"/>
      <c r="O3488" s="261"/>
      <c r="P3488" s="261"/>
      <c r="Q3488" s="261"/>
      <c r="R3488" s="261"/>
      <c r="S3488" s="261"/>
      <c r="T3488" s="262"/>
      <c r="U3488" s="14"/>
      <c r="V3488" s="14"/>
      <c r="W3488" s="14"/>
      <c r="X3488" s="14"/>
      <c r="Y3488" s="14"/>
      <c r="Z3488" s="14"/>
      <c r="AA3488" s="14"/>
      <c r="AB3488" s="14"/>
      <c r="AC3488" s="14"/>
      <c r="AD3488" s="14"/>
      <c r="AE3488" s="14"/>
      <c r="AT3488" s="263" t="s">
        <v>188</v>
      </c>
      <c r="AU3488" s="263" t="s">
        <v>82</v>
      </c>
      <c r="AV3488" s="14" t="s">
        <v>82</v>
      </c>
      <c r="AW3488" s="14" t="s">
        <v>30</v>
      </c>
      <c r="AX3488" s="14" t="s">
        <v>73</v>
      </c>
      <c r="AY3488" s="263" t="s">
        <v>129</v>
      </c>
    </row>
    <row r="3489" spans="1:51" s="14" customFormat="1" ht="12">
      <c r="A3489" s="14"/>
      <c r="B3489" s="253"/>
      <c r="C3489" s="254"/>
      <c r="D3489" s="234" t="s">
        <v>188</v>
      </c>
      <c r="E3489" s="255" t="s">
        <v>1</v>
      </c>
      <c r="F3489" s="256" t="s">
        <v>582</v>
      </c>
      <c r="G3489" s="254"/>
      <c r="H3489" s="257">
        <v>-3.2</v>
      </c>
      <c r="I3489" s="258"/>
      <c r="J3489" s="254"/>
      <c r="K3489" s="254"/>
      <c r="L3489" s="259"/>
      <c r="M3489" s="260"/>
      <c r="N3489" s="261"/>
      <c r="O3489" s="261"/>
      <c r="P3489" s="261"/>
      <c r="Q3489" s="261"/>
      <c r="R3489" s="261"/>
      <c r="S3489" s="261"/>
      <c r="T3489" s="262"/>
      <c r="U3489" s="14"/>
      <c r="V3489" s="14"/>
      <c r="W3489" s="14"/>
      <c r="X3489" s="14"/>
      <c r="Y3489" s="14"/>
      <c r="Z3489" s="14"/>
      <c r="AA3489" s="14"/>
      <c r="AB3489" s="14"/>
      <c r="AC3489" s="14"/>
      <c r="AD3489" s="14"/>
      <c r="AE3489" s="14"/>
      <c r="AT3489" s="263" t="s">
        <v>188</v>
      </c>
      <c r="AU3489" s="263" t="s">
        <v>82</v>
      </c>
      <c r="AV3489" s="14" t="s">
        <v>82</v>
      </c>
      <c r="AW3489" s="14" t="s">
        <v>30</v>
      </c>
      <c r="AX3489" s="14" t="s">
        <v>73</v>
      </c>
      <c r="AY3489" s="263" t="s">
        <v>129</v>
      </c>
    </row>
    <row r="3490" spans="1:51" s="13" customFormat="1" ht="12">
      <c r="A3490" s="13"/>
      <c r="B3490" s="243"/>
      <c r="C3490" s="244"/>
      <c r="D3490" s="234" t="s">
        <v>188</v>
      </c>
      <c r="E3490" s="245" t="s">
        <v>1</v>
      </c>
      <c r="F3490" s="246" t="s">
        <v>659</v>
      </c>
      <c r="G3490" s="244"/>
      <c r="H3490" s="245" t="s">
        <v>1</v>
      </c>
      <c r="I3490" s="247"/>
      <c r="J3490" s="244"/>
      <c r="K3490" s="244"/>
      <c r="L3490" s="248"/>
      <c r="M3490" s="249"/>
      <c r="N3490" s="250"/>
      <c r="O3490" s="250"/>
      <c r="P3490" s="250"/>
      <c r="Q3490" s="250"/>
      <c r="R3490" s="250"/>
      <c r="S3490" s="250"/>
      <c r="T3490" s="251"/>
      <c r="U3490" s="13"/>
      <c r="V3490" s="13"/>
      <c r="W3490" s="13"/>
      <c r="X3490" s="13"/>
      <c r="Y3490" s="13"/>
      <c r="Z3490" s="13"/>
      <c r="AA3490" s="13"/>
      <c r="AB3490" s="13"/>
      <c r="AC3490" s="13"/>
      <c r="AD3490" s="13"/>
      <c r="AE3490" s="13"/>
      <c r="AT3490" s="252" t="s">
        <v>188</v>
      </c>
      <c r="AU3490" s="252" t="s">
        <v>82</v>
      </c>
      <c r="AV3490" s="13" t="s">
        <v>80</v>
      </c>
      <c r="AW3490" s="13" t="s">
        <v>30</v>
      </c>
      <c r="AX3490" s="13" t="s">
        <v>73</v>
      </c>
      <c r="AY3490" s="252" t="s">
        <v>129</v>
      </c>
    </row>
    <row r="3491" spans="1:51" s="14" customFormat="1" ht="12">
      <c r="A3491" s="14"/>
      <c r="B3491" s="253"/>
      <c r="C3491" s="254"/>
      <c r="D3491" s="234" t="s">
        <v>188</v>
      </c>
      <c r="E3491" s="255" t="s">
        <v>1</v>
      </c>
      <c r="F3491" s="256" t="s">
        <v>1884</v>
      </c>
      <c r="G3491" s="254"/>
      <c r="H3491" s="257">
        <v>13.8</v>
      </c>
      <c r="I3491" s="258"/>
      <c r="J3491" s="254"/>
      <c r="K3491" s="254"/>
      <c r="L3491" s="259"/>
      <c r="M3491" s="260"/>
      <c r="N3491" s="261"/>
      <c r="O3491" s="261"/>
      <c r="P3491" s="261"/>
      <c r="Q3491" s="261"/>
      <c r="R3491" s="261"/>
      <c r="S3491" s="261"/>
      <c r="T3491" s="262"/>
      <c r="U3491" s="14"/>
      <c r="V3491" s="14"/>
      <c r="W3491" s="14"/>
      <c r="X3491" s="14"/>
      <c r="Y3491" s="14"/>
      <c r="Z3491" s="14"/>
      <c r="AA3491" s="14"/>
      <c r="AB3491" s="14"/>
      <c r="AC3491" s="14"/>
      <c r="AD3491" s="14"/>
      <c r="AE3491" s="14"/>
      <c r="AT3491" s="263" t="s">
        <v>188</v>
      </c>
      <c r="AU3491" s="263" t="s">
        <v>82</v>
      </c>
      <c r="AV3491" s="14" t="s">
        <v>82</v>
      </c>
      <c r="AW3491" s="14" t="s">
        <v>30</v>
      </c>
      <c r="AX3491" s="14" t="s">
        <v>73</v>
      </c>
      <c r="AY3491" s="263" t="s">
        <v>129</v>
      </c>
    </row>
    <row r="3492" spans="1:51" s="14" customFormat="1" ht="12">
      <c r="A3492" s="14"/>
      <c r="B3492" s="253"/>
      <c r="C3492" s="254"/>
      <c r="D3492" s="234" t="s">
        <v>188</v>
      </c>
      <c r="E3492" s="255" t="s">
        <v>1</v>
      </c>
      <c r="F3492" s="256" t="s">
        <v>564</v>
      </c>
      <c r="G3492" s="254"/>
      <c r="H3492" s="257">
        <v>-1.6</v>
      </c>
      <c r="I3492" s="258"/>
      <c r="J3492" s="254"/>
      <c r="K3492" s="254"/>
      <c r="L3492" s="259"/>
      <c r="M3492" s="260"/>
      <c r="N3492" s="261"/>
      <c r="O3492" s="261"/>
      <c r="P3492" s="261"/>
      <c r="Q3492" s="261"/>
      <c r="R3492" s="261"/>
      <c r="S3492" s="261"/>
      <c r="T3492" s="262"/>
      <c r="U3492" s="14"/>
      <c r="V3492" s="14"/>
      <c r="W3492" s="14"/>
      <c r="X3492" s="14"/>
      <c r="Y3492" s="14"/>
      <c r="Z3492" s="14"/>
      <c r="AA3492" s="14"/>
      <c r="AB3492" s="14"/>
      <c r="AC3492" s="14"/>
      <c r="AD3492" s="14"/>
      <c r="AE3492" s="14"/>
      <c r="AT3492" s="263" t="s">
        <v>188</v>
      </c>
      <c r="AU3492" s="263" t="s">
        <v>82</v>
      </c>
      <c r="AV3492" s="14" t="s">
        <v>82</v>
      </c>
      <c r="AW3492" s="14" t="s">
        <v>30</v>
      </c>
      <c r="AX3492" s="14" t="s">
        <v>73</v>
      </c>
      <c r="AY3492" s="263" t="s">
        <v>129</v>
      </c>
    </row>
    <row r="3493" spans="1:51" s="14" customFormat="1" ht="12">
      <c r="A3493" s="14"/>
      <c r="B3493" s="253"/>
      <c r="C3493" s="254"/>
      <c r="D3493" s="234" t="s">
        <v>188</v>
      </c>
      <c r="E3493" s="255" t="s">
        <v>1</v>
      </c>
      <c r="F3493" s="256" t="s">
        <v>574</v>
      </c>
      <c r="G3493" s="254"/>
      <c r="H3493" s="257">
        <v>-1.4</v>
      </c>
      <c r="I3493" s="258"/>
      <c r="J3493" s="254"/>
      <c r="K3493" s="254"/>
      <c r="L3493" s="259"/>
      <c r="M3493" s="260"/>
      <c r="N3493" s="261"/>
      <c r="O3493" s="261"/>
      <c r="P3493" s="261"/>
      <c r="Q3493" s="261"/>
      <c r="R3493" s="261"/>
      <c r="S3493" s="261"/>
      <c r="T3493" s="262"/>
      <c r="U3493" s="14"/>
      <c r="V3493" s="14"/>
      <c r="W3493" s="14"/>
      <c r="X3493" s="14"/>
      <c r="Y3493" s="14"/>
      <c r="Z3493" s="14"/>
      <c r="AA3493" s="14"/>
      <c r="AB3493" s="14"/>
      <c r="AC3493" s="14"/>
      <c r="AD3493" s="14"/>
      <c r="AE3493" s="14"/>
      <c r="AT3493" s="263" t="s">
        <v>188</v>
      </c>
      <c r="AU3493" s="263" t="s">
        <v>82</v>
      </c>
      <c r="AV3493" s="14" t="s">
        <v>82</v>
      </c>
      <c r="AW3493" s="14" t="s">
        <v>30</v>
      </c>
      <c r="AX3493" s="14" t="s">
        <v>73</v>
      </c>
      <c r="AY3493" s="263" t="s">
        <v>129</v>
      </c>
    </row>
    <row r="3494" spans="1:51" s="13" customFormat="1" ht="12">
      <c r="A3494" s="13"/>
      <c r="B3494" s="243"/>
      <c r="C3494" s="244"/>
      <c r="D3494" s="234" t="s">
        <v>188</v>
      </c>
      <c r="E3494" s="245" t="s">
        <v>1</v>
      </c>
      <c r="F3494" s="246" t="s">
        <v>404</v>
      </c>
      <c r="G3494" s="244"/>
      <c r="H3494" s="245" t="s">
        <v>1</v>
      </c>
      <c r="I3494" s="247"/>
      <c r="J3494" s="244"/>
      <c r="K3494" s="244"/>
      <c r="L3494" s="248"/>
      <c r="M3494" s="249"/>
      <c r="N3494" s="250"/>
      <c r="O3494" s="250"/>
      <c r="P3494" s="250"/>
      <c r="Q3494" s="250"/>
      <c r="R3494" s="250"/>
      <c r="S3494" s="250"/>
      <c r="T3494" s="251"/>
      <c r="U3494" s="13"/>
      <c r="V3494" s="13"/>
      <c r="W3494" s="13"/>
      <c r="X3494" s="13"/>
      <c r="Y3494" s="13"/>
      <c r="Z3494" s="13"/>
      <c r="AA3494" s="13"/>
      <c r="AB3494" s="13"/>
      <c r="AC3494" s="13"/>
      <c r="AD3494" s="13"/>
      <c r="AE3494" s="13"/>
      <c r="AT3494" s="252" t="s">
        <v>188</v>
      </c>
      <c r="AU3494" s="252" t="s">
        <v>82</v>
      </c>
      <c r="AV3494" s="13" t="s">
        <v>80</v>
      </c>
      <c r="AW3494" s="13" t="s">
        <v>30</v>
      </c>
      <c r="AX3494" s="13" t="s">
        <v>73</v>
      </c>
      <c r="AY3494" s="252" t="s">
        <v>129</v>
      </c>
    </row>
    <row r="3495" spans="1:51" s="14" customFormat="1" ht="12">
      <c r="A3495" s="14"/>
      <c r="B3495" s="253"/>
      <c r="C3495" s="254"/>
      <c r="D3495" s="234" t="s">
        <v>188</v>
      </c>
      <c r="E3495" s="255" t="s">
        <v>1</v>
      </c>
      <c r="F3495" s="256" t="s">
        <v>1885</v>
      </c>
      <c r="G3495" s="254"/>
      <c r="H3495" s="257">
        <v>12.36</v>
      </c>
      <c r="I3495" s="258"/>
      <c r="J3495" s="254"/>
      <c r="K3495" s="254"/>
      <c r="L3495" s="259"/>
      <c r="M3495" s="260"/>
      <c r="N3495" s="261"/>
      <c r="O3495" s="261"/>
      <c r="P3495" s="261"/>
      <c r="Q3495" s="261"/>
      <c r="R3495" s="261"/>
      <c r="S3495" s="261"/>
      <c r="T3495" s="262"/>
      <c r="U3495" s="14"/>
      <c r="V3495" s="14"/>
      <c r="W3495" s="14"/>
      <c r="X3495" s="14"/>
      <c r="Y3495" s="14"/>
      <c r="Z3495" s="14"/>
      <c r="AA3495" s="14"/>
      <c r="AB3495" s="14"/>
      <c r="AC3495" s="14"/>
      <c r="AD3495" s="14"/>
      <c r="AE3495" s="14"/>
      <c r="AT3495" s="263" t="s">
        <v>188</v>
      </c>
      <c r="AU3495" s="263" t="s">
        <v>82</v>
      </c>
      <c r="AV3495" s="14" t="s">
        <v>82</v>
      </c>
      <c r="AW3495" s="14" t="s">
        <v>30</v>
      </c>
      <c r="AX3495" s="14" t="s">
        <v>73</v>
      </c>
      <c r="AY3495" s="263" t="s">
        <v>129</v>
      </c>
    </row>
    <row r="3496" spans="1:51" s="14" customFormat="1" ht="12">
      <c r="A3496" s="14"/>
      <c r="B3496" s="253"/>
      <c r="C3496" s="254"/>
      <c r="D3496" s="234" t="s">
        <v>188</v>
      </c>
      <c r="E3496" s="255" t="s">
        <v>1</v>
      </c>
      <c r="F3496" s="256" t="s">
        <v>574</v>
      </c>
      <c r="G3496" s="254"/>
      <c r="H3496" s="257">
        <v>-1.4</v>
      </c>
      <c r="I3496" s="258"/>
      <c r="J3496" s="254"/>
      <c r="K3496" s="254"/>
      <c r="L3496" s="259"/>
      <c r="M3496" s="260"/>
      <c r="N3496" s="261"/>
      <c r="O3496" s="261"/>
      <c r="P3496" s="261"/>
      <c r="Q3496" s="261"/>
      <c r="R3496" s="261"/>
      <c r="S3496" s="261"/>
      <c r="T3496" s="262"/>
      <c r="U3496" s="14"/>
      <c r="V3496" s="14"/>
      <c r="W3496" s="14"/>
      <c r="X3496" s="14"/>
      <c r="Y3496" s="14"/>
      <c r="Z3496" s="14"/>
      <c r="AA3496" s="14"/>
      <c r="AB3496" s="14"/>
      <c r="AC3496" s="14"/>
      <c r="AD3496" s="14"/>
      <c r="AE3496" s="14"/>
      <c r="AT3496" s="263" t="s">
        <v>188</v>
      </c>
      <c r="AU3496" s="263" t="s">
        <v>82</v>
      </c>
      <c r="AV3496" s="14" t="s">
        <v>82</v>
      </c>
      <c r="AW3496" s="14" t="s">
        <v>30</v>
      </c>
      <c r="AX3496" s="14" t="s">
        <v>73</v>
      </c>
      <c r="AY3496" s="263" t="s">
        <v>129</v>
      </c>
    </row>
    <row r="3497" spans="1:51" s="14" customFormat="1" ht="12">
      <c r="A3497" s="14"/>
      <c r="B3497" s="253"/>
      <c r="C3497" s="254"/>
      <c r="D3497" s="234" t="s">
        <v>188</v>
      </c>
      <c r="E3497" s="255" t="s">
        <v>1</v>
      </c>
      <c r="F3497" s="256" t="s">
        <v>566</v>
      </c>
      <c r="G3497" s="254"/>
      <c r="H3497" s="257">
        <v>-1.823</v>
      </c>
      <c r="I3497" s="258"/>
      <c r="J3497" s="254"/>
      <c r="K3497" s="254"/>
      <c r="L3497" s="259"/>
      <c r="M3497" s="260"/>
      <c r="N3497" s="261"/>
      <c r="O3497" s="261"/>
      <c r="P3497" s="261"/>
      <c r="Q3497" s="261"/>
      <c r="R3497" s="261"/>
      <c r="S3497" s="261"/>
      <c r="T3497" s="262"/>
      <c r="U3497" s="14"/>
      <c r="V3497" s="14"/>
      <c r="W3497" s="14"/>
      <c r="X3497" s="14"/>
      <c r="Y3497" s="14"/>
      <c r="Z3497" s="14"/>
      <c r="AA3497" s="14"/>
      <c r="AB3497" s="14"/>
      <c r="AC3497" s="14"/>
      <c r="AD3497" s="14"/>
      <c r="AE3497" s="14"/>
      <c r="AT3497" s="263" t="s">
        <v>188</v>
      </c>
      <c r="AU3497" s="263" t="s">
        <v>82</v>
      </c>
      <c r="AV3497" s="14" t="s">
        <v>82</v>
      </c>
      <c r="AW3497" s="14" t="s">
        <v>30</v>
      </c>
      <c r="AX3497" s="14" t="s">
        <v>73</v>
      </c>
      <c r="AY3497" s="263" t="s">
        <v>129</v>
      </c>
    </row>
    <row r="3498" spans="1:51" s="13" customFormat="1" ht="12">
      <c r="A3498" s="13"/>
      <c r="B3498" s="243"/>
      <c r="C3498" s="244"/>
      <c r="D3498" s="234" t="s">
        <v>188</v>
      </c>
      <c r="E3498" s="245" t="s">
        <v>1</v>
      </c>
      <c r="F3498" s="246" t="s">
        <v>405</v>
      </c>
      <c r="G3498" s="244"/>
      <c r="H3498" s="245" t="s">
        <v>1</v>
      </c>
      <c r="I3498" s="247"/>
      <c r="J3498" s="244"/>
      <c r="K3498" s="244"/>
      <c r="L3498" s="248"/>
      <c r="M3498" s="249"/>
      <c r="N3498" s="250"/>
      <c r="O3498" s="250"/>
      <c r="P3498" s="250"/>
      <c r="Q3498" s="250"/>
      <c r="R3498" s="250"/>
      <c r="S3498" s="250"/>
      <c r="T3498" s="251"/>
      <c r="U3498" s="13"/>
      <c r="V3498" s="13"/>
      <c r="W3498" s="13"/>
      <c r="X3498" s="13"/>
      <c r="Y3498" s="13"/>
      <c r="Z3498" s="13"/>
      <c r="AA3498" s="13"/>
      <c r="AB3498" s="13"/>
      <c r="AC3498" s="13"/>
      <c r="AD3498" s="13"/>
      <c r="AE3498" s="13"/>
      <c r="AT3498" s="252" t="s">
        <v>188</v>
      </c>
      <c r="AU3498" s="252" t="s">
        <v>82</v>
      </c>
      <c r="AV3498" s="13" t="s">
        <v>80</v>
      </c>
      <c r="AW3498" s="13" t="s">
        <v>30</v>
      </c>
      <c r="AX3498" s="13" t="s">
        <v>73</v>
      </c>
      <c r="AY3498" s="252" t="s">
        <v>129</v>
      </c>
    </row>
    <row r="3499" spans="1:51" s="14" customFormat="1" ht="12">
      <c r="A3499" s="14"/>
      <c r="B3499" s="253"/>
      <c r="C3499" s="254"/>
      <c r="D3499" s="234" t="s">
        <v>188</v>
      </c>
      <c r="E3499" s="255" t="s">
        <v>1</v>
      </c>
      <c r="F3499" s="256" t="s">
        <v>1887</v>
      </c>
      <c r="G3499" s="254"/>
      <c r="H3499" s="257">
        <v>5.325</v>
      </c>
      <c r="I3499" s="258"/>
      <c r="J3499" s="254"/>
      <c r="K3499" s="254"/>
      <c r="L3499" s="259"/>
      <c r="M3499" s="260"/>
      <c r="N3499" s="261"/>
      <c r="O3499" s="261"/>
      <c r="P3499" s="261"/>
      <c r="Q3499" s="261"/>
      <c r="R3499" s="261"/>
      <c r="S3499" s="261"/>
      <c r="T3499" s="262"/>
      <c r="U3499" s="14"/>
      <c r="V3499" s="14"/>
      <c r="W3499" s="14"/>
      <c r="X3499" s="14"/>
      <c r="Y3499" s="14"/>
      <c r="Z3499" s="14"/>
      <c r="AA3499" s="14"/>
      <c r="AB3499" s="14"/>
      <c r="AC3499" s="14"/>
      <c r="AD3499" s="14"/>
      <c r="AE3499" s="14"/>
      <c r="AT3499" s="263" t="s">
        <v>188</v>
      </c>
      <c r="AU3499" s="263" t="s">
        <v>82</v>
      </c>
      <c r="AV3499" s="14" t="s">
        <v>82</v>
      </c>
      <c r="AW3499" s="14" t="s">
        <v>30</v>
      </c>
      <c r="AX3499" s="14" t="s">
        <v>73</v>
      </c>
      <c r="AY3499" s="263" t="s">
        <v>129</v>
      </c>
    </row>
    <row r="3500" spans="1:51" s="13" customFormat="1" ht="12">
      <c r="A3500" s="13"/>
      <c r="B3500" s="243"/>
      <c r="C3500" s="244"/>
      <c r="D3500" s="234" t="s">
        <v>188</v>
      </c>
      <c r="E3500" s="245" t="s">
        <v>1</v>
      </c>
      <c r="F3500" s="246" t="s">
        <v>664</v>
      </c>
      <c r="G3500" s="244"/>
      <c r="H3500" s="245" t="s">
        <v>1</v>
      </c>
      <c r="I3500" s="247"/>
      <c r="J3500" s="244"/>
      <c r="K3500" s="244"/>
      <c r="L3500" s="248"/>
      <c r="M3500" s="249"/>
      <c r="N3500" s="250"/>
      <c r="O3500" s="250"/>
      <c r="P3500" s="250"/>
      <c r="Q3500" s="250"/>
      <c r="R3500" s="250"/>
      <c r="S3500" s="250"/>
      <c r="T3500" s="251"/>
      <c r="U3500" s="13"/>
      <c r="V3500" s="13"/>
      <c r="W3500" s="13"/>
      <c r="X3500" s="13"/>
      <c r="Y3500" s="13"/>
      <c r="Z3500" s="13"/>
      <c r="AA3500" s="13"/>
      <c r="AB3500" s="13"/>
      <c r="AC3500" s="13"/>
      <c r="AD3500" s="13"/>
      <c r="AE3500" s="13"/>
      <c r="AT3500" s="252" t="s">
        <v>188</v>
      </c>
      <c r="AU3500" s="252" t="s">
        <v>82</v>
      </c>
      <c r="AV3500" s="13" t="s">
        <v>80</v>
      </c>
      <c r="AW3500" s="13" t="s">
        <v>30</v>
      </c>
      <c r="AX3500" s="13" t="s">
        <v>73</v>
      </c>
      <c r="AY3500" s="252" t="s">
        <v>129</v>
      </c>
    </row>
    <row r="3501" spans="1:51" s="14" customFormat="1" ht="12">
      <c r="A3501" s="14"/>
      <c r="B3501" s="253"/>
      <c r="C3501" s="254"/>
      <c r="D3501" s="234" t="s">
        <v>188</v>
      </c>
      <c r="E3501" s="255" t="s">
        <v>1</v>
      </c>
      <c r="F3501" s="256" t="s">
        <v>1888</v>
      </c>
      <c r="G3501" s="254"/>
      <c r="H3501" s="257">
        <v>16.44</v>
      </c>
      <c r="I3501" s="258"/>
      <c r="J3501" s="254"/>
      <c r="K3501" s="254"/>
      <c r="L3501" s="259"/>
      <c r="M3501" s="260"/>
      <c r="N3501" s="261"/>
      <c r="O3501" s="261"/>
      <c r="P3501" s="261"/>
      <c r="Q3501" s="261"/>
      <c r="R3501" s="261"/>
      <c r="S3501" s="261"/>
      <c r="T3501" s="262"/>
      <c r="U3501" s="14"/>
      <c r="V3501" s="14"/>
      <c r="W3501" s="14"/>
      <c r="X3501" s="14"/>
      <c r="Y3501" s="14"/>
      <c r="Z3501" s="14"/>
      <c r="AA3501" s="14"/>
      <c r="AB3501" s="14"/>
      <c r="AC3501" s="14"/>
      <c r="AD3501" s="14"/>
      <c r="AE3501" s="14"/>
      <c r="AT3501" s="263" t="s">
        <v>188</v>
      </c>
      <c r="AU3501" s="263" t="s">
        <v>82</v>
      </c>
      <c r="AV3501" s="14" t="s">
        <v>82</v>
      </c>
      <c r="AW3501" s="14" t="s">
        <v>30</v>
      </c>
      <c r="AX3501" s="14" t="s">
        <v>73</v>
      </c>
      <c r="AY3501" s="263" t="s">
        <v>129</v>
      </c>
    </row>
    <row r="3502" spans="1:51" s="14" customFormat="1" ht="12">
      <c r="A3502" s="14"/>
      <c r="B3502" s="253"/>
      <c r="C3502" s="254"/>
      <c r="D3502" s="234" t="s">
        <v>188</v>
      </c>
      <c r="E3502" s="255" t="s">
        <v>1</v>
      </c>
      <c r="F3502" s="256" t="s">
        <v>582</v>
      </c>
      <c r="G3502" s="254"/>
      <c r="H3502" s="257">
        <v>-3.2</v>
      </c>
      <c r="I3502" s="258"/>
      <c r="J3502" s="254"/>
      <c r="K3502" s="254"/>
      <c r="L3502" s="259"/>
      <c r="M3502" s="260"/>
      <c r="N3502" s="261"/>
      <c r="O3502" s="261"/>
      <c r="P3502" s="261"/>
      <c r="Q3502" s="261"/>
      <c r="R3502" s="261"/>
      <c r="S3502" s="261"/>
      <c r="T3502" s="262"/>
      <c r="U3502" s="14"/>
      <c r="V3502" s="14"/>
      <c r="W3502" s="14"/>
      <c r="X3502" s="14"/>
      <c r="Y3502" s="14"/>
      <c r="Z3502" s="14"/>
      <c r="AA3502" s="14"/>
      <c r="AB3502" s="14"/>
      <c r="AC3502" s="14"/>
      <c r="AD3502" s="14"/>
      <c r="AE3502" s="14"/>
      <c r="AT3502" s="263" t="s">
        <v>188</v>
      </c>
      <c r="AU3502" s="263" t="s">
        <v>82</v>
      </c>
      <c r="AV3502" s="14" t="s">
        <v>82</v>
      </c>
      <c r="AW3502" s="14" t="s">
        <v>30</v>
      </c>
      <c r="AX3502" s="14" t="s">
        <v>73</v>
      </c>
      <c r="AY3502" s="263" t="s">
        <v>129</v>
      </c>
    </row>
    <row r="3503" spans="1:51" s="14" customFormat="1" ht="12">
      <c r="A3503" s="14"/>
      <c r="B3503" s="253"/>
      <c r="C3503" s="254"/>
      <c r="D3503" s="234" t="s">
        <v>188</v>
      </c>
      <c r="E3503" s="255" t="s">
        <v>1</v>
      </c>
      <c r="F3503" s="256" t="s">
        <v>898</v>
      </c>
      <c r="G3503" s="254"/>
      <c r="H3503" s="257">
        <v>-1.8</v>
      </c>
      <c r="I3503" s="258"/>
      <c r="J3503" s="254"/>
      <c r="K3503" s="254"/>
      <c r="L3503" s="259"/>
      <c r="M3503" s="260"/>
      <c r="N3503" s="261"/>
      <c r="O3503" s="261"/>
      <c r="P3503" s="261"/>
      <c r="Q3503" s="261"/>
      <c r="R3503" s="261"/>
      <c r="S3503" s="261"/>
      <c r="T3503" s="262"/>
      <c r="U3503" s="14"/>
      <c r="V3503" s="14"/>
      <c r="W3503" s="14"/>
      <c r="X3503" s="14"/>
      <c r="Y3503" s="14"/>
      <c r="Z3503" s="14"/>
      <c r="AA3503" s="14"/>
      <c r="AB3503" s="14"/>
      <c r="AC3503" s="14"/>
      <c r="AD3503" s="14"/>
      <c r="AE3503" s="14"/>
      <c r="AT3503" s="263" t="s">
        <v>188</v>
      </c>
      <c r="AU3503" s="263" t="s">
        <v>82</v>
      </c>
      <c r="AV3503" s="14" t="s">
        <v>82</v>
      </c>
      <c r="AW3503" s="14" t="s">
        <v>30</v>
      </c>
      <c r="AX3503" s="14" t="s">
        <v>73</v>
      </c>
      <c r="AY3503" s="263" t="s">
        <v>129</v>
      </c>
    </row>
    <row r="3504" spans="1:51" s="13" customFormat="1" ht="12">
      <c r="A3504" s="13"/>
      <c r="B3504" s="243"/>
      <c r="C3504" s="244"/>
      <c r="D3504" s="234" t="s">
        <v>188</v>
      </c>
      <c r="E3504" s="245" t="s">
        <v>1</v>
      </c>
      <c r="F3504" s="246" t="s">
        <v>407</v>
      </c>
      <c r="G3504" s="244"/>
      <c r="H3504" s="245" t="s">
        <v>1</v>
      </c>
      <c r="I3504" s="247"/>
      <c r="J3504" s="244"/>
      <c r="K3504" s="244"/>
      <c r="L3504" s="248"/>
      <c r="M3504" s="249"/>
      <c r="N3504" s="250"/>
      <c r="O3504" s="250"/>
      <c r="P3504" s="250"/>
      <c r="Q3504" s="250"/>
      <c r="R3504" s="250"/>
      <c r="S3504" s="250"/>
      <c r="T3504" s="251"/>
      <c r="U3504" s="13"/>
      <c r="V3504" s="13"/>
      <c r="W3504" s="13"/>
      <c r="X3504" s="13"/>
      <c r="Y3504" s="13"/>
      <c r="Z3504" s="13"/>
      <c r="AA3504" s="13"/>
      <c r="AB3504" s="13"/>
      <c r="AC3504" s="13"/>
      <c r="AD3504" s="13"/>
      <c r="AE3504" s="13"/>
      <c r="AT3504" s="252" t="s">
        <v>188</v>
      </c>
      <c r="AU3504" s="252" t="s">
        <v>82</v>
      </c>
      <c r="AV3504" s="13" t="s">
        <v>80</v>
      </c>
      <c r="AW3504" s="13" t="s">
        <v>30</v>
      </c>
      <c r="AX3504" s="13" t="s">
        <v>73</v>
      </c>
      <c r="AY3504" s="252" t="s">
        <v>129</v>
      </c>
    </row>
    <row r="3505" spans="1:51" s="14" customFormat="1" ht="12">
      <c r="A3505" s="14"/>
      <c r="B3505" s="253"/>
      <c r="C3505" s="254"/>
      <c r="D3505" s="234" t="s">
        <v>188</v>
      </c>
      <c r="E3505" s="255" t="s">
        <v>1</v>
      </c>
      <c r="F3505" s="256" t="s">
        <v>1889</v>
      </c>
      <c r="G3505" s="254"/>
      <c r="H3505" s="257">
        <v>30.96</v>
      </c>
      <c r="I3505" s="258"/>
      <c r="J3505" s="254"/>
      <c r="K3505" s="254"/>
      <c r="L3505" s="259"/>
      <c r="M3505" s="260"/>
      <c r="N3505" s="261"/>
      <c r="O3505" s="261"/>
      <c r="P3505" s="261"/>
      <c r="Q3505" s="261"/>
      <c r="R3505" s="261"/>
      <c r="S3505" s="261"/>
      <c r="T3505" s="262"/>
      <c r="U3505" s="14"/>
      <c r="V3505" s="14"/>
      <c r="W3505" s="14"/>
      <c r="X3505" s="14"/>
      <c r="Y3505" s="14"/>
      <c r="Z3505" s="14"/>
      <c r="AA3505" s="14"/>
      <c r="AB3505" s="14"/>
      <c r="AC3505" s="14"/>
      <c r="AD3505" s="14"/>
      <c r="AE3505" s="14"/>
      <c r="AT3505" s="263" t="s">
        <v>188</v>
      </c>
      <c r="AU3505" s="263" t="s">
        <v>82</v>
      </c>
      <c r="AV3505" s="14" t="s">
        <v>82</v>
      </c>
      <c r="AW3505" s="14" t="s">
        <v>30</v>
      </c>
      <c r="AX3505" s="14" t="s">
        <v>73</v>
      </c>
      <c r="AY3505" s="263" t="s">
        <v>129</v>
      </c>
    </row>
    <row r="3506" spans="1:51" s="14" customFormat="1" ht="12">
      <c r="A3506" s="14"/>
      <c r="B3506" s="253"/>
      <c r="C3506" s="254"/>
      <c r="D3506" s="234" t="s">
        <v>188</v>
      </c>
      <c r="E3506" s="255" t="s">
        <v>1</v>
      </c>
      <c r="F3506" s="256" t="s">
        <v>564</v>
      </c>
      <c r="G3506" s="254"/>
      <c r="H3506" s="257">
        <v>-1.6</v>
      </c>
      <c r="I3506" s="258"/>
      <c r="J3506" s="254"/>
      <c r="K3506" s="254"/>
      <c r="L3506" s="259"/>
      <c r="M3506" s="260"/>
      <c r="N3506" s="261"/>
      <c r="O3506" s="261"/>
      <c r="P3506" s="261"/>
      <c r="Q3506" s="261"/>
      <c r="R3506" s="261"/>
      <c r="S3506" s="261"/>
      <c r="T3506" s="262"/>
      <c r="U3506" s="14"/>
      <c r="V3506" s="14"/>
      <c r="W3506" s="14"/>
      <c r="X3506" s="14"/>
      <c r="Y3506" s="14"/>
      <c r="Z3506" s="14"/>
      <c r="AA3506" s="14"/>
      <c r="AB3506" s="14"/>
      <c r="AC3506" s="14"/>
      <c r="AD3506" s="14"/>
      <c r="AE3506" s="14"/>
      <c r="AT3506" s="263" t="s">
        <v>188</v>
      </c>
      <c r="AU3506" s="263" t="s">
        <v>82</v>
      </c>
      <c r="AV3506" s="14" t="s">
        <v>82</v>
      </c>
      <c r="AW3506" s="14" t="s">
        <v>30</v>
      </c>
      <c r="AX3506" s="14" t="s">
        <v>73</v>
      </c>
      <c r="AY3506" s="263" t="s">
        <v>129</v>
      </c>
    </row>
    <row r="3507" spans="1:51" s="14" customFormat="1" ht="12">
      <c r="A3507" s="14"/>
      <c r="B3507" s="253"/>
      <c r="C3507" s="254"/>
      <c r="D3507" s="234" t="s">
        <v>188</v>
      </c>
      <c r="E3507" s="255" t="s">
        <v>1</v>
      </c>
      <c r="F3507" s="256" t="s">
        <v>566</v>
      </c>
      <c r="G3507" s="254"/>
      <c r="H3507" s="257">
        <v>-1.823</v>
      </c>
      <c r="I3507" s="258"/>
      <c r="J3507" s="254"/>
      <c r="K3507" s="254"/>
      <c r="L3507" s="259"/>
      <c r="M3507" s="260"/>
      <c r="N3507" s="261"/>
      <c r="O3507" s="261"/>
      <c r="P3507" s="261"/>
      <c r="Q3507" s="261"/>
      <c r="R3507" s="261"/>
      <c r="S3507" s="261"/>
      <c r="T3507" s="262"/>
      <c r="U3507" s="14"/>
      <c r="V3507" s="14"/>
      <c r="W3507" s="14"/>
      <c r="X3507" s="14"/>
      <c r="Y3507" s="14"/>
      <c r="Z3507" s="14"/>
      <c r="AA3507" s="14"/>
      <c r="AB3507" s="14"/>
      <c r="AC3507" s="14"/>
      <c r="AD3507" s="14"/>
      <c r="AE3507" s="14"/>
      <c r="AT3507" s="263" t="s">
        <v>188</v>
      </c>
      <c r="AU3507" s="263" t="s">
        <v>82</v>
      </c>
      <c r="AV3507" s="14" t="s">
        <v>82</v>
      </c>
      <c r="AW3507" s="14" t="s">
        <v>30</v>
      </c>
      <c r="AX3507" s="14" t="s">
        <v>73</v>
      </c>
      <c r="AY3507" s="263" t="s">
        <v>129</v>
      </c>
    </row>
    <row r="3508" spans="1:51" s="14" customFormat="1" ht="12">
      <c r="A3508" s="14"/>
      <c r="B3508" s="253"/>
      <c r="C3508" s="254"/>
      <c r="D3508" s="234" t="s">
        <v>188</v>
      </c>
      <c r="E3508" s="255" t="s">
        <v>1</v>
      </c>
      <c r="F3508" s="256" t="s">
        <v>1876</v>
      </c>
      <c r="G3508" s="254"/>
      <c r="H3508" s="257">
        <v>0.367</v>
      </c>
      <c r="I3508" s="258"/>
      <c r="J3508" s="254"/>
      <c r="K3508" s="254"/>
      <c r="L3508" s="259"/>
      <c r="M3508" s="260"/>
      <c r="N3508" s="261"/>
      <c r="O3508" s="261"/>
      <c r="P3508" s="261"/>
      <c r="Q3508" s="261"/>
      <c r="R3508" s="261"/>
      <c r="S3508" s="261"/>
      <c r="T3508" s="262"/>
      <c r="U3508" s="14"/>
      <c r="V3508" s="14"/>
      <c r="W3508" s="14"/>
      <c r="X3508" s="14"/>
      <c r="Y3508" s="14"/>
      <c r="Z3508" s="14"/>
      <c r="AA3508" s="14"/>
      <c r="AB3508" s="14"/>
      <c r="AC3508" s="14"/>
      <c r="AD3508" s="14"/>
      <c r="AE3508" s="14"/>
      <c r="AT3508" s="263" t="s">
        <v>188</v>
      </c>
      <c r="AU3508" s="263" t="s">
        <v>82</v>
      </c>
      <c r="AV3508" s="14" t="s">
        <v>82</v>
      </c>
      <c r="AW3508" s="14" t="s">
        <v>30</v>
      </c>
      <c r="AX3508" s="14" t="s">
        <v>73</v>
      </c>
      <c r="AY3508" s="263" t="s">
        <v>129</v>
      </c>
    </row>
    <row r="3509" spans="1:51" s="13" customFormat="1" ht="12">
      <c r="A3509" s="13"/>
      <c r="B3509" s="243"/>
      <c r="C3509" s="244"/>
      <c r="D3509" s="234" t="s">
        <v>188</v>
      </c>
      <c r="E3509" s="245" t="s">
        <v>1</v>
      </c>
      <c r="F3509" s="246" t="s">
        <v>671</v>
      </c>
      <c r="G3509" s="244"/>
      <c r="H3509" s="245" t="s">
        <v>1</v>
      </c>
      <c r="I3509" s="247"/>
      <c r="J3509" s="244"/>
      <c r="K3509" s="244"/>
      <c r="L3509" s="248"/>
      <c r="M3509" s="249"/>
      <c r="N3509" s="250"/>
      <c r="O3509" s="250"/>
      <c r="P3509" s="250"/>
      <c r="Q3509" s="250"/>
      <c r="R3509" s="250"/>
      <c r="S3509" s="250"/>
      <c r="T3509" s="251"/>
      <c r="U3509" s="13"/>
      <c r="V3509" s="13"/>
      <c r="W3509" s="13"/>
      <c r="X3509" s="13"/>
      <c r="Y3509" s="13"/>
      <c r="Z3509" s="13"/>
      <c r="AA3509" s="13"/>
      <c r="AB3509" s="13"/>
      <c r="AC3509" s="13"/>
      <c r="AD3509" s="13"/>
      <c r="AE3509" s="13"/>
      <c r="AT3509" s="252" t="s">
        <v>188</v>
      </c>
      <c r="AU3509" s="252" t="s">
        <v>82</v>
      </c>
      <c r="AV3509" s="13" t="s">
        <v>80</v>
      </c>
      <c r="AW3509" s="13" t="s">
        <v>30</v>
      </c>
      <c r="AX3509" s="13" t="s">
        <v>73</v>
      </c>
      <c r="AY3509" s="252" t="s">
        <v>129</v>
      </c>
    </row>
    <row r="3510" spans="1:51" s="14" customFormat="1" ht="12">
      <c r="A3510" s="14"/>
      <c r="B3510" s="253"/>
      <c r="C3510" s="254"/>
      <c r="D3510" s="234" t="s">
        <v>188</v>
      </c>
      <c r="E3510" s="255" t="s">
        <v>1</v>
      </c>
      <c r="F3510" s="256" t="s">
        <v>1877</v>
      </c>
      <c r="G3510" s="254"/>
      <c r="H3510" s="257">
        <v>23.352</v>
      </c>
      <c r="I3510" s="258"/>
      <c r="J3510" s="254"/>
      <c r="K3510" s="254"/>
      <c r="L3510" s="259"/>
      <c r="M3510" s="260"/>
      <c r="N3510" s="261"/>
      <c r="O3510" s="261"/>
      <c r="P3510" s="261"/>
      <c r="Q3510" s="261"/>
      <c r="R3510" s="261"/>
      <c r="S3510" s="261"/>
      <c r="T3510" s="262"/>
      <c r="U3510" s="14"/>
      <c r="V3510" s="14"/>
      <c r="W3510" s="14"/>
      <c r="X3510" s="14"/>
      <c r="Y3510" s="14"/>
      <c r="Z3510" s="14"/>
      <c r="AA3510" s="14"/>
      <c r="AB3510" s="14"/>
      <c r="AC3510" s="14"/>
      <c r="AD3510" s="14"/>
      <c r="AE3510" s="14"/>
      <c r="AT3510" s="263" t="s">
        <v>188</v>
      </c>
      <c r="AU3510" s="263" t="s">
        <v>82</v>
      </c>
      <c r="AV3510" s="14" t="s">
        <v>82</v>
      </c>
      <c r="AW3510" s="14" t="s">
        <v>30</v>
      </c>
      <c r="AX3510" s="14" t="s">
        <v>73</v>
      </c>
      <c r="AY3510" s="263" t="s">
        <v>129</v>
      </c>
    </row>
    <row r="3511" spans="1:51" s="14" customFormat="1" ht="12">
      <c r="A3511" s="14"/>
      <c r="B3511" s="253"/>
      <c r="C3511" s="254"/>
      <c r="D3511" s="234" t="s">
        <v>188</v>
      </c>
      <c r="E3511" s="255" t="s">
        <v>1</v>
      </c>
      <c r="F3511" s="256" t="s">
        <v>564</v>
      </c>
      <c r="G3511" s="254"/>
      <c r="H3511" s="257">
        <v>-1.6</v>
      </c>
      <c r="I3511" s="258"/>
      <c r="J3511" s="254"/>
      <c r="K3511" s="254"/>
      <c r="L3511" s="259"/>
      <c r="M3511" s="260"/>
      <c r="N3511" s="261"/>
      <c r="O3511" s="261"/>
      <c r="P3511" s="261"/>
      <c r="Q3511" s="261"/>
      <c r="R3511" s="261"/>
      <c r="S3511" s="261"/>
      <c r="T3511" s="262"/>
      <c r="U3511" s="14"/>
      <c r="V3511" s="14"/>
      <c r="W3511" s="14"/>
      <c r="X3511" s="14"/>
      <c r="Y3511" s="14"/>
      <c r="Z3511" s="14"/>
      <c r="AA3511" s="14"/>
      <c r="AB3511" s="14"/>
      <c r="AC3511" s="14"/>
      <c r="AD3511" s="14"/>
      <c r="AE3511" s="14"/>
      <c r="AT3511" s="263" t="s">
        <v>188</v>
      </c>
      <c r="AU3511" s="263" t="s">
        <v>82</v>
      </c>
      <c r="AV3511" s="14" t="s">
        <v>82</v>
      </c>
      <c r="AW3511" s="14" t="s">
        <v>30</v>
      </c>
      <c r="AX3511" s="14" t="s">
        <v>73</v>
      </c>
      <c r="AY3511" s="263" t="s">
        <v>129</v>
      </c>
    </row>
    <row r="3512" spans="1:51" s="16" customFormat="1" ht="12">
      <c r="A3512" s="16"/>
      <c r="B3512" s="286"/>
      <c r="C3512" s="287"/>
      <c r="D3512" s="234" t="s">
        <v>188</v>
      </c>
      <c r="E3512" s="288" t="s">
        <v>1</v>
      </c>
      <c r="F3512" s="289" t="s">
        <v>451</v>
      </c>
      <c r="G3512" s="287"/>
      <c r="H3512" s="290">
        <v>137.23100000000002</v>
      </c>
      <c r="I3512" s="291"/>
      <c r="J3512" s="287"/>
      <c r="K3512" s="287"/>
      <c r="L3512" s="292"/>
      <c r="M3512" s="293"/>
      <c r="N3512" s="294"/>
      <c r="O3512" s="294"/>
      <c r="P3512" s="294"/>
      <c r="Q3512" s="294"/>
      <c r="R3512" s="294"/>
      <c r="S3512" s="294"/>
      <c r="T3512" s="295"/>
      <c r="U3512" s="16"/>
      <c r="V3512" s="16"/>
      <c r="W3512" s="16"/>
      <c r="X3512" s="16"/>
      <c r="Y3512" s="16"/>
      <c r="Z3512" s="16"/>
      <c r="AA3512" s="16"/>
      <c r="AB3512" s="16"/>
      <c r="AC3512" s="16"/>
      <c r="AD3512" s="16"/>
      <c r="AE3512" s="16"/>
      <c r="AT3512" s="296" t="s">
        <v>188</v>
      </c>
      <c r="AU3512" s="296" t="s">
        <v>82</v>
      </c>
      <c r="AV3512" s="16" t="s">
        <v>141</v>
      </c>
      <c r="AW3512" s="16" t="s">
        <v>30</v>
      </c>
      <c r="AX3512" s="16" t="s">
        <v>73</v>
      </c>
      <c r="AY3512" s="296" t="s">
        <v>129</v>
      </c>
    </row>
    <row r="3513" spans="1:51" s="15" customFormat="1" ht="12">
      <c r="A3513" s="15"/>
      <c r="B3513" s="264"/>
      <c r="C3513" s="265"/>
      <c r="D3513" s="234" t="s">
        <v>188</v>
      </c>
      <c r="E3513" s="266" t="s">
        <v>1</v>
      </c>
      <c r="F3513" s="267" t="s">
        <v>197</v>
      </c>
      <c r="G3513" s="265"/>
      <c r="H3513" s="268">
        <v>224.25700000000006</v>
      </c>
      <c r="I3513" s="269"/>
      <c r="J3513" s="265"/>
      <c r="K3513" s="265"/>
      <c r="L3513" s="270"/>
      <c r="M3513" s="271"/>
      <c r="N3513" s="272"/>
      <c r="O3513" s="272"/>
      <c r="P3513" s="272"/>
      <c r="Q3513" s="272"/>
      <c r="R3513" s="272"/>
      <c r="S3513" s="272"/>
      <c r="T3513" s="273"/>
      <c r="U3513" s="15"/>
      <c r="V3513" s="15"/>
      <c r="W3513" s="15"/>
      <c r="X3513" s="15"/>
      <c r="Y3513" s="15"/>
      <c r="Z3513" s="15"/>
      <c r="AA3513" s="15"/>
      <c r="AB3513" s="15"/>
      <c r="AC3513" s="15"/>
      <c r="AD3513" s="15"/>
      <c r="AE3513" s="15"/>
      <c r="AT3513" s="274" t="s">
        <v>188</v>
      </c>
      <c r="AU3513" s="274" t="s">
        <v>82</v>
      </c>
      <c r="AV3513" s="15" t="s">
        <v>136</v>
      </c>
      <c r="AW3513" s="15" t="s">
        <v>30</v>
      </c>
      <c r="AX3513" s="15" t="s">
        <v>80</v>
      </c>
      <c r="AY3513" s="274" t="s">
        <v>129</v>
      </c>
    </row>
    <row r="3514" spans="1:65" s="2" customFormat="1" ht="33" customHeight="1">
      <c r="A3514" s="39"/>
      <c r="B3514" s="40"/>
      <c r="C3514" s="220" t="s">
        <v>1919</v>
      </c>
      <c r="D3514" s="220" t="s">
        <v>132</v>
      </c>
      <c r="E3514" s="221" t="s">
        <v>1920</v>
      </c>
      <c r="F3514" s="222" t="s">
        <v>1921</v>
      </c>
      <c r="G3514" s="223" t="s">
        <v>230</v>
      </c>
      <c r="H3514" s="224">
        <v>8.2</v>
      </c>
      <c r="I3514" s="225"/>
      <c r="J3514" s="226">
        <f>ROUND(I3514*H3514,2)</f>
        <v>0</v>
      </c>
      <c r="K3514" s="227"/>
      <c r="L3514" s="45"/>
      <c r="M3514" s="228" t="s">
        <v>1</v>
      </c>
      <c r="N3514" s="229" t="s">
        <v>38</v>
      </c>
      <c r="O3514" s="92"/>
      <c r="P3514" s="230">
        <f>O3514*H3514</f>
        <v>0</v>
      </c>
      <c r="Q3514" s="230">
        <v>0</v>
      </c>
      <c r="R3514" s="230">
        <f>Q3514*H3514</f>
        <v>0</v>
      </c>
      <c r="S3514" s="230">
        <v>0</v>
      </c>
      <c r="T3514" s="231">
        <f>S3514*H3514</f>
        <v>0</v>
      </c>
      <c r="U3514" s="39"/>
      <c r="V3514" s="39"/>
      <c r="W3514" s="39"/>
      <c r="X3514" s="39"/>
      <c r="Y3514" s="39"/>
      <c r="Z3514" s="39"/>
      <c r="AA3514" s="39"/>
      <c r="AB3514" s="39"/>
      <c r="AC3514" s="39"/>
      <c r="AD3514" s="39"/>
      <c r="AE3514" s="39"/>
      <c r="AR3514" s="232" t="s">
        <v>248</v>
      </c>
      <c r="AT3514" s="232" t="s">
        <v>132</v>
      </c>
      <c r="AU3514" s="232" t="s">
        <v>82</v>
      </c>
      <c r="AY3514" s="18" t="s">
        <v>129</v>
      </c>
      <c r="BE3514" s="233">
        <f>IF(N3514="základní",J3514,0)</f>
        <v>0</v>
      </c>
      <c r="BF3514" s="233">
        <f>IF(N3514="snížená",J3514,0)</f>
        <v>0</v>
      </c>
      <c r="BG3514" s="233">
        <f>IF(N3514="zákl. přenesená",J3514,0)</f>
        <v>0</v>
      </c>
      <c r="BH3514" s="233">
        <f>IF(N3514="sníž. přenesená",J3514,0)</f>
        <v>0</v>
      </c>
      <c r="BI3514" s="233">
        <f>IF(N3514="nulová",J3514,0)</f>
        <v>0</v>
      </c>
      <c r="BJ3514" s="18" t="s">
        <v>80</v>
      </c>
      <c r="BK3514" s="233">
        <f>ROUND(I3514*H3514,2)</f>
        <v>0</v>
      </c>
      <c r="BL3514" s="18" t="s">
        <v>248</v>
      </c>
      <c r="BM3514" s="232" t="s">
        <v>1922</v>
      </c>
    </row>
    <row r="3515" spans="1:47" s="2" customFormat="1" ht="12">
      <c r="A3515" s="39"/>
      <c r="B3515" s="40"/>
      <c r="C3515" s="41"/>
      <c r="D3515" s="234" t="s">
        <v>137</v>
      </c>
      <c r="E3515" s="41"/>
      <c r="F3515" s="235" t="s">
        <v>1921</v>
      </c>
      <c r="G3515" s="41"/>
      <c r="H3515" s="41"/>
      <c r="I3515" s="236"/>
      <c r="J3515" s="41"/>
      <c r="K3515" s="41"/>
      <c r="L3515" s="45"/>
      <c r="M3515" s="237"/>
      <c r="N3515" s="238"/>
      <c r="O3515" s="92"/>
      <c r="P3515" s="92"/>
      <c r="Q3515" s="92"/>
      <c r="R3515" s="92"/>
      <c r="S3515" s="92"/>
      <c r="T3515" s="93"/>
      <c r="U3515" s="39"/>
      <c r="V3515" s="39"/>
      <c r="W3515" s="39"/>
      <c r="X3515" s="39"/>
      <c r="Y3515" s="39"/>
      <c r="Z3515" s="39"/>
      <c r="AA3515" s="39"/>
      <c r="AB3515" s="39"/>
      <c r="AC3515" s="39"/>
      <c r="AD3515" s="39"/>
      <c r="AE3515" s="39"/>
      <c r="AT3515" s="18" t="s">
        <v>137</v>
      </c>
      <c r="AU3515" s="18" t="s">
        <v>82</v>
      </c>
    </row>
    <row r="3516" spans="1:51" s="13" customFormat="1" ht="12">
      <c r="A3516" s="13"/>
      <c r="B3516" s="243"/>
      <c r="C3516" s="244"/>
      <c r="D3516" s="234" t="s">
        <v>188</v>
      </c>
      <c r="E3516" s="245" t="s">
        <v>1</v>
      </c>
      <c r="F3516" s="246" t="s">
        <v>374</v>
      </c>
      <c r="G3516" s="244"/>
      <c r="H3516" s="245" t="s">
        <v>1</v>
      </c>
      <c r="I3516" s="247"/>
      <c r="J3516" s="244"/>
      <c r="K3516" s="244"/>
      <c r="L3516" s="248"/>
      <c r="M3516" s="249"/>
      <c r="N3516" s="250"/>
      <c r="O3516" s="250"/>
      <c r="P3516" s="250"/>
      <c r="Q3516" s="250"/>
      <c r="R3516" s="250"/>
      <c r="S3516" s="250"/>
      <c r="T3516" s="251"/>
      <c r="U3516" s="13"/>
      <c r="V3516" s="13"/>
      <c r="W3516" s="13"/>
      <c r="X3516" s="13"/>
      <c r="Y3516" s="13"/>
      <c r="Z3516" s="13"/>
      <c r="AA3516" s="13"/>
      <c r="AB3516" s="13"/>
      <c r="AC3516" s="13"/>
      <c r="AD3516" s="13"/>
      <c r="AE3516" s="13"/>
      <c r="AT3516" s="252" t="s">
        <v>188</v>
      </c>
      <c r="AU3516" s="252" t="s">
        <v>82</v>
      </c>
      <c r="AV3516" s="13" t="s">
        <v>80</v>
      </c>
      <c r="AW3516" s="13" t="s">
        <v>30</v>
      </c>
      <c r="AX3516" s="13" t="s">
        <v>73</v>
      </c>
      <c r="AY3516" s="252" t="s">
        <v>129</v>
      </c>
    </row>
    <row r="3517" spans="1:51" s="13" customFormat="1" ht="12">
      <c r="A3517" s="13"/>
      <c r="B3517" s="243"/>
      <c r="C3517" s="244"/>
      <c r="D3517" s="234" t="s">
        <v>188</v>
      </c>
      <c r="E3517" s="245" t="s">
        <v>1</v>
      </c>
      <c r="F3517" s="246" t="s">
        <v>388</v>
      </c>
      <c r="G3517" s="244"/>
      <c r="H3517" s="245" t="s">
        <v>1</v>
      </c>
      <c r="I3517" s="247"/>
      <c r="J3517" s="244"/>
      <c r="K3517" s="244"/>
      <c r="L3517" s="248"/>
      <c r="M3517" s="249"/>
      <c r="N3517" s="250"/>
      <c r="O3517" s="250"/>
      <c r="P3517" s="250"/>
      <c r="Q3517" s="250"/>
      <c r="R3517" s="250"/>
      <c r="S3517" s="250"/>
      <c r="T3517" s="251"/>
      <c r="U3517" s="13"/>
      <c r="V3517" s="13"/>
      <c r="W3517" s="13"/>
      <c r="X3517" s="13"/>
      <c r="Y3517" s="13"/>
      <c r="Z3517" s="13"/>
      <c r="AA3517" s="13"/>
      <c r="AB3517" s="13"/>
      <c r="AC3517" s="13"/>
      <c r="AD3517" s="13"/>
      <c r="AE3517" s="13"/>
      <c r="AT3517" s="252" t="s">
        <v>188</v>
      </c>
      <c r="AU3517" s="252" t="s">
        <v>82</v>
      </c>
      <c r="AV3517" s="13" t="s">
        <v>80</v>
      </c>
      <c r="AW3517" s="13" t="s">
        <v>30</v>
      </c>
      <c r="AX3517" s="13" t="s">
        <v>73</v>
      </c>
      <c r="AY3517" s="252" t="s">
        <v>129</v>
      </c>
    </row>
    <row r="3518" spans="1:51" s="14" customFormat="1" ht="12">
      <c r="A3518" s="14"/>
      <c r="B3518" s="253"/>
      <c r="C3518" s="254"/>
      <c r="D3518" s="234" t="s">
        <v>188</v>
      </c>
      <c r="E3518" s="255" t="s">
        <v>1</v>
      </c>
      <c r="F3518" s="256" t="s">
        <v>1923</v>
      </c>
      <c r="G3518" s="254"/>
      <c r="H3518" s="257">
        <v>2.05</v>
      </c>
      <c r="I3518" s="258"/>
      <c r="J3518" s="254"/>
      <c r="K3518" s="254"/>
      <c r="L3518" s="259"/>
      <c r="M3518" s="260"/>
      <c r="N3518" s="261"/>
      <c r="O3518" s="261"/>
      <c r="P3518" s="261"/>
      <c r="Q3518" s="261"/>
      <c r="R3518" s="261"/>
      <c r="S3518" s="261"/>
      <c r="T3518" s="262"/>
      <c r="U3518" s="14"/>
      <c r="V3518" s="14"/>
      <c r="W3518" s="14"/>
      <c r="X3518" s="14"/>
      <c r="Y3518" s="14"/>
      <c r="Z3518" s="14"/>
      <c r="AA3518" s="14"/>
      <c r="AB3518" s="14"/>
      <c r="AC3518" s="14"/>
      <c r="AD3518" s="14"/>
      <c r="AE3518" s="14"/>
      <c r="AT3518" s="263" t="s">
        <v>188</v>
      </c>
      <c r="AU3518" s="263" t="s">
        <v>82</v>
      </c>
      <c r="AV3518" s="14" t="s">
        <v>82</v>
      </c>
      <c r="AW3518" s="14" t="s">
        <v>30</v>
      </c>
      <c r="AX3518" s="14" t="s">
        <v>73</v>
      </c>
      <c r="AY3518" s="263" t="s">
        <v>129</v>
      </c>
    </row>
    <row r="3519" spans="1:51" s="16" customFormat="1" ht="12">
      <c r="A3519" s="16"/>
      <c r="B3519" s="286"/>
      <c r="C3519" s="287"/>
      <c r="D3519" s="234" t="s">
        <v>188</v>
      </c>
      <c r="E3519" s="288" t="s">
        <v>1</v>
      </c>
      <c r="F3519" s="289" t="s">
        <v>451</v>
      </c>
      <c r="G3519" s="287"/>
      <c r="H3519" s="290">
        <v>2.05</v>
      </c>
      <c r="I3519" s="291"/>
      <c r="J3519" s="287"/>
      <c r="K3519" s="287"/>
      <c r="L3519" s="292"/>
      <c r="M3519" s="293"/>
      <c r="N3519" s="294"/>
      <c r="O3519" s="294"/>
      <c r="P3519" s="294"/>
      <c r="Q3519" s="294"/>
      <c r="R3519" s="294"/>
      <c r="S3519" s="294"/>
      <c r="T3519" s="295"/>
      <c r="U3519" s="16"/>
      <c r="V3519" s="16"/>
      <c r="W3519" s="16"/>
      <c r="X3519" s="16"/>
      <c r="Y3519" s="16"/>
      <c r="Z3519" s="16"/>
      <c r="AA3519" s="16"/>
      <c r="AB3519" s="16"/>
      <c r="AC3519" s="16"/>
      <c r="AD3519" s="16"/>
      <c r="AE3519" s="16"/>
      <c r="AT3519" s="296" t="s">
        <v>188</v>
      </c>
      <c r="AU3519" s="296" t="s">
        <v>82</v>
      </c>
      <c r="AV3519" s="16" t="s">
        <v>141</v>
      </c>
      <c r="AW3519" s="16" t="s">
        <v>30</v>
      </c>
      <c r="AX3519" s="16" t="s">
        <v>73</v>
      </c>
      <c r="AY3519" s="296" t="s">
        <v>129</v>
      </c>
    </row>
    <row r="3520" spans="1:51" s="13" customFormat="1" ht="12">
      <c r="A3520" s="13"/>
      <c r="B3520" s="243"/>
      <c r="C3520" s="244"/>
      <c r="D3520" s="234" t="s">
        <v>188</v>
      </c>
      <c r="E3520" s="245" t="s">
        <v>1</v>
      </c>
      <c r="F3520" s="246" t="s">
        <v>389</v>
      </c>
      <c r="G3520" s="244"/>
      <c r="H3520" s="245" t="s">
        <v>1</v>
      </c>
      <c r="I3520" s="247"/>
      <c r="J3520" s="244"/>
      <c r="K3520" s="244"/>
      <c r="L3520" s="248"/>
      <c r="M3520" s="249"/>
      <c r="N3520" s="250"/>
      <c r="O3520" s="250"/>
      <c r="P3520" s="250"/>
      <c r="Q3520" s="250"/>
      <c r="R3520" s="250"/>
      <c r="S3520" s="250"/>
      <c r="T3520" s="251"/>
      <c r="U3520" s="13"/>
      <c r="V3520" s="13"/>
      <c r="W3520" s="13"/>
      <c r="X3520" s="13"/>
      <c r="Y3520" s="13"/>
      <c r="Z3520" s="13"/>
      <c r="AA3520" s="13"/>
      <c r="AB3520" s="13"/>
      <c r="AC3520" s="13"/>
      <c r="AD3520" s="13"/>
      <c r="AE3520" s="13"/>
      <c r="AT3520" s="252" t="s">
        <v>188</v>
      </c>
      <c r="AU3520" s="252" t="s">
        <v>82</v>
      </c>
      <c r="AV3520" s="13" t="s">
        <v>80</v>
      </c>
      <c r="AW3520" s="13" t="s">
        <v>30</v>
      </c>
      <c r="AX3520" s="13" t="s">
        <v>73</v>
      </c>
      <c r="AY3520" s="252" t="s">
        <v>129</v>
      </c>
    </row>
    <row r="3521" spans="1:51" s="13" customFormat="1" ht="12">
      <c r="A3521" s="13"/>
      <c r="B3521" s="243"/>
      <c r="C3521" s="244"/>
      <c r="D3521" s="234" t="s">
        <v>188</v>
      </c>
      <c r="E3521" s="245" t="s">
        <v>1</v>
      </c>
      <c r="F3521" s="246" t="s">
        <v>403</v>
      </c>
      <c r="G3521" s="244"/>
      <c r="H3521" s="245" t="s">
        <v>1</v>
      </c>
      <c r="I3521" s="247"/>
      <c r="J3521" s="244"/>
      <c r="K3521" s="244"/>
      <c r="L3521" s="248"/>
      <c r="M3521" s="249"/>
      <c r="N3521" s="250"/>
      <c r="O3521" s="250"/>
      <c r="P3521" s="250"/>
      <c r="Q3521" s="250"/>
      <c r="R3521" s="250"/>
      <c r="S3521" s="250"/>
      <c r="T3521" s="251"/>
      <c r="U3521" s="13"/>
      <c r="V3521" s="13"/>
      <c r="W3521" s="13"/>
      <c r="X3521" s="13"/>
      <c r="Y3521" s="13"/>
      <c r="Z3521" s="13"/>
      <c r="AA3521" s="13"/>
      <c r="AB3521" s="13"/>
      <c r="AC3521" s="13"/>
      <c r="AD3521" s="13"/>
      <c r="AE3521" s="13"/>
      <c r="AT3521" s="252" t="s">
        <v>188</v>
      </c>
      <c r="AU3521" s="252" t="s">
        <v>82</v>
      </c>
      <c r="AV3521" s="13" t="s">
        <v>80</v>
      </c>
      <c r="AW3521" s="13" t="s">
        <v>30</v>
      </c>
      <c r="AX3521" s="13" t="s">
        <v>73</v>
      </c>
      <c r="AY3521" s="252" t="s">
        <v>129</v>
      </c>
    </row>
    <row r="3522" spans="1:51" s="14" customFormat="1" ht="12">
      <c r="A3522" s="14"/>
      <c r="B3522" s="253"/>
      <c r="C3522" s="254"/>
      <c r="D3522" s="234" t="s">
        <v>188</v>
      </c>
      <c r="E3522" s="255" t="s">
        <v>1</v>
      </c>
      <c r="F3522" s="256" t="s">
        <v>1923</v>
      </c>
      <c r="G3522" s="254"/>
      <c r="H3522" s="257">
        <v>2.05</v>
      </c>
      <c r="I3522" s="258"/>
      <c r="J3522" s="254"/>
      <c r="K3522" s="254"/>
      <c r="L3522" s="259"/>
      <c r="M3522" s="260"/>
      <c r="N3522" s="261"/>
      <c r="O3522" s="261"/>
      <c r="P3522" s="261"/>
      <c r="Q3522" s="261"/>
      <c r="R3522" s="261"/>
      <c r="S3522" s="261"/>
      <c r="T3522" s="262"/>
      <c r="U3522" s="14"/>
      <c r="V3522" s="14"/>
      <c r="W3522" s="14"/>
      <c r="X3522" s="14"/>
      <c r="Y3522" s="14"/>
      <c r="Z3522" s="14"/>
      <c r="AA3522" s="14"/>
      <c r="AB3522" s="14"/>
      <c r="AC3522" s="14"/>
      <c r="AD3522" s="14"/>
      <c r="AE3522" s="14"/>
      <c r="AT3522" s="263" t="s">
        <v>188</v>
      </c>
      <c r="AU3522" s="263" t="s">
        <v>82</v>
      </c>
      <c r="AV3522" s="14" t="s">
        <v>82</v>
      </c>
      <c r="AW3522" s="14" t="s">
        <v>30</v>
      </c>
      <c r="AX3522" s="14" t="s">
        <v>73</v>
      </c>
      <c r="AY3522" s="263" t="s">
        <v>129</v>
      </c>
    </row>
    <row r="3523" spans="1:51" s="13" customFormat="1" ht="12">
      <c r="A3523" s="13"/>
      <c r="B3523" s="243"/>
      <c r="C3523" s="244"/>
      <c r="D3523" s="234" t="s">
        <v>188</v>
      </c>
      <c r="E3523" s="245" t="s">
        <v>1</v>
      </c>
      <c r="F3523" s="246" t="s">
        <v>404</v>
      </c>
      <c r="G3523" s="244"/>
      <c r="H3523" s="245" t="s">
        <v>1</v>
      </c>
      <c r="I3523" s="247"/>
      <c r="J3523" s="244"/>
      <c r="K3523" s="244"/>
      <c r="L3523" s="248"/>
      <c r="M3523" s="249"/>
      <c r="N3523" s="250"/>
      <c r="O3523" s="250"/>
      <c r="P3523" s="250"/>
      <c r="Q3523" s="250"/>
      <c r="R3523" s="250"/>
      <c r="S3523" s="250"/>
      <c r="T3523" s="251"/>
      <c r="U3523" s="13"/>
      <c r="V3523" s="13"/>
      <c r="W3523" s="13"/>
      <c r="X3523" s="13"/>
      <c r="Y3523" s="13"/>
      <c r="Z3523" s="13"/>
      <c r="AA3523" s="13"/>
      <c r="AB3523" s="13"/>
      <c r="AC3523" s="13"/>
      <c r="AD3523" s="13"/>
      <c r="AE3523" s="13"/>
      <c r="AT3523" s="252" t="s">
        <v>188</v>
      </c>
      <c r="AU3523" s="252" t="s">
        <v>82</v>
      </c>
      <c r="AV3523" s="13" t="s">
        <v>80</v>
      </c>
      <c r="AW3523" s="13" t="s">
        <v>30</v>
      </c>
      <c r="AX3523" s="13" t="s">
        <v>73</v>
      </c>
      <c r="AY3523" s="252" t="s">
        <v>129</v>
      </c>
    </row>
    <row r="3524" spans="1:51" s="14" customFormat="1" ht="12">
      <c r="A3524" s="14"/>
      <c r="B3524" s="253"/>
      <c r="C3524" s="254"/>
      <c r="D3524" s="234" t="s">
        <v>188</v>
      </c>
      <c r="E3524" s="255" t="s">
        <v>1</v>
      </c>
      <c r="F3524" s="256" t="s">
        <v>1923</v>
      </c>
      <c r="G3524" s="254"/>
      <c r="H3524" s="257">
        <v>2.05</v>
      </c>
      <c r="I3524" s="258"/>
      <c r="J3524" s="254"/>
      <c r="K3524" s="254"/>
      <c r="L3524" s="259"/>
      <c r="M3524" s="260"/>
      <c r="N3524" s="261"/>
      <c r="O3524" s="261"/>
      <c r="P3524" s="261"/>
      <c r="Q3524" s="261"/>
      <c r="R3524" s="261"/>
      <c r="S3524" s="261"/>
      <c r="T3524" s="262"/>
      <c r="U3524" s="14"/>
      <c r="V3524" s="14"/>
      <c r="W3524" s="14"/>
      <c r="X3524" s="14"/>
      <c r="Y3524" s="14"/>
      <c r="Z3524" s="14"/>
      <c r="AA3524" s="14"/>
      <c r="AB3524" s="14"/>
      <c r="AC3524" s="14"/>
      <c r="AD3524" s="14"/>
      <c r="AE3524" s="14"/>
      <c r="AT3524" s="263" t="s">
        <v>188</v>
      </c>
      <c r="AU3524" s="263" t="s">
        <v>82</v>
      </c>
      <c r="AV3524" s="14" t="s">
        <v>82</v>
      </c>
      <c r="AW3524" s="14" t="s">
        <v>30</v>
      </c>
      <c r="AX3524" s="14" t="s">
        <v>73</v>
      </c>
      <c r="AY3524" s="263" t="s">
        <v>129</v>
      </c>
    </row>
    <row r="3525" spans="1:51" s="13" customFormat="1" ht="12">
      <c r="A3525" s="13"/>
      <c r="B3525" s="243"/>
      <c r="C3525" s="244"/>
      <c r="D3525" s="234" t="s">
        <v>188</v>
      </c>
      <c r="E3525" s="245" t="s">
        <v>1</v>
      </c>
      <c r="F3525" s="246" t="s">
        <v>407</v>
      </c>
      <c r="G3525" s="244"/>
      <c r="H3525" s="245" t="s">
        <v>1</v>
      </c>
      <c r="I3525" s="247"/>
      <c r="J3525" s="244"/>
      <c r="K3525" s="244"/>
      <c r="L3525" s="248"/>
      <c r="M3525" s="249"/>
      <c r="N3525" s="250"/>
      <c r="O3525" s="250"/>
      <c r="P3525" s="250"/>
      <c r="Q3525" s="250"/>
      <c r="R3525" s="250"/>
      <c r="S3525" s="250"/>
      <c r="T3525" s="251"/>
      <c r="U3525" s="13"/>
      <c r="V3525" s="13"/>
      <c r="W3525" s="13"/>
      <c r="X3525" s="13"/>
      <c r="Y3525" s="13"/>
      <c r="Z3525" s="13"/>
      <c r="AA3525" s="13"/>
      <c r="AB3525" s="13"/>
      <c r="AC3525" s="13"/>
      <c r="AD3525" s="13"/>
      <c r="AE3525" s="13"/>
      <c r="AT3525" s="252" t="s">
        <v>188</v>
      </c>
      <c r="AU3525" s="252" t="s">
        <v>82</v>
      </c>
      <c r="AV3525" s="13" t="s">
        <v>80</v>
      </c>
      <c r="AW3525" s="13" t="s">
        <v>30</v>
      </c>
      <c r="AX3525" s="13" t="s">
        <v>73</v>
      </c>
      <c r="AY3525" s="252" t="s">
        <v>129</v>
      </c>
    </row>
    <row r="3526" spans="1:51" s="14" customFormat="1" ht="12">
      <c r="A3526" s="14"/>
      <c r="B3526" s="253"/>
      <c r="C3526" s="254"/>
      <c r="D3526" s="234" t="s">
        <v>188</v>
      </c>
      <c r="E3526" s="255" t="s">
        <v>1</v>
      </c>
      <c r="F3526" s="256" t="s">
        <v>1923</v>
      </c>
      <c r="G3526" s="254"/>
      <c r="H3526" s="257">
        <v>2.05</v>
      </c>
      <c r="I3526" s="258"/>
      <c r="J3526" s="254"/>
      <c r="K3526" s="254"/>
      <c r="L3526" s="259"/>
      <c r="M3526" s="260"/>
      <c r="N3526" s="261"/>
      <c r="O3526" s="261"/>
      <c r="P3526" s="261"/>
      <c r="Q3526" s="261"/>
      <c r="R3526" s="261"/>
      <c r="S3526" s="261"/>
      <c r="T3526" s="262"/>
      <c r="U3526" s="14"/>
      <c r="V3526" s="14"/>
      <c r="W3526" s="14"/>
      <c r="X3526" s="14"/>
      <c r="Y3526" s="14"/>
      <c r="Z3526" s="14"/>
      <c r="AA3526" s="14"/>
      <c r="AB3526" s="14"/>
      <c r="AC3526" s="14"/>
      <c r="AD3526" s="14"/>
      <c r="AE3526" s="14"/>
      <c r="AT3526" s="263" t="s">
        <v>188</v>
      </c>
      <c r="AU3526" s="263" t="s">
        <v>82</v>
      </c>
      <c r="AV3526" s="14" t="s">
        <v>82</v>
      </c>
      <c r="AW3526" s="14" t="s">
        <v>30</v>
      </c>
      <c r="AX3526" s="14" t="s">
        <v>73</v>
      </c>
      <c r="AY3526" s="263" t="s">
        <v>129</v>
      </c>
    </row>
    <row r="3527" spans="1:51" s="16" customFormat="1" ht="12">
      <c r="A3527" s="16"/>
      <c r="B3527" s="286"/>
      <c r="C3527" s="287"/>
      <c r="D3527" s="234" t="s">
        <v>188</v>
      </c>
      <c r="E3527" s="288" t="s">
        <v>1</v>
      </c>
      <c r="F3527" s="289" t="s">
        <v>451</v>
      </c>
      <c r="G3527" s="287"/>
      <c r="H3527" s="290">
        <v>6.1499999999999995</v>
      </c>
      <c r="I3527" s="291"/>
      <c r="J3527" s="287"/>
      <c r="K3527" s="287"/>
      <c r="L3527" s="292"/>
      <c r="M3527" s="293"/>
      <c r="N3527" s="294"/>
      <c r="O3527" s="294"/>
      <c r="P3527" s="294"/>
      <c r="Q3527" s="294"/>
      <c r="R3527" s="294"/>
      <c r="S3527" s="294"/>
      <c r="T3527" s="295"/>
      <c r="U3527" s="16"/>
      <c r="V3527" s="16"/>
      <c r="W3527" s="16"/>
      <c r="X3527" s="16"/>
      <c r="Y3527" s="16"/>
      <c r="Z3527" s="16"/>
      <c r="AA3527" s="16"/>
      <c r="AB3527" s="16"/>
      <c r="AC3527" s="16"/>
      <c r="AD3527" s="16"/>
      <c r="AE3527" s="16"/>
      <c r="AT3527" s="296" t="s">
        <v>188</v>
      </c>
      <c r="AU3527" s="296" t="s">
        <v>82</v>
      </c>
      <c r="AV3527" s="16" t="s">
        <v>141</v>
      </c>
      <c r="AW3527" s="16" t="s">
        <v>30</v>
      </c>
      <c r="AX3527" s="16" t="s">
        <v>73</v>
      </c>
      <c r="AY3527" s="296" t="s">
        <v>129</v>
      </c>
    </row>
    <row r="3528" spans="1:51" s="15" customFormat="1" ht="12">
      <c r="A3528" s="15"/>
      <c r="B3528" s="264"/>
      <c r="C3528" s="265"/>
      <c r="D3528" s="234" t="s">
        <v>188</v>
      </c>
      <c r="E3528" s="266" t="s">
        <v>1</v>
      </c>
      <c r="F3528" s="267" t="s">
        <v>197</v>
      </c>
      <c r="G3528" s="265"/>
      <c r="H3528" s="268">
        <v>8.2</v>
      </c>
      <c r="I3528" s="269"/>
      <c r="J3528" s="265"/>
      <c r="K3528" s="265"/>
      <c r="L3528" s="270"/>
      <c r="M3528" s="271"/>
      <c r="N3528" s="272"/>
      <c r="O3528" s="272"/>
      <c r="P3528" s="272"/>
      <c r="Q3528" s="272"/>
      <c r="R3528" s="272"/>
      <c r="S3528" s="272"/>
      <c r="T3528" s="273"/>
      <c r="U3528" s="15"/>
      <c r="V3528" s="15"/>
      <c r="W3528" s="15"/>
      <c r="X3528" s="15"/>
      <c r="Y3528" s="15"/>
      <c r="Z3528" s="15"/>
      <c r="AA3528" s="15"/>
      <c r="AB3528" s="15"/>
      <c r="AC3528" s="15"/>
      <c r="AD3528" s="15"/>
      <c r="AE3528" s="15"/>
      <c r="AT3528" s="274" t="s">
        <v>188</v>
      </c>
      <c r="AU3528" s="274" t="s">
        <v>82</v>
      </c>
      <c r="AV3528" s="15" t="s">
        <v>136</v>
      </c>
      <c r="AW3528" s="15" t="s">
        <v>30</v>
      </c>
      <c r="AX3528" s="15" t="s">
        <v>80</v>
      </c>
      <c r="AY3528" s="274" t="s">
        <v>129</v>
      </c>
    </row>
    <row r="3529" spans="1:65" s="2" customFormat="1" ht="37.8" customHeight="1">
      <c r="A3529" s="39"/>
      <c r="B3529" s="40"/>
      <c r="C3529" s="220" t="s">
        <v>1137</v>
      </c>
      <c r="D3529" s="220" t="s">
        <v>132</v>
      </c>
      <c r="E3529" s="221" t="s">
        <v>1924</v>
      </c>
      <c r="F3529" s="222" t="s">
        <v>1925</v>
      </c>
      <c r="G3529" s="223" t="s">
        <v>230</v>
      </c>
      <c r="H3529" s="224">
        <v>30.6</v>
      </c>
      <c r="I3529" s="225"/>
      <c r="J3529" s="226">
        <f>ROUND(I3529*H3529,2)</f>
        <v>0</v>
      </c>
      <c r="K3529" s="227"/>
      <c r="L3529" s="45"/>
      <c r="M3529" s="228" t="s">
        <v>1</v>
      </c>
      <c r="N3529" s="229" t="s">
        <v>38</v>
      </c>
      <c r="O3529" s="92"/>
      <c r="P3529" s="230">
        <f>O3529*H3529</f>
        <v>0</v>
      </c>
      <c r="Q3529" s="230">
        <v>0</v>
      </c>
      <c r="R3529" s="230">
        <f>Q3529*H3529</f>
        <v>0</v>
      </c>
      <c r="S3529" s="230">
        <v>0</v>
      </c>
      <c r="T3529" s="231">
        <f>S3529*H3529</f>
        <v>0</v>
      </c>
      <c r="U3529" s="39"/>
      <c r="V3529" s="39"/>
      <c r="W3529" s="39"/>
      <c r="X3529" s="39"/>
      <c r="Y3529" s="39"/>
      <c r="Z3529" s="39"/>
      <c r="AA3529" s="39"/>
      <c r="AB3529" s="39"/>
      <c r="AC3529" s="39"/>
      <c r="AD3529" s="39"/>
      <c r="AE3529" s="39"/>
      <c r="AR3529" s="232" t="s">
        <v>248</v>
      </c>
      <c r="AT3529" s="232" t="s">
        <v>132</v>
      </c>
      <c r="AU3529" s="232" t="s">
        <v>82</v>
      </c>
      <c r="AY3529" s="18" t="s">
        <v>129</v>
      </c>
      <c r="BE3529" s="233">
        <f>IF(N3529="základní",J3529,0)</f>
        <v>0</v>
      </c>
      <c r="BF3529" s="233">
        <f>IF(N3529="snížená",J3529,0)</f>
        <v>0</v>
      </c>
      <c r="BG3529" s="233">
        <f>IF(N3529="zákl. přenesená",J3529,0)</f>
        <v>0</v>
      </c>
      <c r="BH3529" s="233">
        <f>IF(N3529="sníž. přenesená",J3529,0)</f>
        <v>0</v>
      </c>
      <c r="BI3529" s="233">
        <f>IF(N3529="nulová",J3529,0)</f>
        <v>0</v>
      </c>
      <c r="BJ3529" s="18" t="s">
        <v>80</v>
      </c>
      <c r="BK3529" s="233">
        <f>ROUND(I3529*H3529,2)</f>
        <v>0</v>
      </c>
      <c r="BL3529" s="18" t="s">
        <v>248</v>
      </c>
      <c r="BM3529" s="232" t="s">
        <v>1926</v>
      </c>
    </row>
    <row r="3530" spans="1:47" s="2" customFormat="1" ht="12">
      <c r="A3530" s="39"/>
      <c r="B3530" s="40"/>
      <c r="C3530" s="41"/>
      <c r="D3530" s="234" t="s">
        <v>137</v>
      </c>
      <c r="E3530" s="41"/>
      <c r="F3530" s="235" t="s">
        <v>1925</v>
      </c>
      <c r="G3530" s="41"/>
      <c r="H3530" s="41"/>
      <c r="I3530" s="236"/>
      <c r="J3530" s="41"/>
      <c r="K3530" s="41"/>
      <c r="L3530" s="45"/>
      <c r="M3530" s="237"/>
      <c r="N3530" s="238"/>
      <c r="O3530" s="92"/>
      <c r="P3530" s="92"/>
      <c r="Q3530" s="92"/>
      <c r="R3530" s="92"/>
      <c r="S3530" s="92"/>
      <c r="T3530" s="93"/>
      <c r="U3530" s="39"/>
      <c r="V3530" s="39"/>
      <c r="W3530" s="39"/>
      <c r="X3530" s="39"/>
      <c r="Y3530" s="39"/>
      <c r="Z3530" s="39"/>
      <c r="AA3530" s="39"/>
      <c r="AB3530" s="39"/>
      <c r="AC3530" s="39"/>
      <c r="AD3530" s="39"/>
      <c r="AE3530" s="39"/>
      <c r="AT3530" s="18" t="s">
        <v>137</v>
      </c>
      <c r="AU3530" s="18" t="s">
        <v>82</v>
      </c>
    </row>
    <row r="3531" spans="1:51" s="13" customFormat="1" ht="12">
      <c r="A3531" s="13"/>
      <c r="B3531" s="243"/>
      <c r="C3531" s="244"/>
      <c r="D3531" s="234" t="s">
        <v>188</v>
      </c>
      <c r="E3531" s="245" t="s">
        <v>1</v>
      </c>
      <c r="F3531" s="246" t="s">
        <v>374</v>
      </c>
      <c r="G3531" s="244"/>
      <c r="H3531" s="245" t="s">
        <v>1</v>
      </c>
      <c r="I3531" s="247"/>
      <c r="J3531" s="244"/>
      <c r="K3531" s="244"/>
      <c r="L3531" s="248"/>
      <c r="M3531" s="249"/>
      <c r="N3531" s="250"/>
      <c r="O3531" s="250"/>
      <c r="P3531" s="250"/>
      <c r="Q3531" s="250"/>
      <c r="R3531" s="250"/>
      <c r="S3531" s="250"/>
      <c r="T3531" s="251"/>
      <c r="U3531" s="13"/>
      <c r="V3531" s="13"/>
      <c r="W3531" s="13"/>
      <c r="X3531" s="13"/>
      <c r="Y3531" s="13"/>
      <c r="Z3531" s="13"/>
      <c r="AA3531" s="13"/>
      <c r="AB3531" s="13"/>
      <c r="AC3531" s="13"/>
      <c r="AD3531" s="13"/>
      <c r="AE3531" s="13"/>
      <c r="AT3531" s="252" t="s">
        <v>188</v>
      </c>
      <c r="AU3531" s="252" t="s">
        <v>82</v>
      </c>
      <c r="AV3531" s="13" t="s">
        <v>80</v>
      </c>
      <c r="AW3531" s="13" t="s">
        <v>30</v>
      </c>
      <c r="AX3531" s="13" t="s">
        <v>73</v>
      </c>
      <c r="AY3531" s="252" t="s">
        <v>129</v>
      </c>
    </row>
    <row r="3532" spans="1:51" s="13" customFormat="1" ht="12">
      <c r="A3532" s="13"/>
      <c r="B3532" s="243"/>
      <c r="C3532" s="244"/>
      <c r="D3532" s="234" t="s">
        <v>188</v>
      </c>
      <c r="E3532" s="245" t="s">
        <v>1</v>
      </c>
      <c r="F3532" s="246" t="s">
        <v>602</v>
      </c>
      <c r="G3532" s="244"/>
      <c r="H3532" s="245" t="s">
        <v>1</v>
      </c>
      <c r="I3532" s="247"/>
      <c r="J3532" s="244"/>
      <c r="K3532" s="244"/>
      <c r="L3532" s="248"/>
      <c r="M3532" s="249"/>
      <c r="N3532" s="250"/>
      <c r="O3532" s="250"/>
      <c r="P3532" s="250"/>
      <c r="Q3532" s="250"/>
      <c r="R3532" s="250"/>
      <c r="S3532" s="250"/>
      <c r="T3532" s="251"/>
      <c r="U3532" s="13"/>
      <c r="V3532" s="13"/>
      <c r="W3532" s="13"/>
      <c r="X3532" s="13"/>
      <c r="Y3532" s="13"/>
      <c r="Z3532" s="13"/>
      <c r="AA3532" s="13"/>
      <c r="AB3532" s="13"/>
      <c r="AC3532" s="13"/>
      <c r="AD3532" s="13"/>
      <c r="AE3532" s="13"/>
      <c r="AT3532" s="252" t="s">
        <v>188</v>
      </c>
      <c r="AU3532" s="252" t="s">
        <v>82</v>
      </c>
      <c r="AV3532" s="13" t="s">
        <v>80</v>
      </c>
      <c r="AW3532" s="13" t="s">
        <v>30</v>
      </c>
      <c r="AX3532" s="13" t="s">
        <v>73</v>
      </c>
      <c r="AY3532" s="252" t="s">
        <v>129</v>
      </c>
    </row>
    <row r="3533" spans="1:51" s="14" customFormat="1" ht="12">
      <c r="A3533" s="14"/>
      <c r="B3533" s="253"/>
      <c r="C3533" s="254"/>
      <c r="D3533" s="234" t="s">
        <v>188</v>
      </c>
      <c r="E3533" s="255" t="s">
        <v>1</v>
      </c>
      <c r="F3533" s="256" t="s">
        <v>1927</v>
      </c>
      <c r="G3533" s="254"/>
      <c r="H3533" s="257">
        <v>4.8</v>
      </c>
      <c r="I3533" s="258"/>
      <c r="J3533" s="254"/>
      <c r="K3533" s="254"/>
      <c r="L3533" s="259"/>
      <c r="M3533" s="260"/>
      <c r="N3533" s="261"/>
      <c r="O3533" s="261"/>
      <c r="P3533" s="261"/>
      <c r="Q3533" s="261"/>
      <c r="R3533" s="261"/>
      <c r="S3533" s="261"/>
      <c r="T3533" s="262"/>
      <c r="U3533" s="14"/>
      <c r="V3533" s="14"/>
      <c r="W3533" s="14"/>
      <c r="X3533" s="14"/>
      <c r="Y3533" s="14"/>
      <c r="Z3533" s="14"/>
      <c r="AA3533" s="14"/>
      <c r="AB3533" s="14"/>
      <c r="AC3533" s="14"/>
      <c r="AD3533" s="14"/>
      <c r="AE3533" s="14"/>
      <c r="AT3533" s="263" t="s">
        <v>188</v>
      </c>
      <c r="AU3533" s="263" t="s">
        <v>82</v>
      </c>
      <c r="AV3533" s="14" t="s">
        <v>82</v>
      </c>
      <c r="AW3533" s="14" t="s">
        <v>30</v>
      </c>
      <c r="AX3533" s="14" t="s">
        <v>73</v>
      </c>
      <c r="AY3533" s="263" t="s">
        <v>129</v>
      </c>
    </row>
    <row r="3534" spans="1:51" s="13" customFormat="1" ht="12">
      <c r="A3534" s="13"/>
      <c r="B3534" s="243"/>
      <c r="C3534" s="244"/>
      <c r="D3534" s="234" t="s">
        <v>188</v>
      </c>
      <c r="E3534" s="245" t="s">
        <v>1</v>
      </c>
      <c r="F3534" s="246" t="s">
        <v>388</v>
      </c>
      <c r="G3534" s="244"/>
      <c r="H3534" s="245" t="s">
        <v>1</v>
      </c>
      <c r="I3534" s="247"/>
      <c r="J3534" s="244"/>
      <c r="K3534" s="244"/>
      <c r="L3534" s="248"/>
      <c r="M3534" s="249"/>
      <c r="N3534" s="250"/>
      <c r="O3534" s="250"/>
      <c r="P3534" s="250"/>
      <c r="Q3534" s="250"/>
      <c r="R3534" s="250"/>
      <c r="S3534" s="250"/>
      <c r="T3534" s="251"/>
      <c r="U3534" s="13"/>
      <c r="V3534" s="13"/>
      <c r="W3534" s="13"/>
      <c r="X3534" s="13"/>
      <c r="Y3534" s="13"/>
      <c r="Z3534" s="13"/>
      <c r="AA3534" s="13"/>
      <c r="AB3534" s="13"/>
      <c r="AC3534" s="13"/>
      <c r="AD3534" s="13"/>
      <c r="AE3534" s="13"/>
      <c r="AT3534" s="252" t="s">
        <v>188</v>
      </c>
      <c r="AU3534" s="252" t="s">
        <v>82</v>
      </c>
      <c r="AV3534" s="13" t="s">
        <v>80</v>
      </c>
      <c r="AW3534" s="13" t="s">
        <v>30</v>
      </c>
      <c r="AX3534" s="13" t="s">
        <v>73</v>
      </c>
      <c r="AY3534" s="252" t="s">
        <v>129</v>
      </c>
    </row>
    <row r="3535" spans="1:51" s="14" customFormat="1" ht="12">
      <c r="A3535" s="14"/>
      <c r="B3535" s="253"/>
      <c r="C3535" s="254"/>
      <c r="D3535" s="234" t="s">
        <v>188</v>
      </c>
      <c r="E3535" s="255" t="s">
        <v>1</v>
      </c>
      <c r="F3535" s="256" t="s">
        <v>1928</v>
      </c>
      <c r="G3535" s="254"/>
      <c r="H3535" s="257">
        <v>4.05</v>
      </c>
      <c r="I3535" s="258"/>
      <c r="J3535" s="254"/>
      <c r="K3535" s="254"/>
      <c r="L3535" s="259"/>
      <c r="M3535" s="260"/>
      <c r="N3535" s="261"/>
      <c r="O3535" s="261"/>
      <c r="P3535" s="261"/>
      <c r="Q3535" s="261"/>
      <c r="R3535" s="261"/>
      <c r="S3535" s="261"/>
      <c r="T3535" s="262"/>
      <c r="U3535" s="14"/>
      <c r="V3535" s="14"/>
      <c r="W3535" s="14"/>
      <c r="X3535" s="14"/>
      <c r="Y3535" s="14"/>
      <c r="Z3535" s="14"/>
      <c r="AA3535" s="14"/>
      <c r="AB3535" s="14"/>
      <c r="AC3535" s="14"/>
      <c r="AD3535" s="14"/>
      <c r="AE3535" s="14"/>
      <c r="AT3535" s="263" t="s">
        <v>188</v>
      </c>
      <c r="AU3535" s="263" t="s">
        <v>82</v>
      </c>
      <c r="AV3535" s="14" t="s">
        <v>82</v>
      </c>
      <c r="AW3535" s="14" t="s">
        <v>30</v>
      </c>
      <c r="AX3535" s="14" t="s">
        <v>73</v>
      </c>
      <c r="AY3535" s="263" t="s">
        <v>129</v>
      </c>
    </row>
    <row r="3536" spans="1:51" s="16" customFormat="1" ht="12">
      <c r="A3536" s="16"/>
      <c r="B3536" s="286"/>
      <c r="C3536" s="287"/>
      <c r="D3536" s="234" t="s">
        <v>188</v>
      </c>
      <c r="E3536" s="288" t="s">
        <v>1</v>
      </c>
      <c r="F3536" s="289" t="s">
        <v>451</v>
      </c>
      <c r="G3536" s="287"/>
      <c r="H3536" s="290">
        <v>8.85</v>
      </c>
      <c r="I3536" s="291"/>
      <c r="J3536" s="287"/>
      <c r="K3536" s="287"/>
      <c r="L3536" s="292"/>
      <c r="M3536" s="293"/>
      <c r="N3536" s="294"/>
      <c r="O3536" s="294"/>
      <c r="P3536" s="294"/>
      <c r="Q3536" s="294"/>
      <c r="R3536" s="294"/>
      <c r="S3536" s="294"/>
      <c r="T3536" s="295"/>
      <c r="U3536" s="16"/>
      <c r="V3536" s="16"/>
      <c r="W3536" s="16"/>
      <c r="X3536" s="16"/>
      <c r="Y3536" s="16"/>
      <c r="Z3536" s="16"/>
      <c r="AA3536" s="16"/>
      <c r="AB3536" s="16"/>
      <c r="AC3536" s="16"/>
      <c r="AD3536" s="16"/>
      <c r="AE3536" s="16"/>
      <c r="AT3536" s="296" t="s">
        <v>188</v>
      </c>
      <c r="AU3536" s="296" t="s">
        <v>82</v>
      </c>
      <c r="AV3536" s="16" t="s">
        <v>141</v>
      </c>
      <c r="AW3536" s="16" t="s">
        <v>30</v>
      </c>
      <c r="AX3536" s="16" t="s">
        <v>73</v>
      </c>
      <c r="AY3536" s="296" t="s">
        <v>129</v>
      </c>
    </row>
    <row r="3537" spans="1:51" s="13" customFormat="1" ht="12">
      <c r="A3537" s="13"/>
      <c r="B3537" s="243"/>
      <c r="C3537" s="244"/>
      <c r="D3537" s="234" t="s">
        <v>188</v>
      </c>
      <c r="E3537" s="245" t="s">
        <v>1</v>
      </c>
      <c r="F3537" s="246" t="s">
        <v>389</v>
      </c>
      <c r="G3537" s="244"/>
      <c r="H3537" s="245" t="s">
        <v>1</v>
      </c>
      <c r="I3537" s="247"/>
      <c r="J3537" s="244"/>
      <c r="K3537" s="244"/>
      <c r="L3537" s="248"/>
      <c r="M3537" s="249"/>
      <c r="N3537" s="250"/>
      <c r="O3537" s="250"/>
      <c r="P3537" s="250"/>
      <c r="Q3537" s="250"/>
      <c r="R3537" s="250"/>
      <c r="S3537" s="250"/>
      <c r="T3537" s="251"/>
      <c r="U3537" s="13"/>
      <c r="V3537" s="13"/>
      <c r="W3537" s="13"/>
      <c r="X3537" s="13"/>
      <c r="Y3537" s="13"/>
      <c r="Z3537" s="13"/>
      <c r="AA3537" s="13"/>
      <c r="AB3537" s="13"/>
      <c r="AC3537" s="13"/>
      <c r="AD3537" s="13"/>
      <c r="AE3537" s="13"/>
      <c r="AT3537" s="252" t="s">
        <v>188</v>
      </c>
      <c r="AU3537" s="252" t="s">
        <v>82</v>
      </c>
      <c r="AV3537" s="13" t="s">
        <v>80</v>
      </c>
      <c r="AW3537" s="13" t="s">
        <v>30</v>
      </c>
      <c r="AX3537" s="13" t="s">
        <v>73</v>
      </c>
      <c r="AY3537" s="252" t="s">
        <v>129</v>
      </c>
    </row>
    <row r="3538" spans="1:51" s="13" customFormat="1" ht="12">
      <c r="A3538" s="13"/>
      <c r="B3538" s="243"/>
      <c r="C3538" s="244"/>
      <c r="D3538" s="234" t="s">
        <v>188</v>
      </c>
      <c r="E3538" s="245" t="s">
        <v>1</v>
      </c>
      <c r="F3538" s="246" t="s">
        <v>403</v>
      </c>
      <c r="G3538" s="244"/>
      <c r="H3538" s="245" t="s">
        <v>1</v>
      </c>
      <c r="I3538" s="247"/>
      <c r="J3538" s="244"/>
      <c r="K3538" s="244"/>
      <c r="L3538" s="248"/>
      <c r="M3538" s="249"/>
      <c r="N3538" s="250"/>
      <c r="O3538" s="250"/>
      <c r="P3538" s="250"/>
      <c r="Q3538" s="250"/>
      <c r="R3538" s="250"/>
      <c r="S3538" s="250"/>
      <c r="T3538" s="251"/>
      <c r="U3538" s="13"/>
      <c r="V3538" s="13"/>
      <c r="W3538" s="13"/>
      <c r="X3538" s="13"/>
      <c r="Y3538" s="13"/>
      <c r="Z3538" s="13"/>
      <c r="AA3538" s="13"/>
      <c r="AB3538" s="13"/>
      <c r="AC3538" s="13"/>
      <c r="AD3538" s="13"/>
      <c r="AE3538" s="13"/>
      <c r="AT3538" s="252" t="s">
        <v>188</v>
      </c>
      <c r="AU3538" s="252" t="s">
        <v>82</v>
      </c>
      <c r="AV3538" s="13" t="s">
        <v>80</v>
      </c>
      <c r="AW3538" s="13" t="s">
        <v>30</v>
      </c>
      <c r="AX3538" s="13" t="s">
        <v>73</v>
      </c>
      <c r="AY3538" s="252" t="s">
        <v>129</v>
      </c>
    </row>
    <row r="3539" spans="1:51" s="14" customFormat="1" ht="12">
      <c r="A3539" s="14"/>
      <c r="B3539" s="253"/>
      <c r="C3539" s="254"/>
      <c r="D3539" s="234" t="s">
        <v>188</v>
      </c>
      <c r="E3539" s="255" t="s">
        <v>1</v>
      </c>
      <c r="F3539" s="256" t="s">
        <v>1928</v>
      </c>
      <c r="G3539" s="254"/>
      <c r="H3539" s="257">
        <v>4.05</v>
      </c>
      <c r="I3539" s="258"/>
      <c r="J3539" s="254"/>
      <c r="K3539" s="254"/>
      <c r="L3539" s="259"/>
      <c r="M3539" s="260"/>
      <c r="N3539" s="261"/>
      <c r="O3539" s="261"/>
      <c r="P3539" s="261"/>
      <c r="Q3539" s="261"/>
      <c r="R3539" s="261"/>
      <c r="S3539" s="261"/>
      <c r="T3539" s="262"/>
      <c r="U3539" s="14"/>
      <c r="V3539" s="14"/>
      <c r="W3539" s="14"/>
      <c r="X3539" s="14"/>
      <c r="Y3539" s="14"/>
      <c r="Z3539" s="14"/>
      <c r="AA3539" s="14"/>
      <c r="AB3539" s="14"/>
      <c r="AC3539" s="14"/>
      <c r="AD3539" s="14"/>
      <c r="AE3539" s="14"/>
      <c r="AT3539" s="263" t="s">
        <v>188</v>
      </c>
      <c r="AU3539" s="263" t="s">
        <v>82</v>
      </c>
      <c r="AV3539" s="14" t="s">
        <v>82</v>
      </c>
      <c r="AW3539" s="14" t="s">
        <v>30</v>
      </c>
      <c r="AX3539" s="14" t="s">
        <v>73</v>
      </c>
      <c r="AY3539" s="263" t="s">
        <v>129</v>
      </c>
    </row>
    <row r="3540" spans="1:51" s="13" customFormat="1" ht="12">
      <c r="A3540" s="13"/>
      <c r="B3540" s="243"/>
      <c r="C3540" s="244"/>
      <c r="D3540" s="234" t="s">
        <v>188</v>
      </c>
      <c r="E3540" s="245" t="s">
        <v>1</v>
      </c>
      <c r="F3540" s="246" t="s">
        <v>404</v>
      </c>
      <c r="G3540" s="244"/>
      <c r="H3540" s="245" t="s">
        <v>1</v>
      </c>
      <c r="I3540" s="247"/>
      <c r="J3540" s="244"/>
      <c r="K3540" s="244"/>
      <c r="L3540" s="248"/>
      <c r="M3540" s="249"/>
      <c r="N3540" s="250"/>
      <c r="O3540" s="250"/>
      <c r="P3540" s="250"/>
      <c r="Q3540" s="250"/>
      <c r="R3540" s="250"/>
      <c r="S3540" s="250"/>
      <c r="T3540" s="251"/>
      <c r="U3540" s="13"/>
      <c r="V3540" s="13"/>
      <c r="W3540" s="13"/>
      <c r="X3540" s="13"/>
      <c r="Y3540" s="13"/>
      <c r="Z3540" s="13"/>
      <c r="AA3540" s="13"/>
      <c r="AB3540" s="13"/>
      <c r="AC3540" s="13"/>
      <c r="AD3540" s="13"/>
      <c r="AE3540" s="13"/>
      <c r="AT3540" s="252" t="s">
        <v>188</v>
      </c>
      <c r="AU3540" s="252" t="s">
        <v>82</v>
      </c>
      <c r="AV3540" s="13" t="s">
        <v>80</v>
      </c>
      <c r="AW3540" s="13" t="s">
        <v>30</v>
      </c>
      <c r="AX3540" s="13" t="s">
        <v>73</v>
      </c>
      <c r="AY3540" s="252" t="s">
        <v>129</v>
      </c>
    </row>
    <row r="3541" spans="1:51" s="14" customFormat="1" ht="12">
      <c r="A3541" s="14"/>
      <c r="B3541" s="253"/>
      <c r="C3541" s="254"/>
      <c r="D3541" s="234" t="s">
        <v>188</v>
      </c>
      <c r="E3541" s="255" t="s">
        <v>1</v>
      </c>
      <c r="F3541" s="256" t="s">
        <v>1928</v>
      </c>
      <c r="G3541" s="254"/>
      <c r="H3541" s="257">
        <v>4.05</v>
      </c>
      <c r="I3541" s="258"/>
      <c r="J3541" s="254"/>
      <c r="K3541" s="254"/>
      <c r="L3541" s="259"/>
      <c r="M3541" s="260"/>
      <c r="N3541" s="261"/>
      <c r="O3541" s="261"/>
      <c r="P3541" s="261"/>
      <c r="Q3541" s="261"/>
      <c r="R3541" s="261"/>
      <c r="S3541" s="261"/>
      <c r="T3541" s="262"/>
      <c r="U3541" s="14"/>
      <c r="V3541" s="14"/>
      <c r="W3541" s="14"/>
      <c r="X3541" s="14"/>
      <c r="Y3541" s="14"/>
      <c r="Z3541" s="14"/>
      <c r="AA3541" s="14"/>
      <c r="AB3541" s="14"/>
      <c r="AC3541" s="14"/>
      <c r="AD3541" s="14"/>
      <c r="AE3541" s="14"/>
      <c r="AT3541" s="263" t="s">
        <v>188</v>
      </c>
      <c r="AU3541" s="263" t="s">
        <v>82</v>
      </c>
      <c r="AV3541" s="14" t="s">
        <v>82</v>
      </c>
      <c r="AW3541" s="14" t="s">
        <v>30</v>
      </c>
      <c r="AX3541" s="14" t="s">
        <v>73</v>
      </c>
      <c r="AY3541" s="263" t="s">
        <v>129</v>
      </c>
    </row>
    <row r="3542" spans="1:51" s="14" customFormat="1" ht="12">
      <c r="A3542" s="14"/>
      <c r="B3542" s="253"/>
      <c r="C3542" s="254"/>
      <c r="D3542" s="234" t="s">
        <v>188</v>
      </c>
      <c r="E3542" s="255" t="s">
        <v>1</v>
      </c>
      <c r="F3542" s="256" t="s">
        <v>1927</v>
      </c>
      <c r="G3542" s="254"/>
      <c r="H3542" s="257">
        <v>4.8</v>
      </c>
      <c r="I3542" s="258"/>
      <c r="J3542" s="254"/>
      <c r="K3542" s="254"/>
      <c r="L3542" s="259"/>
      <c r="M3542" s="260"/>
      <c r="N3542" s="261"/>
      <c r="O3542" s="261"/>
      <c r="P3542" s="261"/>
      <c r="Q3542" s="261"/>
      <c r="R3542" s="261"/>
      <c r="S3542" s="261"/>
      <c r="T3542" s="262"/>
      <c r="U3542" s="14"/>
      <c r="V3542" s="14"/>
      <c r="W3542" s="14"/>
      <c r="X3542" s="14"/>
      <c r="Y3542" s="14"/>
      <c r="Z3542" s="14"/>
      <c r="AA3542" s="14"/>
      <c r="AB3542" s="14"/>
      <c r="AC3542" s="14"/>
      <c r="AD3542" s="14"/>
      <c r="AE3542" s="14"/>
      <c r="AT3542" s="263" t="s">
        <v>188</v>
      </c>
      <c r="AU3542" s="263" t="s">
        <v>82</v>
      </c>
      <c r="AV3542" s="14" t="s">
        <v>82</v>
      </c>
      <c r="AW3542" s="14" t="s">
        <v>30</v>
      </c>
      <c r="AX3542" s="14" t="s">
        <v>73</v>
      </c>
      <c r="AY3542" s="263" t="s">
        <v>129</v>
      </c>
    </row>
    <row r="3543" spans="1:51" s="13" customFormat="1" ht="12">
      <c r="A3543" s="13"/>
      <c r="B3543" s="243"/>
      <c r="C3543" s="244"/>
      <c r="D3543" s="234" t="s">
        <v>188</v>
      </c>
      <c r="E3543" s="245" t="s">
        <v>1</v>
      </c>
      <c r="F3543" s="246" t="s">
        <v>407</v>
      </c>
      <c r="G3543" s="244"/>
      <c r="H3543" s="245" t="s">
        <v>1</v>
      </c>
      <c r="I3543" s="247"/>
      <c r="J3543" s="244"/>
      <c r="K3543" s="244"/>
      <c r="L3543" s="248"/>
      <c r="M3543" s="249"/>
      <c r="N3543" s="250"/>
      <c r="O3543" s="250"/>
      <c r="P3543" s="250"/>
      <c r="Q3543" s="250"/>
      <c r="R3543" s="250"/>
      <c r="S3543" s="250"/>
      <c r="T3543" s="251"/>
      <c r="U3543" s="13"/>
      <c r="V3543" s="13"/>
      <c r="W3543" s="13"/>
      <c r="X3543" s="13"/>
      <c r="Y3543" s="13"/>
      <c r="Z3543" s="13"/>
      <c r="AA3543" s="13"/>
      <c r="AB3543" s="13"/>
      <c r="AC3543" s="13"/>
      <c r="AD3543" s="13"/>
      <c r="AE3543" s="13"/>
      <c r="AT3543" s="252" t="s">
        <v>188</v>
      </c>
      <c r="AU3543" s="252" t="s">
        <v>82</v>
      </c>
      <c r="AV3543" s="13" t="s">
        <v>80</v>
      </c>
      <c r="AW3543" s="13" t="s">
        <v>30</v>
      </c>
      <c r="AX3543" s="13" t="s">
        <v>73</v>
      </c>
      <c r="AY3543" s="252" t="s">
        <v>129</v>
      </c>
    </row>
    <row r="3544" spans="1:51" s="14" customFormat="1" ht="12">
      <c r="A3544" s="14"/>
      <c r="B3544" s="253"/>
      <c r="C3544" s="254"/>
      <c r="D3544" s="234" t="s">
        <v>188</v>
      </c>
      <c r="E3544" s="255" t="s">
        <v>1</v>
      </c>
      <c r="F3544" s="256" t="s">
        <v>1928</v>
      </c>
      <c r="G3544" s="254"/>
      <c r="H3544" s="257">
        <v>4.05</v>
      </c>
      <c r="I3544" s="258"/>
      <c r="J3544" s="254"/>
      <c r="K3544" s="254"/>
      <c r="L3544" s="259"/>
      <c r="M3544" s="260"/>
      <c r="N3544" s="261"/>
      <c r="O3544" s="261"/>
      <c r="P3544" s="261"/>
      <c r="Q3544" s="261"/>
      <c r="R3544" s="261"/>
      <c r="S3544" s="261"/>
      <c r="T3544" s="262"/>
      <c r="U3544" s="14"/>
      <c r="V3544" s="14"/>
      <c r="W3544" s="14"/>
      <c r="X3544" s="14"/>
      <c r="Y3544" s="14"/>
      <c r="Z3544" s="14"/>
      <c r="AA3544" s="14"/>
      <c r="AB3544" s="14"/>
      <c r="AC3544" s="14"/>
      <c r="AD3544" s="14"/>
      <c r="AE3544" s="14"/>
      <c r="AT3544" s="263" t="s">
        <v>188</v>
      </c>
      <c r="AU3544" s="263" t="s">
        <v>82</v>
      </c>
      <c r="AV3544" s="14" t="s">
        <v>82</v>
      </c>
      <c r="AW3544" s="14" t="s">
        <v>30</v>
      </c>
      <c r="AX3544" s="14" t="s">
        <v>73</v>
      </c>
      <c r="AY3544" s="263" t="s">
        <v>129</v>
      </c>
    </row>
    <row r="3545" spans="1:51" s="13" customFormat="1" ht="12">
      <c r="A3545" s="13"/>
      <c r="B3545" s="243"/>
      <c r="C3545" s="244"/>
      <c r="D3545" s="234" t="s">
        <v>188</v>
      </c>
      <c r="E3545" s="245" t="s">
        <v>1</v>
      </c>
      <c r="F3545" s="246" t="s">
        <v>671</v>
      </c>
      <c r="G3545" s="244"/>
      <c r="H3545" s="245" t="s">
        <v>1</v>
      </c>
      <c r="I3545" s="247"/>
      <c r="J3545" s="244"/>
      <c r="K3545" s="244"/>
      <c r="L3545" s="248"/>
      <c r="M3545" s="249"/>
      <c r="N3545" s="250"/>
      <c r="O3545" s="250"/>
      <c r="P3545" s="250"/>
      <c r="Q3545" s="250"/>
      <c r="R3545" s="250"/>
      <c r="S3545" s="250"/>
      <c r="T3545" s="251"/>
      <c r="U3545" s="13"/>
      <c r="V3545" s="13"/>
      <c r="W3545" s="13"/>
      <c r="X3545" s="13"/>
      <c r="Y3545" s="13"/>
      <c r="Z3545" s="13"/>
      <c r="AA3545" s="13"/>
      <c r="AB3545" s="13"/>
      <c r="AC3545" s="13"/>
      <c r="AD3545" s="13"/>
      <c r="AE3545" s="13"/>
      <c r="AT3545" s="252" t="s">
        <v>188</v>
      </c>
      <c r="AU3545" s="252" t="s">
        <v>82</v>
      </c>
      <c r="AV3545" s="13" t="s">
        <v>80</v>
      </c>
      <c r="AW3545" s="13" t="s">
        <v>30</v>
      </c>
      <c r="AX3545" s="13" t="s">
        <v>73</v>
      </c>
      <c r="AY3545" s="252" t="s">
        <v>129</v>
      </c>
    </row>
    <row r="3546" spans="1:51" s="14" customFormat="1" ht="12">
      <c r="A3546" s="14"/>
      <c r="B3546" s="253"/>
      <c r="C3546" s="254"/>
      <c r="D3546" s="234" t="s">
        <v>188</v>
      </c>
      <c r="E3546" s="255" t="s">
        <v>1</v>
      </c>
      <c r="F3546" s="256" t="s">
        <v>1927</v>
      </c>
      <c r="G3546" s="254"/>
      <c r="H3546" s="257">
        <v>4.8</v>
      </c>
      <c r="I3546" s="258"/>
      <c r="J3546" s="254"/>
      <c r="K3546" s="254"/>
      <c r="L3546" s="259"/>
      <c r="M3546" s="260"/>
      <c r="N3546" s="261"/>
      <c r="O3546" s="261"/>
      <c r="P3546" s="261"/>
      <c r="Q3546" s="261"/>
      <c r="R3546" s="261"/>
      <c r="S3546" s="261"/>
      <c r="T3546" s="262"/>
      <c r="U3546" s="14"/>
      <c r="V3546" s="14"/>
      <c r="W3546" s="14"/>
      <c r="X3546" s="14"/>
      <c r="Y3546" s="14"/>
      <c r="Z3546" s="14"/>
      <c r="AA3546" s="14"/>
      <c r="AB3546" s="14"/>
      <c r="AC3546" s="14"/>
      <c r="AD3546" s="14"/>
      <c r="AE3546" s="14"/>
      <c r="AT3546" s="263" t="s">
        <v>188</v>
      </c>
      <c r="AU3546" s="263" t="s">
        <v>82</v>
      </c>
      <c r="AV3546" s="14" t="s">
        <v>82</v>
      </c>
      <c r="AW3546" s="14" t="s">
        <v>30</v>
      </c>
      <c r="AX3546" s="14" t="s">
        <v>73</v>
      </c>
      <c r="AY3546" s="263" t="s">
        <v>129</v>
      </c>
    </row>
    <row r="3547" spans="1:51" s="16" customFormat="1" ht="12">
      <c r="A3547" s="16"/>
      <c r="B3547" s="286"/>
      <c r="C3547" s="287"/>
      <c r="D3547" s="234" t="s">
        <v>188</v>
      </c>
      <c r="E3547" s="288" t="s">
        <v>1</v>
      </c>
      <c r="F3547" s="289" t="s">
        <v>451</v>
      </c>
      <c r="G3547" s="287"/>
      <c r="H3547" s="290">
        <v>21.75</v>
      </c>
      <c r="I3547" s="291"/>
      <c r="J3547" s="287"/>
      <c r="K3547" s="287"/>
      <c r="L3547" s="292"/>
      <c r="M3547" s="293"/>
      <c r="N3547" s="294"/>
      <c r="O3547" s="294"/>
      <c r="P3547" s="294"/>
      <c r="Q3547" s="294"/>
      <c r="R3547" s="294"/>
      <c r="S3547" s="294"/>
      <c r="T3547" s="295"/>
      <c r="U3547" s="16"/>
      <c r="V3547" s="16"/>
      <c r="W3547" s="16"/>
      <c r="X3547" s="16"/>
      <c r="Y3547" s="16"/>
      <c r="Z3547" s="16"/>
      <c r="AA3547" s="16"/>
      <c r="AB3547" s="16"/>
      <c r="AC3547" s="16"/>
      <c r="AD3547" s="16"/>
      <c r="AE3547" s="16"/>
      <c r="AT3547" s="296" t="s">
        <v>188</v>
      </c>
      <c r="AU3547" s="296" t="s">
        <v>82</v>
      </c>
      <c r="AV3547" s="16" t="s">
        <v>141</v>
      </c>
      <c r="AW3547" s="16" t="s">
        <v>30</v>
      </c>
      <c r="AX3547" s="16" t="s">
        <v>73</v>
      </c>
      <c r="AY3547" s="296" t="s">
        <v>129</v>
      </c>
    </row>
    <row r="3548" spans="1:51" s="15" customFormat="1" ht="12">
      <c r="A3548" s="15"/>
      <c r="B3548" s="264"/>
      <c r="C3548" s="265"/>
      <c r="D3548" s="234" t="s">
        <v>188</v>
      </c>
      <c r="E3548" s="266" t="s">
        <v>1</v>
      </c>
      <c r="F3548" s="267" t="s">
        <v>197</v>
      </c>
      <c r="G3548" s="265"/>
      <c r="H3548" s="268">
        <v>30.6</v>
      </c>
      <c r="I3548" s="269"/>
      <c r="J3548" s="265"/>
      <c r="K3548" s="265"/>
      <c r="L3548" s="270"/>
      <c r="M3548" s="271"/>
      <c r="N3548" s="272"/>
      <c r="O3548" s="272"/>
      <c r="P3548" s="272"/>
      <c r="Q3548" s="272"/>
      <c r="R3548" s="272"/>
      <c r="S3548" s="272"/>
      <c r="T3548" s="273"/>
      <c r="U3548" s="15"/>
      <c r="V3548" s="15"/>
      <c r="W3548" s="15"/>
      <c r="X3548" s="15"/>
      <c r="Y3548" s="15"/>
      <c r="Z3548" s="15"/>
      <c r="AA3548" s="15"/>
      <c r="AB3548" s="15"/>
      <c r="AC3548" s="15"/>
      <c r="AD3548" s="15"/>
      <c r="AE3548" s="15"/>
      <c r="AT3548" s="274" t="s">
        <v>188</v>
      </c>
      <c r="AU3548" s="274" t="s">
        <v>82</v>
      </c>
      <c r="AV3548" s="15" t="s">
        <v>136</v>
      </c>
      <c r="AW3548" s="15" t="s">
        <v>30</v>
      </c>
      <c r="AX3548" s="15" t="s">
        <v>80</v>
      </c>
      <c r="AY3548" s="274" t="s">
        <v>129</v>
      </c>
    </row>
    <row r="3549" spans="1:65" s="2" customFormat="1" ht="16.5" customHeight="1">
      <c r="A3549" s="39"/>
      <c r="B3549" s="40"/>
      <c r="C3549" s="275" t="s">
        <v>1929</v>
      </c>
      <c r="D3549" s="275" t="s">
        <v>293</v>
      </c>
      <c r="E3549" s="276" t="s">
        <v>1930</v>
      </c>
      <c r="F3549" s="277" t="s">
        <v>1931</v>
      </c>
      <c r="G3549" s="278" t="s">
        <v>187</v>
      </c>
      <c r="H3549" s="279">
        <v>256</v>
      </c>
      <c r="I3549" s="280"/>
      <c r="J3549" s="281">
        <f>ROUND(I3549*H3549,2)</f>
        <v>0</v>
      </c>
      <c r="K3549" s="282"/>
      <c r="L3549" s="283"/>
      <c r="M3549" s="284" t="s">
        <v>1</v>
      </c>
      <c r="N3549" s="285" t="s">
        <v>38</v>
      </c>
      <c r="O3549" s="92"/>
      <c r="P3549" s="230">
        <f>O3549*H3549</f>
        <v>0</v>
      </c>
      <c r="Q3549" s="230">
        <v>0</v>
      </c>
      <c r="R3549" s="230">
        <f>Q3549*H3549</f>
        <v>0</v>
      </c>
      <c r="S3549" s="230">
        <v>0</v>
      </c>
      <c r="T3549" s="231">
        <f>S3549*H3549</f>
        <v>0</v>
      </c>
      <c r="U3549" s="39"/>
      <c r="V3549" s="39"/>
      <c r="W3549" s="39"/>
      <c r="X3549" s="39"/>
      <c r="Y3549" s="39"/>
      <c r="Z3549" s="39"/>
      <c r="AA3549" s="39"/>
      <c r="AB3549" s="39"/>
      <c r="AC3549" s="39"/>
      <c r="AD3549" s="39"/>
      <c r="AE3549" s="39"/>
      <c r="AR3549" s="232" t="s">
        <v>291</v>
      </c>
      <c r="AT3549" s="232" t="s">
        <v>293</v>
      </c>
      <c r="AU3549" s="232" t="s">
        <v>82</v>
      </c>
      <c r="AY3549" s="18" t="s">
        <v>129</v>
      </c>
      <c r="BE3549" s="233">
        <f>IF(N3549="základní",J3549,0)</f>
        <v>0</v>
      </c>
      <c r="BF3549" s="233">
        <f>IF(N3549="snížená",J3549,0)</f>
        <v>0</v>
      </c>
      <c r="BG3549" s="233">
        <f>IF(N3549="zákl. přenesená",J3549,0)</f>
        <v>0</v>
      </c>
      <c r="BH3549" s="233">
        <f>IF(N3549="sníž. přenesená",J3549,0)</f>
        <v>0</v>
      </c>
      <c r="BI3549" s="233">
        <f>IF(N3549="nulová",J3549,0)</f>
        <v>0</v>
      </c>
      <c r="BJ3549" s="18" t="s">
        <v>80</v>
      </c>
      <c r="BK3549" s="233">
        <f>ROUND(I3549*H3549,2)</f>
        <v>0</v>
      </c>
      <c r="BL3549" s="18" t="s">
        <v>248</v>
      </c>
      <c r="BM3549" s="232" t="s">
        <v>1932</v>
      </c>
    </row>
    <row r="3550" spans="1:47" s="2" customFormat="1" ht="12">
      <c r="A3550" s="39"/>
      <c r="B3550" s="40"/>
      <c r="C3550" s="41"/>
      <c r="D3550" s="234" t="s">
        <v>137</v>
      </c>
      <c r="E3550" s="41"/>
      <c r="F3550" s="235" t="s">
        <v>1931</v>
      </c>
      <c r="G3550" s="41"/>
      <c r="H3550" s="41"/>
      <c r="I3550" s="236"/>
      <c r="J3550" s="41"/>
      <c r="K3550" s="41"/>
      <c r="L3550" s="45"/>
      <c r="M3550" s="237"/>
      <c r="N3550" s="238"/>
      <c r="O3550" s="92"/>
      <c r="P3550" s="92"/>
      <c r="Q3550" s="92"/>
      <c r="R3550" s="92"/>
      <c r="S3550" s="92"/>
      <c r="T3550" s="93"/>
      <c r="U3550" s="39"/>
      <c r="V3550" s="39"/>
      <c r="W3550" s="39"/>
      <c r="X3550" s="39"/>
      <c r="Y3550" s="39"/>
      <c r="Z3550" s="39"/>
      <c r="AA3550" s="39"/>
      <c r="AB3550" s="39"/>
      <c r="AC3550" s="39"/>
      <c r="AD3550" s="39"/>
      <c r="AE3550" s="39"/>
      <c r="AT3550" s="18" t="s">
        <v>137</v>
      </c>
      <c r="AU3550" s="18" t="s">
        <v>82</v>
      </c>
    </row>
    <row r="3551" spans="1:65" s="2" customFormat="1" ht="24.15" customHeight="1">
      <c r="A3551" s="39"/>
      <c r="B3551" s="40"/>
      <c r="C3551" s="220" t="s">
        <v>1141</v>
      </c>
      <c r="D3551" s="220" t="s">
        <v>132</v>
      </c>
      <c r="E3551" s="221" t="s">
        <v>1933</v>
      </c>
      <c r="F3551" s="222" t="s">
        <v>1934</v>
      </c>
      <c r="G3551" s="223" t="s">
        <v>230</v>
      </c>
      <c r="H3551" s="224">
        <v>47.41</v>
      </c>
      <c r="I3551" s="225"/>
      <c r="J3551" s="226">
        <f>ROUND(I3551*H3551,2)</f>
        <v>0</v>
      </c>
      <c r="K3551" s="227"/>
      <c r="L3551" s="45"/>
      <c r="M3551" s="228" t="s">
        <v>1</v>
      </c>
      <c r="N3551" s="229" t="s">
        <v>38</v>
      </c>
      <c r="O3551" s="92"/>
      <c r="P3551" s="230">
        <f>O3551*H3551</f>
        <v>0</v>
      </c>
      <c r="Q3551" s="230">
        <v>0</v>
      </c>
      <c r="R3551" s="230">
        <f>Q3551*H3551</f>
        <v>0</v>
      </c>
      <c r="S3551" s="230">
        <v>0</v>
      </c>
      <c r="T3551" s="231">
        <f>S3551*H3551</f>
        <v>0</v>
      </c>
      <c r="U3551" s="39"/>
      <c r="V3551" s="39"/>
      <c r="W3551" s="39"/>
      <c r="X3551" s="39"/>
      <c r="Y3551" s="39"/>
      <c r="Z3551" s="39"/>
      <c r="AA3551" s="39"/>
      <c r="AB3551" s="39"/>
      <c r="AC3551" s="39"/>
      <c r="AD3551" s="39"/>
      <c r="AE3551" s="39"/>
      <c r="AR3551" s="232" t="s">
        <v>248</v>
      </c>
      <c r="AT3551" s="232" t="s">
        <v>132</v>
      </c>
      <c r="AU3551" s="232" t="s">
        <v>82</v>
      </c>
      <c r="AY3551" s="18" t="s">
        <v>129</v>
      </c>
      <c r="BE3551" s="233">
        <f>IF(N3551="základní",J3551,0)</f>
        <v>0</v>
      </c>
      <c r="BF3551" s="233">
        <f>IF(N3551="snížená",J3551,0)</f>
        <v>0</v>
      </c>
      <c r="BG3551" s="233">
        <f>IF(N3551="zákl. přenesená",J3551,0)</f>
        <v>0</v>
      </c>
      <c r="BH3551" s="233">
        <f>IF(N3551="sníž. přenesená",J3551,0)</f>
        <v>0</v>
      </c>
      <c r="BI3551" s="233">
        <f>IF(N3551="nulová",J3551,0)</f>
        <v>0</v>
      </c>
      <c r="BJ3551" s="18" t="s">
        <v>80</v>
      </c>
      <c r="BK3551" s="233">
        <f>ROUND(I3551*H3551,2)</f>
        <v>0</v>
      </c>
      <c r="BL3551" s="18" t="s">
        <v>248</v>
      </c>
      <c r="BM3551" s="232" t="s">
        <v>1935</v>
      </c>
    </row>
    <row r="3552" spans="1:47" s="2" customFormat="1" ht="12">
      <c r="A3552" s="39"/>
      <c r="B3552" s="40"/>
      <c r="C3552" s="41"/>
      <c r="D3552" s="234" t="s">
        <v>137</v>
      </c>
      <c r="E3552" s="41"/>
      <c r="F3552" s="235" t="s">
        <v>1934</v>
      </c>
      <c r="G3552" s="41"/>
      <c r="H3552" s="41"/>
      <c r="I3552" s="236"/>
      <c r="J3552" s="41"/>
      <c r="K3552" s="41"/>
      <c r="L3552" s="45"/>
      <c r="M3552" s="237"/>
      <c r="N3552" s="238"/>
      <c r="O3552" s="92"/>
      <c r="P3552" s="92"/>
      <c r="Q3552" s="92"/>
      <c r="R3552" s="92"/>
      <c r="S3552" s="92"/>
      <c r="T3552" s="93"/>
      <c r="U3552" s="39"/>
      <c r="V3552" s="39"/>
      <c r="W3552" s="39"/>
      <c r="X3552" s="39"/>
      <c r="Y3552" s="39"/>
      <c r="Z3552" s="39"/>
      <c r="AA3552" s="39"/>
      <c r="AB3552" s="39"/>
      <c r="AC3552" s="39"/>
      <c r="AD3552" s="39"/>
      <c r="AE3552" s="39"/>
      <c r="AT3552" s="18" t="s">
        <v>137</v>
      </c>
      <c r="AU3552" s="18" t="s">
        <v>82</v>
      </c>
    </row>
    <row r="3553" spans="1:51" s="13" customFormat="1" ht="12">
      <c r="A3553" s="13"/>
      <c r="B3553" s="243"/>
      <c r="C3553" s="244"/>
      <c r="D3553" s="234" t="s">
        <v>188</v>
      </c>
      <c r="E3553" s="245" t="s">
        <v>1</v>
      </c>
      <c r="F3553" s="246" t="s">
        <v>374</v>
      </c>
      <c r="G3553" s="244"/>
      <c r="H3553" s="245" t="s">
        <v>1</v>
      </c>
      <c r="I3553" s="247"/>
      <c r="J3553" s="244"/>
      <c r="K3553" s="244"/>
      <c r="L3553" s="248"/>
      <c r="M3553" s="249"/>
      <c r="N3553" s="250"/>
      <c r="O3553" s="250"/>
      <c r="P3553" s="250"/>
      <c r="Q3553" s="250"/>
      <c r="R3553" s="250"/>
      <c r="S3553" s="250"/>
      <c r="T3553" s="251"/>
      <c r="U3553" s="13"/>
      <c r="V3553" s="13"/>
      <c r="W3553" s="13"/>
      <c r="X3553" s="13"/>
      <c r="Y3553" s="13"/>
      <c r="Z3553" s="13"/>
      <c r="AA3553" s="13"/>
      <c r="AB3553" s="13"/>
      <c r="AC3553" s="13"/>
      <c r="AD3553" s="13"/>
      <c r="AE3553" s="13"/>
      <c r="AT3553" s="252" t="s">
        <v>188</v>
      </c>
      <c r="AU3553" s="252" t="s">
        <v>82</v>
      </c>
      <c r="AV3553" s="13" t="s">
        <v>80</v>
      </c>
      <c r="AW3553" s="13" t="s">
        <v>30</v>
      </c>
      <c r="AX3553" s="13" t="s">
        <v>73</v>
      </c>
      <c r="AY3553" s="252" t="s">
        <v>129</v>
      </c>
    </row>
    <row r="3554" spans="1:51" s="13" customFormat="1" ht="12">
      <c r="A3554" s="13"/>
      <c r="B3554" s="243"/>
      <c r="C3554" s="244"/>
      <c r="D3554" s="234" t="s">
        <v>188</v>
      </c>
      <c r="E3554" s="245" t="s">
        <v>1</v>
      </c>
      <c r="F3554" s="246" t="s">
        <v>550</v>
      </c>
      <c r="G3554" s="244"/>
      <c r="H3554" s="245" t="s">
        <v>1</v>
      </c>
      <c r="I3554" s="247"/>
      <c r="J3554" s="244"/>
      <c r="K3554" s="244"/>
      <c r="L3554" s="248"/>
      <c r="M3554" s="249"/>
      <c r="N3554" s="250"/>
      <c r="O3554" s="250"/>
      <c r="P3554" s="250"/>
      <c r="Q3554" s="250"/>
      <c r="R3554" s="250"/>
      <c r="S3554" s="250"/>
      <c r="T3554" s="251"/>
      <c r="U3554" s="13"/>
      <c r="V3554" s="13"/>
      <c r="W3554" s="13"/>
      <c r="X3554" s="13"/>
      <c r="Y3554" s="13"/>
      <c r="Z3554" s="13"/>
      <c r="AA3554" s="13"/>
      <c r="AB3554" s="13"/>
      <c r="AC3554" s="13"/>
      <c r="AD3554" s="13"/>
      <c r="AE3554" s="13"/>
      <c r="AT3554" s="252" t="s">
        <v>188</v>
      </c>
      <c r="AU3554" s="252" t="s">
        <v>82</v>
      </c>
      <c r="AV3554" s="13" t="s">
        <v>80</v>
      </c>
      <c r="AW3554" s="13" t="s">
        <v>30</v>
      </c>
      <c r="AX3554" s="13" t="s">
        <v>73</v>
      </c>
      <c r="AY3554" s="252" t="s">
        <v>129</v>
      </c>
    </row>
    <row r="3555" spans="1:51" s="14" customFormat="1" ht="12">
      <c r="A3555" s="14"/>
      <c r="B3555" s="253"/>
      <c r="C3555" s="254"/>
      <c r="D3555" s="234" t="s">
        <v>188</v>
      </c>
      <c r="E3555" s="255" t="s">
        <v>1</v>
      </c>
      <c r="F3555" s="256" t="s">
        <v>1936</v>
      </c>
      <c r="G3555" s="254"/>
      <c r="H3555" s="257">
        <v>3.275</v>
      </c>
      <c r="I3555" s="258"/>
      <c r="J3555" s="254"/>
      <c r="K3555" s="254"/>
      <c r="L3555" s="259"/>
      <c r="M3555" s="260"/>
      <c r="N3555" s="261"/>
      <c r="O3555" s="261"/>
      <c r="P3555" s="261"/>
      <c r="Q3555" s="261"/>
      <c r="R3555" s="261"/>
      <c r="S3555" s="261"/>
      <c r="T3555" s="262"/>
      <c r="U3555" s="14"/>
      <c r="V3555" s="14"/>
      <c r="W3555" s="14"/>
      <c r="X3555" s="14"/>
      <c r="Y3555" s="14"/>
      <c r="Z3555" s="14"/>
      <c r="AA3555" s="14"/>
      <c r="AB3555" s="14"/>
      <c r="AC3555" s="14"/>
      <c r="AD3555" s="14"/>
      <c r="AE3555" s="14"/>
      <c r="AT3555" s="263" t="s">
        <v>188</v>
      </c>
      <c r="AU3555" s="263" t="s">
        <v>82</v>
      </c>
      <c r="AV3555" s="14" t="s">
        <v>82</v>
      </c>
      <c r="AW3555" s="14" t="s">
        <v>30</v>
      </c>
      <c r="AX3555" s="14" t="s">
        <v>73</v>
      </c>
      <c r="AY3555" s="263" t="s">
        <v>129</v>
      </c>
    </row>
    <row r="3556" spans="1:51" s="13" customFormat="1" ht="12">
      <c r="A3556" s="13"/>
      <c r="B3556" s="243"/>
      <c r="C3556" s="244"/>
      <c r="D3556" s="234" t="s">
        <v>188</v>
      </c>
      <c r="E3556" s="245" t="s">
        <v>1</v>
      </c>
      <c r="F3556" s="246" t="s">
        <v>602</v>
      </c>
      <c r="G3556" s="244"/>
      <c r="H3556" s="245" t="s">
        <v>1</v>
      </c>
      <c r="I3556" s="247"/>
      <c r="J3556" s="244"/>
      <c r="K3556" s="244"/>
      <c r="L3556" s="248"/>
      <c r="M3556" s="249"/>
      <c r="N3556" s="250"/>
      <c r="O3556" s="250"/>
      <c r="P3556" s="250"/>
      <c r="Q3556" s="250"/>
      <c r="R3556" s="250"/>
      <c r="S3556" s="250"/>
      <c r="T3556" s="251"/>
      <c r="U3556" s="13"/>
      <c r="V3556" s="13"/>
      <c r="W3556" s="13"/>
      <c r="X3556" s="13"/>
      <c r="Y3556" s="13"/>
      <c r="Z3556" s="13"/>
      <c r="AA3556" s="13"/>
      <c r="AB3556" s="13"/>
      <c r="AC3556" s="13"/>
      <c r="AD3556" s="13"/>
      <c r="AE3556" s="13"/>
      <c r="AT3556" s="252" t="s">
        <v>188</v>
      </c>
      <c r="AU3556" s="252" t="s">
        <v>82</v>
      </c>
      <c r="AV3556" s="13" t="s">
        <v>80</v>
      </c>
      <c r="AW3556" s="13" t="s">
        <v>30</v>
      </c>
      <c r="AX3556" s="13" t="s">
        <v>73</v>
      </c>
      <c r="AY3556" s="252" t="s">
        <v>129</v>
      </c>
    </row>
    <row r="3557" spans="1:51" s="14" customFormat="1" ht="12">
      <c r="A3557" s="14"/>
      <c r="B3557" s="253"/>
      <c r="C3557" s="254"/>
      <c r="D3557" s="234" t="s">
        <v>188</v>
      </c>
      <c r="E3557" s="255" t="s">
        <v>1</v>
      </c>
      <c r="F3557" s="256" t="s">
        <v>1937</v>
      </c>
      <c r="G3557" s="254"/>
      <c r="H3557" s="257">
        <v>4.8</v>
      </c>
      <c r="I3557" s="258"/>
      <c r="J3557" s="254"/>
      <c r="K3557" s="254"/>
      <c r="L3557" s="259"/>
      <c r="M3557" s="260"/>
      <c r="N3557" s="261"/>
      <c r="O3557" s="261"/>
      <c r="P3557" s="261"/>
      <c r="Q3557" s="261"/>
      <c r="R3557" s="261"/>
      <c r="S3557" s="261"/>
      <c r="T3557" s="262"/>
      <c r="U3557" s="14"/>
      <c r="V3557" s="14"/>
      <c r="W3557" s="14"/>
      <c r="X3557" s="14"/>
      <c r="Y3557" s="14"/>
      <c r="Z3557" s="14"/>
      <c r="AA3557" s="14"/>
      <c r="AB3557" s="14"/>
      <c r="AC3557" s="14"/>
      <c r="AD3557" s="14"/>
      <c r="AE3557" s="14"/>
      <c r="AT3557" s="263" t="s">
        <v>188</v>
      </c>
      <c r="AU3557" s="263" t="s">
        <v>82</v>
      </c>
      <c r="AV3557" s="14" t="s">
        <v>82</v>
      </c>
      <c r="AW3557" s="14" t="s">
        <v>30</v>
      </c>
      <c r="AX3557" s="14" t="s">
        <v>73</v>
      </c>
      <c r="AY3557" s="263" t="s">
        <v>129</v>
      </c>
    </row>
    <row r="3558" spans="1:51" s="13" customFormat="1" ht="12">
      <c r="A3558" s="13"/>
      <c r="B3558" s="243"/>
      <c r="C3558" s="244"/>
      <c r="D3558" s="234" t="s">
        <v>188</v>
      </c>
      <c r="E3558" s="245" t="s">
        <v>1</v>
      </c>
      <c r="F3558" s="246" t="s">
        <v>388</v>
      </c>
      <c r="G3558" s="244"/>
      <c r="H3558" s="245" t="s">
        <v>1</v>
      </c>
      <c r="I3558" s="247"/>
      <c r="J3558" s="244"/>
      <c r="K3558" s="244"/>
      <c r="L3558" s="248"/>
      <c r="M3558" s="249"/>
      <c r="N3558" s="250"/>
      <c r="O3558" s="250"/>
      <c r="P3558" s="250"/>
      <c r="Q3558" s="250"/>
      <c r="R3558" s="250"/>
      <c r="S3558" s="250"/>
      <c r="T3558" s="251"/>
      <c r="U3558" s="13"/>
      <c r="V3558" s="13"/>
      <c r="W3558" s="13"/>
      <c r="X3558" s="13"/>
      <c r="Y3558" s="13"/>
      <c r="Z3558" s="13"/>
      <c r="AA3558" s="13"/>
      <c r="AB3558" s="13"/>
      <c r="AC3558" s="13"/>
      <c r="AD3558" s="13"/>
      <c r="AE3558" s="13"/>
      <c r="AT3558" s="252" t="s">
        <v>188</v>
      </c>
      <c r="AU3558" s="252" t="s">
        <v>82</v>
      </c>
      <c r="AV3558" s="13" t="s">
        <v>80</v>
      </c>
      <c r="AW3558" s="13" t="s">
        <v>30</v>
      </c>
      <c r="AX3558" s="13" t="s">
        <v>73</v>
      </c>
      <c r="AY3558" s="252" t="s">
        <v>129</v>
      </c>
    </row>
    <row r="3559" spans="1:51" s="14" customFormat="1" ht="12">
      <c r="A3559" s="14"/>
      <c r="B3559" s="253"/>
      <c r="C3559" s="254"/>
      <c r="D3559" s="234" t="s">
        <v>188</v>
      </c>
      <c r="E3559" s="255" t="s">
        <v>1</v>
      </c>
      <c r="F3559" s="256" t="s">
        <v>1938</v>
      </c>
      <c r="G3559" s="254"/>
      <c r="H3559" s="257">
        <v>8.5</v>
      </c>
      <c r="I3559" s="258"/>
      <c r="J3559" s="254"/>
      <c r="K3559" s="254"/>
      <c r="L3559" s="259"/>
      <c r="M3559" s="260"/>
      <c r="N3559" s="261"/>
      <c r="O3559" s="261"/>
      <c r="P3559" s="261"/>
      <c r="Q3559" s="261"/>
      <c r="R3559" s="261"/>
      <c r="S3559" s="261"/>
      <c r="T3559" s="262"/>
      <c r="U3559" s="14"/>
      <c r="V3559" s="14"/>
      <c r="W3559" s="14"/>
      <c r="X3559" s="14"/>
      <c r="Y3559" s="14"/>
      <c r="Z3559" s="14"/>
      <c r="AA3559" s="14"/>
      <c r="AB3559" s="14"/>
      <c r="AC3559" s="14"/>
      <c r="AD3559" s="14"/>
      <c r="AE3559" s="14"/>
      <c r="AT3559" s="263" t="s">
        <v>188</v>
      </c>
      <c r="AU3559" s="263" t="s">
        <v>82</v>
      </c>
      <c r="AV3559" s="14" t="s">
        <v>82</v>
      </c>
      <c r="AW3559" s="14" t="s">
        <v>30</v>
      </c>
      <c r="AX3559" s="14" t="s">
        <v>73</v>
      </c>
      <c r="AY3559" s="263" t="s">
        <v>129</v>
      </c>
    </row>
    <row r="3560" spans="1:51" s="16" customFormat="1" ht="12">
      <c r="A3560" s="16"/>
      <c r="B3560" s="286"/>
      <c r="C3560" s="287"/>
      <c r="D3560" s="234" t="s">
        <v>188</v>
      </c>
      <c r="E3560" s="288" t="s">
        <v>1</v>
      </c>
      <c r="F3560" s="289" t="s">
        <v>451</v>
      </c>
      <c r="G3560" s="287"/>
      <c r="H3560" s="290">
        <v>16.575</v>
      </c>
      <c r="I3560" s="291"/>
      <c r="J3560" s="287"/>
      <c r="K3560" s="287"/>
      <c r="L3560" s="292"/>
      <c r="M3560" s="293"/>
      <c r="N3560" s="294"/>
      <c r="O3560" s="294"/>
      <c r="P3560" s="294"/>
      <c r="Q3560" s="294"/>
      <c r="R3560" s="294"/>
      <c r="S3560" s="294"/>
      <c r="T3560" s="295"/>
      <c r="U3560" s="16"/>
      <c r="V3560" s="16"/>
      <c r="W3560" s="16"/>
      <c r="X3560" s="16"/>
      <c r="Y3560" s="16"/>
      <c r="Z3560" s="16"/>
      <c r="AA3560" s="16"/>
      <c r="AB3560" s="16"/>
      <c r="AC3560" s="16"/>
      <c r="AD3560" s="16"/>
      <c r="AE3560" s="16"/>
      <c r="AT3560" s="296" t="s">
        <v>188</v>
      </c>
      <c r="AU3560" s="296" t="s">
        <v>82</v>
      </c>
      <c r="AV3560" s="16" t="s">
        <v>141</v>
      </c>
      <c r="AW3560" s="16" t="s">
        <v>30</v>
      </c>
      <c r="AX3560" s="16" t="s">
        <v>73</v>
      </c>
      <c r="AY3560" s="296" t="s">
        <v>129</v>
      </c>
    </row>
    <row r="3561" spans="1:51" s="13" customFormat="1" ht="12">
      <c r="A3561" s="13"/>
      <c r="B3561" s="243"/>
      <c r="C3561" s="244"/>
      <c r="D3561" s="234" t="s">
        <v>188</v>
      </c>
      <c r="E3561" s="245" t="s">
        <v>1</v>
      </c>
      <c r="F3561" s="246" t="s">
        <v>389</v>
      </c>
      <c r="G3561" s="244"/>
      <c r="H3561" s="245" t="s">
        <v>1</v>
      </c>
      <c r="I3561" s="247"/>
      <c r="J3561" s="244"/>
      <c r="K3561" s="244"/>
      <c r="L3561" s="248"/>
      <c r="M3561" s="249"/>
      <c r="N3561" s="250"/>
      <c r="O3561" s="250"/>
      <c r="P3561" s="250"/>
      <c r="Q3561" s="250"/>
      <c r="R3561" s="250"/>
      <c r="S3561" s="250"/>
      <c r="T3561" s="251"/>
      <c r="U3561" s="13"/>
      <c r="V3561" s="13"/>
      <c r="W3561" s="13"/>
      <c r="X3561" s="13"/>
      <c r="Y3561" s="13"/>
      <c r="Z3561" s="13"/>
      <c r="AA3561" s="13"/>
      <c r="AB3561" s="13"/>
      <c r="AC3561" s="13"/>
      <c r="AD3561" s="13"/>
      <c r="AE3561" s="13"/>
      <c r="AT3561" s="252" t="s">
        <v>188</v>
      </c>
      <c r="AU3561" s="252" t="s">
        <v>82</v>
      </c>
      <c r="AV3561" s="13" t="s">
        <v>80</v>
      </c>
      <c r="AW3561" s="13" t="s">
        <v>30</v>
      </c>
      <c r="AX3561" s="13" t="s">
        <v>73</v>
      </c>
      <c r="AY3561" s="252" t="s">
        <v>129</v>
      </c>
    </row>
    <row r="3562" spans="1:51" s="13" customFormat="1" ht="12">
      <c r="A3562" s="13"/>
      <c r="B3562" s="243"/>
      <c r="C3562" s="244"/>
      <c r="D3562" s="234" t="s">
        <v>188</v>
      </c>
      <c r="E3562" s="245" t="s">
        <v>1</v>
      </c>
      <c r="F3562" s="246" t="s">
        <v>646</v>
      </c>
      <c r="G3562" s="244"/>
      <c r="H3562" s="245" t="s">
        <v>1</v>
      </c>
      <c r="I3562" s="247"/>
      <c r="J3562" s="244"/>
      <c r="K3562" s="244"/>
      <c r="L3562" s="248"/>
      <c r="M3562" s="249"/>
      <c r="N3562" s="250"/>
      <c r="O3562" s="250"/>
      <c r="P3562" s="250"/>
      <c r="Q3562" s="250"/>
      <c r="R3562" s="250"/>
      <c r="S3562" s="250"/>
      <c r="T3562" s="251"/>
      <c r="U3562" s="13"/>
      <c r="V3562" s="13"/>
      <c r="W3562" s="13"/>
      <c r="X3562" s="13"/>
      <c r="Y3562" s="13"/>
      <c r="Z3562" s="13"/>
      <c r="AA3562" s="13"/>
      <c r="AB3562" s="13"/>
      <c r="AC3562" s="13"/>
      <c r="AD3562" s="13"/>
      <c r="AE3562" s="13"/>
      <c r="AT3562" s="252" t="s">
        <v>188</v>
      </c>
      <c r="AU3562" s="252" t="s">
        <v>82</v>
      </c>
      <c r="AV3562" s="13" t="s">
        <v>80</v>
      </c>
      <c r="AW3562" s="13" t="s">
        <v>30</v>
      </c>
      <c r="AX3562" s="13" t="s">
        <v>73</v>
      </c>
      <c r="AY3562" s="252" t="s">
        <v>129</v>
      </c>
    </row>
    <row r="3563" spans="1:51" s="14" customFormat="1" ht="12">
      <c r="A3563" s="14"/>
      <c r="B3563" s="253"/>
      <c r="C3563" s="254"/>
      <c r="D3563" s="234" t="s">
        <v>188</v>
      </c>
      <c r="E3563" s="255" t="s">
        <v>1</v>
      </c>
      <c r="F3563" s="256" t="s">
        <v>80</v>
      </c>
      <c r="G3563" s="254"/>
      <c r="H3563" s="257">
        <v>1</v>
      </c>
      <c r="I3563" s="258"/>
      <c r="J3563" s="254"/>
      <c r="K3563" s="254"/>
      <c r="L3563" s="259"/>
      <c r="M3563" s="260"/>
      <c r="N3563" s="261"/>
      <c r="O3563" s="261"/>
      <c r="P3563" s="261"/>
      <c r="Q3563" s="261"/>
      <c r="R3563" s="261"/>
      <c r="S3563" s="261"/>
      <c r="T3563" s="262"/>
      <c r="U3563" s="14"/>
      <c r="V3563" s="14"/>
      <c r="W3563" s="14"/>
      <c r="X3563" s="14"/>
      <c r="Y3563" s="14"/>
      <c r="Z3563" s="14"/>
      <c r="AA3563" s="14"/>
      <c r="AB3563" s="14"/>
      <c r="AC3563" s="14"/>
      <c r="AD3563" s="14"/>
      <c r="AE3563" s="14"/>
      <c r="AT3563" s="263" t="s">
        <v>188</v>
      </c>
      <c r="AU3563" s="263" t="s">
        <v>82</v>
      </c>
      <c r="AV3563" s="14" t="s">
        <v>82</v>
      </c>
      <c r="AW3563" s="14" t="s">
        <v>30</v>
      </c>
      <c r="AX3563" s="14" t="s">
        <v>73</v>
      </c>
      <c r="AY3563" s="263" t="s">
        <v>129</v>
      </c>
    </row>
    <row r="3564" spans="1:51" s="13" customFormat="1" ht="12">
      <c r="A3564" s="13"/>
      <c r="B3564" s="243"/>
      <c r="C3564" s="244"/>
      <c r="D3564" s="234" t="s">
        <v>188</v>
      </c>
      <c r="E3564" s="245" t="s">
        <v>1</v>
      </c>
      <c r="F3564" s="246" t="s">
        <v>403</v>
      </c>
      <c r="G3564" s="244"/>
      <c r="H3564" s="245" t="s">
        <v>1</v>
      </c>
      <c r="I3564" s="247"/>
      <c r="J3564" s="244"/>
      <c r="K3564" s="244"/>
      <c r="L3564" s="248"/>
      <c r="M3564" s="249"/>
      <c r="N3564" s="250"/>
      <c r="O3564" s="250"/>
      <c r="P3564" s="250"/>
      <c r="Q3564" s="250"/>
      <c r="R3564" s="250"/>
      <c r="S3564" s="250"/>
      <c r="T3564" s="251"/>
      <c r="U3564" s="13"/>
      <c r="V3564" s="13"/>
      <c r="W3564" s="13"/>
      <c r="X3564" s="13"/>
      <c r="Y3564" s="13"/>
      <c r="Z3564" s="13"/>
      <c r="AA3564" s="13"/>
      <c r="AB3564" s="13"/>
      <c r="AC3564" s="13"/>
      <c r="AD3564" s="13"/>
      <c r="AE3564" s="13"/>
      <c r="AT3564" s="252" t="s">
        <v>188</v>
      </c>
      <c r="AU3564" s="252" t="s">
        <v>82</v>
      </c>
      <c r="AV3564" s="13" t="s">
        <v>80</v>
      </c>
      <c r="AW3564" s="13" t="s">
        <v>30</v>
      </c>
      <c r="AX3564" s="13" t="s">
        <v>73</v>
      </c>
      <c r="AY3564" s="252" t="s">
        <v>129</v>
      </c>
    </row>
    <row r="3565" spans="1:51" s="14" customFormat="1" ht="12">
      <c r="A3565" s="14"/>
      <c r="B3565" s="253"/>
      <c r="C3565" s="254"/>
      <c r="D3565" s="234" t="s">
        <v>188</v>
      </c>
      <c r="E3565" s="255" t="s">
        <v>1</v>
      </c>
      <c r="F3565" s="256" t="s">
        <v>1939</v>
      </c>
      <c r="G3565" s="254"/>
      <c r="H3565" s="257">
        <v>7.7</v>
      </c>
      <c r="I3565" s="258"/>
      <c r="J3565" s="254"/>
      <c r="K3565" s="254"/>
      <c r="L3565" s="259"/>
      <c r="M3565" s="260"/>
      <c r="N3565" s="261"/>
      <c r="O3565" s="261"/>
      <c r="P3565" s="261"/>
      <c r="Q3565" s="261"/>
      <c r="R3565" s="261"/>
      <c r="S3565" s="261"/>
      <c r="T3565" s="262"/>
      <c r="U3565" s="14"/>
      <c r="V3565" s="14"/>
      <c r="W3565" s="14"/>
      <c r="X3565" s="14"/>
      <c r="Y3565" s="14"/>
      <c r="Z3565" s="14"/>
      <c r="AA3565" s="14"/>
      <c r="AB3565" s="14"/>
      <c r="AC3565" s="14"/>
      <c r="AD3565" s="14"/>
      <c r="AE3565" s="14"/>
      <c r="AT3565" s="263" t="s">
        <v>188</v>
      </c>
      <c r="AU3565" s="263" t="s">
        <v>82</v>
      </c>
      <c r="AV3565" s="14" t="s">
        <v>82</v>
      </c>
      <c r="AW3565" s="14" t="s">
        <v>30</v>
      </c>
      <c r="AX3565" s="14" t="s">
        <v>73</v>
      </c>
      <c r="AY3565" s="263" t="s">
        <v>129</v>
      </c>
    </row>
    <row r="3566" spans="1:51" s="13" customFormat="1" ht="12">
      <c r="A3566" s="13"/>
      <c r="B3566" s="243"/>
      <c r="C3566" s="244"/>
      <c r="D3566" s="234" t="s">
        <v>188</v>
      </c>
      <c r="E3566" s="245" t="s">
        <v>1</v>
      </c>
      <c r="F3566" s="246" t="s">
        <v>659</v>
      </c>
      <c r="G3566" s="244"/>
      <c r="H3566" s="245" t="s">
        <v>1</v>
      </c>
      <c r="I3566" s="247"/>
      <c r="J3566" s="244"/>
      <c r="K3566" s="244"/>
      <c r="L3566" s="248"/>
      <c r="M3566" s="249"/>
      <c r="N3566" s="250"/>
      <c r="O3566" s="250"/>
      <c r="P3566" s="250"/>
      <c r="Q3566" s="250"/>
      <c r="R3566" s="250"/>
      <c r="S3566" s="250"/>
      <c r="T3566" s="251"/>
      <c r="U3566" s="13"/>
      <c r="V3566" s="13"/>
      <c r="W3566" s="13"/>
      <c r="X3566" s="13"/>
      <c r="Y3566" s="13"/>
      <c r="Z3566" s="13"/>
      <c r="AA3566" s="13"/>
      <c r="AB3566" s="13"/>
      <c r="AC3566" s="13"/>
      <c r="AD3566" s="13"/>
      <c r="AE3566" s="13"/>
      <c r="AT3566" s="252" t="s">
        <v>188</v>
      </c>
      <c r="AU3566" s="252" t="s">
        <v>82</v>
      </c>
      <c r="AV3566" s="13" t="s">
        <v>80</v>
      </c>
      <c r="AW3566" s="13" t="s">
        <v>30</v>
      </c>
      <c r="AX3566" s="13" t="s">
        <v>73</v>
      </c>
      <c r="AY3566" s="252" t="s">
        <v>129</v>
      </c>
    </row>
    <row r="3567" spans="1:51" s="14" customFormat="1" ht="12">
      <c r="A3567" s="14"/>
      <c r="B3567" s="253"/>
      <c r="C3567" s="254"/>
      <c r="D3567" s="234" t="s">
        <v>188</v>
      </c>
      <c r="E3567" s="255" t="s">
        <v>1</v>
      </c>
      <c r="F3567" s="256" t="s">
        <v>1940</v>
      </c>
      <c r="G3567" s="254"/>
      <c r="H3567" s="257">
        <v>7</v>
      </c>
      <c r="I3567" s="258"/>
      <c r="J3567" s="254"/>
      <c r="K3567" s="254"/>
      <c r="L3567" s="259"/>
      <c r="M3567" s="260"/>
      <c r="N3567" s="261"/>
      <c r="O3567" s="261"/>
      <c r="P3567" s="261"/>
      <c r="Q3567" s="261"/>
      <c r="R3567" s="261"/>
      <c r="S3567" s="261"/>
      <c r="T3567" s="262"/>
      <c r="U3567" s="14"/>
      <c r="V3567" s="14"/>
      <c r="W3567" s="14"/>
      <c r="X3567" s="14"/>
      <c r="Y3567" s="14"/>
      <c r="Z3567" s="14"/>
      <c r="AA3567" s="14"/>
      <c r="AB3567" s="14"/>
      <c r="AC3567" s="14"/>
      <c r="AD3567" s="14"/>
      <c r="AE3567" s="14"/>
      <c r="AT3567" s="263" t="s">
        <v>188</v>
      </c>
      <c r="AU3567" s="263" t="s">
        <v>82</v>
      </c>
      <c r="AV3567" s="14" t="s">
        <v>82</v>
      </c>
      <c r="AW3567" s="14" t="s">
        <v>30</v>
      </c>
      <c r="AX3567" s="14" t="s">
        <v>73</v>
      </c>
      <c r="AY3567" s="263" t="s">
        <v>129</v>
      </c>
    </row>
    <row r="3568" spans="1:51" s="13" customFormat="1" ht="12">
      <c r="A3568" s="13"/>
      <c r="B3568" s="243"/>
      <c r="C3568" s="244"/>
      <c r="D3568" s="234" t="s">
        <v>188</v>
      </c>
      <c r="E3568" s="245" t="s">
        <v>1</v>
      </c>
      <c r="F3568" s="246" t="s">
        <v>664</v>
      </c>
      <c r="G3568" s="244"/>
      <c r="H3568" s="245" t="s">
        <v>1</v>
      </c>
      <c r="I3568" s="247"/>
      <c r="J3568" s="244"/>
      <c r="K3568" s="244"/>
      <c r="L3568" s="248"/>
      <c r="M3568" s="249"/>
      <c r="N3568" s="250"/>
      <c r="O3568" s="250"/>
      <c r="P3568" s="250"/>
      <c r="Q3568" s="250"/>
      <c r="R3568" s="250"/>
      <c r="S3568" s="250"/>
      <c r="T3568" s="251"/>
      <c r="U3568" s="13"/>
      <c r="V3568" s="13"/>
      <c r="W3568" s="13"/>
      <c r="X3568" s="13"/>
      <c r="Y3568" s="13"/>
      <c r="Z3568" s="13"/>
      <c r="AA3568" s="13"/>
      <c r="AB3568" s="13"/>
      <c r="AC3568" s="13"/>
      <c r="AD3568" s="13"/>
      <c r="AE3568" s="13"/>
      <c r="AT3568" s="252" t="s">
        <v>188</v>
      </c>
      <c r="AU3568" s="252" t="s">
        <v>82</v>
      </c>
      <c r="AV3568" s="13" t="s">
        <v>80</v>
      </c>
      <c r="AW3568" s="13" t="s">
        <v>30</v>
      </c>
      <c r="AX3568" s="13" t="s">
        <v>73</v>
      </c>
      <c r="AY3568" s="252" t="s">
        <v>129</v>
      </c>
    </row>
    <row r="3569" spans="1:51" s="14" customFormat="1" ht="12">
      <c r="A3569" s="14"/>
      <c r="B3569" s="253"/>
      <c r="C3569" s="254"/>
      <c r="D3569" s="234" t="s">
        <v>188</v>
      </c>
      <c r="E3569" s="255" t="s">
        <v>1</v>
      </c>
      <c r="F3569" s="256" t="s">
        <v>1941</v>
      </c>
      <c r="G3569" s="254"/>
      <c r="H3569" s="257">
        <v>2.4</v>
      </c>
      <c r="I3569" s="258"/>
      <c r="J3569" s="254"/>
      <c r="K3569" s="254"/>
      <c r="L3569" s="259"/>
      <c r="M3569" s="260"/>
      <c r="N3569" s="261"/>
      <c r="O3569" s="261"/>
      <c r="P3569" s="261"/>
      <c r="Q3569" s="261"/>
      <c r="R3569" s="261"/>
      <c r="S3569" s="261"/>
      <c r="T3569" s="262"/>
      <c r="U3569" s="14"/>
      <c r="V3569" s="14"/>
      <c r="W3569" s="14"/>
      <c r="X3569" s="14"/>
      <c r="Y3569" s="14"/>
      <c r="Z3569" s="14"/>
      <c r="AA3569" s="14"/>
      <c r="AB3569" s="14"/>
      <c r="AC3569" s="14"/>
      <c r="AD3569" s="14"/>
      <c r="AE3569" s="14"/>
      <c r="AT3569" s="263" t="s">
        <v>188</v>
      </c>
      <c r="AU3569" s="263" t="s">
        <v>82</v>
      </c>
      <c r="AV3569" s="14" t="s">
        <v>82</v>
      </c>
      <c r="AW3569" s="14" t="s">
        <v>30</v>
      </c>
      <c r="AX3569" s="14" t="s">
        <v>73</v>
      </c>
      <c r="AY3569" s="263" t="s">
        <v>129</v>
      </c>
    </row>
    <row r="3570" spans="1:51" s="13" customFormat="1" ht="12">
      <c r="A3570" s="13"/>
      <c r="B3570" s="243"/>
      <c r="C3570" s="244"/>
      <c r="D3570" s="234" t="s">
        <v>188</v>
      </c>
      <c r="E3570" s="245" t="s">
        <v>1</v>
      </c>
      <c r="F3570" s="246" t="s">
        <v>407</v>
      </c>
      <c r="G3570" s="244"/>
      <c r="H3570" s="245" t="s">
        <v>1</v>
      </c>
      <c r="I3570" s="247"/>
      <c r="J3570" s="244"/>
      <c r="K3570" s="244"/>
      <c r="L3570" s="248"/>
      <c r="M3570" s="249"/>
      <c r="N3570" s="250"/>
      <c r="O3570" s="250"/>
      <c r="P3570" s="250"/>
      <c r="Q3570" s="250"/>
      <c r="R3570" s="250"/>
      <c r="S3570" s="250"/>
      <c r="T3570" s="251"/>
      <c r="U3570" s="13"/>
      <c r="V3570" s="13"/>
      <c r="W3570" s="13"/>
      <c r="X3570" s="13"/>
      <c r="Y3570" s="13"/>
      <c r="Z3570" s="13"/>
      <c r="AA3570" s="13"/>
      <c r="AB3570" s="13"/>
      <c r="AC3570" s="13"/>
      <c r="AD3570" s="13"/>
      <c r="AE3570" s="13"/>
      <c r="AT3570" s="252" t="s">
        <v>188</v>
      </c>
      <c r="AU3570" s="252" t="s">
        <v>82</v>
      </c>
      <c r="AV3570" s="13" t="s">
        <v>80</v>
      </c>
      <c r="AW3570" s="13" t="s">
        <v>30</v>
      </c>
      <c r="AX3570" s="13" t="s">
        <v>73</v>
      </c>
      <c r="AY3570" s="252" t="s">
        <v>129</v>
      </c>
    </row>
    <row r="3571" spans="1:51" s="14" customFormat="1" ht="12">
      <c r="A3571" s="14"/>
      <c r="B3571" s="253"/>
      <c r="C3571" s="254"/>
      <c r="D3571" s="234" t="s">
        <v>188</v>
      </c>
      <c r="E3571" s="255" t="s">
        <v>1</v>
      </c>
      <c r="F3571" s="256" t="s">
        <v>1942</v>
      </c>
      <c r="G3571" s="254"/>
      <c r="H3571" s="257">
        <v>10.335</v>
      </c>
      <c r="I3571" s="258"/>
      <c r="J3571" s="254"/>
      <c r="K3571" s="254"/>
      <c r="L3571" s="259"/>
      <c r="M3571" s="260"/>
      <c r="N3571" s="261"/>
      <c r="O3571" s="261"/>
      <c r="P3571" s="261"/>
      <c r="Q3571" s="261"/>
      <c r="R3571" s="261"/>
      <c r="S3571" s="261"/>
      <c r="T3571" s="262"/>
      <c r="U3571" s="14"/>
      <c r="V3571" s="14"/>
      <c r="W3571" s="14"/>
      <c r="X3571" s="14"/>
      <c r="Y3571" s="14"/>
      <c r="Z3571" s="14"/>
      <c r="AA3571" s="14"/>
      <c r="AB3571" s="14"/>
      <c r="AC3571" s="14"/>
      <c r="AD3571" s="14"/>
      <c r="AE3571" s="14"/>
      <c r="AT3571" s="263" t="s">
        <v>188</v>
      </c>
      <c r="AU3571" s="263" t="s">
        <v>82</v>
      </c>
      <c r="AV3571" s="14" t="s">
        <v>82</v>
      </c>
      <c r="AW3571" s="14" t="s">
        <v>30</v>
      </c>
      <c r="AX3571" s="14" t="s">
        <v>73</v>
      </c>
      <c r="AY3571" s="263" t="s">
        <v>129</v>
      </c>
    </row>
    <row r="3572" spans="1:51" s="13" customFormat="1" ht="12">
      <c r="A3572" s="13"/>
      <c r="B3572" s="243"/>
      <c r="C3572" s="244"/>
      <c r="D3572" s="234" t="s">
        <v>188</v>
      </c>
      <c r="E3572" s="245" t="s">
        <v>1</v>
      </c>
      <c r="F3572" s="246" t="s">
        <v>671</v>
      </c>
      <c r="G3572" s="244"/>
      <c r="H3572" s="245" t="s">
        <v>1</v>
      </c>
      <c r="I3572" s="247"/>
      <c r="J3572" s="244"/>
      <c r="K3572" s="244"/>
      <c r="L3572" s="248"/>
      <c r="M3572" s="249"/>
      <c r="N3572" s="250"/>
      <c r="O3572" s="250"/>
      <c r="P3572" s="250"/>
      <c r="Q3572" s="250"/>
      <c r="R3572" s="250"/>
      <c r="S3572" s="250"/>
      <c r="T3572" s="251"/>
      <c r="U3572" s="13"/>
      <c r="V3572" s="13"/>
      <c r="W3572" s="13"/>
      <c r="X3572" s="13"/>
      <c r="Y3572" s="13"/>
      <c r="Z3572" s="13"/>
      <c r="AA3572" s="13"/>
      <c r="AB3572" s="13"/>
      <c r="AC3572" s="13"/>
      <c r="AD3572" s="13"/>
      <c r="AE3572" s="13"/>
      <c r="AT3572" s="252" t="s">
        <v>188</v>
      </c>
      <c r="AU3572" s="252" t="s">
        <v>82</v>
      </c>
      <c r="AV3572" s="13" t="s">
        <v>80</v>
      </c>
      <c r="AW3572" s="13" t="s">
        <v>30</v>
      </c>
      <c r="AX3572" s="13" t="s">
        <v>73</v>
      </c>
      <c r="AY3572" s="252" t="s">
        <v>129</v>
      </c>
    </row>
    <row r="3573" spans="1:51" s="14" customFormat="1" ht="12">
      <c r="A3573" s="14"/>
      <c r="B3573" s="253"/>
      <c r="C3573" s="254"/>
      <c r="D3573" s="234" t="s">
        <v>188</v>
      </c>
      <c r="E3573" s="255" t="s">
        <v>1</v>
      </c>
      <c r="F3573" s="256" t="s">
        <v>1941</v>
      </c>
      <c r="G3573" s="254"/>
      <c r="H3573" s="257">
        <v>2.4</v>
      </c>
      <c r="I3573" s="258"/>
      <c r="J3573" s="254"/>
      <c r="K3573" s="254"/>
      <c r="L3573" s="259"/>
      <c r="M3573" s="260"/>
      <c r="N3573" s="261"/>
      <c r="O3573" s="261"/>
      <c r="P3573" s="261"/>
      <c r="Q3573" s="261"/>
      <c r="R3573" s="261"/>
      <c r="S3573" s="261"/>
      <c r="T3573" s="262"/>
      <c r="U3573" s="14"/>
      <c r="V3573" s="14"/>
      <c r="W3573" s="14"/>
      <c r="X3573" s="14"/>
      <c r="Y3573" s="14"/>
      <c r="Z3573" s="14"/>
      <c r="AA3573" s="14"/>
      <c r="AB3573" s="14"/>
      <c r="AC3573" s="14"/>
      <c r="AD3573" s="14"/>
      <c r="AE3573" s="14"/>
      <c r="AT3573" s="263" t="s">
        <v>188</v>
      </c>
      <c r="AU3573" s="263" t="s">
        <v>82</v>
      </c>
      <c r="AV3573" s="14" t="s">
        <v>82</v>
      </c>
      <c r="AW3573" s="14" t="s">
        <v>30</v>
      </c>
      <c r="AX3573" s="14" t="s">
        <v>73</v>
      </c>
      <c r="AY3573" s="263" t="s">
        <v>129</v>
      </c>
    </row>
    <row r="3574" spans="1:51" s="16" customFormat="1" ht="12">
      <c r="A3574" s="16"/>
      <c r="B3574" s="286"/>
      <c r="C3574" s="287"/>
      <c r="D3574" s="234" t="s">
        <v>188</v>
      </c>
      <c r="E3574" s="288" t="s">
        <v>1</v>
      </c>
      <c r="F3574" s="289" t="s">
        <v>451</v>
      </c>
      <c r="G3574" s="287"/>
      <c r="H3574" s="290">
        <v>30.834999999999997</v>
      </c>
      <c r="I3574" s="291"/>
      <c r="J3574" s="287"/>
      <c r="K3574" s="287"/>
      <c r="L3574" s="292"/>
      <c r="M3574" s="293"/>
      <c r="N3574" s="294"/>
      <c r="O3574" s="294"/>
      <c r="P3574" s="294"/>
      <c r="Q3574" s="294"/>
      <c r="R3574" s="294"/>
      <c r="S3574" s="294"/>
      <c r="T3574" s="295"/>
      <c r="U3574" s="16"/>
      <c r="V3574" s="16"/>
      <c r="W3574" s="16"/>
      <c r="X3574" s="16"/>
      <c r="Y3574" s="16"/>
      <c r="Z3574" s="16"/>
      <c r="AA3574" s="16"/>
      <c r="AB3574" s="16"/>
      <c r="AC3574" s="16"/>
      <c r="AD3574" s="16"/>
      <c r="AE3574" s="16"/>
      <c r="AT3574" s="296" t="s">
        <v>188</v>
      </c>
      <c r="AU3574" s="296" t="s">
        <v>82</v>
      </c>
      <c r="AV3574" s="16" t="s">
        <v>141</v>
      </c>
      <c r="AW3574" s="16" t="s">
        <v>30</v>
      </c>
      <c r="AX3574" s="16" t="s">
        <v>73</v>
      </c>
      <c r="AY3574" s="296" t="s">
        <v>129</v>
      </c>
    </row>
    <row r="3575" spans="1:51" s="15" customFormat="1" ht="12">
      <c r="A3575" s="15"/>
      <c r="B3575" s="264"/>
      <c r="C3575" s="265"/>
      <c r="D3575" s="234" t="s">
        <v>188</v>
      </c>
      <c r="E3575" s="266" t="s">
        <v>1</v>
      </c>
      <c r="F3575" s="267" t="s">
        <v>197</v>
      </c>
      <c r="G3575" s="265"/>
      <c r="H3575" s="268">
        <v>47.41</v>
      </c>
      <c r="I3575" s="269"/>
      <c r="J3575" s="265"/>
      <c r="K3575" s="265"/>
      <c r="L3575" s="270"/>
      <c r="M3575" s="271"/>
      <c r="N3575" s="272"/>
      <c r="O3575" s="272"/>
      <c r="P3575" s="272"/>
      <c r="Q3575" s="272"/>
      <c r="R3575" s="272"/>
      <c r="S3575" s="272"/>
      <c r="T3575" s="273"/>
      <c r="U3575" s="15"/>
      <c r="V3575" s="15"/>
      <c r="W3575" s="15"/>
      <c r="X3575" s="15"/>
      <c r="Y3575" s="15"/>
      <c r="Z3575" s="15"/>
      <c r="AA3575" s="15"/>
      <c r="AB3575" s="15"/>
      <c r="AC3575" s="15"/>
      <c r="AD3575" s="15"/>
      <c r="AE3575" s="15"/>
      <c r="AT3575" s="274" t="s">
        <v>188</v>
      </c>
      <c r="AU3575" s="274" t="s">
        <v>82</v>
      </c>
      <c r="AV3575" s="15" t="s">
        <v>136</v>
      </c>
      <c r="AW3575" s="15" t="s">
        <v>30</v>
      </c>
      <c r="AX3575" s="15" t="s">
        <v>80</v>
      </c>
      <c r="AY3575" s="274" t="s">
        <v>129</v>
      </c>
    </row>
    <row r="3576" spans="1:65" s="2" customFormat="1" ht="24.15" customHeight="1">
      <c r="A3576" s="39"/>
      <c r="B3576" s="40"/>
      <c r="C3576" s="220" t="s">
        <v>1943</v>
      </c>
      <c r="D3576" s="220" t="s">
        <v>132</v>
      </c>
      <c r="E3576" s="221" t="s">
        <v>1944</v>
      </c>
      <c r="F3576" s="222" t="s">
        <v>1945</v>
      </c>
      <c r="G3576" s="223" t="s">
        <v>230</v>
      </c>
      <c r="H3576" s="224">
        <v>124.415</v>
      </c>
      <c r="I3576" s="225"/>
      <c r="J3576" s="226">
        <f>ROUND(I3576*H3576,2)</f>
        <v>0</v>
      </c>
      <c r="K3576" s="227"/>
      <c r="L3576" s="45"/>
      <c r="M3576" s="228" t="s">
        <v>1</v>
      </c>
      <c r="N3576" s="229" t="s">
        <v>38</v>
      </c>
      <c r="O3576" s="92"/>
      <c r="P3576" s="230">
        <f>O3576*H3576</f>
        <v>0</v>
      </c>
      <c r="Q3576" s="230">
        <v>0</v>
      </c>
      <c r="R3576" s="230">
        <f>Q3576*H3576</f>
        <v>0</v>
      </c>
      <c r="S3576" s="230">
        <v>0</v>
      </c>
      <c r="T3576" s="231">
        <f>S3576*H3576</f>
        <v>0</v>
      </c>
      <c r="U3576" s="39"/>
      <c r="V3576" s="39"/>
      <c r="W3576" s="39"/>
      <c r="X3576" s="39"/>
      <c r="Y3576" s="39"/>
      <c r="Z3576" s="39"/>
      <c r="AA3576" s="39"/>
      <c r="AB3576" s="39"/>
      <c r="AC3576" s="39"/>
      <c r="AD3576" s="39"/>
      <c r="AE3576" s="39"/>
      <c r="AR3576" s="232" t="s">
        <v>248</v>
      </c>
      <c r="AT3576" s="232" t="s">
        <v>132</v>
      </c>
      <c r="AU3576" s="232" t="s">
        <v>82</v>
      </c>
      <c r="AY3576" s="18" t="s">
        <v>129</v>
      </c>
      <c r="BE3576" s="233">
        <f>IF(N3576="základní",J3576,0)</f>
        <v>0</v>
      </c>
      <c r="BF3576" s="233">
        <f>IF(N3576="snížená",J3576,0)</f>
        <v>0</v>
      </c>
      <c r="BG3576" s="233">
        <f>IF(N3576="zákl. přenesená",J3576,0)</f>
        <v>0</v>
      </c>
      <c r="BH3576" s="233">
        <f>IF(N3576="sníž. přenesená",J3576,0)</f>
        <v>0</v>
      </c>
      <c r="BI3576" s="233">
        <f>IF(N3576="nulová",J3576,0)</f>
        <v>0</v>
      </c>
      <c r="BJ3576" s="18" t="s">
        <v>80</v>
      </c>
      <c r="BK3576" s="233">
        <f>ROUND(I3576*H3576,2)</f>
        <v>0</v>
      </c>
      <c r="BL3576" s="18" t="s">
        <v>248</v>
      </c>
      <c r="BM3576" s="232" t="s">
        <v>1946</v>
      </c>
    </row>
    <row r="3577" spans="1:47" s="2" customFormat="1" ht="12">
      <c r="A3577" s="39"/>
      <c r="B3577" s="40"/>
      <c r="C3577" s="41"/>
      <c r="D3577" s="234" t="s">
        <v>137</v>
      </c>
      <c r="E3577" s="41"/>
      <c r="F3577" s="235" t="s">
        <v>1945</v>
      </c>
      <c r="G3577" s="41"/>
      <c r="H3577" s="41"/>
      <c r="I3577" s="236"/>
      <c r="J3577" s="41"/>
      <c r="K3577" s="41"/>
      <c r="L3577" s="45"/>
      <c r="M3577" s="237"/>
      <c r="N3577" s="238"/>
      <c r="O3577" s="92"/>
      <c r="P3577" s="92"/>
      <c r="Q3577" s="92"/>
      <c r="R3577" s="92"/>
      <c r="S3577" s="92"/>
      <c r="T3577" s="93"/>
      <c r="U3577" s="39"/>
      <c r="V3577" s="39"/>
      <c r="W3577" s="39"/>
      <c r="X3577" s="39"/>
      <c r="Y3577" s="39"/>
      <c r="Z3577" s="39"/>
      <c r="AA3577" s="39"/>
      <c r="AB3577" s="39"/>
      <c r="AC3577" s="39"/>
      <c r="AD3577" s="39"/>
      <c r="AE3577" s="39"/>
      <c r="AT3577" s="18" t="s">
        <v>137</v>
      </c>
      <c r="AU3577" s="18" t="s">
        <v>82</v>
      </c>
    </row>
    <row r="3578" spans="1:51" s="13" customFormat="1" ht="12">
      <c r="A3578" s="13"/>
      <c r="B3578" s="243"/>
      <c r="C3578" s="244"/>
      <c r="D3578" s="234" t="s">
        <v>188</v>
      </c>
      <c r="E3578" s="245" t="s">
        <v>1</v>
      </c>
      <c r="F3578" s="246" t="s">
        <v>374</v>
      </c>
      <c r="G3578" s="244"/>
      <c r="H3578" s="245" t="s">
        <v>1</v>
      </c>
      <c r="I3578" s="247"/>
      <c r="J3578" s="244"/>
      <c r="K3578" s="244"/>
      <c r="L3578" s="248"/>
      <c r="M3578" s="249"/>
      <c r="N3578" s="250"/>
      <c r="O3578" s="250"/>
      <c r="P3578" s="250"/>
      <c r="Q3578" s="250"/>
      <c r="R3578" s="250"/>
      <c r="S3578" s="250"/>
      <c r="T3578" s="251"/>
      <c r="U3578" s="13"/>
      <c r="V3578" s="13"/>
      <c r="W3578" s="13"/>
      <c r="X3578" s="13"/>
      <c r="Y3578" s="13"/>
      <c r="Z3578" s="13"/>
      <c r="AA3578" s="13"/>
      <c r="AB3578" s="13"/>
      <c r="AC3578" s="13"/>
      <c r="AD3578" s="13"/>
      <c r="AE3578" s="13"/>
      <c r="AT3578" s="252" t="s">
        <v>188</v>
      </c>
      <c r="AU3578" s="252" t="s">
        <v>82</v>
      </c>
      <c r="AV3578" s="13" t="s">
        <v>80</v>
      </c>
      <c r="AW3578" s="13" t="s">
        <v>30</v>
      </c>
      <c r="AX3578" s="13" t="s">
        <v>73</v>
      </c>
      <c r="AY3578" s="252" t="s">
        <v>129</v>
      </c>
    </row>
    <row r="3579" spans="1:51" s="13" customFormat="1" ht="12">
      <c r="A3579" s="13"/>
      <c r="B3579" s="243"/>
      <c r="C3579" s="244"/>
      <c r="D3579" s="234" t="s">
        <v>188</v>
      </c>
      <c r="E3579" s="245" t="s">
        <v>1</v>
      </c>
      <c r="F3579" s="246" t="s">
        <v>550</v>
      </c>
      <c r="G3579" s="244"/>
      <c r="H3579" s="245" t="s">
        <v>1</v>
      </c>
      <c r="I3579" s="247"/>
      <c r="J3579" s="244"/>
      <c r="K3579" s="244"/>
      <c r="L3579" s="248"/>
      <c r="M3579" s="249"/>
      <c r="N3579" s="250"/>
      <c r="O3579" s="250"/>
      <c r="P3579" s="250"/>
      <c r="Q3579" s="250"/>
      <c r="R3579" s="250"/>
      <c r="S3579" s="250"/>
      <c r="T3579" s="251"/>
      <c r="U3579" s="13"/>
      <c r="V3579" s="13"/>
      <c r="W3579" s="13"/>
      <c r="X3579" s="13"/>
      <c r="Y3579" s="13"/>
      <c r="Z3579" s="13"/>
      <c r="AA3579" s="13"/>
      <c r="AB3579" s="13"/>
      <c r="AC3579" s="13"/>
      <c r="AD3579" s="13"/>
      <c r="AE3579" s="13"/>
      <c r="AT3579" s="252" t="s">
        <v>188</v>
      </c>
      <c r="AU3579" s="252" t="s">
        <v>82</v>
      </c>
      <c r="AV3579" s="13" t="s">
        <v>80</v>
      </c>
      <c r="AW3579" s="13" t="s">
        <v>30</v>
      </c>
      <c r="AX3579" s="13" t="s">
        <v>73</v>
      </c>
      <c r="AY3579" s="252" t="s">
        <v>129</v>
      </c>
    </row>
    <row r="3580" spans="1:51" s="14" customFormat="1" ht="12">
      <c r="A3580" s="14"/>
      <c r="B3580" s="253"/>
      <c r="C3580" s="254"/>
      <c r="D3580" s="234" t="s">
        <v>188</v>
      </c>
      <c r="E3580" s="255" t="s">
        <v>1</v>
      </c>
      <c r="F3580" s="256" t="s">
        <v>1947</v>
      </c>
      <c r="G3580" s="254"/>
      <c r="H3580" s="257">
        <v>7.8</v>
      </c>
      <c r="I3580" s="258"/>
      <c r="J3580" s="254"/>
      <c r="K3580" s="254"/>
      <c r="L3580" s="259"/>
      <c r="M3580" s="260"/>
      <c r="N3580" s="261"/>
      <c r="O3580" s="261"/>
      <c r="P3580" s="261"/>
      <c r="Q3580" s="261"/>
      <c r="R3580" s="261"/>
      <c r="S3580" s="261"/>
      <c r="T3580" s="262"/>
      <c r="U3580" s="14"/>
      <c r="V3580" s="14"/>
      <c r="W3580" s="14"/>
      <c r="X3580" s="14"/>
      <c r="Y3580" s="14"/>
      <c r="Z3580" s="14"/>
      <c r="AA3580" s="14"/>
      <c r="AB3580" s="14"/>
      <c r="AC3580" s="14"/>
      <c r="AD3580" s="14"/>
      <c r="AE3580" s="14"/>
      <c r="AT3580" s="263" t="s">
        <v>188</v>
      </c>
      <c r="AU3580" s="263" t="s">
        <v>82</v>
      </c>
      <c r="AV3580" s="14" t="s">
        <v>82</v>
      </c>
      <c r="AW3580" s="14" t="s">
        <v>30</v>
      </c>
      <c r="AX3580" s="14" t="s">
        <v>73</v>
      </c>
      <c r="AY3580" s="263" t="s">
        <v>129</v>
      </c>
    </row>
    <row r="3581" spans="1:51" s="13" customFormat="1" ht="12">
      <c r="A3581" s="13"/>
      <c r="B3581" s="243"/>
      <c r="C3581" s="244"/>
      <c r="D3581" s="234" t="s">
        <v>188</v>
      </c>
      <c r="E3581" s="245" t="s">
        <v>1</v>
      </c>
      <c r="F3581" s="246" t="s">
        <v>205</v>
      </c>
      <c r="G3581" s="244"/>
      <c r="H3581" s="245" t="s">
        <v>1</v>
      </c>
      <c r="I3581" s="247"/>
      <c r="J3581" s="244"/>
      <c r="K3581" s="244"/>
      <c r="L3581" s="248"/>
      <c r="M3581" s="249"/>
      <c r="N3581" s="250"/>
      <c r="O3581" s="250"/>
      <c r="P3581" s="250"/>
      <c r="Q3581" s="250"/>
      <c r="R3581" s="250"/>
      <c r="S3581" s="250"/>
      <c r="T3581" s="251"/>
      <c r="U3581" s="13"/>
      <c r="V3581" s="13"/>
      <c r="W3581" s="13"/>
      <c r="X3581" s="13"/>
      <c r="Y3581" s="13"/>
      <c r="Z3581" s="13"/>
      <c r="AA3581" s="13"/>
      <c r="AB3581" s="13"/>
      <c r="AC3581" s="13"/>
      <c r="AD3581" s="13"/>
      <c r="AE3581" s="13"/>
      <c r="AT3581" s="252" t="s">
        <v>188</v>
      </c>
      <c r="AU3581" s="252" t="s">
        <v>82</v>
      </c>
      <c r="AV3581" s="13" t="s">
        <v>80</v>
      </c>
      <c r="AW3581" s="13" t="s">
        <v>30</v>
      </c>
      <c r="AX3581" s="13" t="s">
        <v>73</v>
      </c>
      <c r="AY3581" s="252" t="s">
        <v>129</v>
      </c>
    </row>
    <row r="3582" spans="1:51" s="14" customFormat="1" ht="12">
      <c r="A3582" s="14"/>
      <c r="B3582" s="253"/>
      <c r="C3582" s="254"/>
      <c r="D3582" s="234" t="s">
        <v>188</v>
      </c>
      <c r="E3582" s="255" t="s">
        <v>1</v>
      </c>
      <c r="F3582" s="256" t="s">
        <v>1948</v>
      </c>
      <c r="G3582" s="254"/>
      <c r="H3582" s="257">
        <v>7.825</v>
      </c>
      <c r="I3582" s="258"/>
      <c r="J3582" s="254"/>
      <c r="K3582" s="254"/>
      <c r="L3582" s="259"/>
      <c r="M3582" s="260"/>
      <c r="N3582" s="261"/>
      <c r="O3582" s="261"/>
      <c r="P3582" s="261"/>
      <c r="Q3582" s="261"/>
      <c r="R3582" s="261"/>
      <c r="S3582" s="261"/>
      <c r="T3582" s="262"/>
      <c r="U3582" s="14"/>
      <c r="V3582" s="14"/>
      <c r="W3582" s="14"/>
      <c r="X3582" s="14"/>
      <c r="Y3582" s="14"/>
      <c r="Z3582" s="14"/>
      <c r="AA3582" s="14"/>
      <c r="AB3582" s="14"/>
      <c r="AC3582" s="14"/>
      <c r="AD3582" s="14"/>
      <c r="AE3582" s="14"/>
      <c r="AT3582" s="263" t="s">
        <v>188</v>
      </c>
      <c r="AU3582" s="263" t="s">
        <v>82</v>
      </c>
      <c r="AV3582" s="14" t="s">
        <v>82</v>
      </c>
      <c r="AW3582" s="14" t="s">
        <v>30</v>
      </c>
      <c r="AX3582" s="14" t="s">
        <v>73</v>
      </c>
      <c r="AY3582" s="263" t="s">
        <v>129</v>
      </c>
    </row>
    <row r="3583" spans="1:51" s="13" customFormat="1" ht="12">
      <c r="A3583" s="13"/>
      <c r="B3583" s="243"/>
      <c r="C3583" s="244"/>
      <c r="D3583" s="234" t="s">
        <v>188</v>
      </c>
      <c r="E3583" s="245" t="s">
        <v>1</v>
      </c>
      <c r="F3583" s="246" t="s">
        <v>602</v>
      </c>
      <c r="G3583" s="244"/>
      <c r="H3583" s="245" t="s">
        <v>1</v>
      </c>
      <c r="I3583" s="247"/>
      <c r="J3583" s="244"/>
      <c r="K3583" s="244"/>
      <c r="L3583" s="248"/>
      <c r="M3583" s="249"/>
      <c r="N3583" s="250"/>
      <c r="O3583" s="250"/>
      <c r="P3583" s="250"/>
      <c r="Q3583" s="250"/>
      <c r="R3583" s="250"/>
      <c r="S3583" s="250"/>
      <c r="T3583" s="251"/>
      <c r="U3583" s="13"/>
      <c r="V3583" s="13"/>
      <c r="W3583" s="13"/>
      <c r="X3583" s="13"/>
      <c r="Y3583" s="13"/>
      <c r="Z3583" s="13"/>
      <c r="AA3583" s="13"/>
      <c r="AB3583" s="13"/>
      <c r="AC3583" s="13"/>
      <c r="AD3583" s="13"/>
      <c r="AE3583" s="13"/>
      <c r="AT3583" s="252" t="s">
        <v>188</v>
      </c>
      <c r="AU3583" s="252" t="s">
        <v>82</v>
      </c>
      <c r="AV3583" s="13" t="s">
        <v>80</v>
      </c>
      <c r="AW3583" s="13" t="s">
        <v>30</v>
      </c>
      <c r="AX3583" s="13" t="s">
        <v>73</v>
      </c>
      <c r="AY3583" s="252" t="s">
        <v>129</v>
      </c>
    </row>
    <row r="3584" spans="1:51" s="14" customFormat="1" ht="12">
      <c r="A3584" s="14"/>
      <c r="B3584" s="253"/>
      <c r="C3584" s="254"/>
      <c r="D3584" s="234" t="s">
        <v>188</v>
      </c>
      <c r="E3584" s="255" t="s">
        <v>1</v>
      </c>
      <c r="F3584" s="256" t="s">
        <v>1949</v>
      </c>
      <c r="G3584" s="254"/>
      <c r="H3584" s="257">
        <v>6.85</v>
      </c>
      <c r="I3584" s="258"/>
      <c r="J3584" s="254"/>
      <c r="K3584" s="254"/>
      <c r="L3584" s="259"/>
      <c r="M3584" s="260"/>
      <c r="N3584" s="261"/>
      <c r="O3584" s="261"/>
      <c r="P3584" s="261"/>
      <c r="Q3584" s="261"/>
      <c r="R3584" s="261"/>
      <c r="S3584" s="261"/>
      <c r="T3584" s="262"/>
      <c r="U3584" s="14"/>
      <c r="V3584" s="14"/>
      <c r="W3584" s="14"/>
      <c r="X3584" s="14"/>
      <c r="Y3584" s="14"/>
      <c r="Z3584" s="14"/>
      <c r="AA3584" s="14"/>
      <c r="AB3584" s="14"/>
      <c r="AC3584" s="14"/>
      <c r="AD3584" s="14"/>
      <c r="AE3584" s="14"/>
      <c r="AT3584" s="263" t="s">
        <v>188</v>
      </c>
      <c r="AU3584" s="263" t="s">
        <v>82</v>
      </c>
      <c r="AV3584" s="14" t="s">
        <v>82</v>
      </c>
      <c r="AW3584" s="14" t="s">
        <v>30</v>
      </c>
      <c r="AX3584" s="14" t="s">
        <v>73</v>
      </c>
      <c r="AY3584" s="263" t="s">
        <v>129</v>
      </c>
    </row>
    <row r="3585" spans="1:51" s="13" customFormat="1" ht="12">
      <c r="A3585" s="13"/>
      <c r="B3585" s="243"/>
      <c r="C3585" s="244"/>
      <c r="D3585" s="234" t="s">
        <v>188</v>
      </c>
      <c r="E3585" s="245" t="s">
        <v>1</v>
      </c>
      <c r="F3585" s="246" t="s">
        <v>388</v>
      </c>
      <c r="G3585" s="244"/>
      <c r="H3585" s="245" t="s">
        <v>1</v>
      </c>
      <c r="I3585" s="247"/>
      <c r="J3585" s="244"/>
      <c r="K3585" s="244"/>
      <c r="L3585" s="248"/>
      <c r="M3585" s="249"/>
      <c r="N3585" s="250"/>
      <c r="O3585" s="250"/>
      <c r="P3585" s="250"/>
      <c r="Q3585" s="250"/>
      <c r="R3585" s="250"/>
      <c r="S3585" s="250"/>
      <c r="T3585" s="251"/>
      <c r="U3585" s="13"/>
      <c r="V3585" s="13"/>
      <c r="W3585" s="13"/>
      <c r="X3585" s="13"/>
      <c r="Y3585" s="13"/>
      <c r="Z3585" s="13"/>
      <c r="AA3585" s="13"/>
      <c r="AB3585" s="13"/>
      <c r="AC3585" s="13"/>
      <c r="AD3585" s="13"/>
      <c r="AE3585" s="13"/>
      <c r="AT3585" s="252" t="s">
        <v>188</v>
      </c>
      <c r="AU3585" s="252" t="s">
        <v>82</v>
      </c>
      <c r="AV3585" s="13" t="s">
        <v>80</v>
      </c>
      <c r="AW3585" s="13" t="s">
        <v>30</v>
      </c>
      <c r="AX3585" s="13" t="s">
        <v>73</v>
      </c>
      <c r="AY3585" s="252" t="s">
        <v>129</v>
      </c>
    </row>
    <row r="3586" spans="1:51" s="14" customFormat="1" ht="12">
      <c r="A3586" s="14"/>
      <c r="B3586" s="253"/>
      <c r="C3586" s="254"/>
      <c r="D3586" s="234" t="s">
        <v>188</v>
      </c>
      <c r="E3586" s="255" t="s">
        <v>1</v>
      </c>
      <c r="F3586" s="256" t="s">
        <v>1950</v>
      </c>
      <c r="G3586" s="254"/>
      <c r="H3586" s="257">
        <v>12.64</v>
      </c>
      <c r="I3586" s="258"/>
      <c r="J3586" s="254"/>
      <c r="K3586" s="254"/>
      <c r="L3586" s="259"/>
      <c r="M3586" s="260"/>
      <c r="N3586" s="261"/>
      <c r="O3586" s="261"/>
      <c r="P3586" s="261"/>
      <c r="Q3586" s="261"/>
      <c r="R3586" s="261"/>
      <c r="S3586" s="261"/>
      <c r="T3586" s="262"/>
      <c r="U3586" s="14"/>
      <c r="V3586" s="14"/>
      <c r="W3586" s="14"/>
      <c r="X3586" s="14"/>
      <c r="Y3586" s="14"/>
      <c r="Z3586" s="14"/>
      <c r="AA3586" s="14"/>
      <c r="AB3586" s="14"/>
      <c r="AC3586" s="14"/>
      <c r="AD3586" s="14"/>
      <c r="AE3586" s="14"/>
      <c r="AT3586" s="263" t="s">
        <v>188</v>
      </c>
      <c r="AU3586" s="263" t="s">
        <v>82</v>
      </c>
      <c r="AV3586" s="14" t="s">
        <v>82</v>
      </c>
      <c r="AW3586" s="14" t="s">
        <v>30</v>
      </c>
      <c r="AX3586" s="14" t="s">
        <v>73</v>
      </c>
      <c r="AY3586" s="263" t="s">
        <v>129</v>
      </c>
    </row>
    <row r="3587" spans="1:51" s="13" customFormat="1" ht="12">
      <c r="A3587" s="13"/>
      <c r="B3587" s="243"/>
      <c r="C3587" s="244"/>
      <c r="D3587" s="234" t="s">
        <v>188</v>
      </c>
      <c r="E3587" s="245" t="s">
        <v>1</v>
      </c>
      <c r="F3587" s="246" t="s">
        <v>605</v>
      </c>
      <c r="G3587" s="244"/>
      <c r="H3587" s="245" t="s">
        <v>1</v>
      </c>
      <c r="I3587" s="247"/>
      <c r="J3587" s="244"/>
      <c r="K3587" s="244"/>
      <c r="L3587" s="248"/>
      <c r="M3587" s="249"/>
      <c r="N3587" s="250"/>
      <c r="O3587" s="250"/>
      <c r="P3587" s="250"/>
      <c r="Q3587" s="250"/>
      <c r="R3587" s="250"/>
      <c r="S3587" s="250"/>
      <c r="T3587" s="251"/>
      <c r="U3587" s="13"/>
      <c r="V3587" s="13"/>
      <c r="W3587" s="13"/>
      <c r="X3587" s="13"/>
      <c r="Y3587" s="13"/>
      <c r="Z3587" s="13"/>
      <c r="AA3587" s="13"/>
      <c r="AB3587" s="13"/>
      <c r="AC3587" s="13"/>
      <c r="AD3587" s="13"/>
      <c r="AE3587" s="13"/>
      <c r="AT3587" s="252" t="s">
        <v>188</v>
      </c>
      <c r="AU3587" s="252" t="s">
        <v>82</v>
      </c>
      <c r="AV3587" s="13" t="s">
        <v>80</v>
      </c>
      <c r="AW3587" s="13" t="s">
        <v>30</v>
      </c>
      <c r="AX3587" s="13" t="s">
        <v>73</v>
      </c>
      <c r="AY3587" s="252" t="s">
        <v>129</v>
      </c>
    </row>
    <row r="3588" spans="1:51" s="14" customFormat="1" ht="12">
      <c r="A3588" s="14"/>
      <c r="B3588" s="253"/>
      <c r="C3588" s="254"/>
      <c r="D3588" s="234" t="s">
        <v>188</v>
      </c>
      <c r="E3588" s="255" t="s">
        <v>1</v>
      </c>
      <c r="F3588" s="256" t="s">
        <v>1951</v>
      </c>
      <c r="G3588" s="254"/>
      <c r="H3588" s="257">
        <v>9.73</v>
      </c>
      <c r="I3588" s="258"/>
      <c r="J3588" s="254"/>
      <c r="K3588" s="254"/>
      <c r="L3588" s="259"/>
      <c r="M3588" s="260"/>
      <c r="N3588" s="261"/>
      <c r="O3588" s="261"/>
      <c r="P3588" s="261"/>
      <c r="Q3588" s="261"/>
      <c r="R3588" s="261"/>
      <c r="S3588" s="261"/>
      <c r="T3588" s="262"/>
      <c r="U3588" s="14"/>
      <c r="V3588" s="14"/>
      <c r="W3588" s="14"/>
      <c r="X3588" s="14"/>
      <c r="Y3588" s="14"/>
      <c r="Z3588" s="14"/>
      <c r="AA3588" s="14"/>
      <c r="AB3588" s="14"/>
      <c r="AC3588" s="14"/>
      <c r="AD3588" s="14"/>
      <c r="AE3588" s="14"/>
      <c r="AT3588" s="263" t="s">
        <v>188</v>
      </c>
      <c r="AU3588" s="263" t="s">
        <v>82</v>
      </c>
      <c r="AV3588" s="14" t="s">
        <v>82</v>
      </c>
      <c r="AW3588" s="14" t="s">
        <v>30</v>
      </c>
      <c r="AX3588" s="14" t="s">
        <v>73</v>
      </c>
      <c r="AY3588" s="263" t="s">
        <v>129</v>
      </c>
    </row>
    <row r="3589" spans="1:51" s="16" customFormat="1" ht="12">
      <c r="A3589" s="16"/>
      <c r="B3589" s="286"/>
      <c r="C3589" s="287"/>
      <c r="D3589" s="234" t="s">
        <v>188</v>
      </c>
      <c r="E3589" s="288" t="s">
        <v>1</v>
      </c>
      <c r="F3589" s="289" t="s">
        <v>451</v>
      </c>
      <c r="G3589" s="287"/>
      <c r="H3589" s="290">
        <v>44.845</v>
      </c>
      <c r="I3589" s="291"/>
      <c r="J3589" s="287"/>
      <c r="K3589" s="287"/>
      <c r="L3589" s="292"/>
      <c r="M3589" s="293"/>
      <c r="N3589" s="294"/>
      <c r="O3589" s="294"/>
      <c r="P3589" s="294"/>
      <c r="Q3589" s="294"/>
      <c r="R3589" s="294"/>
      <c r="S3589" s="294"/>
      <c r="T3589" s="295"/>
      <c r="U3589" s="16"/>
      <c r="V3589" s="16"/>
      <c r="W3589" s="16"/>
      <c r="X3589" s="16"/>
      <c r="Y3589" s="16"/>
      <c r="Z3589" s="16"/>
      <c r="AA3589" s="16"/>
      <c r="AB3589" s="16"/>
      <c r="AC3589" s="16"/>
      <c r="AD3589" s="16"/>
      <c r="AE3589" s="16"/>
      <c r="AT3589" s="296" t="s">
        <v>188</v>
      </c>
      <c r="AU3589" s="296" t="s">
        <v>82</v>
      </c>
      <c r="AV3589" s="16" t="s">
        <v>141</v>
      </c>
      <c r="AW3589" s="16" t="s">
        <v>30</v>
      </c>
      <c r="AX3589" s="16" t="s">
        <v>73</v>
      </c>
      <c r="AY3589" s="296" t="s">
        <v>129</v>
      </c>
    </row>
    <row r="3590" spans="1:51" s="13" customFormat="1" ht="12">
      <c r="A3590" s="13"/>
      <c r="B3590" s="243"/>
      <c r="C3590" s="244"/>
      <c r="D3590" s="234" t="s">
        <v>188</v>
      </c>
      <c r="E3590" s="245" t="s">
        <v>1</v>
      </c>
      <c r="F3590" s="246" t="s">
        <v>389</v>
      </c>
      <c r="G3590" s="244"/>
      <c r="H3590" s="245" t="s">
        <v>1</v>
      </c>
      <c r="I3590" s="247"/>
      <c r="J3590" s="244"/>
      <c r="K3590" s="244"/>
      <c r="L3590" s="248"/>
      <c r="M3590" s="249"/>
      <c r="N3590" s="250"/>
      <c r="O3590" s="250"/>
      <c r="P3590" s="250"/>
      <c r="Q3590" s="250"/>
      <c r="R3590" s="250"/>
      <c r="S3590" s="250"/>
      <c r="T3590" s="251"/>
      <c r="U3590" s="13"/>
      <c r="V3590" s="13"/>
      <c r="W3590" s="13"/>
      <c r="X3590" s="13"/>
      <c r="Y3590" s="13"/>
      <c r="Z3590" s="13"/>
      <c r="AA3590" s="13"/>
      <c r="AB3590" s="13"/>
      <c r="AC3590" s="13"/>
      <c r="AD3590" s="13"/>
      <c r="AE3590" s="13"/>
      <c r="AT3590" s="252" t="s">
        <v>188</v>
      </c>
      <c r="AU3590" s="252" t="s">
        <v>82</v>
      </c>
      <c r="AV3590" s="13" t="s">
        <v>80</v>
      </c>
      <c r="AW3590" s="13" t="s">
        <v>30</v>
      </c>
      <c r="AX3590" s="13" t="s">
        <v>73</v>
      </c>
      <c r="AY3590" s="252" t="s">
        <v>129</v>
      </c>
    </row>
    <row r="3591" spans="1:51" s="13" customFormat="1" ht="12">
      <c r="A3591" s="13"/>
      <c r="B3591" s="243"/>
      <c r="C3591" s="244"/>
      <c r="D3591" s="234" t="s">
        <v>188</v>
      </c>
      <c r="E3591" s="245" t="s">
        <v>1</v>
      </c>
      <c r="F3591" s="246" t="s">
        <v>396</v>
      </c>
      <c r="G3591" s="244"/>
      <c r="H3591" s="245" t="s">
        <v>1</v>
      </c>
      <c r="I3591" s="247"/>
      <c r="J3591" s="244"/>
      <c r="K3591" s="244"/>
      <c r="L3591" s="248"/>
      <c r="M3591" s="249"/>
      <c r="N3591" s="250"/>
      <c r="O3591" s="250"/>
      <c r="P3591" s="250"/>
      <c r="Q3591" s="250"/>
      <c r="R3591" s="250"/>
      <c r="S3591" s="250"/>
      <c r="T3591" s="251"/>
      <c r="U3591" s="13"/>
      <c r="V3591" s="13"/>
      <c r="W3591" s="13"/>
      <c r="X3591" s="13"/>
      <c r="Y3591" s="13"/>
      <c r="Z3591" s="13"/>
      <c r="AA3591" s="13"/>
      <c r="AB3591" s="13"/>
      <c r="AC3591" s="13"/>
      <c r="AD3591" s="13"/>
      <c r="AE3591" s="13"/>
      <c r="AT3591" s="252" t="s">
        <v>188</v>
      </c>
      <c r="AU3591" s="252" t="s">
        <v>82</v>
      </c>
      <c r="AV3591" s="13" t="s">
        <v>80</v>
      </c>
      <c r="AW3591" s="13" t="s">
        <v>30</v>
      </c>
      <c r="AX3591" s="13" t="s">
        <v>73</v>
      </c>
      <c r="AY3591" s="252" t="s">
        <v>129</v>
      </c>
    </row>
    <row r="3592" spans="1:51" s="14" customFormat="1" ht="12">
      <c r="A3592" s="14"/>
      <c r="B3592" s="253"/>
      <c r="C3592" s="254"/>
      <c r="D3592" s="234" t="s">
        <v>188</v>
      </c>
      <c r="E3592" s="255" t="s">
        <v>1</v>
      </c>
      <c r="F3592" s="256" t="s">
        <v>1952</v>
      </c>
      <c r="G3592" s="254"/>
      <c r="H3592" s="257">
        <v>5.4</v>
      </c>
      <c r="I3592" s="258"/>
      <c r="J3592" s="254"/>
      <c r="K3592" s="254"/>
      <c r="L3592" s="259"/>
      <c r="M3592" s="260"/>
      <c r="N3592" s="261"/>
      <c r="O3592" s="261"/>
      <c r="P3592" s="261"/>
      <c r="Q3592" s="261"/>
      <c r="R3592" s="261"/>
      <c r="S3592" s="261"/>
      <c r="T3592" s="262"/>
      <c r="U3592" s="14"/>
      <c r="V3592" s="14"/>
      <c r="W3592" s="14"/>
      <c r="X3592" s="14"/>
      <c r="Y3592" s="14"/>
      <c r="Z3592" s="14"/>
      <c r="AA3592" s="14"/>
      <c r="AB3592" s="14"/>
      <c r="AC3592" s="14"/>
      <c r="AD3592" s="14"/>
      <c r="AE3592" s="14"/>
      <c r="AT3592" s="263" t="s">
        <v>188</v>
      </c>
      <c r="AU3592" s="263" t="s">
        <v>82</v>
      </c>
      <c r="AV3592" s="14" t="s">
        <v>82</v>
      </c>
      <c r="AW3592" s="14" t="s">
        <v>30</v>
      </c>
      <c r="AX3592" s="14" t="s">
        <v>73</v>
      </c>
      <c r="AY3592" s="263" t="s">
        <v>129</v>
      </c>
    </row>
    <row r="3593" spans="1:51" s="13" customFormat="1" ht="12">
      <c r="A3593" s="13"/>
      <c r="B3593" s="243"/>
      <c r="C3593" s="244"/>
      <c r="D3593" s="234" t="s">
        <v>188</v>
      </c>
      <c r="E3593" s="245" t="s">
        <v>1</v>
      </c>
      <c r="F3593" s="246" t="s">
        <v>646</v>
      </c>
      <c r="G3593" s="244"/>
      <c r="H3593" s="245" t="s">
        <v>1</v>
      </c>
      <c r="I3593" s="247"/>
      <c r="J3593" s="244"/>
      <c r="K3593" s="244"/>
      <c r="L3593" s="248"/>
      <c r="M3593" s="249"/>
      <c r="N3593" s="250"/>
      <c r="O3593" s="250"/>
      <c r="P3593" s="250"/>
      <c r="Q3593" s="250"/>
      <c r="R3593" s="250"/>
      <c r="S3593" s="250"/>
      <c r="T3593" s="251"/>
      <c r="U3593" s="13"/>
      <c r="V3593" s="13"/>
      <c r="W3593" s="13"/>
      <c r="X3593" s="13"/>
      <c r="Y3593" s="13"/>
      <c r="Z3593" s="13"/>
      <c r="AA3593" s="13"/>
      <c r="AB3593" s="13"/>
      <c r="AC3593" s="13"/>
      <c r="AD3593" s="13"/>
      <c r="AE3593" s="13"/>
      <c r="AT3593" s="252" t="s">
        <v>188</v>
      </c>
      <c r="AU3593" s="252" t="s">
        <v>82</v>
      </c>
      <c r="AV3593" s="13" t="s">
        <v>80</v>
      </c>
      <c r="AW3593" s="13" t="s">
        <v>30</v>
      </c>
      <c r="AX3593" s="13" t="s">
        <v>73</v>
      </c>
      <c r="AY3593" s="252" t="s">
        <v>129</v>
      </c>
    </row>
    <row r="3594" spans="1:51" s="14" customFormat="1" ht="12">
      <c r="A3594" s="14"/>
      <c r="B3594" s="253"/>
      <c r="C3594" s="254"/>
      <c r="D3594" s="234" t="s">
        <v>188</v>
      </c>
      <c r="E3594" s="255" t="s">
        <v>1</v>
      </c>
      <c r="F3594" s="256" t="s">
        <v>1953</v>
      </c>
      <c r="G3594" s="254"/>
      <c r="H3594" s="257">
        <v>5.25</v>
      </c>
      <c r="I3594" s="258"/>
      <c r="J3594" s="254"/>
      <c r="K3594" s="254"/>
      <c r="L3594" s="259"/>
      <c r="M3594" s="260"/>
      <c r="N3594" s="261"/>
      <c r="O3594" s="261"/>
      <c r="P3594" s="261"/>
      <c r="Q3594" s="261"/>
      <c r="R3594" s="261"/>
      <c r="S3594" s="261"/>
      <c r="T3594" s="262"/>
      <c r="U3594" s="14"/>
      <c r="V3594" s="14"/>
      <c r="W3594" s="14"/>
      <c r="X3594" s="14"/>
      <c r="Y3594" s="14"/>
      <c r="Z3594" s="14"/>
      <c r="AA3594" s="14"/>
      <c r="AB3594" s="14"/>
      <c r="AC3594" s="14"/>
      <c r="AD3594" s="14"/>
      <c r="AE3594" s="14"/>
      <c r="AT3594" s="263" t="s">
        <v>188</v>
      </c>
      <c r="AU3594" s="263" t="s">
        <v>82</v>
      </c>
      <c r="AV3594" s="14" t="s">
        <v>82</v>
      </c>
      <c r="AW3594" s="14" t="s">
        <v>30</v>
      </c>
      <c r="AX3594" s="14" t="s">
        <v>73</v>
      </c>
      <c r="AY3594" s="263" t="s">
        <v>129</v>
      </c>
    </row>
    <row r="3595" spans="1:51" s="13" customFormat="1" ht="12">
      <c r="A3595" s="13"/>
      <c r="B3595" s="243"/>
      <c r="C3595" s="244"/>
      <c r="D3595" s="234" t="s">
        <v>188</v>
      </c>
      <c r="E3595" s="245" t="s">
        <v>1</v>
      </c>
      <c r="F3595" s="246" t="s">
        <v>649</v>
      </c>
      <c r="G3595" s="244"/>
      <c r="H3595" s="245" t="s">
        <v>1</v>
      </c>
      <c r="I3595" s="247"/>
      <c r="J3595" s="244"/>
      <c r="K3595" s="244"/>
      <c r="L3595" s="248"/>
      <c r="M3595" s="249"/>
      <c r="N3595" s="250"/>
      <c r="O3595" s="250"/>
      <c r="P3595" s="250"/>
      <c r="Q3595" s="250"/>
      <c r="R3595" s="250"/>
      <c r="S3595" s="250"/>
      <c r="T3595" s="251"/>
      <c r="U3595" s="13"/>
      <c r="V3595" s="13"/>
      <c r="W3595" s="13"/>
      <c r="X3595" s="13"/>
      <c r="Y3595" s="13"/>
      <c r="Z3595" s="13"/>
      <c r="AA3595" s="13"/>
      <c r="AB3595" s="13"/>
      <c r="AC3595" s="13"/>
      <c r="AD3595" s="13"/>
      <c r="AE3595" s="13"/>
      <c r="AT3595" s="252" t="s">
        <v>188</v>
      </c>
      <c r="AU3595" s="252" t="s">
        <v>82</v>
      </c>
      <c r="AV3595" s="13" t="s">
        <v>80</v>
      </c>
      <c r="AW3595" s="13" t="s">
        <v>30</v>
      </c>
      <c r="AX3595" s="13" t="s">
        <v>73</v>
      </c>
      <c r="AY3595" s="252" t="s">
        <v>129</v>
      </c>
    </row>
    <row r="3596" spans="1:51" s="14" customFormat="1" ht="12">
      <c r="A3596" s="14"/>
      <c r="B3596" s="253"/>
      <c r="C3596" s="254"/>
      <c r="D3596" s="234" t="s">
        <v>188</v>
      </c>
      <c r="E3596" s="255" t="s">
        <v>1</v>
      </c>
      <c r="F3596" s="256" t="s">
        <v>1954</v>
      </c>
      <c r="G3596" s="254"/>
      <c r="H3596" s="257">
        <v>5.89</v>
      </c>
      <c r="I3596" s="258"/>
      <c r="J3596" s="254"/>
      <c r="K3596" s="254"/>
      <c r="L3596" s="259"/>
      <c r="M3596" s="260"/>
      <c r="N3596" s="261"/>
      <c r="O3596" s="261"/>
      <c r="P3596" s="261"/>
      <c r="Q3596" s="261"/>
      <c r="R3596" s="261"/>
      <c r="S3596" s="261"/>
      <c r="T3596" s="262"/>
      <c r="U3596" s="14"/>
      <c r="V3596" s="14"/>
      <c r="W3596" s="14"/>
      <c r="X3596" s="14"/>
      <c r="Y3596" s="14"/>
      <c r="Z3596" s="14"/>
      <c r="AA3596" s="14"/>
      <c r="AB3596" s="14"/>
      <c r="AC3596" s="14"/>
      <c r="AD3596" s="14"/>
      <c r="AE3596" s="14"/>
      <c r="AT3596" s="263" t="s">
        <v>188</v>
      </c>
      <c r="AU3596" s="263" t="s">
        <v>82</v>
      </c>
      <c r="AV3596" s="14" t="s">
        <v>82</v>
      </c>
      <c r="AW3596" s="14" t="s">
        <v>30</v>
      </c>
      <c r="AX3596" s="14" t="s">
        <v>73</v>
      </c>
      <c r="AY3596" s="263" t="s">
        <v>129</v>
      </c>
    </row>
    <row r="3597" spans="1:51" s="13" customFormat="1" ht="12">
      <c r="A3597" s="13"/>
      <c r="B3597" s="243"/>
      <c r="C3597" s="244"/>
      <c r="D3597" s="234" t="s">
        <v>188</v>
      </c>
      <c r="E3597" s="245" t="s">
        <v>1</v>
      </c>
      <c r="F3597" s="246" t="s">
        <v>403</v>
      </c>
      <c r="G3597" s="244"/>
      <c r="H3597" s="245" t="s">
        <v>1</v>
      </c>
      <c r="I3597" s="247"/>
      <c r="J3597" s="244"/>
      <c r="K3597" s="244"/>
      <c r="L3597" s="248"/>
      <c r="M3597" s="249"/>
      <c r="N3597" s="250"/>
      <c r="O3597" s="250"/>
      <c r="P3597" s="250"/>
      <c r="Q3597" s="250"/>
      <c r="R3597" s="250"/>
      <c r="S3597" s="250"/>
      <c r="T3597" s="251"/>
      <c r="U3597" s="13"/>
      <c r="V3597" s="13"/>
      <c r="W3597" s="13"/>
      <c r="X3597" s="13"/>
      <c r="Y3597" s="13"/>
      <c r="Z3597" s="13"/>
      <c r="AA3597" s="13"/>
      <c r="AB3597" s="13"/>
      <c r="AC3597" s="13"/>
      <c r="AD3597" s="13"/>
      <c r="AE3597" s="13"/>
      <c r="AT3597" s="252" t="s">
        <v>188</v>
      </c>
      <c r="AU3597" s="252" t="s">
        <v>82</v>
      </c>
      <c r="AV3597" s="13" t="s">
        <v>80</v>
      </c>
      <c r="AW3597" s="13" t="s">
        <v>30</v>
      </c>
      <c r="AX3597" s="13" t="s">
        <v>73</v>
      </c>
      <c r="AY3597" s="252" t="s">
        <v>129</v>
      </c>
    </row>
    <row r="3598" spans="1:51" s="14" customFormat="1" ht="12">
      <c r="A3598" s="14"/>
      <c r="B3598" s="253"/>
      <c r="C3598" s="254"/>
      <c r="D3598" s="234" t="s">
        <v>188</v>
      </c>
      <c r="E3598" s="255" t="s">
        <v>1</v>
      </c>
      <c r="F3598" s="256" t="s">
        <v>1955</v>
      </c>
      <c r="G3598" s="254"/>
      <c r="H3598" s="257">
        <v>6.55</v>
      </c>
      <c r="I3598" s="258"/>
      <c r="J3598" s="254"/>
      <c r="K3598" s="254"/>
      <c r="L3598" s="259"/>
      <c r="M3598" s="260"/>
      <c r="N3598" s="261"/>
      <c r="O3598" s="261"/>
      <c r="P3598" s="261"/>
      <c r="Q3598" s="261"/>
      <c r="R3598" s="261"/>
      <c r="S3598" s="261"/>
      <c r="T3598" s="262"/>
      <c r="U3598" s="14"/>
      <c r="V3598" s="14"/>
      <c r="W3598" s="14"/>
      <c r="X3598" s="14"/>
      <c r="Y3598" s="14"/>
      <c r="Z3598" s="14"/>
      <c r="AA3598" s="14"/>
      <c r="AB3598" s="14"/>
      <c r="AC3598" s="14"/>
      <c r="AD3598" s="14"/>
      <c r="AE3598" s="14"/>
      <c r="AT3598" s="263" t="s">
        <v>188</v>
      </c>
      <c r="AU3598" s="263" t="s">
        <v>82</v>
      </c>
      <c r="AV3598" s="14" t="s">
        <v>82</v>
      </c>
      <c r="AW3598" s="14" t="s">
        <v>30</v>
      </c>
      <c r="AX3598" s="14" t="s">
        <v>73</v>
      </c>
      <c r="AY3598" s="263" t="s">
        <v>129</v>
      </c>
    </row>
    <row r="3599" spans="1:51" s="13" customFormat="1" ht="12">
      <c r="A3599" s="13"/>
      <c r="B3599" s="243"/>
      <c r="C3599" s="244"/>
      <c r="D3599" s="234" t="s">
        <v>188</v>
      </c>
      <c r="E3599" s="245" t="s">
        <v>1</v>
      </c>
      <c r="F3599" s="246" t="s">
        <v>656</v>
      </c>
      <c r="G3599" s="244"/>
      <c r="H3599" s="245" t="s">
        <v>1</v>
      </c>
      <c r="I3599" s="247"/>
      <c r="J3599" s="244"/>
      <c r="K3599" s="244"/>
      <c r="L3599" s="248"/>
      <c r="M3599" s="249"/>
      <c r="N3599" s="250"/>
      <c r="O3599" s="250"/>
      <c r="P3599" s="250"/>
      <c r="Q3599" s="250"/>
      <c r="R3599" s="250"/>
      <c r="S3599" s="250"/>
      <c r="T3599" s="251"/>
      <c r="U3599" s="13"/>
      <c r="V3599" s="13"/>
      <c r="W3599" s="13"/>
      <c r="X3599" s="13"/>
      <c r="Y3599" s="13"/>
      <c r="Z3599" s="13"/>
      <c r="AA3599" s="13"/>
      <c r="AB3599" s="13"/>
      <c r="AC3599" s="13"/>
      <c r="AD3599" s="13"/>
      <c r="AE3599" s="13"/>
      <c r="AT3599" s="252" t="s">
        <v>188</v>
      </c>
      <c r="AU3599" s="252" t="s">
        <v>82</v>
      </c>
      <c r="AV3599" s="13" t="s">
        <v>80</v>
      </c>
      <c r="AW3599" s="13" t="s">
        <v>30</v>
      </c>
      <c r="AX3599" s="13" t="s">
        <v>73</v>
      </c>
      <c r="AY3599" s="252" t="s">
        <v>129</v>
      </c>
    </row>
    <row r="3600" spans="1:51" s="14" customFormat="1" ht="12">
      <c r="A3600" s="14"/>
      <c r="B3600" s="253"/>
      <c r="C3600" s="254"/>
      <c r="D3600" s="234" t="s">
        <v>188</v>
      </c>
      <c r="E3600" s="255" t="s">
        <v>1</v>
      </c>
      <c r="F3600" s="256" t="s">
        <v>1956</v>
      </c>
      <c r="G3600" s="254"/>
      <c r="H3600" s="257">
        <v>6.55</v>
      </c>
      <c r="I3600" s="258"/>
      <c r="J3600" s="254"/>
      <c r="K3600" s="254"/>
      <c r="L3600" s="259"/>
      <c r="M3600" s="260"/>
      <c r="N3600" s="261"/>
      <c r="O3600" s="261"/>
      <c r="P3600" s="261"/>
      <c r="Q3600" s="261"/>
      <c r="R3600" s="261"/>
      <c r="S3600" s="261"/>
      <c r="T3600" s="262"/>
      <c r="U3600" s="14"/>
      <c r="V3600" s="14"/>
      <c r="W3600" s="14"/>
      <c r="X3600" s="14"/>
      <c r="Y3600" s="14"/>
      <c r="Z3600" s="14"/>
      <c r="AA3600" s="14"/>
      <c r="AB3600" s="14"/>
      <c r="AC3600" s="14"/>
      <c r="AD3600" s="14"/>
      <c r="AE3600" s="14"/>
      <c r="AT3600" s="263" t="s">
        <v>188</v>
      </c>
      <c r="AU3600" s="263" t="s">
        <v>82</v>
      </c>
      <c r="AV3600" s="14" t="s">
        <v>82</v>
      </c>
      <c r="AW3600" s="14" t="s">
        <v>30</v>
      </c>
      <c r="AX3600" s="14" t="s">
        <v>73</v>
      </c>
      <c r="AY3600" s="263" t="s">
        <v>129</v>
      </c>
    </row>
    <row r="3601" spans="1:51" s="13" customFormat="1" ht="12">
      <c r="A3601" s="13"/>
      <c r="B3601" s="243"/>
      <c r="C3601" s="244"/>
      <c r="D3601" s="234" t="s">
        <v>188</v>
      </c>
      <c r="E3601" s="245" t="s">
        <v>1</v>
      </c>
      <c r="F3601" s="246" t="s">
        <v>659</v>
      </c>
      <c r="G3601" s="244"/>
      <c r="H3601" s="245" t="s">
        <v>1</v>
      </c>
      <c r="I3601" s="247"/>
      <c r="J3601" s="244"/>
      <c r="K3601" s="244"/>
      <c r="L3601" s="248"/>
      <c r="M3601" s="249"/>
      <c r="N3601" s="250"/>
      <c r="O3601" s="250"/>
      <c r="P3601" s="250"/>
      <c r="Q3601" s="250"/>
      <c r="R3601" s="250"/>
      <c r="S3601" s="250"/>
      <c r="T3601" s="251"/>
      <c r="U3601" s="13"/>
      <c r="V3601" s="13"/>
      <c r="W3601" s="13"/>
      <c r="X3601" s="13"/>
      <c r="Y3601" s="13"/>
      <c r="Z3601" s="13"/>
      <c r="AA3601" s="13"/>
      <c r="AB3601" s="13"/>
      <c r="AC3601" s="13"/>
      <c r="AD3601" s="13"/>
      <c r="AE3601" s="13"/>
      <c r="AT3601" s="252" t="s">
        <v>188</v>
      </c>
      <c r="AU3601" s="252" t="s">
        <v>82</v>
      </c>
      <c r="AV3601" s="13" t="s">
        <v>80</v>
      </c>
      <c r="AW3601" s="13" t="s">
        <v>30</v>
      </c>
      <c r="AX3601" s="13" t="s">
        <v>73</v>
      </c>
      <c r="AY3601" s="252" t="s">
        <v>129</v>
      </c>
    </row>
    <row r="3602" spans="1:51" s="14" customFormat="1" ht="12">
      <c r="A3602" s="14"/>
      <c r="B3602" s="253"/>
      <c r="C3602" s="254"/>
      <c r="D3602" s="234" t="s">
        <v>188</v>
      </c>
      <c r="E3602" s="255" t="s">
        <v>1</v>
      </c>
      <c r="F3602" s="256" t="s">
        <v>1957</v>
      </c>
      <c r="G3602" s="254"/>
      <c r="H3602" s="257">
        <v>5.75</v>
      </c>
      <c r="I3602" s="258"/>
      <c r="J3602" s="254"/>
      <c r="K3602" s="254"/>
      <c r="L3602" s="259"/>
      <c r="M3602" s="260"/>
      <c r="N3602" s="261"/>
      <c r="O3602" s="261"/>
      <c r="P3602" s="261"/>
      <c r="Q3602" s="261"/>
      <c r="R3602" s="261"/>
      <c r="S3602" s="261"/>
      <c r="T3602" s="262"/>
      <c r="U3602" s="14"/>
      <c r="V3602" s="14"/>
      <c r="W3602" s="14"/>
      <c r="X3602" s="14"/>
      <c r="Y3602" s="14"/>
      <c r="Z3602" s="14"/>
      <c r="AA3602" s="14"/>
      <c r="AB3602" s="14"/>
      <c r="AC3602" s="14"/>
      <c r="AD3602" s="14"/>
      <c r="AE3602" s="14"/>
      <c r="AT3602" s="263" t="s">
        <v>188</v>
      </c>
      <c r="AU3602" s="263" t="s">
        <v>82</v>
      </c>
      <c r="AV3602" s="14" t="s">
        <v>82</v>
      </c>
      <c r="AW3602" s="14" t="s">
        <v>30</v>
      </c>
      <c r="AX3602" s="14" t="s">
        <v>73</v>
      </c>
      <c r="AY3602" s="263" t="s">
        <v>129</v>
      </c>
    </row>
    <row r="3603" spans="1:51" s="13" customFormat="1" ht="12">
      <c r="A3603" s="13"/>
      <c r="B3603" s="243"/>
      <c r="C3603" s="244"/>
      <c r="D3603" s="234" t="s">
        <v>188</v>
      </c>
      <c r="E3603" s="245" t="s">
        <v>1</v>
      </c>
      <c r="F3603" s="246" t="s">
        <v>404</v>
      </c>
      <c r="G3603" s="244"/>
      <c r="H3603" s="245" t="s">
        <v>1</v>
      </c>
      <c r="I3603" s="247"/>
      <c r="J3603" s="244"/>
      <c r="K3603" s="244"/>
      <c r="L3603" s="248"/>
      <c r="M3603" s="249"/>
      <c r="N3603" s="250"/>
      <c r="O3603" s="250"/>
      <c r="P3603" s="250"/>
      <c r="Q3603" s="250"/>
      <c r="R3603" s="250"/>
      <c r="S3603" s="250"/>
      <c r="T3603" s="251"/>
      <c r="U3603" s="13"/>
      <c r="V3603" s="13"/>
      <c r="W3603" s="13"/>
      <c r="X3603" s="13"/>
      <c r="Y3603" s="13"/>
      <c r="Z3603" s="13"/>
      <c r="AA3603" s="13"/>
      <c r="AB3603" s="13"/>
      <c r="AC3603" s="13"/>
      <c r="AD3603" s="13"/>
      <c r="AE3603" s="13"/>
      <c r="AT3603" s="252" t="s">
        <v>188</v>
      </c>
      <c r="AU3603" s="252" t="s">
        <v>82</v>
      </c>
      <c r="AV3603" s="13" t="s">
        <v>80</v>
      </c>
      <c r="AW3603" s="13" t="s">
        <v>30</v>
      </c>
      <c r="AX3603" s="13" t="s">
        <v>73</v>
      </c>
      <c r="AY3603" s="252" t="s">
        <v>129</v>
      </c>
    </row>
    <row r="3604" spans="1:51" s="14" customFormat="1" ht="12">
      <c r="A3604" s="14"/>
      <c r="B3604" s="253"/>
      <c r="C3604" s="254"/>
      <c r="D3604" s="234" t="s">
        <v>188</v>
      </c>
      <c r="E3604" s="255" t="s">
        <v>1</v>
      </c>
      <c r="F3604" s="256" t="s">
        <v>1958</v>
      </c>
      <c r="G3604" s="254"/>
      <c r="H3604" s="257">
        <v>5.15</v>
      </c>
      <c r="I3604" s="258"/>
      <c r="J3604" s="254"/>
      <c r="K3604" s="254"/>
      <c r="L3604" s="259"/>
      <c r="M3604" s="260"/>
      <c r="N3604" s="261"/>
      <c r="O3604" s="261"/>
      <c r="P3604" s="261"/>
      <c r="Q3604" s="261"/>
      <c r="R3604" s="261"/>
      <c r="S3604" s="261"/>
      <c r="T3604" s="262"/>
      <c r="U3604" s="14"/>
      <c r="V3604" s="14"/>
      <c r="W3604" s="14"/>
      <c r="X3604" s="14"/>
      <c r="Y3604" s="14"/>
      <c r="Z3604" s="14"/>
      <c r="AA3604" s="14"/>
      <c r="AB3604" s="14"/>
      <c r="AC3604" s="14"/>
      <c r="AD3604" s="14"/>
      <c r="AE3604" s="14"/>
      <c r="AT3604" s="263" t="s">
        <v>188</v>
      </c>
      <c r="AU3604" s="263" t="s">
        <v>82</v>
      </c>
      <c r="AV3604" s="14" t="s">
        <v>82</v>
      </c>
      <c r="AW3604" s="14" t="s">
        <v>30</v>
      </c>
      <c r="AX3604" s="14" t="s">
        <v>73</v>
      </c>
      <c r="AY3604" s="263" t="s">
        <v>129</v>
      </c>
    </row>
    <row r="3605" spans="1:51" s="13" customFormat="1" ht="12">
      <c r="A3605" s="13"/>
      <c r="B3605" s="243"/>
      <c r="C3605" s="244"/>
      <c r="D3605" s="234" t="s">
        <v>188</v>
      </c>
      <c r="E3605" s="245" t="s">
        <v>1</v>
      </c>
      <c r="F3605" s="246" t="s">
        <v>405</v>
      </c>
      <c r="G3605" s="244"/>
      <c r="H3605" s="245" t="s">
        <v>1</v>
      </c>
      <c r="I3605" s="247"/>
      <c r="J3605" s="244"/>
      <c r="K3605" s="244"/>
      <c r="L3605" s="248"/>
      <c r="M3605" s="249"/>
      <c r="N3605" s="250"/>
      <c r="O3605" s="250"/>
      <c r="P3605" s="250"/>
      <c r="Q3605" s="250"/>
      <c r="R3605" s="250"/>
      <c r="S3605" s="250"/>
      <c r="T3605" s="251"/>
      <c r="U3605" s="13"/>
      <c r="V3605" s="13"/>
      <c r="W3605" s="13"/>
      <c r="X3605" s="13"/>
      <c r="Y3605" s="13"/>
      <c r="Z3605" s="13"/>
      <c r="AA3605" s="13"/>
      <c r="AB3605" s="13"/>
      <c r="AC3605" s="13"/>
      <c r="AD3605" s="13"/>
      <c r="AE3605" s="13"/>
      <c r="AT3605" s="252" t="s">
        <v>188</v>
      </c>
      <c r="AU3605" s="252" t="s">
        <v>82</v>
      </c>
      <c r="AV3605" s="13" t="s">
        <v>80</v>
      </c>
      <c r="AW3605" s="13" t="s">
        <v>30</v>
      </c>
      <c r="AX3605" s="13" t="s">
        <v>73</v>
      </c>
      <c r="AY3605" s="252" t="s">
        <v>129</v>
      </c>
    </row>
    <row r="3606" spans="1:51" s="14" customFormat="1" ht="12">
      <c r="A3606" s="14"/>
      <c r="B3606" s="253"/>
      <c r="C3606" s="254"/>
      <c r="D3606" s="234" t="s">
        <v>188</v>
      </c>
      <c r="E3606" s="255" t="s">
        <v>1</v>
      </c>
      <c r="F3606" s="256" t="s">
        <v>1959</v>
      </c>
      <c r="G3606" s="254"/>
      <c r="H3606" s="257">
        <v>9.55</v>
      </c>
      <c r="I3606" s="258"/>
      <c r="J3606" s="254"/>
      <c r="K3606" s="254"/>
      <c r="L3606" s="259"/>
      <c r="M3606" s="260"/>
      <c r="N3606" s="261"/>
      <c r="O3606" s="261"/>
      <c r="P3606" s="261"/>
      <c r="Q3606" s="261"/>
      <c r="R3606" s="261"/>
      <c r="S3606" s="261"/>
      <c r="T3606" s="262"/>
      <c r="U3606" s="14"/>
      <c r="V3606" s="14"/>
      <c r="W3606" s="14"/>
      <c r="X3606" s="14"/>
      <c r="Y3606" s="14"/>
      <c r="Z3606" s="14"/>
      <c r="AA3606" s="14"/>
      <c r="AB3606" s="14"/>
      <c r="AC3606" s="14"/>
      <c r="AD3606" s="14"/>
      <c r="AE3606" s="14"/>
      <c r="AT3606" s="263" t="s">
        <v>188</v>
      </c>
      <c r="AU3606" s="263" t="s">
        <v>82</v>
      </c>
      <c r="AV3606" s="14" t="s">
        <v>82</v>
      </c>
      <c r="AW3606" s="14" t="s">
        <v>30</v>
      </c>
      <c r="AX3606" s="14" t="s">
        <v>73</v>
      </c>
      <c r="AY3606" s="263" t="s">
        <v>129</v>
      </c>
    </row>
    <row r="3607" spans="1:51" s="13" customFormat="1" ht="12">
      <c r="A3607" s="13"/>
      <c r="B3607" s="243"/>
      <c r="C3607" s="244"/>
      <c r="D3607" s="234" t="s">
        <v>188</v>
      </c>
      <c r="E3607" s="245" t="s">
        <v>1</v>
      </c>
      <c r="F3607" s="246" t="s">
        <v>664</v>
      </c>
      <c r="G3607" s="244"/>
      <c r="H3607" s="245" t="s">
        <v>1</v>
      </c>
      <c r="I3607" s="247"/>
      <c r="J3607" s="244"/>
      <c r="K3607" s="244"/>
      <c r="L3607" s="248"/>
      <c r="M3607" s="249"/>
      <c r="N3607" s="250"/>
      <c r="O3607" s="250"/>
      <c r="P3607" s="250"/>
      <c r="Q3607" s="250"/>
      <c r="R3607" s="250"/>
      <c r="S3607" s="250"/>
      <c r="T3607" s="251"/>
      <c r="U3607" s="13"/>
      <c r="V3607" s="13"/>
      <c r="W3607" s="13"/>
      <c r="X3607" s="13"/>
      <c r="Y3607" s="13"/>
      <c r="Z3607" s="13"/>
      <c r="AA3607" s="13"/>
      <c r="AB3607" s="13"/>
      <c r="AC3607" s="13"/>
      <c r="AD3607" s="13"/>
      <c r="AE3607" s="13"/>
      <c r="AT3607" s="252" t="s">
        <v>188</v>
      </c>
      <c r="AU3607" s="252" t="s">
        <v>82</v>
      </c>
      <c r="AV3607" s="13" t="s">
        <v>80</v>
      </c>
      <c r="AW3607" s="13" t="s">
        <v>30</v>
      </c>
      <c r="AX3607" s="13" t="s">
        <v>73</v>
      </c>
      <c r="AY3607" s="252" t="s">
        <v>129</v>
      </c>
    </row>
    <row r="3608" spans="1:51" s="14" customFormat="1" ht="12">
      <c r="A3608" s="14"/>
      <c r="B3608" s="253"/>
      <c r="C3608" s="254"/>
      <c r="D3608" s="234" t="s">
        <v>188</v>
      </c>
      <c r="E3608" s="255" t="s">
        <v>1</v>
      </c>
      <c r="F3608" s="256" t="s">
        <v>1960</v>
      </c>
      <c r="G3608" s="254"/>
      <c r="H3608" s="257">
        <v>6.85</v>
      </c>
      <c r="I3608" s="258"/>
      <c r="J3608" s="254"/>
      <c r="K3608" s="254"/>
      <c r="L3608" s="259"/>
      <c r="M3608" s="260"/>
      <c r="N3608" s="261"/>
      <c r="O3608" s="261"/>
      <c r="P3608" s="261"/>
      <c r="Q3608" s="261"/>
      <c r="R3608" s="261"/>
      <c r="S3608" s="261"/>
      <c r="T3608" s="262"/>
      <c r="U3608" s="14"/>
      <c r="V3608" s="14"/>
      <c r="W3608" s="14"/>
      <c r="X3608" s="14"/>
      <c r="Y3608" s="14"/>
      <c r="Z3608" s="14"/>
      <c r="AA3608" s="14"/>
      <c r="AB3608" s="14"/>
      <c r="AC3608" s="14"/>
      <c r="AD3608" s="14"/>
      <c r="AE3608" s="14"/>
      <c r="AT3608" s="263" t="s">
        <v>188</v>
      </c>
      <c r="AU3608" s="263" t="s">
        <v>82</v>
      </c>
      <c r="AV3608" s="14" t="s">
        <v>82</v>
      </c>
      <c r="AW3608" s="14" t="s">
        <v>30</v>
      </c>
      <c r="AX3608" s="14" t="s">
        <v>73</v>
      </c>
      <c r="AY3608" s="263" t="s">
        <v>129</v>
      </c>
    </row>
    <row r="3609" spans="1:51" s="13" customFormat="1" ht="12">
      <c r="A3609" s="13"/>
      <c r="B3609" s="243"/>
      <c r="C3609" s="244"/>
      <c r="D3609" s="234" t="s">
        <v>188</v>
      </c>
      <c r="E3609" s="245" t="s">
        <v>1</v>
      </c>
      <c r="F3609" s="246" t="s">
        <v>407</v>
      </c>
      <c r="G3609" s="244"/>
      <c r="H3609" s="245" t="s">
        <v>1</v>
      </c>
      <c r="I3609" s="247"/>
      <c r="J3609" s="244"/>
      <c r="K3609" s="244"/>
      <c r="L3609" s="248"/>
      <c r="M3609" s="249"/>
      <c r="N3609" s="250"/>
      <c r="O3609" s="250"/>
      <c r="P3609" s="250"/>
      <c r="Q3609" s="250"/>
      <c r="R3609" s="250"/>
      <c r="S3609" s="250"/>
      <c r="T3609" s="251"/>
      <c r="U3609" s="13"/>
      <c r="V3609" s="13"/>
      <c r="W3609" s="13"/>
      <c r="X3609" s="13"/>
      <c r="Y3609" s="13"/>
      <c r="Z3609" s="13"/>
      <c r="AA3609" s="13"/>
      <c r="AB3609" s="13"/>
      <c r="AC3609" s="13"/>
      <c r="AD3609" s="13"/>
      <c r="AE3609" s="13"/>
      <c r="AT3609" s="252" t="s">
        <v>188</v>
      </c>
      <c r="AU3609" s="252" t="s">
        <v>82</v>
      </c>
      <c r="AV3609" s="13" t="s">
        <v>80</v>
      </c>
      <c r="AW3609" s="13" t="s">
        <v>30</v>
      </c>
      <c r="AX3609" s="13" t="s">
        <v>73</v>
      </c>
      <c r="AY3609" s="252" t="s">
        <v>129</v>
      </c>
    </row>
    <row r="3610" spans="1:51" s="14" customFormat="1" ht="12">
      <c r="A3610" s="14"/>
      <c r="B3610" s="253"/>
      <c r="C3610" s="254"/>
      <c r="D3610" s="234" t="s">
        <v>188</v>
      </c>
      <c r="E3610" s="255" t="s">
        <v>1</v>
      </c>
      <c r="F3610" s="256" t="s">
        <v>1961</v>
      </c>
      <c r="G3610" s="254"/>
      <c r="H3610" s="257">
        <v>12.9</v>
      </c>
      <c r="I3610" s="258"/>
      <c r="J3610" s="254"/>
      <c r="K3610" s="254"/>
      <c r="L3610" s="259"/>
      <c r="M3610" s="260"/>
      <c r="N3610" s="261"/>
      <c r="O3610" s="261"/>
      <c r="P3610" s="261"/>
      <c r="Q3610" s="261"/>
      <c r="R3610" s="261"/>
      <c r="S3610" s="261"/>
      <c r="T3610" s="262"/>
      <c r="U3610" s="14"/>
      <c r="V3610" s="14"/>
      <c r="W3610" s="14"/>
      <c r="X3610" s="14"/>
      <c r="Y3610" s="14"/>
      <c r="Z3610" s="14"/>
      <c r="AA3610" s="14"/>
      <c r="AB3610" s="14"/>
      <c r="AC3610" s="14"/>
      <c r="AD3610" s="14"/>
      <c r="AE3610" s="14"/>
      <c r="AT3610" s="263" t="s">
        <v>188</v>
      </c>
      <c r="AU3610" s="263" t="s">
        <v>82</v>
      </c>
      <c r="AV3610" s="14" t="s">
        <v>82</v>
      </c>
      <c r="AW3610" s="14" t="s">
        <v>30</v>
      </c>
      <c r="AX3610" s="14" t="s">
        <v>73</v>
      </c>
      <c r="AY3610" s="263" t="s">
        <v>129</v>
      </c>
    </row>
    <row r="3611" spans="1:51" s="13" customFormat="1" ht="12">
      <c r="A3611" s="13"/>
      <c r="B3611" s="243"/>
      <c r="C3611" s="244"/>
      <c r="D3611" s="234" t="s">
        <v>188</v>
      </c>
      <c r="E3611" s="245" t="s">
        <v>1</v>
      </c>
      <c r="F3611" s="246" t="s">
        <v>671</v>
      </c>
      <c r="G3611" s="244"/>
      <c r="H3611" s="245" t="s">
        <v>1</v>
      </c>
      <c r="I3611" s="247"/>
      <c r="J3611" s="244"/>
      <c r="K3611" s="244"/>
      <c r="L3611" s="248"/>
      <c r="M3611" s="249"/>
      <c r="N3611" s="250"/>
      <c r="O3611" s="250"/>
      <c r="P3611" s="250"/>
      <c r="Q3611" s="250"/>
      <c r="R3611" s="250"/>
      <c r="S3611" s="250"/>
      <c r="T3611" s="251"/>
      <c r="U3611" s="13"/>
      <c r="V3611" s="13"/>
      <c r="W3611" s="13"/>
      <c r="X3611" s="13"/>
      <c r="Y3611" s="13"/>
      <c r="Z3611" s="13"/>
      <c r="AA3611" s="13"/>
      <c r="AB3611" s="13"/>
      <c r="AC3611" s="13"/>
      <c r="AD3611" s="13"/>
      <c r="AE3611" s="13"/>
      <c r="AT3611" s="252" t="s">
        <v>188</v>
      </c>
      <c r="AU3611" s="252" t="s">
        <v>82</v>
      </c>
      <c r="AV3611" s="13" t="s">
        <v>80</v>
      </c>
      <c r="AW3611" s="13" t="s">
        <v>30</v>
      </c>
      <c r="AX3611" s="13" t="s">
        <v>73</v>
      </c>
      <c r="AY3611" s="252" t="s">
        <v>129</v>
      </c>
    </row>
    <row r="3612" spans="1:51" s="14" customFormat="1" ht="12">
      <c r="A3612" s="14"/>
      <c r="B3612" s="253"/>
      <c r="C3612" s="254"/>
      <c r="D3612" s="234" t="s">
        <v>188</v>
      </c>
      <c r="E3612" s="255" t="s">
        <v>1</v>
      </c>
      <c r="F3612" s="256" t="s">
        <v>1951</v>
      </c>
      <c r="G3612" s="254"/>
      <c r="H3612" s="257">
        <v>9.73</v>
      </c>
      <c r="I3612" s="258"/>
      <c r="J3612" s="254"/>
      <c r="K3612" s="254"/>
      <c r="L3612" s="259"/>
      <c r="M3612" s="260"/>
      <c r="N3612" s="261"/>
      <c r="O3612" s="261"/>
      <c r="P3612" s="261"/>
      <c r="Q3612" s="261"/>
      <c r="R3612" s="261"/>
      <c r="S3612" s="261"/>
      <c r="T3612" s="262"/>
      <c r="U3612" s="14"/>
      <c r="V3612" s="14"/>
      <c r="W3612" s="14"/>
      <c r="X3612" s="14"/>
      <c r="Y3612" s="14"/>
      <c r="Z3612" s="14"/>
      <c r="AA3612" s="14"/>
      <c r="AB3612" s="14"/>
      <c r="AC3612" s="14"/>
      <c r="AD3612" s="14"/>
      <c r="AE3612" s="14"/>
      <c r="AT3612" s="263" t="s">
        <v>188</v>
      </c>
      <c r="AU3612" s="263" t="s">
        <v>82</v>
      </c>
      <c r="AV3612" s="14" t="s">
        <v>82</v>
      </c>
      <c r="AW3612" s="14" t="s">
        <v>30</v>
      </c>
      <c r="AX3612" s="14" t="s">
        <v>73</v>
      </c>
      <c r="AY3612" s="263" t="s">
        <v>129</v>
      </c>
    </row>
    <row r="3613" spans="1:51" s="16" customFormat="1" ht="12">
      <c r="A3613" s="16"/>
      <c r="B3613" s="286"/>
      <c r="C3613" s="287"/>
      <c r="D3613" s="234" t="s">
        <v>188</v>
      </c>
      <c r="E3613" s="288" t="s">
        <v>1</v>
      </c>
      <c r="F3613" s="289" t="s">
        <v>451</v>
      </c>
      <c r="G3613" s="287"/>
      <c r="H3613" s="290">
        <v>79.57000000000001</v>
      </c>
      <c r="I3613" s="291"/>
      <c r="J3613" s="287"/>
      <c r="K3613" s="287"/>
      <c r="L3613" s="292"/>
      <c r="M3613" s="293"/>
      <c r="N3613" s="294"/>
      <c r="O3613" s="294"/>
      <c r="P3613" s="294"/>
      <c r="Q3613" s="294"/>
      <c r="R3613" s="294"/>
      <c r="S3613" s="294"/>
      <c r="T3613" s="295"/>
      <c r="U3613" s="16"/>
      <c r="V3613" s="16"/>
      <c r="W3613" s="16"/>
      <c r="X3613" s="16"/>
      <c r="Y3613" s="16"/>
      <c r="Z3613" s="16"/>
      <c r="AA3613" s="16"/>
      <c r="AB3613" s="16"/>
      <c r="AC3613" s="16"/>
      <c r="AD3613" s="16"/>
      <c r="AE3613" s="16"/>
      <c r="AT3613" s="296" t="s">
        <v>188</v>
      </c>
      <c r="AU3613" s="296" t="s">
        <v>82</v>
      </c>
      <c r="AV3613" s="16" t="s">
        <v>141</v>
      </c>
      <c r="AW3613" s="16" t="s">
        <v>30</v>
      </c>
      <c r="AX3613" s="16" t="s">
        <v>73</v>
      </c>
      <c r="AY3613" s="296" t="s">
        <v>129</v>
      </c>
    </row>
    <row r="3614" spans="1:51" s="15" customFormat="1" ht="12">
      <c r="A3614" s="15"/>
      <c r="B3614" s="264"/>
      <c r="C3614" s="265"/>
      <c r="D3614" s="234" t="s">
        <v>188</v>
      </c>
      <c r="E3614" s="266" t="s">
        <v>1</v>
      </c>
      <c r="F3614" s="267" t="s">
        <v>197</v>
      </c>
      <c r="G3614" s="265"/>
      <c r="H3614" s="268">
        <v>124.415</v>
      </c>
      <c r="I3614" s="269"/>
      <c r="J3614" s="265"/>
      <c r="K3614" s="265"/>
      <c r="L3614" s="270"/>
      <c r="M3614" s="271"/>
      <c r="N3614" s="272"/>
      <c r="O3614" s="272"/>
      <c r="P3614" s="272"/>
      <c r="Q3614" s="272"/>
      <c r="R3614" s="272"/>
      <c r="S3614" s="272"/>
      <c r="T3614" s="273"/>
      <c r="U3614" s="15"/>
      <c r="V3614" s="15"/>
      <c r="W3614" s="15"/>
      <c r="X3614" s="15"/>
      <c r="Y3614" s="15"/>
      <c r="Z3614" s="15"/>
      <c r="AA3614" s="15"/>
      <c r="AB3614" s="15"/>
      <c r="AC3614" s="15"/>
      <c r="AD3614" s="15"/>
      <c r="AE3614" s="15"/>
      <c r="AT3614" s="274" t="s">
        <v>188</v>
      </c>
      <c r="AU3614" s="274" t="s">
        <v>82</v>
      </c>
      <c r="AV3614" s="15" t="s">
        <v>136</v>
      </c>
      <c r="AW3614" s="15" t="s">
        <v>30</v>
      </c>
      <c r="AX3614" s="15" t="s">
        <v>80</v>
      </c>
      <c r="AY3614" s="274" t="s">
        <v>129</v>
      </c>
    </row>
    <row r="3615" spans="1:65" s="2" customFormat="1" ht="24.15" customHeight="1">
      <c r="A3615" s="39"/>
      <c r="B3615" s="40"/>
      <c r="C3615" s="220" t="s">
        <v>1149</v>
      </c>
      <c r="D3615" s="220" t="s">
        <v>132</v>
      </c>
      <c r="E3615" s="221" t="s">
        <v>1962</v>
      </c>
      <c r="F3615" s="222" t="s">
        <v>1963</v>
      </c>
      <c r="G3615" s="223" t="s">
        <v>230</v>
      </c>
      <c r="H3615" s="224">
        <v>178.045</v>
      </c>
      <c r="I3615" s="225"/>
      <c r="J3615" s="226">
        <f>ROUND(I3615*H3615,2)</f>
        <v>0</v>
      </c>
      <c r="K3615" s="227"/>
      <c r="L3615" s="45"/>
      <c r="M3615" s="228" t="s">
        <v>1</v>
      </c>
      <c r="N3615" s="229" t="s">
        <v>38</v>
      </c>
      <c r="O3615" s="92"/>
      <c r="P3615" s="230">
        <f>O3615*H3615</f>
        <v>0</v>
      </c>
      <c r="Q3615" s="230">
        <v>0</v>
      </c>
      <c r="R3615" s="230">
        <f>Q3615*H3615</f>
        <v>0</v>
      </c>
      <c r="S3615" s="230">
        <v>0</v>
      </c>
      <c r="T3615" s="231">
        <f>S3615*H3615</f>
        <v>0</v>
      </c>
      <c r="U3615" s="39"/>
      <c r="V3615" s="39"/>
      <c r="W3615" s="39"/>
      <c r="X3615" s="39"/>
      <c r="Y3615" s="39"/>
      <c r="Z3615" s="39"/>
      <c r="AA3615" s="39"/>
      <c r="AB3615" s="39"/>
      <c r="AC3615" s="39"/>
      <c r="AD3615" s="39"/>
      <c r="AE3615" s="39"/>
      <c r="AR3615" s="232" t="s">
        <v>248</v>
      </c>
      <c r="AT3615" s="232" t="s">
        <v>132</v>
      </c>
      <c r="AU3615" s="232" t="s">
        <v>82</v>
      </c>
      <c r="AY3615" s="18" t="s">
        <v>129</v>
      </c>
      <c r="BE3615" s="233">
        <f>IF(N3615="základní",J3615,0)</f>
        <v>0</v>
      </c>
      <c r="BF3615" s="233">
        <f>IF(N3615="snížená",J3615,0)</f>
        <v>0</v>
      </c>
      <c r="BG3615" s="233">
        <f>IF(N3615="zákl. přenesená",J3615,0)</f>
        <v>0</v>
      </c>
      <c r="BH3615" s="233">
        <f>IF(N3615="sníž. přenesená",J3615,0)</f>
        <v>0</v>
      </c>
      <c r="BI3615" s="233">
        <f>IF(N3615="nulová",J3615,0)</f>
        <v>0</v>
      </c>
      <c r="BJ3615" s="18" t="s">
        <v>80</v>
      </c>
      <c r="BK3615" s="233">
        <f>ROUND(I3615*H3615,2)</f>
        <v>0</v>
      </c>
      <c r="BL3615" s="18" t="s">
        <v>248</v>
      </c>
      <c r="BM3615" s="232" t="s">
        <v>1964</v>
      </c>
    </row>
    <row r="3616" spans="1:47" s="2" customFormat="1" ht="12">
      <c r="A3616" s="39"/>
      <c r="B3616" s="40"/>
      <c r="C3616" s="41"/>
      <c r="D3616" s="234" t="s">
        <v>137</v>
      </c>
      <c r="E3616" s="41"/>
      <c r="F3616" s="235" t="s">
        <v>1963</v>
      </c>
      <c r="G3616" s="41"/>
      <c r="H3616" s="41"/>
      <c r="I3616" s="236"/>
      <c r="J3616" s="41"/>
      <c r="K3616" s="41"/>
      <c r="L3616" s="45"/>
      <c r="M3616" s="237"/>
      <c r="N3616" s="238"/>
      <c r="O3616" s="92"/>
      <c r="P3616" s="92"/>
      <c r="Q3616" s="92"/>
      <c r="R3616" s="92"/>
      <c r="S3616" s="92"/>
      <c r="T3616" s="93"/>
      <c r="U3616" s="39"/>
      <c r="V3616" s="39"/>
      <c r="W3616" s="39"/>
      <c r="X3616" s="39"/>
      <c r="Y3616" s="39"/>
      <c r="Z3616" s="39"/>
      <c r="AA3616" s="39"/>
      <c r="AB3616" s="39"/>
      <c r="AC3616" s="39"/>
      <c r="AD3616" s="39"/>
      <c r="AE3616" s="39"/>
      <c r="AT3616" s="18" t="s">
        <v>137</v>
      </c>
      <c r="AU3616" s="18" t="s">
        <v>82</v>
      </c>
    </row>
    <row r="3617" spans="1:51" s="13" customFormat="1" ht="12">
      <c r="A3617" s="13"/>
      <c r="B3617" s="243"/>
      <c r="C3617" s="244"/>
      <c r="D3617" s="234" t="s">
        <v>188</v>
      </c>
      <c r="E3617" s="245" t="s">
        <v>1</v>
      </c>
      <c r="F3617" s="246" t="s">
        <v>374</v>
      </c>
      <c r="G3617" s="244"/>
      <c r="H3617" s="245" t="s">
        <v>1</v>
      </c>
      <c r="I3617" s="247"/>
      <c r="J3617" s="244"/>
      <c r="K3617" s="244"/>
      <c r="L3617" s="248"/>
      <c r="M3617" s="249"/>
      <c r="N3617" s="250"/>
      <c r="O3617" s="250"/>
      <c r="P3617" s="250"/>
      <c r="Q3617" s="250"/>
      <c r="R3617" s="250"/>
      <c r="S3617" s="250"/>
      <c r="T3617" s="251"/>
      <c r="U3617" s="13"/>
      <c r="V3617" s="13"/>
      <c r="W3617" s="13"/>
      <c r="X3617" s="13"/>
      <c r="Y3617" s="13"/>
      <c r="Z3617" s="13"/>
      <c r="AA3617" s="13"/>
      <c r="AB3617" s="13"/>
      <c r="AC3617" s="13"/>
      <c r="AD3617" s="13"/>
      <c r="AE3617" s="13"/>
      <c r="AT3617" s="252" t="s">
        <v>188</v>
      </c>
      <c r="AU3617" s="252" t="s">
        <v>82</v>
      </c>
      <c r="AV3617" s="13" t="s">
        <v>80</v>
      </c>
      <c r="AW3617" s="13" t="s">
        <v>30</v>
      </c>
      <c r="AX3617" s="13" t="s">
        <v>73</v>
      </c>
      <c r="AY3617" s="252" t="s">
        <v>129</v>
      </c>
    </row>
    <row r="3618" spans="1:51" s="13" customFormat="1" ht="12">
      <c r="A3618" s="13"/>
      <c r="B3618" s="243"/>
      <c r="C3618" s="244"/>
      <c r="D3618" s="234" t="s">
        <v>188</v>
      </c>
      <c r="E3618" s="245" t="s">
        <v>1</v>
      </c>
      <c r="F3618" s="246" t="s">
        <v>550</v>
      </c>
      <c r="G3618" s="244"/>
      <c r="H3618" s="245" t="s">
        <v>1</v>
      </c>
      <c r="I3618" s="247"/>
      <c r="J3618" s="244"/>
      <c r="K3618" s="244"/>
      <c r="L3618" s="248"/>
      <c r="M3618" s="249"/>
      <c r="N3618" s="250"/>
      <c r="O3618" s="250"/>
      <c r="P3618" s="250"/>
      <c r="Q3618" s="250"/>
      <c r="R3618" s="250"/>
      <c r="S3618" s="250"/>
      <c r="T3618" s="251"/>
      <c r="U3618" s="13"/>
      <c r="V3618" s="13"/>
      <c r="W3618" s="13"/>
      <c r="X3618" s="13"/>
      <c r="Y3618" s="13"/>
      <c r="Z3618" s="13"/>
      <c r="AA3618" s="13"/>
      <c r="AB3618" s="13"/>
      <c r="AC3618" s="13"/>
      <c r="AD3618" s="13"/>
      <c r="AE3618" s="13"/>
      <c r="AT3618" s="252" t="s">
        <v>188</v>
      </c>
      <c r="AU3618" s="252" t="s">
        <v>82</v>
      </c>
      <c r="AV3618" s="13" t="s">
        <v>80</v>
      </c>
      <c r="AW3618" s="13" t="s">
        <v>30</v>
      </c>
      <c r="AX3618" s="13" t="s">
        <v>73</v>
      </c>
      <c r="AY3618" s="252" t="s">
        <v>129</v>
      </c>
    </row>
    <row r="3619" spans="1:51" s="14" customFormat="1" ht="12">
      <c r="A3619" s="14"/>
      <c r="B3619" s="253"/>
      <c r="C3619" s="254"/>
      <c r="D3619" s="234" t="s">
        <v>188</v>
      </c>
      <c r="E3619" s="255" t="s">
        <v>1</v>
      </c>
      <c r="F3619" s="256" t="s">
        <v>1965</v>
      </c>
      <c r="G3619" s="254"/>
      <c r="H3619" s="257">
        <v>13.275</v>
      </c>
      <c r="I3619" s="258"/>
      <c r="J3619" s="254"/>
      <c r="K3619" s="254"/>
      <c r="L3619" s="259"/>
      <c r="M3619" s="260"/>
      <c r="N3619" s="261"/>
      <c r="O3619" s="261"/>
      <c r="P3619" s="261"/>
      <c r="Q3619" s="261"/>
      <c r="R3619" s="261"/>
      <c r="S3619" s="261"/>
      <c r="T3619" s="262"/>
      <c r="U3619" s="14"/>
      <c r="V3619" s="14"/>
      <c r="W3619" s="14"/>
      <c r="X3619" s="14"/>
      <c r="Y3619" s="14"/>
      <c r="Z3619" s="14"/>
      <c r="AA3619" s="14"/>
      <c r="AB3619" s="14"/>
      <c r="AC3619" s="14"/>
      <c r="AD3619" s="14"/>
      <c r="AE3619" s="14"/>
      <c r="AT3619" s="263" t="s">
        <v>188</v>
      </c>
      <c r="AU3619" s="263" t="s">
        <v>82</v>
      </c>
      <c r="AV3619" s="14" t="s">
        <v>82</v>
      </c>
      <c r="AW3619" s="14" t="s">
        <v>30</v>
      </c>
      <c r="AX3619" s="14" t="s">
        <v>73</v>
      </c>
      <c r="AY3619" s="263" t="s">
        <v>129</v>
      </c>
    </row>
    <row r="3620" spans="1:51" s="13" customFormat="1" ht="12">
      <c r="A3620" s="13"/>
      <c r="B3620" s="243"/>
      <c r="C3620" s="244"/>
      <c r="D3620" s="234" t="s">
        <v>188</v>
      </c>
      <c r="E3620" s="245" t="s">
        <v>1</v>
      </c>
      <c r="F3620" s="246" t="s">
        <v>205</v>
      </c>
      <c r="G3620" s="244"/>
      <c r="H3620" s="245" t="s">
        <v>1</v>
      </c>
      <c r="I3620" s="247"/>
      <c r="J3620" s="244"/>
      <c r="K3620" s="244"/>
      <c r="L3620" s="248"/>
      <c r="M3620" s="249"/>
      <c r="N3620" s="250"/>
      <c r="O3620" s="250"/>
      <c r="P3620" s="250"/>
      <c r="Q3620" s="250"/>
      <c r="R3620" s="250"/>
      <c r="S3620" s="250"/>
      <c r="T3620" s="251"/>
      <c r="U3620" s="13"/>
      <c r="V3620" s="13"/>
      <c r="W3620" s="13"/>
      <c r="X3620" s="13"/>
      <c r="Y3620" s="13"/>
      <c r="Z3620" s="13"/>
      <c r="AA3620" s="13"/>
      <c r="AB3620" s="13"/>
      <c r="AC3620" s="13"/>
      <c r="AD3620" s="13"/>
      <c r="AE3620" s="13"/>
      <c r="AT3620" s="252" t="s">
        <v>188</v>
      </c>
      <c r="AU3620" s="252" t="s">
        <v>82</v>
      </c>
      <c r="AV3620" s="13" t="s">
        <v>80</v>
      </c>
      <c r="AW3620" s="13" t="s">
        <v>30</v>
      </c>
      <c r="AX3620" s="13" t="s">
        <v>73</v>
      </c>
      <c r="AY3620" s="252" t="s">
        <v>129</v>
      </c>
    </row>
    <row r="3621" spans="1:51" s="14" customFormat="1" ht="12">
      <c r="A3621" s="14"/>
      <c r="B3621" s="253"/>
      <c r="C3621" s="254"/>
      <c r="D3621" s="234" t="s">
        <v>188</v>
      </c>
      <c r="E3621" s="255" t="s">
        <v>1</v>
      </c>
      <c r="F3621" s="256" t="s">
        <v>1966</v>
      </c>
      <c r="G3621" s="254"/>
      <c r="H3621" s="257">
        <v>3</v>
      </c>
      <c r="I3621" s="258"/>
      <c r="J3621" s="254"/>
      <c r="K3621" s="254"/>
      <c r="L3621" s="259"/>
      <c r="M3621" s="260"/>
      <c r="N3621" s="261"/>
      <c r="O3621" s="261"/>
      <c r="P3621" s="261"/>
      <c r="Q3621" s="261"/>
      <c r="R3621" s="261"/>
      <c r="S3621" s="261"/>
      <c r="T3621" s="262"/>
      <c r="U3621" s="14"/>
      <c r="V3621" s="14"/>
      <c r="W3621" s="14"/>
      <c r="X3621" s="14"/>
      <c r="Y3621" s="14"/>
      <c r="Z3621" s="14"/>
      <c r="AA3621" s="14"/>
      <c r="AB3621" s="14"/>
      <c r="AC3621" s="14"/>
      <c r="AD3621" s="14"/>
      <c r="AE3621" s="14"/>
      <c r="AT3621" s="263" t="s">
        <v>188</v>
      </c>
      <c r="AU3621" s="263" t="s">
        <v>82</v>
      </c>
      <c r="AV3621" s="14" t="s">
        <v>82</v>
      </c>
      <c r="AW3621" s="14" t="s">
        <v>30</v>
      </c>
      <c r="AX3621" s="14" t="s">
        <v>73</v>
      </c>
      <c r="AY3621" s="263" t="s">
        <v>129</v>
      </c>
    </row>
    <row r="3622" spans="1:51" s="13" customFormat="1" ht="12">
      <c r="A3622" s="13"/>
      <c r="B3622" s="243"/>
      <c r="C3622" s="244"/>
      <c r="D3622" s="234" t="s">
        <v>188</v>
      </c>
      <c r="E3622" s="245" t="s">
        <v>1</v>
      </c>
      <c r="F3622" s="246" t="s">
        <v>602</v>
      </c>
      <c r="G3622" s="244"/>
      <c r="H3622" s="245" t="s">
        <v>1</v>
      </c>
      <c r="I3622" s="247"/>
      <c r="J3622" s="244"/>
      <c r="K3622" s="244"/>
      <c r="L3622" s="248"/>
      <c r="M3622" s="249"/>
      <c r="N3622" s="250"/>
      <c r="O3622" s="250"/>
      <c r="P3622" s="250"/>
      <c r="Q3622" s="250"/>
      <c r="R3622" s="250"/>
      <c r="S3622" s="250"/>
      <c r="T3622" s="251"/>
      <c r="U3622" s="13"/>
      <c r="V3622" s="13"/>
      <c r="W3622" s="13"/>
      <c r="X3622" s="13"/>
      <c r="Y3622" s="13"/>
      <c r="Z3622" s="13"/>
      <c r="AA3622" s="13"/>
      <c r="AB3622" s="13"/>
      <c r="AC3622" s="13"/>
      <c r="AD3622" s="13"/>
      <c r="AE3622" s="13"/>
      <c r="AT3622" s="252" t="s">
        <v>188</v>
      </c>
      <c r="AU3622" s="252" t="s">
        <v>82</v>
      </c>
      <c r="AV3622" s="13" t="s">
        <v>80</v>
      </c>
      <c r="AW3622" s="13" t="s">
        <v>30</v>
      </c>
      <c r="AX3622" s="13" t="s">
        <v>73</v>
      </c>
      <c r="AY3622" s="252" t="s">
        <v>129</v>
      </c>
    </row>
    <row r="3623" spans="1:51" s="14" customFormat="1" ht="12">
      <c r="A3623" s="14"/>
      <c r="B3623" s="253"/>
      <c r="C3623" s="254"/>
      <c r="D3623" s="234" t="s">
        <v>188</v>
      </c>
      <c r="E3623" s="255" t="s">
        <v>1</v>
      </c>
      <c r="F3623" s="256" t="s">
        <v>1915</v>
      </c>
      <c r="G3623" s="254"/>
      <c r="H3623" s="257">
        <v>14.4</v>
      </c>
      <c r="I3623" s="258"/>
      <c r="J3623" s="254"/>
      <c r="K3623" s="254"/>
      <c r="L3623" s="259"/>
      <c r="M3623" s="260"/>
      <c r="N3623" s="261"/>
      <c r="O3623" s="261"/>
      <c r="P3623" s="261"/>
      <c r="Q3623" s="261"/>
      <c r="R3623" s="261"/>
      <c r="S3623" s="261"/>
      <c r="T3623" s="262"/>
      <c r="U3623" s="14"/>
      <c r="V3623" s="14"/>
      <c r="W3623" s="14"/>
      <c r="X3623" s="14"/>
      <c r="Y3623" s="14"/>
      <c r="Z3623" s="14"/>
      <c r="AA3623" s="14"/>
      <c r="AB3623" s="14"/>
      <c r="AC3623" s="14"/>
      <c r="AD3623" s="14"/>
      <c r="AE3623" s="14"/>
      <c r="AT3623" s="263" t="s">
        <v>188</v>
      </c>
      <c r="AU3623" s="263" t="s">
        <v>82</v>
      </c>
      <c r="AV3623" s="14" t="s">
        <v>82</v>
      </c>
      <c r="AW3623" s="14" t="s">
        <v>30</v>
      </c>
      <c r="AX3623" s="14" t="s">
        <v>73</v>
      </c>
      <c r="AY3623" s="263" t="s">
        <v>129</v>
      </c>
    </row>
    <row r="3624" spans="1:51" s="13" customFormat="1" ht="12">
      <c r="A3624" s="13"/>
      <c r="B3624" s="243"/>
      <c r="C3624" s="244"/>
      <c r="D3624" s="234" t="s">
        <v>188</v>
      </c>
      <c r="E3624" s="245" t="s">
        <v>1</v>
      </c>
      <c r="F3624" s="246" t="s">
        <v>388</v>
      </c>
      <c r="G3624" s="244"/>
      <c r="H3624" s="245" t="s">
        <v>1</v>
      </c>
      <c r="I3624" s="247"/>
      <c r="J3624" s="244"/>
      <c r="K3624" s="244"/>
      <c r="L3624" s="248"/>
      <c r="M3624" s="249"/>
      <c r="N3624" s="250"/>
      <c r="O3624" s="250"/>
      <c r="P3624" s="250"/>
      <c r="Q3624" s="250"/>
      <c r="R3624" s="250"/>
      <c r="S3624" s="250"/>
      <c r="T3624" s="251"/>
      <c r="U3624" s="13"/>
      <c r="V3624" s="13"/>
      <c r="W3624" s="13"/>
      <c r="X3624" s="13"/>
      <c r="Y3624" s="13"/>
      <c r="Z3624" s="13"/>
      <c r="AA3624" s="13"/>
      <c r="AB3624" s="13"/>
      <c r="AC3624" s="13"/>
      <c r="AD3624" s="13"/>
      <c r="AE3624" s="13"/>
      <c r="AT3624" s="252" t="s">
        <v>188</v>
      </c>
      <c r="AU3624" s="252" t="s">
        <v>82</v>
      </c>
      <c r="AV3624" s="13" t="s">
        <v>80</v>
      </c>
      <c r="AW3624" s="13" t="s">
        <v>30</v>
      </c>
      <c r="AX3624" s="13" t="s">
        <v>73</v>
      </c>
      <c r="AY3624" s="252" t="s">
        <v>129</v>
      </c>
    </row>
    <row r="3625" spans="1:51" s="14" customFormat="1" ht="12">
      <c r="A3625" s="14"/>
      <c r="B3625" s="253"/>
      <c r="C3625" s="254"/>
      <c r="D3625" s="234" t="s">
        <v>188</v>
      </c>
      <c r="E3625" s="255" t="s">
        <v>1</v>
      </c>
      <c r="F3625" s="256" t="s">
        <v>1967</v>
      </c>
      <c r="G3625" s="254"/>
      <c r="H3625" s="257">
        <v>20.335</v>
      </c>
      <c r="I3625" s="258"/>
      <c r="J3625" s="254"/>
      <c r="K3625" s="254"/>
      <c r="L3625" s="259"/>
      <c r="M3625" s="260"/>
      <c r="N3625" s="261"/>
      <c r="O3625" s="261"/>
      <c r="P3625" s="261"/>
      <c r="Q3625" s="261"/>
      <c r="R3625" s="261"/>
      <c r="S3625" s="261"/>
      <c r="T3625" s="262"/>
      <c r="U3625" s="14"/>
      <c r="V3625" s="14"/>
      <c r="W3625" s="14"/>
      <c r="X3625" s="14"/>
      <c r="Y3625" s="14"/>
      <c r="Z3625" s="14"/>
      <c r="AA3625" s="14"/>
      <c r="AB3625" s="14"/>
      <c r="AC3625" s="14"/>
      <c r="AD3625" s="14"/>
      <c r="AE3625" s="14"/>
      <c r="AT3625" s="263" t="s">
        <v>188</v>
      </c>
      <c r="AU3625" s="263" t="s">
        <v>82</v>
      </c>
      <c r="AV3625" s="14" t="s">
        <v>82</v>
      </c>
      <c r="AW3625" s="14" t="s">
        <v>30</v>
      </c>
      <c r="AX3625" s="14" t="s">
        <v>73</v>
      </c>
      <c r="AY3625" s="263" t="s">
        <v>129</v>
      </c>
    </row>
    <row r="3626" spans="1:51" s="13" customFormat="1" ht="12">
      <c r="A3626" s="13"/>
      <c r="B3626" s="243"/>
      <c r="C3626" s="244"/>
      <c r="D3626" s="234" t="s">
        <v>188</v>
      </c>
      <c r="E3626" s="245" t="s">
        <v>1</v>
      </c>
      <c r="F3626" s="246" t="s">
        <v>605</v>
      </c>
      <c r="G3626" s="244"/>
      <c r="H3626" s="245" t="s">
        <v>1</v>
      </c>
      <c r="I3626" s="247"/>
      <c r="J3626" s="244"/>
      <c r="K3626" s="244"/>
      <c r="L3626" s="248"/>
      <c r="M3626" s="249"/>
      <c r="N3626" s="250"/>
      <c r="O3626" s="250"/>
      <c r="P3626" s="250"/>
      <c r="Q3626" s="250"/>
      <c r="R3626" s="250"/>
      <c r="S3626" s="250"/>
      <c r="T3626" s="251"/>
      <c r="U3626" s="13"/>
      <c r="V3626" s="13"/>
      <c r="W3626" s="13"/>
      <c r="X3626" s="13"/>
      <c r="Y3626" s="13"/>
      <c r="Z3626" s="13"/>
      <c r="AA3626" s="13"/>
      <c r="AB3626" s="13"/>
      <c r="AC3626" s="13"/>
      <c r="AD3626" s="13"/>
      <c r="AE3626" s="13"/>
      <c r="AT3626" s="252" t="s">
        <v>188</v>
      </c>
      <c r="AU3626" s="252" t="s">
        <v>82</v>
      </c>
      <c r="AV3626" s="13" t="s">
        <v>80</v>
      </c>
      <c r="AW3626" s="13" t="s">
        <v>30</v>
      </c>
      <c r="AX3626" s="13" t="s">
        <v>73</v>
      </c>
      <c r="AY3626" s="252" t="s">
        <v>129</v>
      </c>
    </row>
    <row r="3627" spans="1:51" s="14" customFormat="1" ht="12">
      <c r="A3627" s="14"/>
      <c r="B3627" s="253"/>
      <c r="C3627" s="254"/>
      <c r="D3627" s="234" t="s">
        <v>188</v>
      </c>
      <c r="E3627" s="255" t="s">
        <v>1</v>
      </c>
      <c r="F3627" s="256" t="s">
        <v>1912</v>
      </c>
      <c r="G3627" s="254"/>
      <c r="H3627" s="257">
        <v>9.6</v>
      </c>
      <c r="I3627" s="258"/>
      <c r="J3627" s="254"/>
      <c r="K3627" s="254"/>
      <c r="L3627" s="259"/>
      <c r="M3627" s="260"/>
      <c r="N3627" s="261"/>
      <c r="O3627" s="261"/>
      <c r="P3627" s="261"/>
      <c r="Q3627" s="261"/>
      <c r="R3627" s="261"/>
      <c r="S3627" s="261"/>
      <c r="T3627" s="262"/>
      <c r="U3627" s="14"/>
      <c r="V3627" s="14"/>
      <c r="W3627" s="14"/>
      <c r="X3627" s="14"/>
      <c r="Y3627" s="14"/>
      <c r="Z3627" s="14"/>
      <c r="AA3627" s="14"/>
      <c r="AB3627" s="14"/>
      <c r="AC3627" s="14"/>
      <c r="AD3627" s="14"/>
      <c r="AE3627" s="14"/>
      <c r="AT3627" s="263" t="s">
        <v>188</v>
      </c>
      <c r="AU3627" s="263" t="s">
        <v>82</v>
      </c>
      <c r="AV3627" s="14" t="s">
        <v>82</v>
      </c>
      <c r="AW3627" s="14" t="s">
        <v>30</v>
      </c>
      <c r="AX3627" s="14" t="s">
        <v>73</v>
      </c>
      <c r="AY3627" s="263" t="s">
        <v>129</v>
      </c>
    </row>
    <row r="3628" spans="1:51" s="16" customFormat="1" ht="12">
      <c r="A3628" s="16"/>
      <c r="B3628" s="286"/>
      <c r="C3628" s="287"/>
      <c r="D3628" s="234" t="s">
        <v>188</v>
      </c>
      <c r="E3628" s="288" t="s">
        <v>1</v>
      </c>
      <c r="F3628" s="289" t="s">
        <v>451</v>
      </c>
      <c r="G3628" s="287"/>
      <c r="H3628" s="290">
        <v>60.61</v>
      </c>
      <c r="I3628" s="291"/>
      <c r="J3628" s="287"/>
      <c r="K3628" s="287"/>
      <c r="L3628" s="292"/>
      <c r="M3628" s="293"/>
      <c r="N3628" s="294"/>
      <c r="O3628" s="294"/>
      <c r="P3628" s="294"/>
      <c r="Q3628" s="294"/>
      <c r="R3628" s="294"/>
      <c r="S3628" s="294"/>
      <c r="T3628" s="295"/>
      <c r="U3628" s="16"/>
      <c r="V3628" s="16"/>
      <c r="W3628" s="16"/>
      <c r="X3628" s="16"/>
      <c r="Y3628" s="16"/>
      <c r="Z3628" s="16"/>
      <c r="AA3628" s="16"/>
      <c r="AB3628" s="16"/>
      <c r="AC3628" s="16"/>
      <c r="AD3628" s="16"/>
      <c r="AE3628" s="16"/>
      <c r="AT3628" s="296" t="s">
        <v>188</v>
      </c>
      <c r="AU3628" s="296" t="s">
        <v>82</v>
      </c>
      <c r="AV3628" s="16" t="s">
        <v>141</v>
      </c>
      <c r="AW3628" s="16" t="s">
        <v>30</v>
      </c>
      <c r="AX3628" s="16" t="s">
        <v>73</v>
      </c>
      <c r="AY3628" s="296" t="s">
        <v>129</v>
      </c>
    </row>
    <row r="3629" spans="1:51" s="13" customFormat="1" ht="12">
      <c r="A3629" s="13"/>
      <c r="B3629" s="243"/>
      <c r="C3629" s="244"/>
      <c r="D3629" s="234" t="s">
        <v>188</v>
      </c>
      <c r="E3629" s="245" t="s">
        <v>1</v>
      </c>
      <c r="F3629" s="246" t="s">
        <v>389</v>
      </c>
      <c r="G3629" s="244"/>
      <c r="H3629" s="245" t="s">
        <v>1</v>
      </c>
      <c r="I3629" s="247"/>
      <c r="J3629" s="244"/>
      <c r="K3629" s="244"/>
      <c r="L3629" s="248"/>
      <c r="M3629" s="249"/>
      <c r="N3629" s="250"/>
      <c r="O3629" s="250"/>
      <c r="P3629" s="250"/>
      <c r="Q3629" s="250"/>
      <c r="R3629" s="250"/>
      <c r="S3629" s="250"/>
      <c r="T3629" s="251"/>
      <c r="U3629" s="13"/>
      <c r="V3629" s="13"/>
      <c r="W3629" s="13"/>
      <c r="X3629" s="13"/>
      <c r="Y3629" s="13"/>
      <c r="Z3629" s="13"/>
      <c r="AA3629" s="13"/>
      <c r="AB3629" s="13"/>
      <c r="AC3629" s="13"/>
      <c r="AD3629" s="13"/>
      <c r="AE3629" s="13"/>
      <c r="AT3629" s="252" t="s">
        <v>188</v>
      </c>
      <c r="AU3629" s="252" t="s">
        <v>82</v>
      </c>
      <c r="AV3629" s="13" t="s">
        <v>80</v>
      </c>
      <c r="AW3629" s="13" t="s">
        <v>30</v>
      </c>
      <c r="AX3629" s="13" t="s">
        <v>73</v>
      </c>
      <c r="AY3629" s="252" t="s">
        <v>129</v>
      </c>
    </row>
    <row r="3630" spans="1:51" s="13" customFormat="1" ht="12">
      <c r="A3630" s="13"/>
      <c r="B3630" s="243"/>
      <c r="C3630" s="244"/>
      <c r="D3630" s="234" t="s">
        <v>188</v>
      </c>
      <c r="E3630" s="245" t="s">
        <v>1</v>
      </c>
      <c r="F3630" s="246" t="s">
        <v>646</v>
      </c>
      <c r="G3630" s="244"/>
      <c r="H3630" s="245" t="s">
        <v>1</v>
      </c>
      <c r="I3630" s="247"/>
      <c r="J3630" s="244"/>
      <c r="K3630" s="244"/>
      <c r="L3630" s="248"/>
      <c r="M3630" s="249"/>
      <c r="N3630" s="250"/>
      <c r="O3630" s="250"/>
      <c r="P3630" s="250"/>
      <c r="Q3630" s="250"/>
      <c r="R3630" s="250"/>
      <c r="S3630" s="250"/>
      <c r="T3630" s="251"/>
      <c r="U3630" s="13"/>
      <c r="V3630" s="13"/>
      <c r="W3630" s="13"/>
      <c r="X3630" s="13"/>
      <c r="Y3630" s="13"/>
      <c r="Z3630" s="13"/>
      <c r="AA3630" s="13"/>
      <c r="AB3630" s="13"/>
      <c r="AC3630" s="13"/>
      <c r="AD3630" s="13"/>
      <c r="AE3630" s="13"/>
      <c r="AT3630" s="252" t="s">
        <v>188</v>
      </c>
      <c r="AU3630" s="252" t="s">
        <v>82</v>
      </c>
      <c r="AV3630" s="13" t="s">
        <v>80</v>
      </c>
      <c r="AW3630" s="13" t="s">
        <v>30</v>
      </c>
      <c r="AX3630" s="13" t="s">
        <v>73</v>
      </c>
      <c r="AY3630" s="252" t="s">
        <v>129</v>
      </c>
    </row>
    <row r="3631" spans="1:51" s="14" customFormat="1" ht="12">
      <c r="A3631" s="14"/>
      <c r="B3631" s="253"/>
      <c r="C3631" s="254"/>
      <c r="D3631" s="234" t="s">
        <v>188</v>
      </c>
      <c r="E3631" s="255" t="s">
        <v>1</v>
      </c>
      <c r="F3631" s="256" t="s">
        <v>1912</v>
      </c>
      <c r="G3631" s="254"/>
      <c r="H3631" s="257">
        <v>9.6</v>
      </c>
      <c r="I3631" s="258"/>
      <c r="J3631" s="254"/>
      <c r="K3631" s="254"/>
      <c r="L3631" s="259"/>
      <c r="M3631" s="260"/>
      <c r="N3631" s="261"/>
      <c r="O3631" s="261"/>
      <c r="P3631" s="261"/>
      <c r="Q3631" s="261"/>
      <c r="R3631" s="261"/>
      <c r="S3631" s="261"/>
      <c r="T3631" s="262"/>
      <c r="U3631" s="14"/>
      <c r="V3631" s="14"/>
      <c r="W3631" s="14"/>
      <c r="X3631" s="14"/>
      <c r="Y3631" s="14"/>
      <c r="Z3631" s="14"/>
      <c r="AA3631" s="14"/>
      <c r="AB3631" s="14"/>
      <c r="AC3631" s="14"/>
      <c r="AD3631" s="14"/>
      <c r="AE3631" s="14"/>
      <c r="AT3631" s="263" t="s">
        <v>188</v>
      </c>
      <c r="AU3631" s="263" t="s">
        <v>82</v>
      </c>
      <c r="AV3631" s="14" t="s">
        <v>82</v>
      </c>
      <c r="AW3631" s="14" t="s">
        <v>30</v>
      </c>
      <c r="AX3631" s="14" t="s">
        <v>73</v>
      </c>
      <c r="AY3631" s="263" t="s">
        <v>129</v>
      </c>
    </row>
    <row r="3632" spans="1:51" s="13" customFormat="1" ht="12">
      <c r="A3632" s="13"/>
      <c r="B3632" s="243"/>
      <c r="C3632" s="244"/>
      <c r="D3632" s="234" t="s">
        <v>188</v>
      </c>
      <c r="E3632" s="245" t="s">
        <v>1</v>
      </c>
      <c r="F3632" s="246" t="s">
        <v>649</v>
      </c>
      <c r="G3632" s="244"/>
      <c r="H3632" s="245" t="s">
        <v>1</v>
      </c>
      <c r="I3632" s="247"/>
      <c r="J3632" s="244"/>
      <c r="K3632" s="244"/>
      <c r="L3632" s="248"/>
      <c r="M3632" s="249"/>
      <c r="N3632" s="250"/>
      <c r="O3632" s="250"/>
      <c r="P3632" s="250"/>
      <c r="Q3632" s="250"/>
      <c r="R3632" s="250"/>
      <c r="S3632" s="250"/>
      <c r="T3632" s="251"/>
      <c r="U3632" s="13"/>
      <c r="V3632" s="13"/>
      <c r="W3632" s="13"/>
      <c r="X3632" s="13"/>
      <c r="Y3632" s="13"/>
      <c r="Z3632" s="13"/>
      <c r="AA3632" s="13"/>
      <c r="AB3632" s="13"/>
      <c r="AC3632" s="13"/>
      <c r="AD3632" s="13"/>
      <c r="AE3632" s="13"/>
      <c r="AT3632" s="252" t="s">
        <v>188</v>
      </c>
      <c r="AU3632" s="252" t="s">
        <v>82</v>
      </c>
      <c r="AV3632" s="13" t="s">
        <v>80</v>
      </c>
      <c r="AW3632" s="13" t="s">
        <v>30</v>
      </c>
      <c r="AX3632" s="13" t="s">
        <v>73</v>
      </c>
      <c r="AY3632" s="252" t="s">
        <v>129</v>
      </c>
    </row>
    <row r="3633" spans="1:51" s="14" customFormat="1" ht="12">
      <c r="A3633" s="14"/>
      <c r="B3633" s="253"/>
      <c r="C3633" s="254"/>
      <c r="D3633" s="234" t="s">
        <v>188</v>
      </c>
      <c r="E3633" s="255" t="s">
        <v>1</v>
      </c>
      <c r="F3633" s="256" t="s">
        <v>1912</v>
      </c>
      <c r="G3633" s="254"/>
      <c r="H3633" s="257">
        <v>9.6</v>
      </c>
      <c r="I3633" s="258"/>
      <c r="J3633" s="254"/>
      <c r="K3633" s="254"/>
      <c r="L3633" s="259"/>
      <c r="M3633" s="260"/>
      <c r="N3633" s="261"/>
      <c r="O3633" s="261"/>
      <c r="P3633" s="261"/>
      <c r="Q3633" s="261"/>
      <c r="R3633" s="261"/>
      <c r="S3633" s="261"/>
      <c r="T3633" s="262"/>
      <c r="U3633" s="14"/>
      <c r="V3633" s="14"/>
      <c r="W3633" s="14"/>
      <c r="X3633" s="14"/>
      <c r="Y3633" s="14"/>
      <c r="Z3633" s="14"/>
      <c r="AA3633" s="14"/>
      <c r="AB3633" s="14"/>
      <c r="AC3633" s="14"/>
      <c r="AD3633" s="14"/>
      <c r="AE3633" s="14"/>
      <c r="AT3633" s="263" t="s">
        <v>188</v>
      </c>
      <c r="AU3633" s="263" t="s">
        <v>82</v>
      </c>
      <c r="AV3633" s="14" t="s">
        <v>82</v>
      </c>
      <c r="AW3633" s="14" t="s">
        <v>30</v>
      </c>
      <c r="AX3633" s="14" t="s">
        <v>73</v>
      </c>
      <c r="AY3633" s="263" t="s">
        <v>129</v>
      </c>
    </row>
    <row r="3634" spans="1:51" s="13" customFormat="1" ht="12">
      <c r="A3634" s="13"/>
      <c r="B3634" s="243"/>
      <c r="C3634" s="244"/>
      <c r="D3634" s="234" t="s">
        <v>188</v>
      </c>
      <c r="E3634" s="245" t="s">
        <v>1</v>
      </c>
      <c r="F3634" s="246" t="s">
        <v>403</v>
      </c>
      <c r="G3634" s="244"/>
      <c r="H3634" s="245" t="s">
        <v>1</v>
      </c>
      <c r="I3634" s="247"/>
      <c r="J3634" s="244"/>
      <c r="K3634" s="244"/>
      <c r="L3634" s="248"/>
      <c r="M3634" s="249"/>
      <c r="N3634" s="250"/>
      <c r="O3634" s="250"/>
      <c r="P3634" s="250"/>
      <c r="Q3634" s="250"/>
      <c r="R3634" s="250"/>
      <c r="S3634" s="250"/>
      <c r="T3634" s="251"/>
      <c r="U3634" s="13"/>
      <c r="V3634" s="13"/>
      <c r="W3634" s="13"/>
      <c r="X3634" s="13"/>
      <c r="Y3634" s="13"/>
      <c r="Z3634" s="13"/>
      <c r="AA3634" s="13"/>
      <c r="AB3634" s="13"/>
      <c r="AC3634" s="13"/>
      <c r="AD3634" s="13"/>
      <c r="AE3634" s="13"/>
      <c r="AT3634" s="252" t="s">
        <v>188</v>
      </c>
      <c r="AU3634" s="252" t="s">
        <v>82</v>
      </c>
      <c r="AV3634" s="13" t="s">
        <v>80</v>
      </c>
      <c r="AW3634" s="13" t="s">
        <v>30</v>
      </c>
      <c r="AX3634" s="13" t="s">
        <v>73</v>
      </c>
      <c r="AY3634" s="252" t="s">
        <v>129</v>
      </c>
    </row>
    <row r="3635" spans="1:51" s="14" customFormat="1" ht="12">
      <c r="A3635" s="14"/>
      <c r="B3635" s="253"/>
      <c r="C3635" s="254"/>
      <c r="D3635" s="234" t="s">
        <v>188</v>
      </c>
      <c r="E3635" s="255" t="s">
        <v>1</v>
      </c>
      <c r="F3635" s="256" t="s">
        <v>1968</v>
      </c>
      <c r="G3635" s="254"/>
      <c r="H3635" s="257">
        <v>17.7</v>
      </c>
      <c r="I3635" s="258"/>
      <c r="J3635" s="254"/>
      <c r="K3635" s="254"/>
      <c r="L3635" s="259"/>
      <c r="M3635" s="260"/>
      <c r="N3635" s="261"/>
      <c r="O3635" s="261"/>
      <c r="P3635" s="261"/>
      <c r="Q3635" s="261"/>
      <c r="R3635" s="261"/>
      <c r="S3635" s="261"/>
      <c r="T3635" s="262"/>
      <c r="U3635" s="14"/>
      <c r="V3635" s="14"/>
      <c r="W3635" s="14"/>
      <c r="X3635" s="14"/>
      <c r="Y3635" s="14"/>
      <c r="Z3635" s="14"/>
      <c r="AA3635" s="14"/>
      <c r="AB3635" s="14"/>
      <c r="AC3635" s="14"/>
      <c r="AD3635" s="14"/>
      <c r="AE3635" s="14"/>
      <c r="AT3635" s="263" t="s">
        <v>188</v>
      </c>
      <c r="AU3635" s="263" t="s">
        <v>82</v>
      </c>
      <c r="AV3635" s="14" t="s">
        <v>82</v>
      </c>
      <c r="AW3635" s="14" t="s">
        <v>30</v>
      </c>
      <c r="AX3635" s="14" t="s">
        <v>73</v>
      </c>
      <c r="AY3635" s="263" t="s">
        <v>129</v>
      </c>
    </row>
    <row r="3636" spans="1:51" s="13" customFormat="1" ht="12">
      <c r="A3636" s="13"/>
      <c r="B3636" s="243"/>
      <c r="C3636" s="244"/>
      <c r="D3636" s="234" t="s">
        <v>188</v>
      </c>
      <c r="E3636" s="245" t="s">
        <v>1</v>
      </c>
      <c r="F3636" s="246" t="s">
        <v>656</v>
      </c>
      <c r="G3636" s="244"/>
      <c r="H3636" s="245" t="s">
        <v>1</v>
      </c>
      <c r="I3636" s="247"/>
      <c r="J3636" s="244"/>
      <c r="K3636" s="244"/>
      <c r="L3636" s="248"/>
      <c r="M3636" s="249"/>
      <c r="N3636" s="250"/>
      <c r="O3636" s="250"/>
      <c r="P3636" s="250"/>
      <c r="Q3636" s="250"/>
      <c r="R3636" s="250"/>
      <c r="S3636" s="250"/>
      <c r="T3636" s="251"/>
      <c r="U3636" s="13"/>
      <c r="V3636" s="13"/>
      <c r="W3636" s="13"/>
      <c r="X3636" s="13"/>
      <c r="Y3636" s="13"/>
      <c r="Z3636" s="13"/>
      <c r="AA3636" s="13"/>
      <c r="AB3636" s="13"/>
      <c r="AC3636" s="13"/>
      <c r="AD3636" s="13"/>
      <c r="AE3636" s="13"/>
      <c r="AT3636" s="252" t="s">
        <v>188</v>
      </c>
      <c r="AU3636" s="252" t="s">
        <v>82</v>
      </c>
      <c r="AV3636" s="13" t="s">
        <v>80</v>
      </c>
      <c r="AW3636" s="13" t="s">
        <v>30</v>
      </c>
      <c r="AX3636" s="13" t="s">
        <v>73</v>
      </c>
      <c r="AY3636" s="252" t="s">
        <v>129</v>
      </c>
    </row>
    <row r="3637" spans="1:51" s="14" customFormat="1" ht="12">
      <c r="A3637" s="14"/>
      <c r="B3637" s="253"/>
      <c r="C3637" s="254"/>
      <c r="D3637" s="234" t="s">
        <v>188</v>
      </c>
      <c r="E3637" s="255" t="s">
        <v>1</v>
      </c>
      <c r="F3637" s="256" t="s">
        <v>1912</v>
      </c>
      <c r="G3637" s="254"/>
      <c r="H3637" s="257">
        <v>9.6</v>
      </c>
      <c r="I3637" s="258"/>
      <c r="J3637" s="254"/>
      <c r="K3637" s="254"/>
      <c r="L3637" s="259"/>
      <c r="M3637" s="260"/>
      <c r="N3637" s="261"/>
      <c r="O3637" s="261"/>
      <c r="P3637" s="261"/>
      <c r="Q3637" s="261"/>
      <c r="R3637" s="261"/>
      <c r="S3637" s="261"/>
      <c r="T3637" s="262"/>
      <c r="U3637" s="14"/>
      <c r="V3637" s="14"/>
      <c r="W3637" s="14"/>
      <c r="X3637" s="14"/>
      <c r="Y3637" s="14"/>
      <c r="Z3637" s="14"/>
      <c r="AA3637" s="14"/>
      <c r="AB3637" s="14"/>
      <c r="AC3637" s="14"/>
      <c r="AD3637" s="14"/>
      <c r="AE3637" s="14"/>
      <c r="AT3637" s="263" t="s">
        <v>188</v>
      </c>
      <c r="AU3637" s="263" t="s">
        <v>82</v>
      </c>
      <c r="AV3637" s="14" t="s">
        <v>82</v>
      </c>
      <c r="AW3637" s="14" t="s">
        <v>30</v>
      </c>
      <c r="AX3637" s="14" t="s">
        <v>73</v>
      </c>
      <c r="AY3637" s="263" t="s">
        <v>129</v>
      </c>
    </row>
    <row r="3638" spans="1:51" s="13" customFormat="1" ht="12">
      <c r="A3638" s="13"/>
      <c r="B3638" s="243"/>
      <c r="C3638" s="244"/>
      <c r="D3638" s="234" t="s">
        <v>188</v>
      </c>
      <c r="E3638" s="245" t="s">
        <v>1</v>
      </c>
      <c r="F3638" s="246" t="s">
        <v>659</v>
      </c>
      <c r="G3638" s="244"/>
      <c r="H3638" s="245" t="s">
        <v>1</v>
      </c>
      <c r="I3638" s="247"/>
      <c r="J3638" s="244"/>
      <c r="K3638" s="244"/>
      <c r="L3638" s="248"/>
      <c r="M3638" s="249"/>
      <c r="N3638" s="250"/>
      <c r="O3638" s="250"/>
      <c r="P3638" s="250"/>
      <c r="Q3638" s="250"/>
      <c r="R3638" s="250"/>
      <c r="S3638" s="250"/>
      <c r="T3638" s="251"/>
      <c r="U3638" s="13"/>
      <c r="V3638" s="13"/>
      <c r="W3638" s="13"/>
      <c r="X3638" s="13"/>
      <c r="Y3638" s="13"/>
      <c r="Z3638" s="13"/>
      <c r="AA3638" s="13"/>
      <c r="AB3638" s="13"/>
      <c r="AC3638" s="13"/>
      <c r="AD3638" s="13"/>
      <c r="AE3638" s="13"/>
      <c r="AT3638" s="252" t="s">
        <v>188</v>
      </c>
      <c r="AU3638" s="252" t="s">
        <v>82</v>
      </c>
      <c r="AV3638" s="13" t="s">
        <v>80</v>
      </c>
      <c r="AW3638" s="13" t="s">
        <v>30</v>
      </c>
      <c r="AX3638" s="13" t="s">
        <v>73</v>
      </c>
      <c r="AY3638" s="252" t="s">
        <v>129</v>
      </c>
    </row>
    <row r="3639" spans="1:51" s="14" customFormat="1" ht="12">
      <c r="A3639" s="14"/>
      <c r="B3639" s="253"/>
      <c r="C3639" s="254"/>
      <c r="D3639" s="234" t="s">
        <v>188</v>
      </c>
      <c r="E3639" s="255" t="s">
        <v>1</v>
      </c>
      <c r="F3639" s="256" t="s">
        <v>1912</v>
      </c>
      <c r="G3639" s="254"/>
      <c r="H3639" s="257">
        <v>9.6</v>
      </c>
      <c r="I3639" s="258"/>
      <c r="J3639" s="254"/>
      <c r="K3639" s="254"/>
      <c r="L3639" s="259"/>
      <c r="M3639" s="260"/>
      <c r="N3639" s="261"/>
      <c r="O3639" s="261"/>
      <c r="P3639" s="261"/>
      <c r="Q3639" s="261"/>
      <c r="R3639" s="261"/>
      <c r="S3639" s="261"/>
      <c r="T3639" s="262"/>
      <c r="U3639" s="14"/>
      <c r="V3639" s="14"/>
      <c r="W3639" s="14"/>
      <c r="X3639" s="14"/>
      <c r="Y3639" s="14"/>
      <c r="Z3639" s="14"/>
      <c r="AA3639" s="14"/>
      <c r="AB3639" s="14"/>
      <c r="AC3639" s="14"/>
      <c r="AD3639" s="14"/>
      <c r="AE3639" s="14"/>
      <c r="AT3639" s="263" t="s">
        <v>188</v>
      </c>
      <c r="AU3639" s="263" t="s">
        <v>82</v>
      </c>
      <c r="AV3639" s="14" t="s">
        <v>82</v>
      </c>
      <c r="AW3639" s="14" t="s">
        <v>30</v>
      </c>
      <c r="AX3639" s="14" t="s">
        <v>73</v>
      </c>
      <c r="AY3639" s="263" t="s">
        <v>129</v>
      </c>
    </row>
    <row r="3640" spans="1:51" s="13" customFormat="1" ht="12">
      <c r="A3640" s="13"/>
      <c r="B3640" s="243"/>
      <c r="C3640" s="244"/>
      <c r="D3640" s="234" t="s">
        <v>188</v>
      </c>
      <c r="E3640" s="245" t="s">
        <v>1</v>
      </c>
      <c r="F3640" s="246" t="s">
        <v>404</v>
      </c>
      <c r="G3640" s="244"/>
      <c r="H3640" s="245" t="s">
        <v>1</v>
      </c>
      <c r="I3640" s="247"/>
      <c r="J3640" s="244"/>
      <c r="K3640" s="244"/>
      <c r="L3640" s="248"/>
      <c r="M3640" s="249"/>
      <c r="N3640" s="250"/>
      <c r="O3640" s="250"/>
      <c r="P3640" s="250"/>
      <c r="Q3640" s="250"/>
      <c r="R3640" s="250"/>
      <c r="S3640" s="250"/>
      <c r="T3640" s="251"/>
      <c r="U3640" s="13"/>
      <c r="V3640" s="13"/>
      <c r="W3640" s="13"/>
      <c r="X3640" s="13"/>
      <c r="Y3640" s="13"/>
      <c r="Z3640" s="13"/>
      <c r="AA3640" s="13"/>
      <c r="AB3640" s="13"/>
      <c r="AC3640" s="13"/>
      <c r="AD3640" s="13"/>
      <c r="AE3640" s="13"/>
      <c r="AT3640" s="252" t="s">
        <v>188</v>
      </c>
      <c r="AU3640" s="252" t="s">
        <v>82</v>
      </c>
      <c r="AV3640" s="13" t="s">
        <v>80</v>
      </c>
      <c r="AW3640" s="13" t="s">
        <v>30</v>
      </c>
      <c r="AX3640" s="13" t="s">
        <v>73</v>
      </c>
      <c r="AY3640" s="252" t="s">
        <v>129</v>
      </c>
    </row>
    <row r="3641" spans="1:51" s="14" customFormat="1" ht="12">
      <c r="A3641" s="14"/>
      <c r="B3641" s="253"/>
      <c r="C3641" s="254"/>
      <c r="D3641" s="234" t="s">
        <v>188</v>
      </c>
      <c r="E3641" s="255" t="s">
        <v>1</v>
      </c>
      <c r="F3641" s="256" t="s">
        <v>1969</v>
      </c>
      <c r="G3641" s="254"/>
      <c r="H3641" s="257">
        <v>17</v>
      </c>
      <c r="I3641" s="258"/>
      <c r="J3641" s="254"/>
      <c r="K3641" s="254"/>
      <c r="L3641" s="259"/>
      <c r="M3641" s="260"/>
      <c r="N3641" s="261"/>
      <c r="O3641" s="261"/>
      <c r="P3641" s="261"/>
      <c r="Q3641" s="261"/>
      <c r="R3641" s="261"/>
      <c r="S3641" s="261"/>
      <c r="T3641" s="262"/>
      <c r="U3641" s="14"/>
      <c r="V3641" s="14"/>
      <c r="W3641" s="14"/>
      <c r="X3641" s="14"/>
      <c r="Y3641" s="14"/>
      <c r="Z3641" s="14"/>
      <c r="AA3641" s="14"/>
      <c r="AB3641" s="14"/>
      <c r="AC3641" s="14"/>
      <c r="AD3641" s="14"/>
      <c r="AE3641" s="14"/>
      <c r="AT3641" s="263" t="s">
        <v>188</v>
      </c>
      <c r="AU3641" s="263" t="s">
        <v>82</v>
      </c>
      <c r="AV3641" s="14" t="s">
        <v>82</v>
      </c>
      <c r="AW3641" s="14" t="s">
        <v>30</v>
      </c>
      <c r="AX3641" s="14" t="s">
        <v>73</v>
      </c>
      <c r="AY3641" s="263" t="s">
        <v>129</v>
      </c>
    </row>
    <row r="3642" spans="1:51" s="13" customFormat="1" ht="12">
      <c r="A3642" s="13"/>
      <c r="B3642" s="243"/>
      <c r="C3642" s="244"/>
      <c r="D3642" s="234" t="s">
        <v>188</v>
      </c>
      <c r="E3642" s="245" t="s">
        <v>1</v>
      </c>
      <c r="F3642" s="246" t="s">
        <v>664</v>
      </c>
      <c r="G3642" s="244"/>
      <c r="H3642" s="245" t="s">
        <v>1</v>
      </c>
      <c r="I3642" s="247"/>
      <c r="J3642" s="244"/>
      <c r="K3642" s="244"/>
      <c r="L3642" s="248"/>
      <c r="M3642" s="249"/>
      <c r="N3642" s="250"/>
      <c r="O3642" s="250"/>
      <c r="P3642" s="250"/>
      <c r="Q3642" s="250"/>
      <c r="R3642" s="250"/>
      <c r="S3642" s="250"/>
      <c r="T3642" s="251"/>
      <c r="U3642" s="13"/>
      <c r="V3642" s="13"/>
      <c r="W3642" s="13"/>
      <c r="X3642" s="13"/>
      <c r="Y3642" s="13"/>
      <c r="Z3642" s="13"/>
      <c r="AA3642" s="13"/>
      <c r="AB3642" s="13"/>
      <c r="AC3642" s="13"/>
      <c r="AD3642" s="13"/>
      <c r="AE3642" s="13"/>
      <c r="AT3642" s="252" t="s">
        <v>188</v>
      </c>
      <c r="AU3642" s="252" t="s">
        <v>82</v>
      </c>
      <c r="AV3642" s="13" t="s">
        <v>80</v>
      </c>
      <c r="AW3642" s="13" t="s">
        <v>30</v>
      </c>
      <c r="AX3642" s="13" t="s">
        <v>73</v>
      </c>
      <c r="AY3642" s="252" t="s">
        <v>129</v>
      </c>
    </row>
    <row r="3643" spans="1:51" s="14" customFormat="1" ht="12">
      <c r="A3643" s="14"/>
      <c r="B3643" s="253"/>
      <c r="C3643" s="254"/>
      <c r="D3643" s="234" t="s">
        <v>188</v>
      </c>
      <c r="E3643" s="255" t="s">
        <v>1</v>
      </c>
      <c r="F3643" s="256" t="s">
        <v>1970</v>
      </c>
      <c r="G3643" s="254"/>
      <c r="H3643" s="257">
        <v>12</v>
      </c>
      <c r="I3643" s="258"/>
      <c r="J3643" s="254"/>
      <c r="K3643" s="254"/>
      <c r="L3643" s="259"/>
      <c r="M3643" s="260"/>
      <c r="N3643" s="261"/>
      <c r="O3643" s="261"/>
      <c r="P3643" s="261"/>
      <c r="Q3643" s="261"/>
      <c r="R3643" s="261"/>
      <c r="S3643" s="261"/>
      <c r="T3643" s="262"/>
      <c r="U3643" s="14"/>
      <c r="V3643" s="14"/>
      <c r="W3643" s="14"/>
      <c r="X3643" s="14"/>
      <c r="Y3643" s="14"/>
      <c r="Z3643" s="14"/>
      <c r="AA3643" s="14"/>
      <c r="AB3643" s="14"/>
      <c r="AC3643" s="14"/>
      <c r="AD3643" s="14"/>
      <c r="AE3643" s="14"/>
      <c r="AT3643" s="263" t="s">
        <v>188</v>
      </c>
      <c r="AU3643" s="263" t="s">
        <v>82</v>
      </c>
      <c r="AV3643" s="14" t="s">
        <v>82</v>
      </c>
      <c r="AW3643" s="14" t="s">
        <v>30</v>
      </c>
      <c r="AX3643" s="14" t="s">
        <v>73</v>
      </c>
      <c r="AY3643" s="263" t="s">
        <v>129</v>
      </c>
    </row>
    <row r="3644" spans="1:51" s="13" customFormat="1" ht="12">
      <c r="A3644" s="13"/>
      <c r="B3644" s="243"/>
      <c r="C3644" s="244"/>
      <c r="D3644" s="234" t="s">
        <v>188</v>
      </c>
      <c r="E3644" s="245" t="s">
        <v>1</v>
      </c>
      <c r="F3644" s="246" t="s">
        <v>407</v>
      </c>
      <c r="G3644" s="244"/>
      <c r="H3644" s="245" t="s">
        <v>1</v>
      </c>
      <c r="I3644" s="247"/>
      <c r="J3644" s="244"/>
      <c r="K3644" s="244"/>
      <c r="L3644" s="248"/>
      <c r="M3644" s="249"/>
      <c r="N3644" s="250"/>
      <c r="O3644" s="250"/>
      <c r="P3644" s="250"/>
      <c r="Q3644" s="250"/>
      <c r="R3644" s="250"/>
      <c r="S3644" s="250"/>
      <c r="T3644" s="251"/>
      <c r="U3644" s="13"/>
      <c r="V3644" s="13"/>
      <c r="W3644" s="13"/>
      <c r="X3644" s="13"/>
      <c r="Y3644" s="13"/>
      <c r="Z3644" s="13"/>
      <c r="AA3644" s="13"/>
      <c r="AB3644" s="13"/>
      <c r="AC3644" s="13"/>
      <c r="AD3644" s="13"/>
      <c r="AE3644" s="13"/>
      <c r="AT3644" s="252" t="s">
        <v>188</v>
      </c>
      <c r="AU3644" s="252" t="s">
        <v>82</v>
      </c>
      <c r="AV3644" s="13" t="s">
        <v>80</v>
      </c>
      <c r="AW3644" s="13" t="s">
        <v>30</v>
      </c>
      <c r="AX3644" s="13" t="s">
        <v>73</v>
      </c>
      <c r="AY3644" s="252" t="s">
        <v>129</v>
      </c>
    </row>
    <row r="3645" spans="1:51" s="14" customFormat="1" ht="12">
      <c r="A3645" s="14"/>
      <c r="B3645" s="253"/>
      <c r="C3645" s="254"/>
      <c r="D3645" s="234" t="s">
        <v>188</v>
      </c>
      <c r="E3645" s="255" t="s">
        <v>1</v>
      </c>
      <c r="F3645" s="256" t="s">
        <v>1967</v>
      </c>
      <c r="G3645" s="254"/>
      <c r="H3645" s="257">
        <v>20.335</v>
      </c>
      <c r="I3645" s="258"/>
      <c r="J3645" s="254"/>
      <c r="K3645" s="254"/>
      <c r="L3645" s="259"/>
      <c r="M3645" s="260"/>
      <c r="N3645" s="261"/>
      <c r="O3645" s="261"/>
      <c r="P3645" s="261"/>
      <c r="Q3645" s="261"/>
      <c r="R3645" s="261"/>
      <c r="S3645" s="261"/>
      <c r="T3645" s="262"/>
      <c r="U3645" s="14"/>
      <c r="V3645" s="14"/>
      <c r="W3645" s="14"/>
      <c r="X3645" s="14"/>
      <c r="Y3645" s="14"/>
      <c r="Z3645" s="14"/>
      <c r="AA3645" s="14"/>
      <c r="AB3645" s="14"/>
      <c r="AC3645" s="14"/>
      <c r="AD3645" s="14"/>
      <c r="AE3645" s="14"/>
      <c r="AT3645" s="263" t="s">
        <v>188</v>
      </c>
      <c r="AU3645" s="263" t="s">
        <v>82</v>
      </c>
      <c r="AV3645" s="14" t="s">
        <v>82</v>
      </c>
      <c r="AW3645" s="14" t="s">
        <v>30</v>
      </c>
      <c r="AX3645" s="14" t="s">
        <v>73</v>
      </c>
      <c r="AY3645" s="263" t="s">
        <v>129</v>
      </c>
    </row>
    <row r="3646" spans="1:51" s="13" customFormat="1" ht="12">
      <c r="A3646" s="13"/>
      <c r="B3646" s="243"/>
      <c r="C3646" s="244"/>
      <c r="D3646" s="234" t="s">
        <v>188</v>
      </c>
      <c r="E3646" s="245" t="s">
        <v>1</v>
      </c>
      <c r="F3646" s="246" t="s">
        <v>671</v>
      </c>
      <c r="G3646" s="244"/>
      <c r="H3646" s="245" t="s">
        <v>1</v>
      </c>
      <c r="I3646" s="247"/>
      <c r="J3646" s="244"/>
      <c r="K3646" s="244"/>
      <c r="L3646" s="248"/>
      <c r="M3646" s="249"/>
      <c r="N3646" s="250"/>
      <c r="O3646" s="250"/>
      <c r="P3646" s="250"/>
      <c r="Q3646" s="250"/>
      <c r="R3646" s="250"/>
      <c r="S3646" s="250"/>
      <c r="T3646" s="251"/>
      <c r="U3646" s="13"/>
      <c r="V3646" s="13"/>
      <c r="W3646" s="13"/>
      <c r="X3646" s="13"/>
      <c r="Y3646" s="13"/>
      <c r="Z3646" s="13"/>
      <c r="AA3646" s="13"/>
      <c r="AB3646" s="13"/>
      <c r="AC3646" s="13"/>
      <c r="AD3646" s="13"/>
      <c r="AE3646" s="13"/>
      <c r="AT3646" s="252" t="s">
        <v>188</v>
      </c>
      <c r="AU3646" s="252" t="s">
        <v>82</v>
      </c>
      <c r="AV3646" s="13" t="s">
        <v>80</v>
      </c>
      <c r="AW3646" s="13" t="s">
        <v>30</v>
      </c>
      <c r="AX3646" s="13" t="s">
        <v>73</v>
      </c>
      <c r="AY3646" s="252" t="s">
        <v>129</v>
      </c>
    </row>
    <row r="3647" spans="1:51" s="14" customFormat="1" ht="12">
      <c r="A3647" s="14"/>
      <c r="B3647" s="253"/>
      <c r="C3647" s="254"/>
      <c r="D3647" s="234" t="s">
        <v>188</v>
      </c>
      <c r="E3647" s="255" t="s">
        <v>1</v>
      </c>
      <c r="F3647" s="256" t="s">
        <v>1970</v>
      </c>
      <c r="G3647" s="254"/>
      <c r="H3647" s="257">
        <v>12</v>
      </c>
      <c r="I3647" s="258"/>
      <c r="J3647" s="254"/>
      <c r="K3647" s="254"/>
      <c r="L3647" s="259"/>
      <c r="M3647" s="260"/>
      <c r="N3647" s="261"/>
      <c r="O3647" s="261"/>
      <c r="P3647" s="261"/>
      <c r="Q3647" s="261"/>
      <c r="R3647" s="261"/>
      <c r="S3647" s="261"/>
      <c r="T3647" s="262"/>
      <c r="U3647" s="14"/>
      <c r="V3647" s="14"/>
      <c r="W3647" s="14"/>
      <c r="X3647" s="14"/>
      <c r="Y3647" s="14"/>
      <c r="Z3647" s="14"/>
      <c r="AA3647" s="14"/>
      <c r="AB3647" s="14"/>
      <c r="AC3647" s="14"/>
      <c r="AD3647" s="14"/>
      <c r="AE3647" s="14"/>
      <c r="AT3647" s="263" t="s">
        <v>188</v>
      </c>
      <c r="AU3647" s="263" t="s">
        <v>82</v>
      </c>
      <c r="AV3647" s="14" t="s">
        <v>82</v>
      </c>
      <c r="AW3647" s="14" t="s">
        <v>30</v>
      </c>
      <c r="AX3647" s="14" t="s">
        <v>73</v>
      </c>
      <c r="AY3647" s="263" t="s">
        <v>129</v>
      </c>
    </row>
    <row r="3648" spans="1:51" s="16" customFormat="1" ht="12">
      <c r="A3648" s="16"/>
      <c r="B3648" s="286"/>
      <c r="C3648" s="287"/>
      <c r="D3648" s="234" t="s">
        <v>188</v>
      </c>
      <c r="E3648" s="288" t="s">
        <v>1</v>
      </c>
      <c r="F3648" s="289" t="s">
        <v>451</v>
      </c>
      <c r="G3648" s="287"/>
      <c r="H3648" s="290">
        <v>117.435</v>
      </c>
      <c r="I3648" s="291"/>
      <c r="J3648" s="287"/>
      <c r="K3648" s="287"/>
      <c r="L3648" s="292"/>
      <c r="M3648" s="293"/>
      <c r="N3648" s="294"/>
      <c r="O3648" s="294"/>
      <c r="P3648" s="294"/>
      <c r="Q3648" s="294"/>
      <c r="R3648" s="294"/>
      <c r="S3648" s="294"/>
      <c r="T3648" s="295"/>
      <c r="U3648" s="16"/>
      <c r="V3648" s="16"/>
      <c r="W3648" s="16"/>
      <c r="X3648" s="16"/>
      <c r="Y3648" s="16"/>
      <c r="Z3648" s="16"/>
      <c r="AA3648" s="16"/>
      <c r="AB3648" s="16"/>
      <c r="AC3648" s="16"/>
      <c r="AD3648" s="16"/>
      <c r="AE3648" s="16"/>
      <c r="AT3648" s="296" t="s">
        <v>188</v>
      </c>
      <c r="AU3648" s="296" t="s">
        <v>82</v>
      </c>
      <c r="AV3648" s="16" t="s">
        <v>141</v>
      </c>
      <c r="AW3648" s="16" t="s">
        <v>30</v>
      </c>
      <c r="AX3648" s="16" t="s">
        <v>73</v>
      </c>
      <c r="AY3648" s="296" t="s">
        <v>129</v>
      </c>
    </row>
    <row r="3649" spans="1:51" s="15" customFormat="1" ht="12">
      <c r="A3649" s="15"/>
      <c r="B3649" s="264"/>
      <c r="C3649" s="265"/>
      <c r="D3649" s="234" t="s">
        <v>188</v>
      </c>
      <c r="E3649" s="266" t="s">
        <v>1</v>
      </c>
      <c r="F3649" s="267" t="s">
        <v>197</v>
      </c>
      <c r="G3649" s="265"/>
      <c r="H3649" s="268">
        <v>178.045</v>
      </c>
      <c r="I3649" s="269"/>
      <c r="J3649" s="265"/>
      <c r="K3649" s="265"/>
      <c r="L3649" s="270"/>
      <c r="M3649" s="271"/>
      <c r="N3649" s="272"/>
      <c r="O3649" s="272"/>
      <c r="P3649" s="272"/>
      <c r="Q3649" s="272"/>
      <c r="R3649" s="272"/>
      <c r="S3649" s="272"/>
      <c r="T3649" s="273"/>
      <c r="U3649" s="15"/>
      <c r="V3649" s="15"/>
      <c r="W3649" s="15"/>
      <c r="X3649" s="15"/>
      <c r="Y3649" s="15"/>
      <c r="Z3649" s="15"/>
      <c r="AA3649" s="15"/>
      <c r="AB3649" s="15"/>
      <c r="AC3649" s="15"/>
      <c r="AD3649" s="15"/>
      <c r="AE3649" s="15"/>
      <c r="AT3649" s="274" t="s">
        <v>188</v>
      </c>
      <c r="AU3649" s="274" t="s">
        <v>82</v>
      </c>
      <c r="AV3649" s="15" t="s">
        <v>136</v>
      </c>
      <c r="AW3649" s="15" t="s">
        <v>30</v>
      </c>
      <c r="AX3649" s="15" t="s">
        <v>80</v>
      </c>
      <c r="AY3649" s="274" t="s">
        <v>129</v>
      </c>
    </row>
    <row r="3650" spans="1:65" s="2" customFormat="1" ht="44.25" customHeight="1">
      <c r="A3650" s="39"/>
      <c r="B3650" s="40"/>
      <c r="C3650" s="220" t="s">
        <v>1971</v>
      </c>
      <c r="D3650" s="220" t="s">
        <v>132</v>
      </c>
      <c r="E3650" s="221" t="s">
        <v>1972</v>
      </c>
      <c r="F3650" s="222" t="s">
        <v>1973</v>
      </c>
      <c r="G3650" s="223" t="s">
        <v>1347</v>
      </c>
      <c r="H3650" s="297"/>
      <c r="I3650" s="225"/>
      <c r="J3650" s="226">
        <f>ROUND(I3650*H3650,2)</f>
        <v>0</v>
      </c>
      <c r="K3650" s="227"/>
      <c r="L3650" s="45"/>
      <c r="M3650" s="228" t="s">
        <v>1</v>
      </c>
      <c r="N3650" s="229" t="s">
        <v>38</v>
      </c>
      <c r="O3650" s="92"/>
      <c r="P3650" s="230">
        <f>O3650*H3650</f>
        <v>0</v>
      </c>
      <c r="Q3650" s="230">
        <v>0</v>
      </c>
      <c r="R3650" s="230">
        <f>Q3650*H3650</f>
        <v>0</v>
      </c>
      <c r="S3650" s="230">
        <v>0</v>
      </c>
      <c r="T3650" s="231">
        <f>S3650*H3650</f>
        <v>0</v>
      </c>
      <c r="U3650" s="39"/>
      <c r="V3650" s="39"/>
      <c r="W3650" s="39"/>
      <c r="X3650" s="39"/>
      <c r="Y3650" s="39"/>
      <c r="Z3650" s="39"/>
      <c r="AA3650" s="39"/>
      <c r="AB3650" s="39"/>
      <c r="AC3650" s="39"/>
      <c r="AD3650" s="39"/>
      <c r="AE3650" s="39"/>
      <c r="AR3650" s="232" t="s">
        <v>248</v>
      </c>
      <c r="AT3650" s="232" t="s">
        <v>132</v>
      </c>
      <c r="AU3650" s="232" t="s">
        <v>82</v>
      </c>
      <c r="AY3650" s="18" t="s">
        <v>129</v>
      </c>
      <c r="BE3650" s="233">
        <f>IF(N3650="základní",J3650,0)</f>
        <v>0</v>
      </c>
      <c r="BF3650" s="233">
        <f>IF(N3650="snížená",J3650,0)</f>
        <v>0</v>
      </c>
      <c r="BG3650" s="233">
        <f>IF(N3650="zákl. přenesená",J3650,0)</f>
        <v>0</v>
      </c>
      <c r="BH3650" s="233">
        <f>IF(N3650="sníž. přenesená",J3650,0)</f>
        <v>0</v>
      </c>
      <c r="BI3650" s="233">
        <f>IF(N3650="nulová",J3650,0)</f>
        <v>0</v>
      </c>
      <c r="BJ3650" s="18" t="s">
        <v>80</v>
      </c>
      <c r="BK3650" s="233">
        <f>ROUND(I3650*H3650,2)</f>
        <v>0</v>
      </c>
      <c r="BL3650" s="18" t="s">
        <v>248</v>
      </c>
      <c r="BM3650" s="232" t="s">
        <v>1974</v>
      </c>
    </row>
    <row r="3651" spans="1:47" s="2" customFormat="1" ht="12">
      <c r="A3651" s="39"/>
      <c r="B3651" s="40"/>
      <c r="C3651" s="41"/>
      <c r="D3651" s="234" t="s">
        <v>137</v>
      </c>
      <c r="E3651" s="41"/>
      <c r="F3651" s="235" t="s">
        <v>1973</v>
      </c>
      <c r="G3651" s="41"/>
      <c r="H3651" s="41"/>
      <c r="I3651" s="236"/>
      <c r="J3651" s="41"/>
      <c r="K3651" s="41"/>
      <c r="L3651" s="45"/>
      <c r="M3651" s="237"/>
      <c r="N3651" s="238"/>
      <c r="O3651" s="92"/>
      <c r="P3651" s="92"/>
      <c r="Q3651" s="92"/>
      <c r="R3651" s="92"/>
      <c r="S3651" s="92"/>
      <c r="T3651" s="93"/>
      <c r="U3651" s="39"/>
      <c r="V3651" s="39"/>
      <c r="W3651" s="39"/>
      <c r="X3651" s="39"/>
      <c r="Y3651" s="39"/>
      <c r="Z3651" s="39"/>
      <c r="AA3651" s="39"/>
      <c r="AB3651" s="39"/>
      <c r="AC3651" s="39"/>
      <c r="AD3651" s="39"/>
      <c r="AE3651" s="39"/>
      <c r="AT3651" s="18" t="s">
        <v>137</v>
      </c>
      <c r="AU3651" s="18" t="s">
        <v>82</v>
      </c>
    </row>
    <row r="3652" spans="1:63" s="12" customFormat="1" ht="22.8" customHeight="1">
      <c r="A3652" s="12"/>
      <c r="B3652" s="204"/>
      <c r="C3652" s="205"/>
      <c r="D3652" s="206" t="s">
        <v>72</v>
      </c>
      <c r="E3652" s="218" t="s">
        <v>1975</v>
      </c>
      <c r="F3652" s="218" t="s">
        <v>1976</v>
      </c>
      <c r="G3652" s="205"/>
      <c r="H3652" s="205"/>
      <c r="I3652" s="208"/>
      <c r="J3652" s="219">
        <f>BK3652</f>
        <v>0</v>
      </c>
      <c r="K3652" s="205"/>
      <c r="L3652" s="210"/>
      <c r="M3652" s="211"/>
      <c r="N3652" s="212"/>
      <c r="O3652" s="212"/>
      <c r="P3652" s="213">
        <f>SUM(P3653:P3719)</f>
        <v>0</v>
      </c>
      <c r="Q3652" s="212"/>
      <c r="R3652" s="213">
        <f>SUM(R3653:R3719)</f>
        <v>0</v>
      </c>
      <c r="S3652" s="212"/>
      <c r="T3652" s="214">
        <f>SUM(T3653:T3719)</f>
        <v>0</v>
      </c>
      <c r="U3652" s="12"/>
      <c r="V3652" s="12"/>
      <c r="W3652" s="12"/>
      <c r="X3652" s="12"/>
      <c r="Y3652" s="12"/>
      <c r="Z3652" s="12"/>
      <c r="AA3652" s="12"/>
      <c r="AB3652" s="12"/>
      <c r="AC3652" s="12"/>
      <c r="AD3652" s="12"/>
      <c r="AE3652" s="12"/>
      <c r="AR3652" s="215" t="s">
        <v>82</v>
      </c>
      <c r="AT3652" s="216" t="s">
        <v>72</v>
      </c>
      <c r="AU3652" s="216" t="s">
        <v>80</v>
      </c>
      <c r="AY3652" s="215" t="s">
        <v>129</v>
      </c>
      <c r="BK3652" s="217">
        <f>SUM(BK3653:BK3719)</f>
        <v>0</v>
      </c>
    </row>
    <row r="3653" spans="1:65" s="2" customFormat="1" ht="24.15" customHeight="1">
      <c r="A3653" s="39"/>
      <c r="B3653" s="40"/>
      <c r="C3653" s="220" t="s">
        <v>1340</v>
      </c>
      <c r="D3653" s="220" t="s">
        <v>132</v>
      </c>
      <c r="E3653" s="221" t="s">
        <v>1977</v>
      </c>
      <c r="F3653" s="222" t="s">
        <v>1978</v>
      </c>
      <c r="G3653" s="223" t="s">
        <v>187</v>
      </c>
      <c r="H3653" s="224">
        <v>1.2</v>
      </c>
      <c r="I3653" s="225"/>
      <c r="J3653" s="226">
        <f>ROUND(I3653*H3653,2)</f>
        <v>0</v>
      </c>
      <c r="K3653" s="227"/>
      <c r="L3653" s="45"/>
      <c r="M3653" s="228" t="s">
        <v>1</v>
      </c>
      <c r="N3653" s="229" t="s">
        <v>38</v>
      </c>
      <c r="O3653" s="92"/>
      <c r="P3653" s="230">
        <f>O3653*H3653</f>
        <v>0</v>
      </c>
      <c r="Q3653" s="230">
        <v>0</v>
      </c>
      <c r="R3653" s="230">
        <f>Q3653*H3653</f>
        <v>0</v>
      </c>
      <c r="S3653" s="230">
        <v>0</v>
      </c>
      <c r="T3653" s="231">
        <f>S3653*H3653</f>
        <v>0</v>
      </c>
      <c r="U3653" s="39"/>
      <c r="V3653" s="39"/>
      <c r="W3653" s="39"/>
      <c r="X3653" s="39"/>
      <c r="Y3653" s="39"/>
      <c r="Z3653" s="39"/>
      <c r="AA3653" s="39"/>
      <c r="AB3653" s="39"/>
      <c r="AC3653" s="39"/>
      <c r="AD3653" s="39"/>
      <c r="AE3653" s="39"/>
      <c r="AR3653" s="232" t="s">
        <v>248</v>
      </c>
      <c r="AT3653" s="232" t="s">
        <v>132</v>
      </c>
      <c r="AU3653" s="232" t="s">
        <v>82</v>
      </c>
      <c r="AY3653" s="18" t="s">
        <v>129</v>
      </c>
      <c r="BE3653" s="233">
        <f>IF(N3653="základní",J3653,0)</f>
        <v>0</v>
      </c>
      <c r="BF3653" s="233">
        <f>IF(N3653="snížená",J3653,0)</f>
        <v>0</v>
      </c>
      <c r="BG3653" s="233">
        <f>IF(N3653="zákl. přenesená",J3653,0)</f>
        <v>0</v>
      </c>
      <c r="BH3653" s="233">
        <f>IF(N3653="sníž. přenesená",J3653,0)</f>
        <v>0</v>
      </c>
      <c r="BI3653" s="233">
        <f>IF(N3653="nulová",J3653,0)</f>
        <v>0</v>
      </c>
      <c r="BJ3653" s="18" t="s">
        <v>80</v>
      </c>
      <c r="BK3653" s="233">
        <f>ROUND(I3653*H3653,2)</f>
        <v>0</v>
      </c>
      <c r="BL3653" s="18" t="s">
        <v>248</v>
      </c>
      <c r="BM3653" s="232" t="s">
        <v>1979</v>
      </c>
    </row>
    <row r="3654" spans="1:47" s="2" customFormat="1" ht="12">
      <c r="A3654" s="39"/>
      <c r="B3654" s="40"/>
      <c r="C3654" s="41"/>
      <c r="D3654" s="234" t="s">
        <v>137</v>
      </c>
      <c r="E3654" s="41"/>
      <c r="F3654" s="235" t="s">
        <v>1978</v>
      </c>
      <c r="G3654" s="41"/>
      <c r="H3654" s="41"/>
      <c r="I3654" s="236"/>
      <c r="J3654" s="41"/>
      <c r="K3654" s="41"/>
      <c r="L3654" s="45"/>
      <c r="M3654" s="237"/>
      <c r="N3654" s="238"/>
      <c r="O3654" s="92"/>
      <c r="P3654" s="92"/>
      <c r="Q3654" s="92"/>
      <c r="R3654" s="92"/>
      <c r="S3654" s="92"/>
      <c r="T3654" s="93"/>
      <c r="U3654" s="39"/>
      <c r="V3654" s="39"/>
      <c r="W3654" s="39"/>
      <c r="X3654" s="39"/>
      <c r="Y3654" s="39"/>
      <c r="Z3654" s="39"/>
      <c r="AA3654" s="39"/>
      <c r="AB3654" s="39"/>
      <c r="AC3654" s="39"/>
      <c r="AD3654" s="39"/>
      <c r="AE3654" s="39"/>
      <c r="AT3654" s="18" t="s">
        <v>137</v>
      </c>
      <c r="AU3654" s="18" t="s">
        <v>82</v>
      </c>
    </row>
    <row r="3655" spans="1:51" s="13" customFormat="1" ht="12">
      <c r="A3655" s="13"/>
      <c r="B3655" s="243"/>
      <c r="C3655" s="244"/>
      <c r="D3655" s="234" t="s">
        <v>188</v>
      </c>
      <c r="E3655" s="245" t="s">
        <v>1</v>
      </c>
      <c r="F3655" s="246" t="s">
        <v>1980</v>
      </c>
      <c r="G3655" s="244"/>
      <c r="H3655" s="245" t="s">
        <v>1</v>
      </c>
      <c r="I3655" s="247"/>
      <c r="J3655" s="244"/>
      <c r="K3655" s="244"/>
      <c r="L3655" s="248"/>
      <c r="M3655" s="249"/>
      <c r="N3655" s="250"/>
      <c r="O3655" s="250"/>
      <c r="P3655" s="250"/>
      <c r="Q3655" s="250"/>
      <c r="R3655" s="250"/>
      <c r="S3655" s="250"/>
      <c r="T3655" s="251"/>
      <c r="U3655" s="13"/>
      <c r="V3655" s="13"/>
      <c r="W3655" s="13"/>
      <c r="X3655" s="13"/>
      <c r="Y3655" s="13"/>
      <c r="Z3655" s="13"/>
      <c r="AA3655" s="13"/>
      <c r="AB3655" s="13"/>
      <c r="AC3655" s="13"/>
      <c r="AD3655" s="13"/>
      <c r="AE3655" s="13"/>
      <c r="AT3655" s="252" t="s">
        <v>188</v>
      </c>
      <c r="AU3655" s="252" t="s">
        <v>82</v>
      </c>
      <c r="AV3655" s="13" t="s">
        <v>80</v>
      </c>
      <c r="AW3655" s="13" t="s">
        <v>30</v>
      </c>
      <c r="AX3655" s="13" t="s">
        <v>73</v>
      </c>
      <c r="AY3655" s="252" t="s">
        <v>129</v>
      </c>
    </row>
    <row r="3656" spans="1:51" s="14" customFormat="1" ht="12">
      <c r="A3656" s="14"/>
      <c r="B3656" s="253"/>
      <c r="C3656" s="254"/>
      <c r="D3656" s="234" t="s">
        <v>188</v>
      </c>
      <c r="E3656" s="255" t="s">
        <v>1</v>
      </c>
      <c r="F3656" s="256" t="s">
        <v>1981</v>
      </c>
      <c r="G3656" s="254"/>
      <c r="H3656" s="257">
        <v>1.2</v>
      </c>
      <c r="I3656" s="258"/>
      <c r="J3656" s="254"/>
      <c r="K3656" s="254"/>
      <c r="L3656" s="259"/>
      <c r="M3656" s="260"/>
      <c r="N3656" s="261"/>
      <c r="O3656" s="261"/>
      <c r="P3656" s="261"/>
      <c r="Q3656" s="261"/>
      <c r="R3656" s="261"/>
      <c r="S3656" s="261"/>
      <c r="T3656" s="262"/>
      <c r="U3656" s="14"/>
      <c r="V3656" s="14"/>
      <c r="W3656" s="14"/>
      <c r="X3656" s="14"/>
      <c r="Y3656" s="14"/>
      <c r="Z3656" s="14"/>
      <c r="AA3656" s="14"/>
      <c r="AB3656" s="14"/>
      <c r="AC3656" s="14"/>
      <c r="AD3656" s="14"/>
      <c r="AE3656" s="14"/>
      <c r="AT3656" s="263" t="s">
        <v>188</v>
      </c>
      <c r="AU3656" s="263" t="s">
        <v>82</v>
      </c>
      <c r="AV3656" s="14" t="s">
        <v>82</v>
      </c>
      <c r="AW3656" s="14" t="s">
        <v>30</v>
      </c>
      <c r="AX3656" s="14" t="s">
        <v>73</v>
      </c>
      <c r="AY3656" s="263" t="s">
        <v>129</v>
      </c>
    </row>
    <row r="3657" spans="1:51" s="15" customFormat="1" ht="12">
      <c r="A3657" s="15"/>
      <c r="B3657" s="264"/>
      <c r="C3657" s="265"/>
      <c r="D3657" s="234" t="s">
        <v>188</v>
      </c>
      <c r="E3657" s="266" t="s">
        <v>1</v>
      </c>
      <c r="F3657" s="267" t="s">
        <v>197</v>
      </c>
      <c r="G3657" s="265"/>
      <c r="H3657" s="268">
        <v>1.2</v>
      </c>
      <c r="I3657" s="269"/>
      <c r="J3657" s="265"/>
      <c r="K3657" s="265"/>
      <c r="L3657" s="270"/>
      <c r="M3657" s="271"/>
      <c r="N3657" s="272"/>
      <c r="O3657" s="272"/>
      <c r="P3657" s="272"/>
      <c r="Q3657" s="272"/>
      <c r="R3657" s="272"/>
      <c r="S3657" s="272"/>
      <c r="T3657" s="273"/>
      <c r="U3657" s="15"/>
      <c r="V3657" s="15"/>
      <c r="W3657" s="15"/>
      <c r="X3657" s="15"/>
      <c r="Y3657" s="15"/>
      <c r="Z3657" s="15"/>
      <c r="AA3657" s="15"/>
      <c r="AB3657" s="15"/>
      <c r="AC3657" s="15"/>
      <c r="AD3657" s="15"/>
      <c r="AE3657" s="15"/>
      <c r="AT3657" s="274" t="s">
        <v>188</v>
      </c>
      <c r="AU3657" s="274" t="s">
        <v>82</v>
      </c>
      <c r="AV3657" s="15" t="s">
        <v>136</v>
      </c>
      <c r="AW3657" s="15" t="s">
        <v>30</v>
      </c>
      <c r="AX3657" s="15" t="s">
        <v>80</v>
      </c>
      <c r="AY3657" s="274" t="s">
        <v>129</v>
      </c>
    </row>
    <row r="3658" spans="1:65" s="2" customFormat="1" ht="21.75" customHeight="1">
      <c r="A3658" s="39"/>
      <c r="B3658" s="40"/>
      <c r="C3658" s="220" t="s">
        <v>1192</v>
      </c>
      <c r="D3658" s="220" t="s">
        <v>132</v>
      </c>
      <c r="E3658" s="221" t="s">
        <v>1982</v>
      </c>
      <c r="F3658" s="222" t="s">
        <v>1983</v>
      </c>
      <c r="G3658" s="223" t="s">
        <v>187</v>
      </c>
      <c r="H3658" s="224">
        <v>105.501</v>
      </c>
      <c r="I3658" s="225"/>
      <c r="J3658" s="226">
        <f>ROUND(I3658*H3658,2)</f>
        <v>0</v>
      </c>
      <c r="K3658" s="227"/>
      <c r="L3658" s="45"/>
      <c r="M3658" s="228" t="s">
        <v>1</v>
      </c>
      <c r="N3658" s="229" t="s">
        <v>38</v>
      </c>
      <c r="O3658" s="92"/>
      <c r="P3658" s="230">
        <f>O3658*H3658</f>
        <v>0</v>
      </c>
      <c r="Q3658" s="230">
        <v>0</v>
      </c>
      <c r="R3658" s="230">
        <f>Q3658*H3658</f>
        <v>0</v>
      </c>
      <c r="S3658" s="230">
        <v>0</v>
      </c>
      <c r="T3658" s="231">
        <f>S3658*H3658</f>
        <v>0</v>
      </c>
      <c r="U3658" s="39"/>
      <c r="V3658" s="39"/>
      <c r="W3658" s="39"/>
      <c r="X3658" s="39"/>
      <c r="Y3658" s="39"/>
      <c r="Z3658" s="39"/>
      <c r="AA3658" s="39"/>
      <c r="AB3658" s="39"/>
      <c r="AC3658" s="39"/>
      <c r="AD3658" s="39"/>
      <c r="AE3658" s="39"/>
      <c r="AR3658" s="232" t="s">
        <v>248</v>
      </c>
      <c r="AT3658" s="232" t="s">
        <v>132</v>
      </c>
      <c r="AU3658" s="232" t="s">
        <v>82</v>
      </c>
      <c r="AY3658" s="18" t="s">
        <v>129</v>
      </c>
      <c r="BE3658" s="233">
        <f>IF(N3658="základní",J3658,0)</f>
        <v>0</v>
      </c>
      <c r="BF3658" s="233">
        <f>IF(N3658="snížená",J3658,0)</f>
        <v>0</v>
      </c>
      <c r="BG3658" s="233">
        <f>IF(N3658="zákl. přenesená",J3658,0)</f>
        <v>0</v>
      </c>
      <c r="BH3658" s="233">
        <f>IF(N3658="sníž. přenesená",J3658,0)</f>
        <v>0</v>
      </c>
      <c r="BI3658" s="233">
        <f>IF(N3658="nulová",J3658,0)</f>
        <v>0</v>
      </c>
      <c r="BJ3658" s="18" t="s">
        <v>80</v>
      </c>
      <c r="BK3658" s="233">
        <f>ROUND(I3658*H3658,2)</f>
        <v>0</v>
      </c>
      <c r="BL3658" s="18" t="s">
        <v>248</v>
      </c>
      <c r="BM3658" s="232" t="s">
        <v>1984</v>
      </c>
    </row>
    <row r="3659" spans="1:47" s="2" customFormat="1" ht="12">
      <c r="A3659" s="39"/>
      <c r="B3659" s="40"/>
      <c r="C3659" s="41"/>
      <c r="D3659" s="234" t="s">
        <v>137</v>
      </c>
      <c r="E3659" s="41"/>
      <c r="F3659" s="235" t="s">
        <v>1983</v>
      </c>
      <c r="G3659" s="41"/>
      <c r="H3659" s="41"/>
      <c r="I3659" s="236"/>
      <c r="J3659" s="41"/>
      <c r="K3659" s="41"/>
      <c r="L3659" s="45"/>
      <c r="M3659" s="237"/>
      <c r="N3659" s="238"/>
      <c r="O3659" s="92"/>
      <c r="P3659" s="92"/>
      <c r="Q3659" s="92"/>
      <c r="R3659" s="92"/>
      <c r="S3659" s="92"/>
      <c r="T3659" s="93"/>
      <c r="U3659" s="39"/>
      <c r="V3659" s="39"/>
      <c r="W3659" s="39"/>
      <c r="X3659" s="39"/>
      <c r="Y3659" s="39"/>
      <c r="Z3659" s="39"/>
      <c r="AA3659" s="39"/>
      <c r="AB3659" s="39"/>
      <c r="AC3659" s="39"/>
      <c r="AD3659" s="39"/>
      <c r="AE3659" s="39"/>
      <c r="AT3659" s="18" t="s">
        <v>137</v>
      </c>
      <c r="AU3659" s="18" t="s">
        <v>82</v>
      </c>
    </row>
    <row r="3660" spans="1:51" s="13" customFormat="1" ht="12">
      <c r="A3660" s="13"/>
      <c r="B3660" s="243"/>
      <c r="C3660" s="244"/>
      <c r="D3660" s="234" t="s">
        <v>188</v>
      </c>
      <c r="E3660" s="245" t="s">
        <v>1</v>
      </c>
      <c r="F3660" s="246" t="s">
        <v>1985</v>
      </c>
      <c r="G3660" s="244"/>
      <c r="H3660" s="245" t="s">
        <v>1</v>
      </c>
      <c r="I3660" s="247"/>
      <c r="J3660" s="244"/>
      <c r="K3660" s="244"/>
      <c r="L3660" s="248"/>
      <c r="M3660" s="249"/>
      <c r="N3660" s="250"/>
      <c r="O3660" s="250"/>
      <c r="P3660" s="250"/>
      <c r="Q3660" s="250"/>
      <c r="R3660" s="250"/>
      <c r="S3660" s="250"/>
      <c r="T3660" s="251"/>
      <c r="U3660" s="13"/>
      <c r="V3660" s="13"/>
      <c r="W3660" s="13"/>
      <c r="X3660" s="13"/>
      <c r="Y3660" s="13"/>
      <c r="Z3660" s="13"/>
      <c r="AA3660" s="13"/>
      <c r="AB3660" s="13"/>
      <c r="AC3660" s="13"/>
      <c r="AD3660" s="13"/>
      <c r="AE3660" s="13"/>
      <c r="AT3660" s="252" t="s">
        <v>188</v>
      </c>
      <c r="AU3660" s="252" t="s">
        <v>82</v>
      </c>
      <c r="AV3660" s="13" t="s">
        <v>80</v>
      </c>
      <c r="AW3660" s="13" t="s">
        <v>30</v>
      </c>
      <c r="AX3660" s="13" t="s">
        <v>73</v>
      </c>
      <c r="AY3660" s="252" t="s">
        <v>129</v>
      </c>
    </row>
    <row r="3661" spans="1:51" s="13" customFormat="1" ht="12">
      <c r="A3661" s="13"/>
      <c r="B3661" s="243"/>
      <c r="C3661" s="244"/>
      <c r="D3661" s="234" t="s">
        <v>188</v>
      </c>
      <c r="E3661" s="245" t="s">
        <v>1</v>
      </c>
      <c r="F3661" s="246" t="s">
        <v>374</v>
      </c>
      <c r="G3661" s="244"/>
      <c r="H3661" s="245" t="s">
        <v>1</v>
      </c>
      <c r="I3661" s="247"/>
      <c r="J3661" s="244"/>
      <c r="K3661" s="244"/>
      <c r="L3661" s="248"/>
      <c r="M3661" s="249"/>
      <c r="N3661" s="250"/>
      <c r="O3661" s="250"/>
      <c r="P3661" s="250"/>
      <c r="Q3661" s="250"/>
      <c r="R3661" s="250"/>
      <c r="S3661" s="250"/>
      <c r="T3661" s="251"/>
      <c r="U3661" s="13"/>
      <c r="V3661" s="13"/>
      <c r="W3661" s="13"/>
      <c r="X3661" s="13"/>
      <c r="Y3661" s="13"/>
      <c r="Z3661" s="13"/>
      <c r="AA3661" s="13"/>
      <c r="AB3661" s="13"/>
      <c r="AC3661" s="13"/>
      <c r="AD3661" s="13"/>
      <c r="AE3661" s="13"/>
      <c r="AT3661" s="252" t="s">
        <v>188</v>
      </c>
      <c r="AU3661" s="252" t="s">
        <v>82</v>
      </c>
      <c r="AV3661" s="13" t="s">
        <v>80</v>
      </c>
      <c r="AW3661" s="13" t="s">
        <v>30</v>
      </c>
      <c r="AX3661" s="13" t="s">
        <v>73</v>
      </c>
      <c r="AY3661" s="252" t="s">
        <v>129</v>
      </c>
    </row>
    <row r="3662" spans="1:51" s="13" customFormat="1" ht="12">
      <c r="A3662" s="13"/>
      <c r="B3662" s="243"/>
      <c r="C3662" s="244"/>
      <c r="D3662" s="234" t="s">
        <v>188</v>
      </c>
      <c r="E3662" s="245" t="s">
        <v>1</v>
      </c>
      <c r="F3662" s="246" t="s">
        <v>684</v>
      </c>
      <c r="G3662" s="244"/>
      <c r="H3662" s="245" t="s">
        <v>1</v>
      </c>
      <c r="I3662" s="247"/>
      <c r="J3662" s="244"/>
      <c r="K3662" s="244"/>
      <c r="L3662" s="248"/>
      <c r="M3662" s="249"/>
      <c r="N3662" s="250"/>
      <c r="O3662" s="250"/>
      <c r="P3662" s="250"/>
      <c r="Q3662" s="250"/>
      <c r="R3662" s="250"/>
      <c r="S3662" s="250"/>
      <c r="T3662" s="251"/>
      <c r="U3662" s="13"/>
      <c r="V3662" s="13"/>
      <c r="W3662" s="13"/>
      <c r="X3662" s="13"/>
      <c r="Y3662" s="13"/>
      <c r="Z3662" s="13"/>
      <c r="AA3662" s="13"/>
      <c r="AB3662" s="13"/>
      <c r="AC3662" s="13"/>
      <c r="AD3662" s="13"/>
      <c r="AE3662" s="13"/>
      <c r="AT3662" s="252" t="s">
        <v>188</v>
      </c>
      <c r="AU3662" s="252" t="s">
        <v>82</v>
      </c>
      <c r="AV3662" s="13" t="s">
        <v>80</v>
      </c>
      <c r="AW3662" s="13" t="s">
        <v>30</v>
      </c>
      <c r="AX3662" s="13" t="s">
        <v>73</v>
      </c>
      <c r="AY3662" s="252" t="s">
        <v>129</v>
      </c>
    </row>
    <row r="3663" spans="1:51" s="14" customFormat="1" ht="12">
      <c r="A3663" s="14"/>
      <c r="B3663" s="253"/>
      <c r="C3663" s="254"/>
      <c r="D3663" s="234" t="s">
        <v>188</v>
      </c>
      <c r="E3663" s="255" t="s">
        <v>1</v>
      </c>
      <c r="F3663" s="256" t="s">
        <v>1986</v>
      </c>
      <c r="G3663" s="254"/>
      <c r="H3663" s="257">
        <v>27.063</v>
      </c>
      <c r="I3663" s="258"/>
      <c r="J3663" s="254"/>
      <c r="K3663" s="254"/>
      <c r="L3663" s="259"/>
      <c r="M3663" s="260"/>
      <c r="N3663" s="261"/>
      <c r="O3663" s="261"/>
      <c r="P3663" s="261"/>
      <c r="Q3663" s="261"/>
      <c r="R3663" s="261"/>
      <c r="S3663" s="261"/>
      <c r="T3663" s="262"/>
      <c r="U3663" s="14"/>
      <c r="V3663" s="14"/>
      <c r="W3663" s="14"/>
      <c r="X3663" s="14"/>
      <c r="Y3663" s="14"/>
      <c r="Z3663" s="14"/>
      <c r="AA3663" s="14"/>
      <c r="AB3663" s="14"/>
      <c r="AC3663" s="14"/>
      <c r="AD3663" s="14"/>
      <c r="AE3663" s="14"/>
      <c r="AT3663" s="263" t="s">
        <v>188</v>
      </c>
      <c r="AU3663" s="263" t="s">
        <v>82</v>
      </c>
      <c r="AV3663" s="14" t="s">
        <v>82</v>
      </c>
      <c r="AW3663" s="14" t="s">
        <v>30</v>
      </c>
      <c r="AX3663" s="14" t="s">
        <v>73</v>
      </c>
      <c r="AY3663" s="263" t="s">
        <v>129</v>
      </c>
    </row>
    <row r="3664" spans="1:51" s="13" customFormat="1" ht="12">
      <c r="A3664" s="13"/>
      <c r="B3664" s="243"/>
      <c r="C3664" s="244"/>
      <c r="D3664" s="234" t="s">
        <v>188</v>
      </c>
      <c r="E3664" s="245" t="s">
        <v>1</v>
      </c>
      <c r="F3664" s="246" t="s">
        <v>695</v>
      </c>
      <c r="G3664" s="244"/>
      <c r="H3664" s="245" t="s">
        <v>1</v>
      </c>
      <c r="I3664" s="247"/>
      <c r="J3664" s="244"/>
      <c r="K3664" s="244"/>
      <c r="L3664" s="248"/>
      <c r="M3664" s="249"/>
      <c r="N3664" s="250"/>
      <c r="O3664" s="250"/>
      <c r="P3664" s="250"/>
      <c r="Q3664" s="250"/>
      <c r="R3664" s="250"/>
      <c r="S3664" s="250"/>
      <c r="T3664" s="251"/>
      <c r="U3664" s="13"/>
      <c r="V3664" s="13"/>
      <c r="W3664" s="13"/>
      <c r="X3664" s="13"/>
      <c r="Y3664" s="13"/>
      <c r="Z3664" s="13"/>
      <c r="AA3664" s="13"/>
      <c r="AB3664" s="13"/>
      <c r="AC3664" s="13"/>
      <c r="AD3664" s="13"/>
      <c r="AE3664" s="13"/>
      <c r="AT3664" s="252" t="s">
        <v>188</v>
      </c>
      <c r="AU3664" s="252" t="s">
        <v>82</v>
      </c>
      <c r="AV3664" s="13" t="s">
        <v>80</v>
      </c>
      <c r="AW3664" s="13" t="s">
        <v>30</v>
      </c>
      <c r="AX3664" s="13" t="s">
        <v>73</v>
      </c>
      <c r="AY3664" s="252" t="s">
        <v>129</v>
      </c>
    </row>
    <row r="3665" spans="1:51" s="14" customFormat="1" ht="12">
      <c r="A3665" s="14"/>
      <c r="B3665" s="253"/>
      <c r="C3665" s="254"/>
      <c r="D3665" s="234" t="s">
        <v>188</v>
      </c>
      <c r="E3665" s="255" t="s">
        <v>1</v>
      </c>
      <c r="F3665" s="256" t="s">
        <v>1987</v>
      </c>
      <c r="G3665" s="254"/>
      <c r="H3665" s="257">
        <v>35.375</v>
      </c>
      <c r="I3665" s="258"/>
      <c r="J3665" s="254"/>
      <c r="K3665" s="254"/>
      <c r="L3665" s="259"/>
      <c r="M3665" s="260"/>
      <c r="N3665" s="261"/>
      <c r="O3665" s="261"/>
      <c r="P3665" s="261"/>
      <c r="Q3665" s="261"/>
      <c r="R3665" s="261"/>
      <c r="S3665" s="261"/>
      <c r="T3665" s="262"/>
      <c r="U3665" s="14"/>
      <c r="V3665" s="14"/>
      <c r="W3665" s="14"/>
      <c r="X3665" s="14"/>
      <c r="Y3665" s="14"/>
      <c r="Z3665" s="14"/>
      <c r="AA3665" s="14"/>
      <c r="AB3665" s="14"/>
      <c r="AC3665" s="14"/>
      <c r="AD3665" s="14"/>
      <c r="AE3665" s="14"/>
      <c r="AT3665" s="263" t="s">
        <v>188</v>
      </c>
      <c r="AU3665" s="263" t="s">
        <v>82</v>
      </c>
      <c r="AV3665" s="14" t="s">
        <v>82</v>
      </c>
      <c r="AW3665" s="14" t="s">
        <v>30</v>
      </c>
      <c r="AX3665" s="14" t="s">
        <v>73</v>
      </c>
      <c r="AY3665" s="263" t="s">
        <v>129</v>
      </c>
    </row>
    <row r="3666" spans="1:51" s="16" customFormat="1" ht="12">
      <c r="A3666" s="16"/>
      <c r="B3666" s="286"/>
      <c r="C3666" s="287"/>
      <c r="D3666" s="234" t="s">
        <v>188</v>
      </c>
      <c r="E3666" s="288" t="s">
        <v>1</v>
      </c>
      <c r="F3666" s="289" t="s">
        <v>451</v>
      </c>
      <c r="G3666" s="287"/>
      <c r="H3666" s="290">
        <v>62.438</v>
      </c>
      <c r="I3666" s="291"/>
      <c r="J3666" s="287"/>
      <c r="K3666" s="287"/>
      <c r="L3666" s="292"/>
      <c r="M3666" s="293"/>
      <c r="N3666" s="294"/>
      <c r="O3666" s="294"/>
      <c r="P3666" s="294"/>
      <c r="Q3666" s="294"/>
      <c r="R3666" s="294"/>
      <c r="S3666" s="294"/>
      <c r="T3666" s="295"/>
      <c r="U3666" s="16"/>
      <c r="V3666" s="16"/>
      <c r="W3666" s="16"/>
      <c r="X3666" s="16"/>
      <c r="Y3666" s="16"/>
      <c r="Z3666" s="16"/>
      <c r="AA3666" s="16"/>
      <c r="AB3666" s="16"/>
      <c r="AC3666" s="16"/>
      <c r="AD3666" s="16"/>
      <c r="AE3666" s="16"/>
      <c r="AT3666" s="296" t="s">
        <v>188</v>
      </c>
      <c r="AU3666" s="296" t="s">
        <v>82</v>
      </c>
      <c r="AV3666" s="16" t="s">
        <v>141</v>
      </c>
      <c r="AW3666" s="16" t="s">
        <v>30</v>
      </c>
      <c r="AX3666" s="16" t="s">
        <v>73</v>
      </c>
      <c r="AY3666" s="296" t="s">
        <v>129</v>
      </c>
    </row>
    <row r="3667" spans="1:51" s="13" customFormat="1" ht="12">
      <c r="A3667" s="13"/>
      <c r="B3667" s="243"/>
      <c r="C3667" s="244"/>
      <c r="D3667" s="234" t="s">
        <v>188</v>
      </c>
      <c r="E3667" s="245" t="s">
        <v>1</v>
      </c>
      <c r="F3667" s="246" t="s">
        <v>389</v>
      </c>
      <c r="G3667" s="244"/>
      <c r="H3667" s="245" t="s">
        <v>1</v>
      </c>
      <c r="I3667" s="247"/>
      <c r="J3667" s="244"/>
      <c r="K3667" s="244"/>
      <c r="L3667" s="248"/>
      <c r="M3667" s="249"/>
      <c r="N3667" s="250"/>
      <c r="O3667" s="250"/>
      <c r="P3667" s="250"/>
      <c r="Q3667" s="250"/>
      <c r="R3667" s="250"/>
      <c r="S3667" s="250"/>
      <c r="T3667" s="251"/>
      <c r="U3667" s="13"/>
      <c r="V3667" s="13"/>
      <c r="W3667" s="13"/>
      <c r="X3667" s="13"/>
      <c r="Y3667" s="13"/>
      <c r="Z3667" s="13"/>
      <c r="AA3667" s="13"/>
      <c r="AB3667" s="13"/>
      <c r="AC3667" s="13"/>
      <c r="AD3667" s="13"/>
      <c r="AE3667" s="13"/>
      <c r="AT3667" s="252" t="s">
        <v>188</v>
      </c>
      <c r="AU3667" s="252" t="s">
        <v>82</v>
      </c>
      <c r="AV3667" s="13" t="s">
        <v>80</v>
      </c>
      <c r="AW3667" s="13" t="s">
        <v>30</v>
      </c>
      <c r="AX3667" s="13" t="s">
        <v>73</v>
      </c>
      <c r="AY3667" s="252" t="s">
        <v>129</v>
      </c>
    </row>
    <row r="3668" spans="1:51" s="13" customFormat="1" ht="12">
      <c r="A3668" s="13"/>
      <c r="B3668" s="243"/>
      <c r="C3668" s="244"/>
      <c r="D3668" s="234" t="s">
        <v>188</v>
      </c>
      <c r="E3668" s="245" t="s">
        <v>1</v>
      </c>
      <c r="F3668" s="246" t="s">
        <v>997</v>
      </c>
      <c r="G3668" s="244"/>
      <c r="H3668" s="245" t="s">
        <v>1</v>
      </c>
      <c r="I3668" s="247"/>
      <c r="J3668" s="244"/>
      <c r="K3668" s="244"/>
      <c r="L3668" s="248"/>
      <c r="M3668" s="249"/>
      <c r="N3668" s="250"/>
      <c r="O3668" s="250"/>
      <c r="P3668" s="250"/>
      <c r="Q3668" s="250"/>
      <c r="R3668" s="250"/>
      <c r="S3668" s="250"/>
      <c r="T3668" s="251"/>
      <c r="U3668" s="13"/>
      <c r="V3668" s="13"/>
      <c r="W3668" s="13"/>
      <c r="X3668" s="13"/>
      <c r="Y3668" s="13"/>
      <c r="Z3668" s="13"/>
      <c r="AA3668" s="13"/>
      <c r="AB3668" s="13"/>
      <c r="AC3668" s="13"/>
      <c r="AD3668" s="13"/>
      <c r="AE3668" s="13"/>
      <c r="AT3668" s="252" t="s">
        <v>188</v>
      </c>
      <c r="AU3668" s="252" t="s">
        <v>82</v>
      </c>
      <c r="AV3668" s="13" t="s">
        <v>80</v>
      </c>
      <c r="AW3668" s="13" t="s">
        <v>30</v>
      </c>
      <c r="AX3668" s="13" t="s">
        <v>73</v>
      </c>
      <c r="AY3668" s="252" t="s">
        <v>129</v>
      </c>
    </row>
    <row r="3669" spans="1:51" s="14" customFormat="1" ht="12">
      <c r="A3669" s="14"/>
      <c r="B3669" s="253"/>
      <c r="C3669" s="254"/>
      <c r="D3669" s="234" t="s">
        <v>188</v>
      </c>
      <c r="E3669" s="255" t="s">
        <v>1</v>
      </c>
      <c r="F3669" s="256" t="s">
        <v>1988</v>
      </c>
      <c r="G3669" s="254"/>
      <c r="H3669" s="257">
        <v>14.5</v>
      </c>
      <c r="I3669" s="258"/>
      <c r="J3669" s="254"/>
      <c r="K3669" s="254"/>
      <c r="L3669" s="259"/>
      <c r="M3669" s="260"/>
      <c r="N3669" s="261"/>
      <c r="O3669" s="261"/>
      <c r="P3669" s="261"/>
      <c r="Q3669" s="261"/>
      <c r="R3669" s="261"/>
      <c r="S3669" s="261"/>
      <c r="T3669" s="262"/>
      <c r="U3669" s="14"/>
      <c r="V3669" s="14"/>
      <c r="W3669" s="14"/>
      <c r="X3669" s="14"/>
      <c r="Y3669" s="14"/>
      <c r="Z3669" s="14"/>
      <c r="AA3669" s="14"/>
      <c r="AB3669" s="14"/>
      <c r="AC3669" s="14"/>
      <c r="AD3669" s="14"/>
      <c r="AE3669" s="14"/>
      <c r="AT3669" s="263" t="s">
        <v>188</v>
      </c>
      <c r="AU3669" s="263" t="s">
        <v>82</v>
      </c>
      <c r="AV3669" s="14" t="s">
        <v>82</v>
      </c>
      <c r="AW3669" s="14" t="s">
        <v>30</v>
      </c>
      <c r="AX3669" s="14" t="s">
        <v>73</v>
      </c>
      <c r="AY3669" s="263" t="s">
        <v>129</v>
      </c>
    </row>
    <row r="3670" spans="1:51" s="13" customFormat="1" ht="12">
      <c r="A3670" s="13"/>
      <c r="B3670" s="243"/>
      <c r="C3670" s="244"/>
      <c r="D3670" s="234" t="s">
        <v>188</v>
      </c>
      <c r="E3670" s="245" t="s">
        <v>1</v>
      </c>
      <c r="F3670" s="246" t="s">
        <v>1014</v>
      </c>
      <c r="G3670" s="244"/>
      <c r="H3670" s="245" t="s">
        <v>1</v>
      </c>
      <c r="I3670" s="247"/>
      <c r="J3670" s="244"/>
      <c r="K3670" s="244"/>
      <c r="L3670" s="248"/>
      <c r="M3670" s="249"/>
      <c r="N3670" s="250"/>
      <c r="O3670" s="250"/>
      <c r="P3670" s="250"/>
      <c r="Q3670" s="250"/>
      <c r="R3670" s="250"/>
      <c r="S3670" s="250"/>
      <c r="T3670" s="251"/>
      <c r="U3670" s="13"/>
      <c r="V3670" s="13"/>
      <c r="W3670" s="13"/>
      <c r="X3670" s="13"/>
      <c r="Y3670" s="13"/>
      <c r="Z3670" s="13"/>
      <c r="AA3670" s="13"/>
      <c r="AB3670" s="13"/>
      <c r="AC3670" s="13"/>
      <c r="AD3670" s="13"/>
      <c r="AE3670" s="13"/>
      <c r="AT3670" s="252" t="s">
        <v>188</v>
      </c>
      <c r="AU3670" s="252" t="s">
        <v>82</v>
      </c>
      <c r="AV3670" s="13" t="s">
        <v>80</v>
      </c>
      <c r="AW3670" s="13" t="s">
        <v>30</v>
      </c>
      <c r="AX3670" s="13" t="s">
        <v>73</v>
      </c>
      <c r="AY3670" s="252" t="s">
        <v>129</v>
      </c>
    </row>
    <row r="3671" spans="1:51" s="14" customFormat="1" ht="12">
      <c r="A3671" s="14"/>
      <c r="B3671" s="253"/>
      <c r="C3671" s="254"/>
      <c r="D3671" s="234" t="s">
        <v>188</v>
      </c>
      <c r="E3671" s="255" t="s">
        <v>1</v>
      </c>
      <c r="F3671" s="256" t="s">
        <v>1989</v>
      </c>
      <c r="G3671" s="254"/>
      <c r="H3671" s="257">
        <v>7.375</v>
      </c>
      <c r="I3671" s="258"/>
      <c r="J3671" s="254"/>
      <c r="K3671" s="254"/>
      <c r="L3671" s="259"/>
      <c r="M3671" s="260"/>
      <c r="N3671" s="261"/>
      <c r="O3671" s="261"/>
      <c r="P3671" s="261"/>
      <c r="Q3671" s="261"/>
      <c r="R3671" s="261"/>
      <c r="S3671" s="261"/>
      <c r="T3671" s="262"/>
      <c r="U3671" s="14"/>
      <c r="V3671" s="14"/>
      <c r="W3671" s="14"/>
      <c r="X3671" s="14"/>
      <c r="Y3671" s="14"/>
      <c r="Z3671" s="14"/>
      <c r="AA3671" s="14"/>
      <c r="AB3671" s="14"/>
      <c r="AC3671" s="14"/>
      <c r="AD3671" s="14"/>
      <c r="AE3671" s="14"/>
      <c r="AT3671" s="263" t="s">
        <v>188</v>
      </c>
      <c r="AU3671" s="263" t="s">
        <v>82</v>
      </c>
      <c r="AV3671" s="14" t="s">
        <v>82</v>
      </c>
      <c r="AW3671" s="14" t="s">
        <v>30</v>
      </c>
      <c r="AX3671" s="14" t="s">
        <v>73</v>
      </c>
      <c r="AY3671" s="263" t="s">
        <v>129</v>
      </c>
    </row>
    <row r="3672" spans="1:51" s="13" customFormat="1" ht="12">
      <c r="A3672" s="13"/>
      <c r="B3672" s="243"/>
      <c r="C3672" s="244"/>
      <c r="D3672" s="234" t="s">
        <v>188</v>
      </c>
      <c r="E3672" s="245" t="s">
        <v>1</v>
      </c>
      <c r="F3672" s="246" t="s">
        <v>1016</v>
      </c>
      <c r="G3672" s="244"/>
      <c r="H3672" s="245" t="s">
        <v>1</v>
      </c>
      <c r="I3672" s="247"/>
      <c r="J3672" s="244"/>
      <c r="K3672" s="244"/>
      <c r="L3672" s="248"/>
      <c r="M3672" s="249"/>
      <c r="N3672" s="250"/>
      <c r="O3672" s="250"/>
      <c r="P3672" s="250"/>
      <c r="Q3672" s="250"/>
      <c r="R3672" s="250"/>
      <c r="S3672" s="250"/>
      <c r="T3672" s="251"/>
      <c r="U3672" s="13"/>
      <c r="V3672" s="13"/>
      <c r="W3672" s="13"/>
      <c r="X3672" s="13"/>
      <c r="Y3672" s="13"/>
      <c r="Z3672" s="13"/>
      <c r="AA3672" s="13"/>
      <c r="AB3672" s="13"/>
      <c r="AC3672" s="13"/>
      <c r="AD3672" s="13"/>
      <c r="AE3672" s="13"/>
      <c r="AT3672" s="252" t="s">
        <v>188</v>
      </c>
      <c r="AU3672" s="252" t="s">
        <v>82</v>
      </c>
      <c r="AV3672" s="13" t="s">
        <v>80</v>
      </c>
      <c r="AW3672" s="13" t="s">
        <v>30</v>
      </c>
      <c r="AX3672" s="13" t="s">
        <v>73</v>
      </c>
      <c r="AY3672" s="252" t="s">
        <v>129</v>
      </c>
    </row>
    <row r="3673" spans="1:51" s="14" customFormat="1" ht="12">
      <c r="A3673" s="14"/>
      <c r="B3673" s="253"/>
      <c r="C3673" s="254"/>
      <c r="D3673" s="234" t="s">
        <v>188</v>
      </c>
      <c r="E3673" s="255" t="s">
        <v>1</v>
      </c>
      <c r="F3673" s="256" t="s">
        <v>1990</v>
      </c>
      <c r="G3673" s="254"/>
      <c r="H3673" s="257">
        <v>21.188</v>
      </c>
      <c r="I3673" s="258"/>
      <c r="J3673" s="254"/>
      <c r="K3673" s="254"/>
      <c r="L3673" s="259"/>
      <c r="M3673" s="260"/>
      <c r="N3673" s="261"/>
      <c r="O3673" s="261"/>
      <c r="P3673" s="261"/>
      <c r="Q3673" s="261"/>
      <c r="R3673" s="261"/>
      <c r="S3673" s="261"/>
      <c r="T3673" s="262"/>
      <c r="U3673" s="14"/>
      <c r="V3673" s="14"/>
      <c r="W3673" s="14"/>
      <c r="X3673" s="14"/>
      <c r="Y3673" s="14"/>
      <c r="Z3673" s="14"/>
      <c r="AA3673" s="14"/>
      <c r="AB3673" s="14"/>
      <c r="AC3673" s="14"/>
      <c r="AD3673" s="14"/>
      <c r="AE3673" s="14"/>
      <c r="AT3673" s="263" t="s">
        <v>188</v>
      </c>
      <c r="AU3673" s="263" t="s">
        <v>82</v>
      </c>
      <c r="AV3673" s="14" t="s">
        <v>82</v>
      </c>
      <c r="AW3673" s="14" t="s">
        <v>30</v>
      </c>
      <c r="AX3673" s="14" t="s">
        <v>73</v>
      </c>
      <c r="AY3673" s="263" t="s">
        <v>129</v>
      </c>
    </row>
    <row r="3674" spans="1:51" s="16" customFormat="1" ht="12">
      <c r="A3674" s="16"/>
      <c r="B3674" s="286"/>
      <c r="C3674" s="287"/>
      <c r="D3674" s="234" t="s">
        <v>188</v>
      </c>
      <c r="E3674" s="288" t="s">
        <v>1</v>
      </c>
      <c r="F3674" s="289" t="s">
        <v>451</v>
      </c>
      <c r="G3674" s="287"/>
      <c r="H3674" s="290">
        <v>43.063</v>
      </c>
      <c r="I3674" s="291"/>
      <c r="J3674" s="287"/>
      <c r="K3674" s="287"/>
      <c r="L3674" s="292"/>
      <c r="M3674" s="293"/>
      <c r="N3674" s="294"/>
      <c r="O3674" s="294"/>
      <c r="P3674" s="294"/>
      <c r="Q3674" s="294"/>
      <c r="R3674" s="294"/>
      <c r="S3674" s="294"/>
      <c r="T3674" s="295"/>
      <c r="U3674" s="16"/>
      <c r="V3674" s="16"/>
      <c r="W3674" s="16"/>
      <c r="X3674" s="16"/>
      <c r="Y3674" s="16"/>
      <c r="Z3674" s="16"/>
      <c r="AA3674" s="16"/>
      <c r="AB3674" s="16"/>
      <c r="AC3674" s="16"/>
      <c r="AD3674" s="16"/>
      <c r="AE3674" s="16"/>
      <c r="AT3674" s="296" t="s">
        <v>188</v>
      </c>
      <c r="AU3674" s="296" t="s">
        <v>82</v>
      </c>
      <c r="AV3674" s="16" t="s">
        <v>141</v>
      </c>
      <c r="AW3674" s="16" t="s">
        <v>30</v>
      </c>
      <c r="AX3674" s="16" t="s">
        <v>73</v>
      </c>
      <c r="AY3674" s="296" t="s">
        <v>129</v>
      </c>
    </row>
    <row r="3675" spans="1:51" s="15" customFormat="1" ht="12">
      <c r="A3675" s="15"/>
      <c r="B3675" s="264"/>
      <c r="C3675" s="265"/>
      <c r="D3675" s="234" t="s">
        <v>188</v>
      </c>
      <c r="E3675" s="266" t="s">
        <v>1</v>
      </c>
      <c r="F3675" s="267" t="s">
        <v>197</v>
      </c>
      <c r="G3675" s="265"/>
      <c r="H3675" s="268">
        <v>105.501</v>
      </c>
      <c r="I3675" s="269"/>
      <c r="J3675" s="265"/>
      <c r="K3675" s="265"/>
      <c r="L3675" s="270"/>
      <c r="M3675" s="271"/>
      <c r="N3675" s="272"/>
      <c r="O3675" s="272"/>
      <c r="P3675" s="272"/>
      <c r="Q3675" s="272"/>
      <c r="R3675" s="272"/>
      <c r="S3675" s="272"/>
      <c r="T3675" s="273"/>
      <c r="U3675" s="15"/>
      <c r="V3675" s="15"/>
      <c r="W3675" s="15"/>
      <c r="X3675" s="15"/>
      <c r="Y3675" s="15"/>
      <c r="Z3675" s="15"/>
      <c r="AA3675" s="15"/>
      <c r="AB3675" s="15"/>
      <c r="AC3675" s="15"/>
      <c r="AD3675" s="15"/>
      <c r="AE3675" s="15"/>
      <c r="AT3675" s="274" t="s">
        <v>188</v>
      </c>
      <c r="AU3675" s="274" t="s">
        <v>82</v>
      </c>
      <c r="AV3675" s="15" t="s">
        <v>136</v>
      </c>
      <c r="AW3675" s="15" t="s">
        <v>30</v>
      </c>
      <c r="AX3675" s="15" t="s">
        <v>80</v>
      </c>
      <c r="AY3675" s="274" t="s">
        <v>129</v>
      </c>
    </row>
    <row r="3676" spans="1:65" s="2" customFormat="1" ht="24.15" customHeight="1">
      <c r="A3676" s="39"/>
      <c r="B3676" s="40"/>
      <c r="C3676" s="220" t="s">
        <v>1991</v>
      </c>
      <c r="D3676" s="220" t="s">
        <v>132</v>
      </c>
      <c r="E3676" s="221" t="s">
        <v>1977</v>
      </c>
      <c r="F3676" s="222" t="s">
        <v>1978</v>
      </c>
      <c r="G3676" s="223" t="s">
        <v>187</v>
      </c>
      <c r="H3676" s="224">
        <v>48.57</v>
      </c>
      <c r="I3676" s="225"/>
      <c r="J3676" s="226">
        <f>ROUND(I3676*H3676,2)</f>
        <v>0</v>
      </c>
      <c r="K3676" s="227"/>
      <c r="L3676" s="45"/>
      <c r="M3676" s="228" t="s">
        <v>1</v>
      </c>
      <c r="N3676" s="229" t="s">
        <v>38</v>
      </c>
      <c r="O3676" s="92"/>
      <c r="P3676" s="230">
        <f>O3676*H3676</f>
        <v>0</v>
      </c>
      <c r="Q3676" s="230">
        <v>0</v>
      </c>
      <c r="R3676" s="230">
        <f>Q3676*H3676</f>
        <v>0</v>
      </c>
      <c r="S3676" s="230">
        <v>0</v>
      </c>
      <c r="T3676" s="231">
        <f>S3676*H3676</f>
        <v>0</v>
      </c>
      <c r="U3676" s="39"/>
      <c r="V3676" s="39"/>
      <c r="W3676" s="39"/>
      <c r="X3676" s="39"/>
      <c r="Y3676" s="39"/>
      <c r="Z3676" s="39"/>
      <c r="AA3676" s="39"/>
      <c r="AB3676" s="39"/>
      <c r="AC3676" s="39"/>
      <c r="AD3676" s="39"/>
      <c r="AE3676" s="39"/>
      <c r="AR3676" s="232" t="s">
        <v>248</v>
      </c>
      <c r="AT3676" s="232" t="s">
        <v>132</v>
      </c>
      <c r="AU3676" s="232" t="s">
        <v>82</v>
      </c>
      <c r="AY3676" s="18" t="s">
        <v>129</v>
      </c>
      <c r="BE3676" s="233">
        <f>IF(N3676="základní",J3676,0)</f>
        <v>0</v>
      </c>
      <c r="BF3676" s="233">
        <f>IF(N3676="snížená",J3676,0)</f>
        <v>0</v>
      </c>
      <c r="BG3676" s="233">
        <f>IF(N3676="zákl. přenesená",J3676,0)</f>
        <v>0</v>
      </c>
      <c r="BH3676" s="233">
        <f>IF(N3676="sníž. přenesená",J3676,0)</f>
        <v>0</v>
      </c>
      <c r="BI3676" s="233">
        <f>IF(N3676="nulová",J3676,0)</f>
        <v>0</v>
      </c>
      <c r="BJ3676" s="18" t="s">
        <v>80</v>
      </c>
      <c r="BK3676" s="233">
        <f>ROUND(I3676*H3676,2)</f>
        <v>0</v>
      </c>
      <c r="BL3676" s="18" t="s">
        <v>248</v>
      </c>
      <c r="BM3676" s="232" t="s">
        <v>1992</v>
      </c>
    </row>
    <row r="3677" spans="1:47" s="2" customFormat="1" ht="12">
      <c r="A3677" s="39"/>
      <c r="B3677" s="40"/>
      <c r="C3677" s="41"/>
      <c r="D3677" s="234" t="s">
        <v>137</v>
      </c>
      <c r="E3677" s="41"/>
      <c r="F3677" s="235" t="s">
        <v>1978</v>
      </c>
      <c r="G3677" s="41"/>
      <c r="H3677" s="41"/>
      <c r="I3677" s="236"/>
      <c r="J3677" s="41"/>
      <c r="K3677" s="41"/>
      <c r="L3677" s="45"/>
      <c r="M3677" s="237"/>
      <c r="N3677" s="238"/>
      <c r="O3677" s="92"/>
      <c r="P3677" s="92"/>
      <c r="Q3677" s="92"/>
      <c r="R3677" s="92"/>
      <c r="S3677" s="92"/>
      <c r="T3677" s="93"/>
      <c r="U3677" s="39"/>
      <c r="V3677" s="39"/>
      <c r="W3677" s="39"/>
      <c r="X3677" s="39"/>
      <c r="Y3677" s="39"/>
      <c r="Z3677" s="39"/>
      <c r="AA3677" s="39"/>
      <c r="AB3677" s="39"/>
      <c r="AC3677" s="39"/>
      <c r="AD3677" s="39"/>
      <c r="AE3677" s="39"/>
      <c r="AT3677" s="18" t="s">
        <v>137</v>
      </c>
      <c r="AU3677" s="18" t="s">
        <v>82</v>
      </c>
    </row>
    <row r="3678" spans="1:51" s="13" customFormat="1" ht="12">
      <c r="A3678" s="13"/>
      <c r="B3678" s="243"/>
      <c r="C3678" s="244"/>
      <c r="D3678" s="234" t="s">
        <v>188</v>
      </c>
      <c r="E3678" s="245" t="s">
        <v>1</v>
      </c>
      <c r="F3678" s="246" t="s">
        <v>1993</v>
      </c>
      <c r="G3678" s="244"/>
      <c r="H3678" s="245" t="s">
        <v>1</v>
      </c>
      <c r="I3678" s="247"/>
      <c r="J3678" s="244"/>
      <c r="K3678" s="244"/>
      <c r="L3678" s="248"/>
      <c r="M3678" s="249"/>
      <c r="N3678" s="250"/>
      <c r="O3678" s="250"/>
      <c r="P3678" s="250"/>
      <c r="Q3678" s="250"/>
      <c r="R3678" s="250"/>
      <c r="S3678" s="250"/>
      <c r="T3678" s="251"/>
      <c r="U3678" s="13"/>
      <c r="V3678" s="13"/>
      <c r="W3678" s="13"/>
      <c r="X3678" s="13"/>
      <c r="Y3678" s="13"/>
      <c r="Z3678" s="13"/>
      <c r="AA3678" s="13"/>
      <c r="AB3678" s="13"/>
      <c r="AC3678" s="13"/>
      <c r="AD3678" s="13"/>
      <c r="AE3678" s="13"/>
      <c r="AT3678" s="252" t="s">
        <v>188</v>
      </c>
      <c r="AU3678" s="252" t="s">
        <v>82</v>
      </c>
      <c r="AV3678" s="13" t="s">
        <v>80</v>
      </c>
      <c r="AW3678" s="13" t="s">
        <v>30</v>
      </c>
      <c r="AX3678" s="13" t="s">
        <v>73</v>
      </c>
      <c r="AY3678" s="252" t="s">
        <v>129</v>
      </c>
    </row>
    <row r="3679" spans="1:51" s="14" customFormat="1" ht="12">
      <c r="A3679" s="14"/>
      <c r="B3679" s="253"/>
      <c r="C3679" s="254"/>
      <c r="D3679" s="234" t="s">
        <v>188</v>
      </c>
      <c r="E3679" s="255" t="s">
        <v>1</v>
      </c>
      <c r="F3679" s="256" t="s">
        <v>1994</v>
      </c>
      <c r="G3679" s="254"/>
      <c r="H3679" s="257">
        <v>2.76</v>
      </c>
      <c r="I3679" s="258"/>
      <c r="J3679" s="254"/>
      <c r="K3679" s="254"/>
      <c r="L3679" s="259"/>
      <c r="M3679" s="260"/>
      <c r="N3679" s="261"/>
      <c r="O3679" s="261"/>
      <c r="P3679" s="261"/>
      <c r="Q3679" s="261"/>
      <c r="R3679" s="261"/>
      <c r="S3679" s="261"/>
      <c r="T3679" s="262"/>
      <c r="U3679" s="14"/>
      <c r="V3679" s="14"/>
      <c r="W3679" s="14"/>
      <c r="X3679" s="14"/>
      <c r="Y3679" s="14"/>
      <c r="Z3679" s="14"/>
      <c r="AA3679" s="14"/>
      <c r="AB3679" s="14"/>
      <c r="AC3679" s="14"/>
      <c r="AD3679" s="14"/>
      <c r="AE3679" s="14"/>
      <c r="AT3679" s="263" t="s">
        <v>188</v>
      </c>
      <c r="AU3679" s="263" t="s">
        <v>82</v>
      </c>
      <c r="AV3679" s="14" t="s">
        <v>82</v>
      </c>
      <c r="AW3679" s="14" t="s">
        <v>30</v>
      </c>
      <c r="AX3679" s="14" t="s">
        <v>73</v>
      </c>
      <c r="AY3679" s="263" t="s">
        <v>129</v>
      </c>
    </row>
    <row r="3680" spans="1:51" s="14" customFormat="1" ht="12">
      <c r="A3680" s="14"/>
      <c r="B3680" s="253"/>
      <c r="C3680" s="254"/>
      <c r="D3680" s="234" t="s">
        <v>188</v>
      </c>
      <c r="E3680" s="255" t="s">
        <v>1</v>
      </c>
      <c r="F3680" s="256" t="s">
        <v>1995</v>
      </c>
      <c r="G3680" s="254"/>
      <c r="H3680" s="257">
        <v>14.1</v>
      </c>
      <c r="I3680" s="258"/>
      <c r="J3680" s="254"/>
      <c r="K3680" s="254"/>
      <c r="L3680" s="259"/>
      <c r="M3680" s="260"/>
      <c r="N3680" s="261"/>
      <c r="O3680" s="261"/>
      <c r="P3680" s="261"/>
      <c r="Q3680" s="261"/>
      <c r="R3680" s="261"/>
      <c r="S3680" s="261"/>
      <c r="T3680" s="262"/>
      <c r="U3680" s="14"/>
      <c r="V3680" s="14"/>
      <c r="W3680" s="14"/>
      <c r="X3680" s="14"/>
      <c r="Y3680" s="14"/>
      <c r="Z3680" s="14"/>
      <c r="AA3680" s="14"/>
      <c r="AB3680" s="14"/>
      <c r="AC3680" s="14"/>
      <c r="AD3680" s="14"/>
      <c r="AE3680" s="14"/>
      <c r="AT3680" s="263" t="s">
        <v>188</v>
      </c>
      <c r="AU3680" s="263" t="s">
        <v>82</v>
      </c>
      <c r="AV3680" s="14" t="s">
        <v>82</v>
      </c>
      <c r="AW3680" s="14" t="s">
        <v>30</v>
      </c>
      <c r="AX3680" s="14" t="s">
        <v>73</v>
      </c>
      <c r="AY3680" s="263" t="s">
        <v>129</v>
      </c>
    </row>
    <row r="3681" spans="1:51" s="14" customFormat="1" ht="12">
      <c r="A3681" s="14"/>
      <c r="B3681" s="253"/>
      <c r="C3681" s="254"/>
      <c r="D3681" s="234" t="s">
        <v>188</v>
      </c>
      <c r="E3681" s="255" t="s">
        <v>1</v>
      </c>
      <c r="F3681" s="256" t="s">
        <v>1996</v>
      </c>
      <c r="G3681" s="254"/>
      <c r="H3681" s="257">
        <v>30.24</v>
      </c>
      <c r="I3681" s="258"/>
      <c r="J3681" s="254"/>
      <c r="K3681" s="254"/>
      <c r="L3681" s="259"/>
      <c r="M3681" s="260"/>
      <c r="N3681" s="261"/>
      <c r="O3681" s="261"/>
      <c r="P3681" s="261"/>
      <c r="Q3681" s="261"/>
      <c r="R3681" s="261"/>
      <c r="S3681" s="261"/>
      <c r="T3681" s="262"/>
      <c r="U3681" s="14"/>
      <c r="V3681" s="14"/>
      <c r="W3681" s="14"/>
      <c r="X3681" s="14"/>
      <c r="Y3681" s="14"/>
      <c r="Z3681" s="14"/>
      <c r="AA3681" s="14"/>
      <c r="AB3681" s="14"/>
      <c r="AC3681" s="14"/>
      <c r="AD3681" s="14"/>
      <c r="AE3681" s="14"/>
      <c r="AT3681" s="263" t="s">
        <v>188</v>
      </c>
      <c r="AU3681" s="263" t="s">
        <v>82</v>
      </c>
      <c r="AV3681" s="14" t="s">
        <v>82</v>
      </c>
      <c r="AW3681" s="14" t="s">
        <v>30</v>
      </c>
      <c r="AX3681" s="14" t="s">
        <v>73</v>
      </c>
      <c r="AY3681" s="263" t="s">
        <v>129</v>
      </c>
    </row>
    <row r="3682" spans="1:51" s="14" customFormat="1" ht="12">
      <c r="A3682" s="14"/>
      <c r="B3682" s="253"/>
      <c r="C3682" s="254"/>
      <c r="D3682" s="234" t="s">
        <v>188</v>
      </c>
      <c r="E3682" s="255" t="s">
        <v>1</v>
      </c>
      <c r="F3682" s="256" t="s">
        <v>1997</v>
      </c>
      <c r="G3682" s="254"/>
      <c r="H3682" s="257">
        <v>1.47</v>
      </c>
      <c r="I3682" s="258"/>
      <c r="J3682" s="254"/>
      <c r="K3682" s="254"/>
      <c r="L3682" s="259"/>
      <c r="M3682" s="260"/>
      <c r="N3682" s="261"/>
      <c r="O3682" s="261"/>
      <c r="P3682" s="261"/>
      <c r="Q3682" s="261"/>
      <c r="R3682" s="261"/>
      <c r="S3682" s="261"/>
      <c r="T3682" s="262"/>
      <c r="U3682" s="14"/>
      <c r="V3682" s="14"/>
      <c r="W3682" s="14"/>
      <c r="X3682" s="14"/>
      <c r="Y3682" s="14"/>
      <c r="Z3682" s="14"/>
      <c r="AA3682" s="14"/>
      <c r="AB3682" s="14"/>
      <c r="AC3682" s="14"/>
      <c r="AD3682" s="14"/>
      <c r="AE3682" s="14"/>
      <c r="AT3682" s="263" t="s">
        <v>188</v>
      </c>
      <c r="AU3682" s="263" t="s">
        <v>82</v>
      </c>
      <c r="AV3682" s="14" t="s">
        <v>82</v>
      </c>
      <c r="AW3682" s="14" t="s">
        <v>30</v>
      </c>
      <c r="AX3682" s="14" t="s">
        <v>73</v>
      </c>
      <c r="AY3682" s="263" t="s">
        <v>129</v>
      </c>
    </row>
    <row r="3683" spans="1:51" s="15" customFormat="1" ht="12">
      <c r="A3683" s="15"/>
      <c r="B3683" s="264"/>
      <c r="C3683" s="265"/>
      <c r="D3683" s="234" t="s">
        <v>188</v>
      </c>
      <c r="E3683" s="266" t="s">
        <v>1</v>
      </c>
      <c r="F3683" s="267" t="s">
        <v>197</v>
      </c>
      <c r="G3683" s="265"/>
      <c r="H3683" s="268">
        <v>48.56999999999999</v>
      </c>
      <c r="I3683" s="269"/>
      <c r="J3683" s="265"/>
      <c r="K3683" s="265"/>
      <c r="L3683" s="270"/>
      <c r="M3683" s="271"/>
      <c r="N3683" s="272"/>
      <c r="O3683" s="272"/>
      <c r="P3683" s="272"/>
      <c r="Q3683" s="272"/>
      <c r="R3683" s="272"/>
      <c r="S3683" s="272"/>
      <c r="T3683" s="273"/>
      <c r="U3683" s="15"/>
      <c r="V3683" s="15"/>
      <c r="W3683" s="15"/>
      <c r="X3683" s="15"/>
      <c r="Y3683" s="15"/>
      <c r="Z3683" s="15"/>
      <c r="AA3683" s="15"/>
      <c r="AB3683" s="15"/>
      <c r="AC3683" s="15"/>
      <c r="AD3683" s="15"/>
      <c r="AE3683" s="15"/>
      <c r="AT3683" s="274" t="s">
        <v>188</v>
      </c>
      <c r="AU3683" s="274" t="s">
        <v>82</v>
      </c>
      <c r="AV3683" s="15" t="s">
        <v>136</v>
      </c>
      <c r="AW3683" s="15" t="s">
        <v>30</v>
      </c>
      <c r="AX3683" s="15" t="s">
        <v>80</v>
      </c>
      <c r="AY3683" s="274" t="s">
        <v>129</v>
      </c>
    </row>
    <row r="3684" spans="1:65" s="2" customFormat="1" ht="24.15" customHeight="1">
      <c r="A3684" s="39"/>
      <c r="B3684" s="40"/>
      <c r="C3684" s="220" t="s">
        <v>1265</v>
      </c>
      <c r="D3684" s="220" t="s">
        <v>132</v>
      </c>
      <c r="E3684" s="221" t="s">
        <v>1998</v>
      </c>
      <c r="F3684" s="222" t="s">
        <v>1999</v>
      </c>
      <c r="G3684" s="223" t="s">
        <v>187</v>
      </c>
      <c r="H3684" s="224">
        <v>48.57</v>
      </c>
      <c r="I3684" s="225"/>
      <c r="J3684" s="226">
        <f>ROUND(I3684*H3684,2)</f>
        <v>0</v>
      </c>
      <c r="K3684" s="227"/>
      <c r="L3684" s="45"/>
      <c r="M3684" s="228" t="s">
        <v>1</v>
      </c>
      <c r="N3684" s="229" t="s">
        <v>38</v>
      </c>
      <c r="O3684" s="92"/>
      <c r="P3684" s="230">
        <f>O3684*H3684</f>
        <v>0</v>
      </c>
      <c r="Q3684" s="230">
        <v>0</v>
      </c>
      <c r="R3684" s="230">
        <f>Q3684*H3684</f>
        <v>0</v>
      </c>
      <c r="S3684" s="230">
        <v>0</v>
      </c>
      <c r="T3684" s="231">
        <f>S3684*H3684</f>
        <v>0</v>
      </c>
      <c r="U3684" s="39"/>
      <c r="V3684" s="39"/>
      <c r="W3684" s="39"/>
      <c r="X3684" s="39"/>
      <c r="Y3684" s="39"/>
      <c r="Z3684" s="39"/>
      <c r="AA3684" s="39"/>
      <c r="AB3684" s="39"/>
      <c r="AC3684" s="39"/>
      <c r="AD3684" s="39"/>
      <c r="AE3684" s="39"/>
      <c r="AR3684" s="232" t="s">
        <v>248</v>
      </c>
      <c r="AT3684" s="232" t="s">
        <v>132</v>
      </c>
      <c r="AU3684" s="232" t="s">
        <v>82</v>
      </c>
      <c r="AY3684" s="18" t="s">
        <v>129</v>
      </c>
      <c r="BE3684" s="233">
        <f>IF(N3684="základní",J3684,0)</f>
        <v>0</v>
      </c>
      <c r="BF3684" s="233">
        <f>IF(N3684="snížená",J3684,0)</f>
        <v>0</v>
      </c>
      <c r="BG3684" s="233">
        <f>IF(N3684="zákl. přenesená",J3684,0)</f>
        <v>0</v>
      </c>
      <c r="BH3684" s="233">
        <f>IF(N3684="sníž. přenesená",J3684,0)</f>
        <v>0</v>
      </c>
      <c r="BI3684" s="233">
        <f>IF(N3684="nulová",J3684,0)</f>
        <v>0</v>
      </c>
      <c r="BJ3684" s="18" t="s">
        <v>80</v>
      </c>
      <c r="BK3684" s="233">
        <f>ROUND(I3684*H3684,2)</f>
        <v>0</v>
      </c>
      <c r="BL3684" s="18" t="s">
        <v>248</v>
      </c>
      <c r="BM3684" s="232" t="s">
        <v>2000</v>
      </c>
    </row>
    <row r="3685" spans="1:47" s="2" customFormat="1" ht="12">
      <c r="A3685" s="39"/>
      <c r="B3685" s="40"/>
      <c r="C3685" s="41"/>
      <c r="D3685" s="234" t="s">
        <v>137</v>
      </c>
      <c r="E3685" s="41"/>
      <c r="F3685" s="235" t="s">
        <v>1999</v>
      </c>
      <c r="G3685" s="41"/>
      <c r="H3685" s="41"/>
      <c r="I3685" s="236"/>
      <c r="J3685" s="41"/>
      <c r="K3685" s="41"/>
      <c r="L3685" s="45"/>
      <c r="M3685" s="237"/>
      <c r="N3685" s="238"/>
      <c r="O3685" s="92"/>
      <c r="P3685" s="92"/>
      <c r="Q3685" s="92"/>
      <c r="R3685" s="92"/>
      <c r="S3685" s="92"/>
      <c r="T3685" s="93"/>
      <c r="U3685" s="39"/>
      <c r="V3685" s="39"/>
      <c r="W3685" s="39"/>
      <c r="X3685" s="39"/>
      <c r="Y3685" s="39"/>
      <c r="Z3685" s="39"/>
      <c r="AA3685" s="39"/>
      <c r="AB3685" s="39"/>
      <c r="AC3685" s="39"/>
      <c r="AD3685" s="39"/>
      <c r="AE3685" s="39"/>
      <c r="AT3685" s="18" t="s">
        <v>137</v>
      </c>
      <c r="AU3685" s="18" t="s">
        <v>82</v>
      </c>
    </row>
    <row r="3686" spans="1:65" s="2" customFormat="1" ht="37.8" customHeight="1">
      <c r="A3686" s="39"/>
      <c r="B3686" s="40"/>
      <c r="C3686" s="220" t="s">
        <v>2001</v>
      </c>
      <c r="D3686" s="220" t="s">
        <v>132</v>
      </c>
      <c r="E3686" s="221" t="s">
        <v>2002</v>
      </c>
      <c r="F3686" s="222" t="s">
        <v>2003</v>
      </c>
      <c r="G3686" s="223" t="s">
        <v>187</v>
      </c>
      <c r="H3686" s="224">
        <v>164.636</v>
      </c>
      <c r="I3686" s="225"/>
      <c r="J3686" s="226">
        <f>ROUND(I3686*H3686,2)</f>
        <v>0</v>
      </c>
      <c r="K3686" s="227"/>
      <c r="L3686" s="45"/>
      <c r="M3686" s="228" t="s">
        <v>1</v>
      </c>
      <c r="N3686" s="229" t="s">
        <v>38</v>
      </c>
      <c r="O3686" s="92"/>
      <c r="P3686" s="230">
        <f>O3686*H3686</f>
        <v>0</v>
      </c>
      <c r="Q3686" s="230">
        <v>0</v>
      </c>
      <c r="R3686" s="230">
        <f>Q3686*H3686</f>
        <v>0</v>
      </c>
      <c r="S3686" s="230">
        <v>0</v>
      </c>
      <c r="T3686" s="231">
        <f>S3686*H3686</f>
        <v>0</v>
      </c>
      <c r="U3686" s="39"/>
      <c r="V3686" s="39"/>
      <c r="W3686" s="39"/>
      <c r="X3686" s="39"/>
      <c r="Y3686" s="39"/>
      <c r="Z3686" s="39"/>
      <c r="AA3686" s="39"/>
      <c r="AB3686" s="39"/>
      <c r="AC3686" s="39"/>
      <c r="AD3686" s="39"/>
      <c r="AE3686" s="39"/>
      <c r="AR3686" s="232" t="s">
        <v>248</v>
      </c>
      <c r="AT3686" s="232" t="s">
        <v>132</v>
      </c>
      <c r="AU3686" s="232" t="s">
        <v>82</v>
      </c>
      <c r="AY3686" s="18" t="s">
        <v>129</v>
      </c>
      <c r="BE3686" s="233">
        <f>IF(N3686="základní",J3686,0)</f>
        <v>0</v>
      </c>
      <c r="BF3686" s="233">
        <f>IF(N3686="snížená",J3686,0)</f>
        <v>0</v>
      </c>
      <c r="BG3686" s="233">
        <f>IF(N3686="zákl. přenesená",J3686,0)</f>
        <v>0</v>
      </c>
      <c r="BH3686" s="233">
        <f>IF(N3686="sníž. přenesená",J3686,0)</f>
        <v>0</v>
      </c>
      <c r="BI3686" s="233">
        <f>IF(N3686="nulová",J3686,0)</f>
        <v>0</v>
      </c>
      <c r="BJ3686" s="18" t="s">
        <v>80</v>
      </c>
      <c r="BK3686" s="233">
        <f>ROUND(I3686*H3686,2)</f>
        <v>0</v>
      </c>
      <c r="BL3686" s="18" t="s">
        <v>248</v>
      </c>
      <c r="BM3686" s="232" t="s">
        <v>2004</v>
      </c>
    </row>
    <row r="3687" spans="1:47" s="2" customFormat="1" ht="12">
      <c r="A3687" s="39"/>
      <c r="B3687" s="40"/>
      <c r="C3687" s="41"/>
      <c r="D3687" s="234" t="s">
        <v>137</v>
      </c>
      <c r="E3687" s="41"/>
      <c r="F3687" s="235" t="s">
        <v>2003</v>
      </c>
      <c r="G3687" s="41"/>
      <c r="H3687" s="41"/>
      <c r="I3687" s="236"/>
      <c r="J3687" s="41"/>
      <c r="K3687" s="41"/>
      <c r="L3687" s="45"/>
      <c r="M3687" s="237"/>
      <c r="N3687" s="238"/>
      <c r="O3687" s="92"/>
      <c r="P3687" s="92"/>
      <c r="Q3687" s="92"/>
      <c r="R3687" s="92"/>
      <c r="S3687" s="92"/>
      <c r="T3687" s="93"/>
      <c r="U3687" s="39"/>
      <c r="V3687" s="39"/>
      <c r="W3687" s="39"/>
      <c r="X3687" s="39"/>
      <c r="Y3687" s="39"/>
      <c r="Z3687" s="39"/>
      <c r="AA3687" s="39"/>
      <c r="AB3687" s="39"/>
      <c r="AC3687" s="39"/>
      <c r="AD3687" s="39"/>
      <c r="AE3687" s="39"/>
      <c r="AT3687" s="18" t="s">
        <v>137</v>
      </c>
      <c r="AU3687" s="18" t="s">
        <v>82</v>
      </c>
    </row>
    <row r="3688" spans="1:51" s="13" customFormat="1" ht="12">
      <c r="A3688" s="13"/>
      <c r="B3688" s="243"/>
      <c r="C3688" s="244"/>
      <c r="D3688" s="234" t="s">
        <v>188</v>
      </c>
      <c r="E3688" s="245" t="s">
        <v>1</v>
      </c>
      <c r="F3688" s="246" t="s">
        <v>374</v>
      </c>
      <c r="G3688" s="244"/>
      <c r="H3688" s="245" t="s">
        <v>1</v>
      </c>
      <c r="I3688" s="247"/>
      <c r="J3688" s="244"/>
      <c r="K3688" s="244"/>
      <c r="L3688" s="248"/>
      <c r="M3688" s="249"/>
      <c r="N3688" s="250"/>
      <c r="O3688" s="250"/>
      <c r="P3688" s="250"/>
      <c r="Q3688" s="250"/>
      <c r="R3688" s="250"/>
      <c r="S3688" s="250"/>
      <c r="T3688" s="251"/>
      <c r="U3688" s="13"/>
      <c r="V3688" s="13"/>
      <c r="W3688" s="13"/>
      <c r="X3688" s="13"/>
      <c r="Y3688" s="13"/>
      <c r="Z3688" s="13"/>
      <c r="AA3688" s="13"/>
      <c r="AB3688" s="13"/>
      <c r="AC3688" s="13"/>
      <c r="AD3688" s="13"/>
      <c r="AE3688" s="13"/>
      <c r="AT3688" s="252" t="s">
        <v>188</v>
      </c>
      <c r="AU3688" s="252" t="s">
        <v>82</v>
      </c>
      <c r="AV3688" s="13" t="s">
        <v>80</v>
      </c>
      <c r="AW3688" s="13" t="s">
        <v>30</v>
      </c>
      <c r="AX3688" s="13" t="s">
        <v>73</v>
      </c>
      <c r="AY3688" s="252" t="s">
        <v>129</v>
      </c>
    </row>
    <row r="3689" spans="1:51" s="13" customFormat="1" ht="12">
      <c r="A3689" s="13"/>
      <c r="B3689" s="243"/>
      <c r="C3689" s="244"/>
      <c r="D3689" s="234" t="s">
        <v>188</v>
      </c>
      <c r="E3689" s="245" t="s">
        <v>1</v>
      </c>
      <c r="F3689" s="246" t="s">
        <v>2005</v>
      </c>
      <c r="G3689" s="244"/>
      <c r="H3689" s="245" t="s">
        <v>1</v>
      </c>
      <c r="I3689" s="247"/>
      <c r="J3689" s="244"/>
      <c r="K3689" s="244"/>
      <c r="L3689" s="248"/>
      <c r="M3689" s="249"/>
      <c r="N3689" s="250"/>
      <c r="O3689" s="250"/>
      <c r="P3689" s="250"/>
      <c r="Q3689" s="250"/>
      <c r="R3689" s="250"/>
      <c r="S3689" s="250"/>
      <c r="T3689" s="251"/>
      <c r="U3689" s="13"/>
      <c r="V3689" s="13"/>
      <c r="W3689" s="13"/>
      <c r="X3689" s="13"/>
      <c r="Y3689" s="13"/>
      <c r="Z3689" s="13"/>
      <c r="AA3689" s="13"/>
      <c r="AB3689" s="13"/>
      <c r="AC3689" s="13"/>
      <c r="AD3689" s="13"/>
      <c r="AE3689" s="13"/>
      <c r="AT3689" s="252" t="s">
        <v>188</v>
      </c>
      <c r="AU3689" s="252" t="s">
        <v>82</v>
      </c>
      <c r="AV3689" s="13" t="s">
        <v>80</v>
      </c>
      <c r="AW3689" s="13" t="s">
        <v>30</v>
      </c>
      <c r="AX3689" s="13" t="s">
        <v>73</v>
      </c>
      <c r="AY3689" s="252" t="s">
        <v>129</v>
      </c>
    </row>
    <row r="3690" spans="1:51" s="14" customFormat="1" ht="12">
      <c r="A3690" s="14"/>
      <c r="B3690" s="253"/>
      <c r="C3690" s="254"/>
      <c r="D3690" s="234" t="s">
        <v>188</v>
      </c>
      <c r="E3690" s="255" t="s">
        <v>1</v>
      </c>
      <c r="F3690" s="256" t="s">
        <v>2006</v>
      </c>
      <c r="G3690" s="254"/>
      <c r="H3690" s="257">
        <v>53.01</v>
      </c>
      <c r="I3690" s="258"/>
      <c r="J3690" s="254"/>
      <c r="K3690" s="254"/>
      <c r="L3690" s="259"/>
      <c r="M3690" s="260"/>
      <c r="N3690" s="261"/>
      <c r="O3690" s="261"/>
      <c r="P3690" s="261"/>
      <c r="Q3690" s="261"/>
      <c r="R3690" s="261"/>
      <c r="S3690" s="261"/>
      <c r="T3690" s="262"/>
      <c r="U3690" s="14"/>
      <c r="V3690" s="14"/>
      <c r="W3690" s="14"/>
      <c r="X3690" s="14"/>
      <c r="Y3690" s="14"/>
      <c r="Z3690" s="14"/>
      <c r="AA3690" s="14"/>
      <c r="AB3690" s="14"/>
      <c r="AC3690" s="14"/>
      <c r="AD3690" s="14"/>
      <c r="AE3690" s="14"/>
      <c r="AT3690" s="263" t="s">
        <v>188</v>
      </c>
      <c r="AU3690" s="263" t="s">
        <v>82</v>
      </c>
      <c r="AV3690" s="14" t="s">
        <v>82</v>
      </c>
      <c r="AW3690" s="14" t="s">
        <v>30</v>
      </c>
      <c r="AX3690" s="14" t="s">
        <v>73</v>
      </c>
      <c r="AY3690" s="263" t="s">
        <v>129</v>
      </c>
    </row>
    <row r="3691" spans="1:51" s="14" customFormat="1" ht="12">
      <c r="A3691" s="14"/>
      <c r="B3691" s="253"/>
      <c r="C3691" s="254"/>
      <c r="D3691" s="234" t="s">
        <v>188</v>
      </c>
      <c r="E3691" s="255" t="s">
        <v>1</v>
      </c>
      <c r="F3691" s="256" t="s">
        <v>2007</v>
      </c>
      <c r="G3691" s="254"/>
      <c r="H3691" s="257">
        <v>-0.641</v>
      </c>
      <c r="I3691" s="258"/>
      <c r="J3691" s="254"/>
      <c r="K3691" s="254"/>
      <c r="L3691" s="259"/>
      <c r="M3691" s="260"/>
      <c r="N3691" s="261"/>
      <c r="O3691" s="261"/>
      <c r="P3691" s="261"/>
      <c r="Q3691" s="261"/>
      <c r="R3691" s="261"/>
      <c r="S3691" s="261"/>
      <c r="T3691" s="262"/>
      <c r="U3691" s="14"/>
      <c r="V3691" s="14"/>
      <c r="W3691" s="14"/>
      <c r="X3691" s="14"/>
      <c r="Y3691" s="14"/>
      <c r="Z3691" s="14"/>
      <c r="AA3691" s="14"/>
      <c r="AB3691" s="14"/>
      <c r="AC3691" s="14"/>
      <c r="AD3691" s="14"/>
      <c r="AE3691" s="14"/>
      <c r="AT3691" s="263" t="s">
        <v>188</v>
      </c>
      <c r="AU3691" s="263" t="s">
        <v>82</v>
      </c>
      <c r="AV3691" s="14" t="s">
        <v>82</v>
      </c>
      <c r="AW3691" s="14" t="s">
        <v>30</v>
      </c>
      <c r="AX3691" s="14" t="s">
        <v>73</v>
      </c>
      <c r="AY3691" s="263" t="s">
        <v>129</v>
      </c>
    </row>
    <row r="3692" spans="1:51" s="14" customFormat="1" ht="12">
      <c r="A3692" s="14"/>
      <c r="B3692" s="253"/>
      <c r="C3692" s="254"/>
      <c r="D3692" s="234" t="s">
        <v>188</v>
      </c>
      <c r="E3692" s="255" t="s">
        <v>1</v>
      </c>
      <c r="F3692" s="256" t="s">
        <v>2008</v>
      </c>
      <c r="G3692" s="254"/>
      <c r="H3692" s="257">
        <v>0.105</v>
      </c>
      <c r="I3692" s="258"/>
      <c r="J3692" s="254"/>
      <c r="K3692" s="254"/>
      <c r="L3692" s="259"/>
      <c r="M3692" s="260"/>
      <c r="N3692" s="261"/>
      <c r="O3692" s="261"/>
      <c r="P3692" s="261"/>
      <c r="Q3692" s="261"/>
      <c r="R3692" s="261"/>
      <c r="S3692" s="261"/>
      <c r="T3692" s="262"/>
      <c r="U3692" s="14"/>
      <c r="V3692" s="14"/>
      <c r="W3692" s="14"/>
      <c r="X3692" s="14"/>
      <c r="Y3692" s="14"/>
      <c r="Z3692" s="14"/>
      <c r="AA3692" s="14"/>
      <c r="AB3692" s="14"/>
      <c r="AC3692" s="14"/>
      <c r="AD3692" s="14"/>
      <c r="AE3692" s="14"/>
      <c r="AT3692" s="263" t="s">
        <v>188</v>
      </c>
      <c r="AU3692" s="263" t="s">
        <v>82</v>
      </c>
      <c r="AV3692" s="14" t="s">
        <v>82</v>
      </c>
      <c r="AW3692" s="14" t="s">
        <v>30</v>
      </c>
      <c r="AX3692" s="14" t="s">
        <v>73</v>
      </c>
      <c r="AY3692" s="263" t="s">
        <v>129</v>
      </c>
    </row>
    <row r="3693" spans="1:51" s="14" customFormat="1" ht="12">
      <c r="A3693" s="14"/>
      <c r="B3693" s="253"/>
      <c r="C3693" s="254"/>
      <c r="D3693" s="234" t="s">
        <v>188</v>
      </c>
      <c r="E3693" s="255" t="s">
        <v>1</v>
      </c>
      <c r="F3693" s="256" t="s">
        <v>2009</v>
      </c>
      <c r="G3693" s="254"/>
      <c r="H3693" s="257">
        <v>-1.688</v>
      </c>
      <c r="I3693" s="258"/>
      <c r="J3693" s="254"/>
      <c r="K3693" s="254"/>
      <c r="L3693" s="259"/>
      <c r="M3693" s="260"/>
      <c r="N3693" s="261"/>
      <c r="O3693" s="261"/>
      <c r="P3693" s="261"/>
      <c r="Q3693" s="261"/>
      <c r="R3693" s="261"/>
      <c r="S3693" s="261"/>
      <c r="T3693" s="262"/>
      <c r="U3693" s="14"/>
      <c r="V3693" s="14"/>
      <c r="W3693" s="14"/>
      <c r="X3693" s="14"/>
      <c r="Y3693" s="14"/>
      <c r="Z3693" s="14"/>
      <c r="AA3693" s="14"/>
      <c r="AB3693" s="14"/>
      <c r="AC3693" s="14"/>
      <c r="AD3693" s="14"/>
      <c r="AE3693" s="14"/>
      <c r="AT3693" s="263" t="s">
        <v>188</v>
      </c>
      <c r="AU3693" s="263" t="s">
        <v>82</v>
      </c>
      <c r="AV3693" s="14" t="s">
        <v>82</v>
      </c>
      <c r="AW3693" s="14" t="s">
        <v>30</v>
      </c>
      <c r="AX3693" s="14" t="s">
        <v>73</v>
      </c>
      <c r="AY3693" s="263" t="s">
        <v>129</v>
      </c>
    </row>
    <row r="3694" spans="1:51" s="14" customFormat="1" ht="12">
      <c r="A3694" s="14"/>
      <c r="B3694" s="253"/>
      <c r="C3694" s="254"/>
      <c r="D3694" s="234" t="s">
        <v>188</v>
      </c>
      <c r="E3694" s="255" t="s">
        <v>1</v>
      </c>
      <c r="F3694" s="256" t="s">
        <v>2010</v>
      </c>
      <c r="G3694" s="254"/>
      <c r="H3694" s="257">
        <v>0.563</v>
      </c>
      <c r="I3694" s="258"/>
      <c r="J3694" s="254"/>
      <c r="K3694" s="254"/>
      <c r="L3694" s="259"/>
      <c r="M3694" s="260"/>
      <c r="N3694" s="261"/>
      <c r="O3694" s="261"/>
      <c r="P3694" s="261"/>
      <c r="Q3694" s="261"/>
      <c r="R3694" s="261"/>
      <c r="S3694" s="261"/>
      <c r="T3694" s="262"/>
      <c r="U3694" s="14"/>
      <c r="V3694" s="14"/>
      <c r="W3694" s="14"/>
      <c r="X3694" s="14"/>
      <c r="Y3694" s="14"/>
      <c r="Z3694" s="14"/>
      <c r="AA3694" s="14"/>
      <c r="AB3694" s="14"/>
      <c r="AC3694" s="14"/>
      <c r="AD3694" s="14"/>
      <c r="AE3694" s="14"/>
      <c r="AT3694" s="263" t="s">
        <v>188</v>
      </c>
      <c r="AU3694" s="263" t="s">
        <v>82</v>
      </c>
      <c r="AV3694" s="14" t="s">
        <v>82</v>
      </c>
      <c r="AW3694" s="14" t="s">
        <v>30</v>
      </c>
      <c r="AX3694" s="14" t="s">
        <v>73</v>
      </c>
      <c r="AY3694" s="263" t="s">
        <v>129</v>
      </c>
    </row>
    <row r="3695" spans="1:51" s="13" customFormat="1" ht="12">
      <c r="A3695" s="13"/>
      <c r="B3695" s="243"/>
      <c r="C3695" s="244"/>
      <c r="D3695" s="234" t="s">
        <v>188</v>
      </c>
      <c r="E3695" s="245" t="s">
        <v>1</v>
      </c>
      <c r="F3695" s="246" t="s">
        <v>440</v>
      </c>
      <c r="G3695" s="244"/>
      <c r="H3695" s="245" t="s">
        <v>1</v>
      </c>
      <c r="I3695" s="247"/>
      <c r="J3695" s="244"/>
      <c r="K3695" s="244"/>
      <c r="L3695" s="248"/>
      <c r="M3695" s="249"/>
      <c r="N3695" s="250"/>
      <c r="O3695" s="250"/>
      <c r="P3695" s="250"/>
      <c r="Q3695" s="250"/>
      <c r="R3695" s="250"/>
      <c r="S3695" s="250"/>
      <c r="T3695" s="251"/>
      <c r="U3695" s="13"/>
      <c r="V3695" s="13"/>
      <c r="W3695" s="13"/>
      <c r="X3695" s="13"/>
      <c r="Y3695" s="13"/>
      <c r="Z3695" s="13"/>
      <c r="AA3695" s="13"/>
      <c r="AB3695" s="13"/>
      <c r="AC3695" s="13"/>
      <c r="AD3695" s="13"/>
      <c r="AE3695" s="13"/>
      <c r="AT3695" s="252" t="s">
        <v>188</v>
      </c>
      <c r="AU3695" s="252" t="s">
        <v>82</v>
      </c>
      <c r="AV3695" s="13" t="s">
        <v>80</v>
      </c>
      <c r="AW3695" s="13" t="s">
        <v>30</v>
      </c>
      <c r="AX3695" s="13" t="s">
        <v>73</v>
      </c>
      <c r="AY3695" s="252" t="s">
        <v>129</v>
      </c>
    </row>
    <row r="3696" spans="1:51" s="14" customFormat="1" ht="12">
      <c r="A3696" s="14"/>
      <c r="B3696" s="253"/>
      <c r="C3696" s="254"/>
      <c r="D3696" s="234" t="s">
        <v>188</v>
      </c>
      <c r="E3696" s="255" t="s">
        <v>1</v>
      </c>
      <c r="F3696" s="256" t="s">
        <v>2011</v>
      </c>
      <c r="G3696" s="254"/>
      <c r="H3696" s="257">
        <v>46.35</v>
      </c>
      <c r="I3696" s="258"/>
      <c r="J3696" s="254"/>
      <c r="K3696" s="254"/>
      <c r="L3696" s="259"/>
      <c r="M3696" s="260"/>
      <c r="N3696" s="261"/>
      <c r="O3696" s="261"/>
      <c r="P3696" s="261"/>
      <c r="Q3696" s="261"/>
      <c r="R3696" s="261"/>
      <c r="S3696" s="261"/>
      <c r="T3696" s="262"/>
      <c r="U3696" s="14"/>
      <c r="V3696" s="14"/>
      <c r="W3696" s="14"/>
      <c r="X3696" s="14"/>
      <c r="Y3696" s="14"/>
      <c r="Z3696" s="14"/>
      <c r="AA3696" s="14"/>
      <c r="AB3696" s="14"/>
      <c r="AC3696" s="14"/>
      <c r="AD3696" s="14"/>
      <c r="AE3696" s="14"/>
      <c r="AT3696" s="263" t="s">
        <v>188</v>
      </c>
      <c r="AU3696" s="263" t="s">
        <v>82</v>
      </c>
      <c r="AV3696" s="14" t="s">
        <v>82</v>
      </c>
      <c r="AW3696" s="14" t="s">
        <v>30</v>
      </c>
      <c r="AX3696" s="14" t="s">
        <v>73</v>
      </c>
      <c r="AY3696" s="263" t="s">
        <v>129</v>
      </c>
    </row>
    <row r="3697" spans="1:51" s="13" customFormat="1" ht="12">
      <c r="A3697" s="13"/>
      <c r="B3697" s="243"/>
      <c r="C3697" s="244"/>
      <c r="D3697" s="234" t="s">
        <v>188</v>
      </c>
      <c r="E3697" s="245" t="s">
        <v>1</v>
      </c>
      <c r="F3697" s="246" t="s">
        <v>389</v>
      </c>
      <c r="G3697" s="244"/>
      <c r="H3697" s="245" t="s">
        <v>1</v>
      </c>
      <c r="I3697" s="247"/>
      <c r="J3697" s="244"/>
      <c r="K3697" s="244"/>
      <c r="L3697" s="248"/>
      <c r="M3697" s="249"/>
      <c r="N3697" s="250"/>
      <c r="O3697" s="250"/>
      <c r="P3697" s="250"/>
      <c r="Q3697" s="250"/>
      <c r="R3697" s="250"/>
      <c r="S3697" s="250"/>
      <c r="T3697" s="251"/>
      <c r="U3697" s="13"/>
      <c r="V3697" s="13"/>
      <c r="W3697" s="13"/>
      <c r="X3697" s="13"/>
      <c r="Y3697" s="13"/>
      <c r="Z3697" s="13"/>
      <c r="AA3697" s="13"/>
      <c r="AB3697" s="13"/>
      <c r="AC3697" s="13"/>
      <c r="AD3697" s="13"/>
      <c r="AE3697" s="13"/>
      <c r="AT3697" s="252" t="s">
        <v>188</v>
      </c>
      <c r="AU3697" s="252" t="s">
        <v>82</v>
      </c>
      <c r="AV3697" s="13" t="s">
        <v>80</v>
      </c>
      <c r="AW3697" s="13" t="s">
        <v>30</v>
      </c>
      <c r="AX3697" s="13" t="s">
        <v>73</v>
      </c>
      <c r="AY3697" s="252" t="s">
        <v>129</v>
      </c>
    </row>
    <row r="3698" spans="1:51" s="13" customFormat="1" ht="12">
      <c r="A3698" s="13"/>
      <c r="B3698" s="243"/>
      <c r="C3698" s="244"/>
      <c r="D3698" s="234" t="s">
        <v>188</v>
      </c>
      <c r="E3698" s="245" t="s">
        <v>1</v>
      </c>
      <c r="F3698" s="246" t="s">
        <v>2012</v>
      </c>
      <c r="G3698" s="244"/>
      <c r="H3698" s="245" t="s">
        <v>1</v>
      </c>
      <c r="I3698" s="247"/>
      <c r="J3698" s="244"/>
      <c r="K3698" s="244"/>
      <c r="L3698" s="248"/>
      <c r="M3698" s="249"/>
      <c r="N3698" s="250"/>
      <c r="O3698" s="250"/>
      <c r="P3698" s="250"/>
      <c r="Q3698" s="250"/>
      <c r="R3698" s="250"/>
      <c r="S3698" s="250"/>
      <c r="T3698" s="251"/>
      <c r="U3698" s="13"/>
      <c r="V3698" s="13"/>
      <c r="W3698" s="13"/>
      <c r="X3698" s="13"/>
      <c r="Y3698" s="13"/>
      <c r="Z3698" s="13"/>
      <c r="AA3698" s="13"/>
      <c r="AB3698" s="13"/>
      <c r="AC3698" s="13"/>
      <c r="AD3698" s="13"/>
      <c r="AE3698" s="13"/>
      <c r="AT3698" s="252" t="s">
        <v>188</v>
      </c>
      <c r="AU3698" s="252" t="s">
        <v>82</v>
      </c>
      <c r="AV3698" s="13" t="s">
        <v>80</v>
      </c>
      <c r="AW3698" s="13" t="s">
        <v>30</v>
      </c>
      <c r="AX3698" s="13" t="s">
        <v>73</v>
      </c>
      <c r="AY3698" s="252" t="s">
        <v>129</v>
      </c>
    </row>
    <row r="3699" spans="1:51" s="14" customFormat="1" ht="12">
      <c r="A3699" s="14"/>
      <c r="B3699" s="253"/>
      <c r="C3699" s="254"/>
      <c r="D3699" s="234" t="s">
        <v>188</v>
      </c>
      <c r="E3699" s="255" t="s">
        <v>1</v>
      </c>
      <c r="F3699" s="256" t="s">
        <v>2013</v>
      </c>
      <c r="G3699" s="254"/>
      <c r="H3699" s="257">
        <v>18.75</v>
      </c>
      <c r="I3699" s="258"/>
      <c r="J3699" s="254"/>
      <c r="K3699" s="254"/>
      <c r="L3699" s="259"/>
      <c r="M3699" s="260"/>
      <c r="N3699" s="261"/>
      <c r="O3699" s="261"/>
      <c r="P3699" s="261"/>
      <c r="Q3699" s="261"/>
      <c r="R3699" s="261"/>
      <c r="S3699" s="261"/>
      <c r="T3699" s="262"/>
      <c r="U3699" s="14"/>
      <c r="V3699" s="14"/>
      <c r="W3699" s="14"/>
      <c r="X3699" s="14"/>
      <c r="Y3699" s="14"/>
      <c r="Z3699" s="14"/>
      <c r="AA3699" s="14"/>
      <c r="AB3699" s="14"/>
      <c r="AC3699" s="14"/>
      <c r="AD3699" s="14"/>
      <c r="AE3699" s="14"/>
      <c r="AT3699" s="263" t="s">
        <v>188</v>
      </c>
      <c r="AU3699" s="263" t="s">
        <v>82</v>
      </c>
      <c r="AV3699" s="14" t="s">
        <v>82</v>
      </c>
      <c r="AW3699" s="14" t="s">
        <v>30</v>
      </c>
      <c r="AX3699" s="14" t="s">
        <v>73</v>
      </c>
      <c r="AY3699" s="263" t="s">
        <v>129</v>
      </c>
    </row>
    <row r="3700" spans="1:51" s="14" customFormat="1" ht="12">
      <c r="A3700" s="14"/>
      <c r="B3700" s="253"/>
      <c r="C3700" s="254"/>
      <c r="D3700" s="234" t="s">
        <v>188</v>
      </c>
      <c r="E3700" s="255" t="s">
        <v>1</v>
      </c>
      <c r="F3700" s="256" t="s">
        <v>566</v>
      </c>
      <c r="G3700" s="254"/>
      <c r="H3700" s="257">
        <v>-1.823</v>
      </c>
      <c r="I3700" s="258"/>
      <c r="J3700" s="254"/>
      <c r="K3700" s="254"/>
      <c r="L3700" s="259"/>
      <c r="M3700" s="260"/>
      <c r="N3700" s="261"/>
      <c r="O3700" s="261"/>
      <c r="P3700" s="261"/>
      <c r="Q3700" s="261"/>
      <c r="R3700" s="261"/>
      <c r="S3700" s="261"/>
      <c r="T3700" s="262"/>
      <c r="U3700" s="14"/>
      <c r="V3700" s="14"/>
      <c r="W3700" s="14"/>
      <c r="X3700" s="14"/>
      <c r="Y3700" s="14"/>
      <c r="Z3700" s="14"/>
      <c r="AA3700" s="14"/>
      <c r="AB3700" s="14"/>
      <c r="AC3700" s="14"/>
      <c r="AD3700" s="14"/>
      <c r="AE3700" s="14"/>
      <c r="AT3700" s="263" t="s">
        <v>188</v>
      </c>
      <c r="AU3700" s="263" t="s">
        <v>82</v>
      </c>
      <c r="AV3700" s="14" t="s">
        <v>82</v>
      </c>
      <c r="AW3700" s="14" t="s">
        <v>30</v>
      </c>
      <c r="AX3700" s="14" t="s">
        <v>73</v>
      </c>
      <c r="AY3700" s="263" t="s">
        <v>129</v>
      </c>
    </row>
    <row r="3701" spans="1:51" s="14" customFormat="1" ht="12">
      <c r="A3701" s="14"/>
      <c r="B3701" s="253"/>
      <c r="C3701" s="254"/>
      <c r="D3701" s="234" t="s">
        <v>188</v>
      </c>
      <c r="E3701" s="255" t="s">
        <v>1</v>
      </c>
      <c r="F3701" s="256" t="s">
        <v>2014</v>
      </c>
      <c r="G3701" s="254"/>
      <c r="H3701" s="257">
        <v>0.675</v>
      </c>
      <c r="I3701" s="258"/>
      <c r="J3701" s="254"/>
      <c r="K3701" s="254"/>
      <c r="L3701" s="259"/>
      <c r="M3701" s="260"/>
      <c r="N3701" s="261"/>
      <c r="O3701" s="261"/>
      <c r="P3701" s="261"/>
      <c r="Q3701" s="261"/>
      <c r="R3701" s="261"/>
      <c r="S3701" s="261"/>
      <c r="T3701" s="262"/>
      <c r="U3701" s="14"/>
      <c r="V3701" s="14"/>
      <c r="W3701" s="14"/>
      <c r="X3701" s="14"/>
      <c r="Y3701" s="14"/>
      <c r="Z3701" s="14"/>
      <c r="AA3701" s="14"/>
      <c r="AB3701" s="14"/>
      <c r="AC3701" s="14"/>
      <c r="AD3701" s="14"/>
      <c r="AE3701" s="14"/>
      <c r="AT3701" s="263" t="s">
        <v>188</v>
      </c>
      <c r="AU3701" s="263" t="s">
        <v>82</v>
      </c>
      <c r="AV3701" s="14" t="s">
        <v>82</v>
      </c>
      <c r="AW3701" s="14" t="s">
        <v>30</v>
      </c>
      <c r="AX3701" s="14" t="s">
        <v>73</v>
      </c>
      <c r="AY3701" s="263" t="s">
        <v>129</v>
      </c>
    </row>
    <row r="3702" spans="1:51" s="13" customFormat="1" ht="12">
      <c r="A3702" s="13"/>
      <c r="B3702" s="243"/>
      <c r="C3702" s="244"/>
      <c r="D3702" s="234" t="s">
        <v>188</v>
      </c>
      <c r="E3702" s="245" t="s">
        <v>1</v>
      </c>
      <c r="F3702" s="246" t="s">
        <v>2015</v>
      </c>
      <c r="G3702" s="244"/>
      <c r="H3702" s="245" t="s">
        <v>1</v>
      </c>
      <c r="I3702" s="247"/>
      <c r="J3702" s="244"/>
      <c r="K3702" s="244"/>
      <c r="L3702" s="248"/>
      <c r="M3702" s="249"/>
      <c r="N3702" s="250"/>
      <c r="O3702" s="250"/>
      <c r="P3702" s="250"/>
      <c r="Q3702" s="250"/>
      <c r="R3702" s="250"/>
      <c r="S3702" s="250"/>
      <c r="T3702" s="251"/>
      <c r="U3702" s="13"/>
      <c r="V3702" s="13"/>
      <c r="W3702" s="13"/>
      <c r="X3702" s="13"/>
      <c r="Y3702" s="13"/>
      <c r="Z3702" s="13"/>
      <c r="AA3702" s="13"/>
      <c r="AB3702" s="13"/>
      <c r="AC3702" s="13"/>
      <c r="AD3702" s="13"/>
      <c r="AE3702" s="13"/>
      <c r="AT3702" s="252" t="s">
        <v>188</v>
      </c>
      <c r="AU3702" s="252" t="s">
        <v>82</v>
      </c>
      <c r="AV3702" s="13" t="s">
        <v>80</v>
      </c>
      <c r="AW3702" s="13" t="s">
        <v>30</v>
      </c>
      <c r="AX3702" s="13" t="s">
        <v>73</v>
      </c>
      <c r="AY3702" s="252" t="s">
        <v>129</v>
      </c>
    </row>
    <row r="3703" spans="1:51" s="14" customFormat="1" ht="12">
      <c r="A3703" s="14"/>
      <c r="B3703" s="253"/>
      <c r="C3703" s="254"/>
      <c r="D3703" s="234" t="s">
        <v>188</v>
      </c>
      <c r="E3703" s="255" t="s">
        <v>1</v>
      </c>
      <c r="F3703" s="256" t="s">
        <v>2016</v>
      </c>
      <c r="G3703" s="254"/>
      <c r="H3703" s="257">
        <v>49.335</v>
      </c>
      <c r="I3703" s="258"/>
      <c r="J3703" s="254"/>
      <c r="K3703" s="254"/>
      <c r="L3703" s="259"/>
      <c r="M3703" s="260"/>
      <c r="N3703" s="261"/>
      <c r="O3703" s="261"/>
      <c r="P3703" s="261"/>
      <c r="Q3703" s="261"/>
      <c r="R3703" s="261"/>
      <c r="S3703" s="261"/>
      <c r="T3703" s="262"/>
      <c r="U3703" s="14"/>
      <c r="V3703" s="14"/>
      <c r="W3703" s="14"/>
      <c r="X3703" s="14"/>
      <c r="Y3703" s="14"/>
      <c r="Z3703" s="14"/>
      <c r="AA3703" s="14"/>
      <c r="AB3703" s="14"/>
      <c r="AC3703" s="14"/>
      <c r="AD3703" s="14"/>
      <c r="AE3703" s="14"/>
      <c r="AT3703" s="263" t="s">
        <v>188</v>
      </c>
      <c r="AU3703" s="263" t="s">
        <v>82</v>
      </c>
      <c r="AV3703" s="14" t="s">
        <v>82</v>
      </c>
      <c r="AW3703" s="14" t="s">
        <v>30</v>
      </c>
      <c r="AX3703" s="14" t="s">
        <v>73</v>
      </c>
      <c r="AY3703" s="263" t="s">
        <v>129</v>
      </c>
    </row>
    <row r="3704" spans="1:51" s="15" customFormat="1" ht="12">
      <c r="A3704" s="15"/>
      <c r="B3704" s="264"/>
      <c r="C3704" s="265"/>
      <c r="D3704" s="234" t="s">
        <v>188</v>
      </c>
      <c r="E3704" s="266" t="s">
        <v>1</v>
      </c>
      <c r="F3704" s="267" t="s">
        <v>197</v>
      </c>
      <c r="G3704" s="265"/>
      <c r="H3704" s="268">
        <v>164.636</v>
      </c>
      <c r="I3704" s="269"/>
      <c r="J3704" s="265"/>
      <c r="K3704" s="265"/>
      <c r="L3704" s="270"/>
      <c r="M3704" s="271"/>
      <c r="N3704" s="272"/>
      <c r="O3704" s="272"/>
      <c r="P3704" s="272"/>
      <c r="Q3704" s="272"/>
      <c r="R3704" s="272"/>
      <c r="S3704" s="272"/>
      <c r="T3704" s="273"/>
      <c r="U3704" s="15"/>
      <c r="V3704" s="15"/>
      <c r="W3704" s="15"/>
      <c r="X3704" s="15"/>
      <c r="Y3704" s="15"/>
      <c r="Z3704" s="15"/>
      <c r="AA3704" s="15"/>
      <c r="AB3704" s="15"/>
      <c r="AC3704" s="15"/>
      <c r="AD3704" s="15"/>
      <c r="AE3704" s="15"/>
      <c r="AT3704" s="274" t="s">
        <v>188</v>
      </c>
      <c r="AU3704" s="274" t="s">
        <v>82</v>
      </c>
      <c r="AV3704" s="15" t="s">
        <v>136</v>
      </c>
      <c r="AW3704" s="15" t="s">
        <v>30</v>
      </c>
      <c r="AX3704" s="15" t="s">
        <v>80</v>
      </c>
      <c r="AY3704" s="274" t="s">
        <v>129</v>
      </c>
    </row>
    <row r="3705" spans="1:65" s="2" customFormat="1" ht="44.25" customHeight="1">
      <c r="A3705" s="39"/>
      <c r="B3705" s="40"/>
      <c r="C3705" s="220" t="s">
        <v>1269</v>
      </c>
      <c r="D3705" s="220" t="s">
        <v>132</v>
      </c>
      <c r="E3705" s="221" t="s">
        <v>2017</v>
      </c>
      <c r="F3705" s="222" t="s">
        <v>2018</v>
      </c>
      <c r="G3705" s="223" t="s">
        <v>187</v>
      </c>
      <c r="H3705" s="224">
        <v>164.636</v>
      </c>
      <c r="I3705" s="225"/>
      <c r="J3705" s="226">
        <f>ROUND(I3705*H3705,2)</f>
        <v>0</v>
      </c>
      <c r="K3705" s="227"/>
      <c r="L3705" s="45"/>
      <c r="M3705" s="228" t="s">
        <v>1</v>
      </c>
      <c r="N3705" s="229" t="s">
        <v>38</v>
      </c>
      <c r="O3705" s="92"/>
      <c r="P3705" s="230">
        <f>O3705*H3705</f>
        <v>0</v>
      </c>
      <c r="Q3705" s="230">
        <v>0</v>
      </c>
      <c r="R3705" s="230">
        <f>Q3705*H3705</f>
        <v>0</v>
      </c>
      <c r="S3705" s="230">
        <v>0</v>
      </c>
      <c r="T3705" s="231">
        <f>S3705*H3705</f>
        <v>0</v>
      </c>
      <c r="U3705" s="39"/>
      <c r="V3705" s="39"/>
      <c r="W3705" s="39"/>
      <c r="X3705" s="39"/>
      <c r="Y3705" s="39"/>
      <c r="Z3705" s="39"/>
      <c r="AA3705" s="39"/>
      <c r="AB3705" s="39"/>
      <c r="AC3705" s="39"/>
      <c r="AD3705" s="39"/>
      <c r="AE3705" s="39"/>
      <c r="AR3705" s="232" t="s">
        <v>248</v>
      </c>
      <c r="AT3705" s="232" t="s">
        <v>132</v>
      </c>
      <c r="AU3705" s="232" t="s">
        <v>82</v>
      </c>
      <c r="AY3705" s="18" t="s">
        <v>129</v>
      </c>
      <c r="BE3705" s="233">
        <f>IF(N3705="základní",J3705,0)</f>
        <v>0</v>
      </c>
      <c r="BF3705" s="233">
        <f>IF(N3705="snížená",J3705,0)</f>
        <v>0</v>
      </c>
      <c r="BG3705" s="233">
        <f>IF(N3705="zákl. přenesená",J3705,0)</f>
        <v>0</v>
      </c>
      <c r="BH3705" s="233">
        <f>IF(N3705="sníž. přenesená",J3705,0)</f>
        <v>0</v>
      </c>
      <c r="BI3705" s="233">
        <f>IF(N3705="nulová",J3705,0)</f>
        <v>0</v>
      </c>
      <c r="BJ3705" s="18" t="s">
        <v>80</v>
      </c>
      <c r="BK3705" s="233">
        <f>ROUND(I3705*H3705,2)</f>
        <v>0</v>
      </c>
      <c r="BL3705" s="18" t="s">
        <v>248</v>
      </c>
      <c r="BM3705" s="232" t="s">
        <v>2019</v>
      </c>
    </row>
    <row r="3706" spans="1:47" s="2" customFormat="1" ht="12">
      <c r="A3706" s="39"/>
      <c r="B3706" s="40"/>
      <c r="C3706" s="41"/>
      <c r="D3706" s="234" t="s">
        <v>137</v>
      </c>
      <c r="E3706" s="41"/>
      <c r="F3706" s="235" t="s">
        <v>2018</v>
      </c>
      <c r="G3706" s="41"/>
      <c r="H3706" s="41"/>
      <c r="I3706" s="236"/>
      <c r="J3706" s="41"/>
      <c r="K3706" s="41"/>
      <c r="L3706" s="45"/>
      <c r="M3706" s="237"/>
      <c r="N3706" s="238"/>
      <c r="O3706" s="92"/>
      <c r="P3706" s="92"/>
      <c r="Q3706" s="92"/>
      <c r="R3706" s="92"/>
      <c r="S3706" s="92"/>
      <c r="T3706" s="93"/>
      <c r="U3706" s="39"/>
      <c r="V3706" s="39"/>
      <c r="W3706" s="39"/>
      <c r="X3706" s="39"/>
      <c r="Y3706" s="39"/>
      <c r="Z3706" s="39"/>
      <c r="AA3706" s="39"/>
      <c r="AB3706" s="39"/>
      <c r="AC3706" s="39"/>
      <c r="AD3706" s="39"/>
      <c r="AE3706" s="39"/>
      <c r="AT3706" s="18" t="s">
        <v>137</v>
      </c>
      <c r="AU3706" s="18" t="s">
        <v>82</v>
      </c>
    </row>
    <row r="3707" spans="1:65" s="2" customFormat="1" ht="24.15" customHeight="1">
      <c r="A3707" s="39"/>
      <c r="B3707" s="40"/>
      <c r="C3707" s="220" t="s">
        <v>2020</v>
      </c>
      <c r="D3707" s="220" t="s">
        <v>132</v>
      </c>
      <c r="E3707" s="221" t="s">
        <v>2021</v>
      </c>
      <c r="F3707" s="222" t="s">
        <v>2022</v>
      </c>
      <c r="G3707" s="223" t="s">
        <v>230</v>
      </c>
      <c r="H3707" s="224">
        <v>110.15</v>
      </c>
      <c r="I3707" s="225"/>
      <c r="J3707" s="226">
        <f>ROUND(I3707*H3707,2)</f>
        <v>0</v>
      </c>
      <c r="K3707" s="227"/>
      <c r="L3707" s="45"/>
      <c r="M3707" s="228" t="s">
        <v>1</v>
      </c>
      <c r="N3707" s="229" t="s">
        <v>38</v>
      </c>
      <c r="O3707" s="92"/>
      <c r="P3707" s="230">
        <f>O3707*H3707</f>
        <v>0</v>
      </c>
      <c r="Q3707" s="230">
        <v>0</v>
      </c>
      <c r="R3707" s="230">
        <f>Q3707*H3707</f>
        <v>0</v>
      </c>
      <c r="S3707" s="230">
        <v>0</v>
      </c>
      <c r="T3707" s="231">
        <f>S3707*H3707</f>
        <v>0</v>
      </c>
      <c r="U3707" s="39"/>
      <c r="V3707" s="39"/>
      <c r="W3707" s="39"/>
      <c r="X3707" s="39"/>
      <c r="Y3707" s="39"/>
      <c r="Z3707" s="39"/>
      <c r="AA3707" s="39"/>
      <c r="AB3707" s="39"/>
      <c r="AC3707" s="39"/>
      <c r="AD3707" s="39"/>
      <c r="AE3707" s="39"/>
      <c r="AR3707" s="232" t="s">
        <v>248</v>
      </c>
      <c r="AT3707" s="232" t="s">
        <v>132</v>
      </c>
      <c r="AU3707" s="232" t="s">
        <v>82</v>
      </c>
      <c r="AY3707" s="18" t="s">
        <v>129</v>
      </c>
      <c r="BE3707" s="233">
        <f>IF(N3707="základní",J3707,0)</f>
        <v>0</v>
      </c>
      <c r="BF3707" s="233">
        <f>IF(N3707="snížená",J3707,0)</f>
        <v>0</v>
      </c>
      <c r="BG3707" s="233">
        <f>IF(N3707="zákl. přenesená",J3707,0)</f>
        <v>0</v>
      </c>
      <c r="BH3707" s="233">
        <f>IF(N3707="sníž. přenesená",J3707,0)</f>
        <v>0</v>
      </c>
      <c r="BI3707" s="233">
        <f>IF(N3707="nulová",J3707,0)</f>
        <v>0</v>
      </c>
      <c r="BJ3707" s="18" t="s">
        <v>80</v>
      </c>
      <c r="BK3707" s="233">
        <f>ROUND(I3707*H3707,2)</f>
        <v>0</v>
      </c>
      <c r="BL3707" s="18" t="s">
        <v>248</v>
      </c>
      <c r="BM3707" s="232" t="s">
        <v>2023</v>
      </c>
    </row>
    <row r="3708" spans="1:47" s="2" customFormat="1" ht="12">
      <c r="A3708" s="39"/>
      <c r="B3708" s="40"/>
      <c r="C3708" s="41"/>
      <c r="D3708" s="234" t="s">
        <v>137</v>
      </c>
      <c r="E3708" s="41"/>
      <c r="F3708" s="235" t="s">
        <v>2022</v>
      </c>
      <c r="G3708" s="41"/>
      <c r="H3708" s="41"/>
      <c r="I3708" s="236"/>
      <c r="J3708" s="41"/>
      <c r="K3708" s="41"/>
      <c r="L3708" s="45"/>
      <c r="M3708" s="237"/>
      <c r="N3708" s="238"/>
      <c r="O3708" s="92"/>
      <c r="P3708" s="92"/>
      <c r="Q3708" s="92"/>
      <c r="R3708" s="92"/>
      <c r="S3708" s="92"/>
      <c r="T3708" s="93"/>
      <c r="U3708" s="39"/>
      <c r="V3708" s="39"/>
      <c r="W3708" s="39"/>
      <c r="X3708" s="39"/>
      <c r="Y3708" s="39"/>
      <c r="Z3708" s="39"/>
      <c r="AA3708" s="39"/>
      <c r="AB3708" s="39"/>
      <c r="AC3708" s="39"/>
      <c r="AD3708" s="39"/>
      <c r="AE3708" s="39"/>
      <c r="AT3708" s="18" t="s">
        <v>137</v>
      </c>
      <c r="AU3708" s="18" t="s">
        <v>82</v>
      </c>
    </row>
    <row r="3709" spans="1:51" s="13" customFormat="1" ht="12">
      <c r="A3709" s="13"/>
      <c r="B3709" s="243"/>
      <c r="C3709" s="244"/>
      <c r="D3709" s="234" t="s">
        <v>188</v>
      </c>
      <c r="E3709" s="245" t="s">
        <v>1</v>
      </c>
      <c r="F3709" s="246" t="s">
        <v>374</v>
      </c>
      <c r="G3709" s="244"/>
      <c r="H3709" s="245" t="s">
        <v>1</v>
      </c>
      <c r="I3709" s="247"/>
      <c r="J3709" s="244"/>
      <c r="K3709" s="244"/>
      <c r="L3709" s="248"/>
      <c r="M3709" s="249"/>
      <c r="N3709" s="250"/>
      <c r="O3709" s="250"/>
      <c r="P3709" s="250"/>
      <c r="Q3709" s="250"/>
      <c r="R3709" s="250"/>
      <c r="S3709" s="250"/>
      <c r="T3709" s="251"/>
      <c r="U3709" s="13"/>
      <c r="V3709" s="13"/>
      <c r="W3709" s="13"/>
      <c r="X3709" s="13"/>
      <c r="Y3709" s="13"/>
      <c r="Z3709" s="13"/>
      <c r="AA3709" s="13"/>
      <c r="AB3709" s="13"/>
      <c r="AC3709" s="13"/>
      <c r="AD3709" s="13"/>
      <c r="AE3709" s="13"/>
      <c r="AT3709" s="252" t="s">
        <v>188</v>
      </c>
      <c r="AU3709" s="252" t="s">
        <v>82</v>
      </c>
      <c r="AV3709" s="13" t="s">
        <v>80</v>
      </c>
      <c r="AW3709" s="13" t="s">
        <v>30</v>
      </c>
      <c r="AX3709" s="13" t="s">
        <v>73</v>
      </c>
      <c r="AY3709" s="252" t="s">
        <v>129</v>
      </c>
    </row>
    <row r="3710" spans="1:51" s="13" customFormat="1" ht="12">
      <c r="A3710" s="13"/>
      <c r="B3710" s="243"/>
      <c r="C3710" s="244"/>
      <c r="D3710" s="234" t="s">
        <v>188</v>
      </c>
      <c r="E3710" s="245" t="s">
        <v>1</v>
      </c>
      <c r="F3710" s="246" t="s">
        <v>2005</v>
      </c>
      <c r="G3710" s="244"/>
      <c r="H3710" s="245" t="s">
        <v>1</v>
      </c>
      <c r="I3710" s="247"/>
      <c r="J3710" s="244"/>
      <c r="K3710" s="244"/>
      <c r="L3710" s="248"/>
      <c r="M3710" s="249"/>
      <c r="N3710" s="250"/>
      <c r="O3710" s="250"/>
      <c r="P3710" s="250"/>
      <c r="Q3710" s="250"/>
      <c r="R3710" s="250"/>
      <c r="S3710" s="250"/>
      <c r="T3710" s="251"/>
      <c r="U3710" s="13"/>
      <c r="V3710" s="13"/>
      <c r="W3710" s="13"/>
      <c r="X3710" s="13"/>
      <c r="Y3710" s="13"/>
      <c r="Z3710" s="13"/>
      <c r="AA3710" s="13"/>
      <c r="AB3710" s="13"/>
      <c r="AC3710" s="13"/>
      <c r="AD3710" s="13"/>
      <c r="AE3710" s="13"/>
      <c r="AT3710" s="252" t="s">
        <v>188</v>
      </c>
      <c r="AU3710" s="252" t="s">
        <v>82</v>
      </c>
      <c r="AV3710" s="13" t="s">
        <v>80</v>
      </c>
      <c r="AW3710" s="13" t="s">
        <v>30</v>
      </c>
      <c r="AX3710" s="13" t="s">
        <v>73</v>
      </c>
      <c r="AY3710" s="252" t="s">
        <v>129</v>
      </c>
    </row>
    <row r="3711" spans="1:51" s="14" customFormat="1" ht="12">
      <c r="A3711" s="14"/>
      <c r="B3711" s="253"/>
      <c r="C3711" s="254"/>
      <c r="D3711" s="234" t="s">
        <v>188</v>
      </c>
      <c r="E3711" s="255" t="s">
        <v>1</v>
      </c>
      <c r="F3711" s="256" t="s">
        <v>2024</v>
      </c>
      <c r="G3711" s="254"/>
      <c r="H3711" s="257">
        <v>34.71</v>
      </c>
      <c r="I3711" s="258"/>
      <c r="J3711" s="254"/>
      <c r="K3711" s="254"/>
      <c r="L3711" s="259"/>
      <c r="M3711" s="260"/>
      <c r="N3711" s="261"/>
      <c r="O3711" s="261"/>
      <c r="P3711" s="261"/>
      <c r="Q3711" s="261"/>
      <c r="R3711" s="261"/>
      <c r="S3711" s="261"/>
      <c r="T3711" s="262"/>
      <c r="U3711" s="14"/>
      <c r="V3711" s="14"/>
      <c r="W3711" s="14"/>
      <c r="X3711" s="14"/>
      <c r="Y3711" s="14"/>
      <c r="Z3711" s="14"/>
      <c r="AA3711" s="14"/>
      <c r="AB3711" s="14"/>
      <c r="AC3711" s="14"/>
      <c r="AD3711" s="14"/>
      <c r="AE3711" s="14"/>
      <c r="AT3711" s="263" t="s">
        <v>188</v>
      </c>
      <c r="AU3711" s="263" t="s">
        <v>82</v>
      </c>
      <c r="AV3711" s="14" t="s">
        <v>82</v>
      </c>
      <c r="AW3711" s="14" t="s">
        <v>30</v>
      </c>
      <c r="AX3711" s="14" t="s">
        <v>73</v>
      </c>
      <c r="AY3711" s="263" t="s">
        <v>129</v>
      </c>
    </row>
    <row r="3712" spans="1:51" s="13" customFormat="1" ht="12">
      <c r="A3712" s="13"/>
      <c r="B3712" s="243"/>
      <c r="C3712" s="244"/>
      <c r="D3712" s="234" t="s">
        <v>188</v>
      </c>
      <c r="E3712" s="245" t="s">
        <v>1</v>
      </c>
      <c r="F3712" s="246" t="s">
        <v>440</v>
      </c>
      <c r="G3712" s="244"/>
      <c r="H3712" s="245" t="s">
        <v>1</v>
      </c>
      <c r="I3712" s="247"/>
      <c r="J3712" s="244"/>
      <c r="K3712" s="244"/>
      <c r="L3712" s="248"/>
      <c r="M3712" s="249"/>
      <c r="N3712" s="250"/>
      <c r="O3712" s="250"/>
      <c r="P3712" s="250"/>
      <c r="Q3712" s="250"/>
      <c r="R3712" s="250"/>
      <c r="S3712" s="250"/>
      <c r="T3712" s="251"/>
      <c r="U3712" s="13"/>
      <c r="V3712" s="13"/>
      <c r="W3712" s="13"/>
      <c r="X3712" s="13"/>
      <c r="Y3712" s="13"/>
      <c r="Z3712" s="13"/>
      <c r="AA3712" s="13"/>
      <c r="AB3712" s="13"/>
      <c r="AC3712" s="13"/>
      <c r="AD3712" s="13"/>
      <c r="AE3712" s="13"/>
      <c r="AT3712" s="252" t="s">
        <v>188</v>
      </c>
      <c r="AU3712" s="252" t="s">
        <v>82</v>
      </c>
      <c r="AV3712" s="13" t="s">
        <v>80</v>
      </c>
      <c r="AW3712" s="13" t="s">
        <v>30</v>
      </c>
      <c r="AX3712" s="13" t="s">
        <v>73</v>
      </c>
      <c r="AY3712" s="252" t="s">
        <v>129</v>
      </c>
    </row>
    <row r="3713" spans="1:51" s="14" customFormat="1" ht="12">
      <c r="A3713" s="14"/>
      <c r="B3713" s="253"/>
      <c r="C3713" s="254"/>
      <c r="D3713" s="234" t="s">
        <v>188</v>
      </c>
      <c r="E3713" s="255" t="s">
        <v>1</v>
      </c>
      <c r="F3713" s="256" t="s">
        <v>2025</v>
      </c>
      <c r="G3713" s="254"/>
      <c r="H3713" s="257">
        <v>30.9</v>
      </c>
      <c r="I3713" s="258"/>
      <c r="J3713" s="254"/>
      <c r="K3713" s="254"/>
      <c r="L3713" s="259"/>
      <c r="M3713" s="260"/>
      <c r="N3713" s="261"/>
      <c r="O3713" s="261"/>
      <c r="P3713" s="261"/>
      <c r="Q3713" s="261"/>
      <c r="R3713" s="261"/>
      <c r="S3713" s="261"/>
      <c r="T3713" s="262"/>
      <c r="U3713" s="14"/>
      <c r="V3713" s="14"/>
      <c r="W3713" s="14"/>
      <c r="X3713" s="14"/>
      <c r="Y3713" s="14"/>
      <c r="Z3713" s="14"/>
      <c r="AA3713" s="14"/>
      <c r="AB3713" s="14"/>
      <c r="AC3713" s="14"/>
      <c r="AD3713" s="14"/>
      <c r="AE3713" s="14"/>
      <c r="AT3713" s="263" t="s">
        <v>188</v>
      </c>
      <c r="AU3713" s="263" t="s">
        <v>82</v>
      </c>
      <c r="AV3713" s="14" t="s">
        <v>82</v>
      </c>
      <c r="AW3713" s="14" t="s">
        <v>30</v>
      </c>
      <c r="AX3713" s="14" t="s">
        <v>73</v>
      </c>
      <c r="AY3713" s="263" t="s">
        <v>129</v>
      </c>
    </row>
    <row r="3714" spans="1:51" s="13" customFormat="1" ht="12">
      <c r="A3714" s="13"/>
      <c r="B3714" s="243"/>
      <c r="C3714" s="244"/>
      <c r="D3714" s="234" t="s">
        <v>188</v>
      </c>
      <c r="E3714" s="245" t="s">
        <v>1</v>
      </c>
      <c r="F3714" s="246" t="s">
        <v>389</v>
      </c>
      <c r="G3714" s="244"/>
      <c r="H3714" s="245" t="s">
        <v>1</v>
      </c>
      <c r="I3714" s="247"/>
      <c r="J3714" s="244"/>
      <c r="K3714" s="244"/>
      <c r="L3714" s="248"/>
      <c r="M3714" s="249"/>
      <c r="N3714" s="250"/>
      <c r="O3714" s="250"/>
      <c r="P3714" s="250"/>
      <c r="Q3714" s="250"/>
      <c r="R3714" s="250"/>
      <c r="S3714" s="250"/>
      <c r="T3714" s="251"/>
      <c r="U3714" s="13"/>
      <c r="V3714" s="13"/>
      <c r="W3714" s="13"/>
      <c r="X3714" s="13"/>
      <c r="Y3714" s="13"/>
      <c r="Z3714" s="13"/>
      <c r="AA3714" s="13"/>
      <c r="AB3714" s="13"/>
      <c r="AC3714" s="13"/>
      <c r="AD3714" s="13"/>
      <c r="AE3714" s="13"/>
      <c r="AT3714" s="252" t="s">
        <v>188</v>
      </c>
      <c r="AU3714" s="252" t="s">
        <v>82</v>
      </c>
      <c r="AV3714" s="13" t="s">
        <v>80</v>
      </c>
      <c r="AW3714" s="13" t="s">
        <v>30</v>
      </c>
      <c r="AX3714" s="13" t="s">
        <v>73</v>
      </c>
      <c r="AY3714" s="252" t="s">
        <v>129</v>
      </c>
    </row>
    <row r="3715" spans="1:51" s="13" customFormat="1" ht="12">
      <c r="A3715" s="13"/>
      <c r="B3715" s="243"/>
      <c r="C3715" s="244"/>
      <c r="D3715" s="234" t="s">
        <v>188</v>
      </c>
      <c r="E3715" s="245" t="s">
        <v>1</v>
      </c>
      <c r="F3715" s="246" t="s">
        <v>2012</v>
      </c>
      <c r="G3715" s="244"/>
      <c r="H3715" s="245" t="s">
        <v>1</v>
      </c>
      <c r="I3715" s="247"/>
      <c r="J3715" s="244"/>
      <c r="K3715" s="244"/>
      <c r="L3715" s="248"/>
      <c r="M3715" s="249"/>
      <c r="N3715" s="250"/>
      <c r="O3715" s="250"/>
      <c r="P3715" s="250"/>
      <c r="Q3715" s="250"/>
      <c r="R3715" s="250"/>
      <c r="S3715" s="250"/>
      <c r="T3715" s="251"/>
      <c r="U3715" s="13"/>
      <c r="V3715" s="13"/>
      <c r="W3715" s="13"/>
      <c r="X3715" s="13"/>
      <c r="Y3715" s="13"/>
      <c r="Z3715" s="13"/>
      <c r="AA3715" s="13"/>
      <c r="AB3715" s="13"/>
      <c r="AC3715" s="13"/>
      <c r="AD3715" s="13"/>
      <c r="AE3715" s="13"/>
      <c r="AT3715" s="252" t="s">
        <v>188</v>
      </c>
      <c r="AU3715" s="252" t="s">
        <v>82</v>
      </c>
      <c r="AV3715" s="13" t="s">
        <v>80</v>
      </c>
      <c r="AW3715" s="13" t="s">
        <v>30</v>
      </c>
      <c r="AX3715" s="13" t="s">
        <v>73</v>
      </c>
      <c r="AY3715" s="252" t="s">
        <v>129</v>
      </c>
    </row>
    <row r="3716" spans="1:51" s="14" customFormat="1" ht="12">
      <c r="A3716" s="14"/>
      <c r="B3716" s="253"/>
      <c r="C3716" s="254"/>
      <c r="D3716" s="234" t="s">
        <v>188</v>
      </c>
      <c r="E3716" s="255" t="s">
        <v>1</v>
      </c>
      <c r="F3716" s="256" t="s">
        <v>2026</v>
      </c>
      <c r="G3716" s="254"/>
      <c r="H3716" s="257">
        <v>11.65</v>
      </c>
      <c r="I3716" s="258"/>
      <c r="J3716" s="254"/>
      <c r="K3716" s="254"/>
      <c r="L3716" s="259"/>
      <c r="M3716" s="260"/>
      <c r="N3716" s="261"/>
      <c r="O3716" s="261"/>
      <c r="P3716" s="261"/>
      <c r="Q3716" s="261"/>
      <c r="R3716" s="261"/>
      <c r="S3716" s="261"/>
      <c r="T3716" s="262"/>
      <c r="U3716" s="14"/>
      <c r="V3716" s="14"/>
      <c r="W3716" s="14"/>
      <c r="X3716" s="14"/>
      <c r="Y3716" s="14"/>
      <c r="Z3716" s="14"/>
      <c r="AA3716" s="14"/>
      <c r="AB3716" s="14"/>
      <c r="AC3716" s="14"/>
      <c r="AD3716" s="14"/>
      <c r="AE3716" s="14"/>
      <c r="AT3716" s="263" t="s">
        <v>188</v>
      </c>
      <c r="AU3716" s="263" t="s">
        <v>82</v>
      </c>
      <c r="AV3716" s="14" t="s">
        <v>82</v>
      </c>
      <c r="AW3716" s="14" t="s">
        <v>30</v>
      </c>
      <c r="AX3716" s="14" t="s">
        <v>73</v>
      </c>
      <c r="AY3716" s="263" t="s">
        <v>129</v>
      </c>
    </row>
    <row r="3717" spans="1:51" s="13" customFormat="1" ht="12">
      <c r="A3717" s="13"/>
      <c r="B3717" s="243"/>
      <c r="C3717" s="244"/>
      <c r="D3717" s="234" t="s">
        <v>188</v>
      </c>
      <c r="E3717" s="245" t="s">
        <v>1</v>
      </c>
      <c r="F3717" s="246" t="s">
        <v>2015</v>
      </c>
      <c r="G3717" s="244"/>
      <c r="H3717" s="245" t="s">
        <v>1</v>
      </c>
      <c r="I3717" s="247"/>
      <c r="J3717" s="244"/>
      <c r="K3717" s="244"/>
      <c r="L3717" s="248"/>
      <c r="M3717" s="249"/>
      <c r="N3717" s="250"/>
      <c r="O3717" s="250"/>
      <c r="P3717" s="250"/>
      <c r="Q3717" s="250"/>
      <c r="R3717" s="250"/>
      <c r="S3717" s="250"/>
      <c r="T3717" s="251"/>
      <c r="U3717" s="13"/>
      <c r="V3717" s="13"/>
      <c r="W3717" s="13"/>
      <c r="X3717" s="13"/>
      <c r="Y3717" s="13"/>
      <c r="Z3717" s="13"/>
      <c r="AA3717" s="13"/>
      <c r="AB3717" s="13"/>
      <c r="AC3717" s="13"/>
      <c r="AD3717" s="13"/>
      <c r="AE3717" s="13"/>
      <c r="AT3717" s="252" t="s">
        <v>188</v>
      </c>
      <c r="AU3717" s="252" t="s">
        <v>82</v>
      </c>
      <c r="AV3717" s="13" t="s">
        <v>80</v>
      </c>
      <c r="AW3717" s="13" t="s">
        <v>30</v>
      </c>
      <c r="AX3717" s="13" t="s">
        <v>73</v>
      </c>
      <c r="AY3717" s="252" t="s">
        <v>129</v>
      </c>
    </row>
    <row r="3718" spans="1:51" s="14" customFormat="1" ht="12">
      <c r="A3718" s="14"/>
      <c r="B3718" s="253"/>
      <c r="C3718" s="254"/>
      <c r="D3718" s="234" t="s">
        <v>188</v>
      </c>
      <c r="E3718" s="255" t="s">
        <v>1</v>
      </c>
      <c r="F3718" s="256" t="s">
        <v>2027</v>
      </c>
      <c r="G3718" s="254"/>
      <c r="H3718" s="257">
        <v>32.89</v>
      </c>
      <c r="I3718" s="258"/>
      <c r="J3718" s="254"/>
      <c r="K3718" s="254"/>
      <c r="L3718" s="259"/>
      <c r="M3718" s="260"/>
      <c r="N3718" s="261"/>
      <c r="O3718" s="261"/>
      <c r="P3718" s="261"/>
      <c r="Q3718" s="261"/>
      <c r="R3718" s="261"/>
      <c r="S3718" s="261"/>
      <c r="T3718" s="262"/>
      <c r="U3718" s="14"/>
      <c r="V3718" s="14"/>
      <c r="W3718" s="14"/>
      <c r="X3718" s="14"/>
      <c r="Y3718" s="14"/>
      <c r="Z3718" s="14"/>
      <c r="AA3718" s="14"/>
      <c r="AB3718" s="14"/>
      <c r="AC3718" s="14"/>
      <c r="AD3718" s="14"/>
      <c r="AE3718" s="14"/>
      <c r="AT3718" s="263" t="s">
        <v>188</v>
      </c>
      <c r="AU3718" s="263" t="s">
        <v>82</v>
      </c>
      <c r="AV3718" s="14" t="s">
        <v>82</v>
      </c>
      <c r="AW3718" s="14" t="s">
        <v>30</v>
      </c>
      <c r="AX3718" s="14" t="s">
        <v>73</v>
      </c>
      <c r="AY3718" s="263" t="s">
        <v>129</v>
      </c>
    </row>
    <row r="3719" spans="1:51" s="15" customFormat="1" ht="12">
      <c r="A3719" s="15"/>
      <c r="B3719" s="264"/>
      <c r="C3719" s="265"/>
      <c r="D3719" s="234" t="s">
        <v>188</v>
      </c>
      <c r="E3719" s="266" t="s">
        <v>1</v>
      </c>
      <c r="F3719" s="267" t="s">
        <v>197</v>
      </c>
      <c r="G3719" s="265"/>
      <c r="H3719" s="268">
        <v>110.15</v>
      </c>
      <c r="I3719" s="269"/>
      <c r="J3719" s="265"/>
      <c r="K3719" s="265"/>
      <c r="L3719" s="270"/>
      <c r="M3719" s="271"/>
      <c r="N3719" s="272"/>
      <c r="O3719" s="272"/>
      <c r="P3719" s="272"/>
      <c r="Q3719" s="272"/>
      <c r="R3719" s="272"/>
      <c r="S3719" s="272"/>
      <c r="T3719" s="273"/>
      <c r="U3719" s="15"/>
      <c r="V3719" s="15"/>
      <c r="W3719" s="15"/>
      <c r="X3719" s="15"/>
      <c r="Y3719" s="15"/>
      <c r="Z3719" s="15"/>
      <c r="AA3719" s="15"/>
      <c r="AB3719" s="15"/>
      <c r="AC3719" s="15"/>
      <c r="AD3719" s="15"/>
      <c r="AE3719" s="15"/>
      <c r="AT3719" s="274" t="s">
        <v>188</v>
      </c>
      <c r="AU3719" s="274" t="s">
        <v>82</v>
      </c>
      <c r="AV3719" s="15" t="s">
        <v>136</v>
      </c>
      <c r="AW3719" s="15" t="s">
        <v>30</v>
      </c>
      <c r="AX3719" s="15" t="s">
        <v>80</v>
      </c>
      <c r="AY3719" s="274" t="s">
        <v>129</v>
      </c>
    </row>
    <row r="3720" spans="1:63" s="12" customFormat="1" ht="22.8" customHeight="1">
      <c r="A3720" s="12"/>
      <c r="B3720" s="204"/>
      <c r="C3720" s="205"/>
      <c r="D3720" s="206" t="s">
        <v>72</v>
      </c>
      <c r="E3720" s="218" t="s">
        <v>2028</v>
      </c>
      <c r="F3720" s="218" t="s">
        <v>2029</v>
      </c>
      <c r="G3720" s="205"/>
      <c r="H3720" s="205"/>
      <c r="I3720" s="208"/>
      <c r="J3720" s="219">
        <f>BK3720</f>
        <v>0</v>
      </c>
      <c r="K3720" s="205"/>
      <c r="L3720" s="210"/>
      <c r="M3720" s="211"/>
      <c r="N3720" s="212"/>
      <c r="O3720" s="212"/>
      <c r="P3720" s="213">
        <f>SUM(P3721:P4357)</f>
        <v>0</v>
      </c>
      <c r="Q3720" s="212"/>
      <c r="R3720" s="213">
        <f>SUM(R3721:R4357)</f>
        <v>0</v>
      </c>
      <c r="S3720" s="212"/>
      <c r="T3720" s="214">
        <f>SUM(T3721:T4357)</f>
        <v>0</v>
      </c>
      <c r="U3720" s="12"/>
      <c r="V3720" s="12"/>
      <c r="W3720" s="12"/>
      <c r="X3720" s="12"/>
      <c r="Y3720" s="12"/>
      <c r="Z3720" s="12"/>
      <c r="AA3720" s="12"/>
      <c r="AB3720" s="12"/>
      <c r="AC3720" s="12"/>
      <c r="AD3720" s="12"/>
      <c r="AE3720" s="12"/>
      <c r="AR3720" s="215" t="s">
        <v>82</v>
      </c>
      <c r="AT3720" s="216" t="s">
        <v>72</v>
      </c>
      <c r="AU3720" s="216" t="s">
        <v>80</v>
      </c>
      <c r="AY3720" s="215" t="s">
        <v>129</v>
      </c>
      <c r="BK3720" s="217">
        <f>SUM(BK3721:BK4357)</f>
        <v>0</v>
      </c>
    </row>
    <row r="3721" spans="1:65" s="2" customFormat="1" ht="16.5" customHeight="1">
      <c r="A3721" s="39"/>
      <c r="B3721" s="40"/>
      <c r="C3721" s="220" t="s">
        <v>1274</v>
      </c>
      <c r="D3721" s="220" t="s">
        <v>132</v>
      </c>
      <c r="E3721" s="221" t="s">
        <v>2030</v>
      </c>
      <c r="F3721" s="222" t="s">
        <v>2031</v>
      </c>
      <c r="G3721" s="223" t="s">
        <v>187</v>
      </c>
      <c r="H3721" s="224">
        <v>1159.119</v>
      </c>
      <c r="I3721" s="225"/>
      <c r="J3721" s="226">
        <f>ROUND(I3721*H3721,2)</f>
        <v>0</v>
      </c>
      <c r="K3721" s="227"/>
      <c r="L3721" s="45"/>
      <c r="M3721" s="228" t="s">
        <v>1</v>
      </c>
      <c r="N3721" s="229" t="s">
        <v>38</v>
      </c>
      <c r="O3721" s="92"/>
      <c r="P3721" s="230">
        <f>O3721*H3721</f>
        <v>0</v>
      </c>
      <c r="Q3721" s="230">
        <v>0</v>
      </c>
      <c r="R3721" s="230">
        <f>Q3721*H3721</f>
        <v>0</v>
      </c>
      <c r="S3721" s="230">
        <v>0</v>
      </c>
      <c r="T3721" s="231">
        <f>S3721*H3721</f>
        <v>0</v>
      </c>
      <c r="U3721" s="39"/>
      <c r="V3721" s="39"/>
      <c r="W3721" s="39"/>
      <c r="X3721" s="39"/>
      <c r="Y3721" s="39"/>
      <c r="Z3721" s="39"/>
      <c r="AA3721" s="39"/>
      <c r="AB3721" s="39"/>
      <c r="AC3721" s="39"/>
      <c r="AD3721" s="39"/>
      <c r="AE3721" s="39"/>
      <c r="AR3721" s="232" t="s">
        <v>248</v>
      </c>
      <c r="AT3721" s="232" t="s">
        <v>132</v>
      </c>
      <c r="AU3721" s="232" t="s">
        <v>82</v>
      </c>
      <c r="AY3721" s="18" t="s">
        <v>129</v>
      </c>
      <c r="BE3721" s="233">
        <f>IF(N3721="základní",J3721,0)</f>
        <v>0</v>
      </c>
      <c r="BF3721" s="233">
        <f>IF(N3721="snížená",J3721,0)</f>
        <v>0</v>
      </c>
      <c r="BG3721" s="233">
        <f>IF(N3721="zákl. přenesená",J3721,0)</f>
        <v>0</v>
      </c>
      <c r="BH3721" s="233">
        <f>IF(N3721="sníž. přenesená",J3721,0)</f>
        <v>0</v>
      </c>
      <c r="BI3721" s="233">
        <f>IF(N3721="nulová",J3721,0)</f>
        <v>0</v>
      </c>
      <c r="BJ3721" s="18" t="s">
        <v>80</v>
      </c>
      <c r="BK3721" s="233">
        <f>ROUND(I3721*H3721,2)</f>
        <v>0</v>
      </c>
      <c r="BL3721" s="18" t="s">
        <v>248</v>
      </c>
      <c r="BM3721" s="232" t="s">
        <v>2032</v>
      </c>
    </row>
    <row r="3722" spans="1:47" s="2" customFormat="1" ht="12">
      <c r="A3722" s="39"/>
      <c r="B3722" s="40"/>
      <c r="C3722" s="41"/>
      <c r="D3722" s="234" t="s">
        <v>137</v>
      </c>
      <c r="E3722" s="41"/>
      <c r="F3722" s="235" t="s">
        <v>2031</v>
      </c>
      <c r="G3722" s="41"/>
      <c r="H3722" s="41"/>
      <c r="I3722" s="236"/>
      <c r="J3722" s="41"/>
      <c r="K3722" s="41"/>
      <c r="L3722" s="45"/>
      <c r="M3722" s="237"/>
      <c r="N3722" s="238"/>
      <c r="O3722" s="92"/>
      <c r="P3722" s="92"/>
      <c r="Q3722" s="92"/>
      <c r="R3722" s="92"/>
      <c r="S3722" s="92"/>
      <c r="T3722" s="93"/>
      <c r="U3722" s="39"/>
      <c r="V3722" s="39"/>
      <c r="W3722" s="39"/>
      <c r="X3722" s="39"/>
      <c r="Y3722" s="39"/>
      <c r="Z3722" s="39"/>
      <c r="AA3722" s="39"/>
      <c r="AB3722" s="39"/>
      <c r="AC3722" s="39"/>
      <c r="AD3722" s="39"/>
      <c r="AE3722" s="39"/>
      <c r="AT3722" s="18" t="s">
        <v>137</v>
      </c>
      <c r="AU3722" s="18" t="s">
        <v>82</v>
      </c>
    </row>
    <row r="3723" spans="1:51" s="13" customFormat="1" ht="12">
      <c r="A3723" s="13"/>
      <c r="B3723" s="243"/>
      <c r="C3723" s="244"/>
      <c r="D3723" s="234" t="s">
        <v>188</v>
      </c>
      <c r="E3723" s="245" t="s">
        <v>1</v>
      </c>
      <c r="F3723" s="246" t="s">
        <v>2033</v>
      </c>
      <c r="G3723" s="244"/>
      <c r="H3723" s="245" t="s">
        <v>1</v>
      </c>
      <c r="I3723" s="247"/>
      <c r="J3723" s="244"/>
      <c r="K3723" s="244"/>
      <c r="L3723" s="248"/>
      <c r="M3723" s="249"/>
      <c r="N3723" s="250"/>
      <c r="O3723" s="250"/>
      <c r="P3723" s="250"/>
      <c r="Q3723" s="250"/>
      <c r="R3723" s="250"/>
      <c r="S3723" s="250"/>
      <c r="T3723" s="251"/>
      <c r="U3723" s="13"/>
      <c r="V3723" s="13"/>
      <c r="W3723" s="13"/>
      <c r="X3723" s="13"/>
      <c r="Y3723" s="13"/>
      <c r="Z3723" s="13"/>
      <c r="AA3723" s="13"/>
      <c r="AB3723" s="13"/>
      <c r="AC3723" s="13"/>
      <c r="AD3723" s="13"/>
      <c r="AE3723" s="13"/>
      <c r="AT3723" s="252" t="s">
        <v>188</v>
      </c>
      <c r="AU3723" s="252" t="s">
        <v>82</v>
      </c>
      <c r="AV3723" s="13" t="s">
        <v>80</v>
      </c>
      <c r="AW3723" s="13" t="s">
        <v>30</v>
      </c>
      <c r="AX3723" s="13" t="s">
        <v>73</v>
      </c>
      <c r="AY3723" s="252" t="s">
        <v>129</v>
      </c>
    </row>
    <row r="3724" spans="1:51" s="13" customFormat="1" ht="12">
      <c r="A3724" s="13"/>
      <c r="B3724" s="243"/>
      <c r="C3724" s="244"/>
      <c r="D3724" s="234" t="s">
        <v>188</v>
      </c>
      <c r="E3724" s="245" t="s">
        <v>1</v>
      </c>
      <c r="F3724" s="246" t="s">
        <v>374</v>
      </c>
      <c r="G3724" s="244"/>
      <c r="H3724" s="245" t="s">
        <v>1</v>
      </c>
      <c r="I3724" s="247"/>
      <c r="J3724" s="244"/>
      <c r="K3724" s="244"/>
      <c r="L3724" s="248"/>
      <c r="M3724" s="249"/>
      <c r="N3724" s="250"/>
      <c r="O3724" s="250"/>
      <c r="P3724" s="250"/>
      <c r="Q3724" s="250"/>
      <c r="R3724" s="250"/>
      <c r="S3724" s="250"/>
      <c r="T3724" s="251"/>
      <c r="U3724" s="13"/>
      <c r="V3724" s="13"/>
      <c r="W3724" s="13"/>
      <c r="X3724" s="13"/>
      <c r="Y3724" s="13"/>
      <c r="Z3724" s="13"/>
      <c r="AA3724" s="13"/>
      <c r="AB3724" s="13"/>
      <c r="AC3724" s="13"/>
      <c r="AD3724" s="13"/>
      <c r="AE3724" s="13"/>
      <c r="AT3724" s="252" t="s">
        <v>188</v>
      </c>
      <c r="AU3724" s="252" t="s">
        <v>82</v>
      </c>
      <c r="AV3724" s="13" t="s">
        <v>80</v>
      </c>
      <c r="AW3724" s="13" t="s">
        <v>30</v>
      </c>
      <c r="AX3724" s="13" t="s">
        <v>73</v>
      </c>
      <c r="AY3724" s="252" t="s">
        <v>129</v>
      </c>
    </row>
    <row r="3725" spans="1:51" s="13" customFormat="1" ht="12">
      <c r="A3725" s="13"/>
      <c r="B3725" s="243"/>
      <c r="C3725" s="244"/>
      <c r="D3725" s="234" t="s">
        <v>188</v>
      </c>
      <c r="E3725" s="245" t="s">
        <v>1</v>
      </c>
      <c r="F3725" s="246" t="s">
        <v>1150</v>
      </c>
      <c r="G3725" s="244"/>
      <c r="H3725" s="245" t="s">
        <v>1</v>
      </c>
      <c r="I3725" s="247"/>
      <c r="J3725" s="244"/>
      <c r="K3725" s="244"/>
      <c r="L3725" s="248"/>
      <c r="M3725" s="249"/>
      <c r="N3725" s="250"/>
      <c r="O3725" s="250"/>
      <c r="P3725" s="250"/>
      <c r="Q3725" s="250"/>
      <c r="R3725" s="250"/>
      <c r="S3725" s="250"/>
      <c r="T3725" s="251"/>
      <c r="U3725" s="13"/>
      <c r="V3725" s="13"/>
      <c r="W3725" s="13"/>
      <c r="X3725" s="13"/>
      <c r="Y3725" s="13"/>
      <c r="Z3725" s="13"/>
      <c r="AA3725" s="13"/>
      <c r="AB3725" s="13"/>
      <c r="AC3725" s="13"/>
      <c r="AD3725" s="13"/>
      <c r="AE3725" s="13"/>
      <c r="AT3725" s="252" t="s">
        <v>188</v>
      </c>
      <c r="AU3725" s="252" t="s">
        <v>82</v>
      </c>
      <c r="AV3725" s="13" t="s">
        <v>80</v>
      </c>
      <c r="AW3725" s="13" t="s">
        <v>30</v>
      </c>
      <c r="AX3725" s="13" t="s">
        <v>73</v>
      </c>
      <c r="AY3725" s="252" t="s">
        <v>129</v>
      </c>
    </row>
    <row r="3726" spans="1:51" s="14" customFormat="1" ht="12">
      <c r="A3726" s="14"/>
      <c r="B3726" s="253"/>
      <c r="C3726" s="254"/>
      <c r="D3726" s="234" t="s">
        <v>188</v>
      </c>
      <c r="E3726" s="255" t="s">
        <v>1</v>
      </c>
      <c r="F3726" s="256" t="s">
        <v>2034</v>
      </c>
      <c r="G3726" s="254"/>
      <c r="H3726" s="257">
        <v>9.731</v>
      </c>
      <c r="I3726" s="258"/>
      <c r="J3726" s="254"/>
      <c r="K3726" s="254"/>
      <c r="L3726" s="259"/>
      <c r="M3726" s="260"/>
      <c r="N3726" s="261"/>
      <c r="O3726" s="261"/>
      <c r="P3726" s="261"/>
      <c r="Q3726" s="261"/>
      <c r="R3726" s="261"/>
      <c r="S3726" s="261"/>
      <c r="T3726" s="262"/>
      <c r="U3726" s="14"/>
      <c r="V3726" s="14"/>
      <c r="W3726" s="14"/>
      <c r="X3726" s="14"/>
      <c r="Y3726" s="14"/>
      <c r="Z3726" s="14"/>
      <c r="AA3726" s="14"/>
      <c r="AB3726" s="14"/>
      <c r="AC3726" s="14"/>
      <c r="AD3726" s="14"/>
      <c r="AE3726" s="14"/>
      <c r="AT3726" s="263" t="s">
        <v>188</v>
      </c>
      <c r="AU3726" s="263" t="s">
        <v>82</v>
      </c>
      <c r="AV3726" s="14" t="s">
        <v>82</v>
      </c>
      <c r="AW3726" s="14" t="s">
        <v>30</v>
      </c>
      <c r="AX3726" s="14" t="s">
        <v>73</v>
      </c>
      <c r="AY3726" s="263" t="s">
        <v>129</v>
      </c>
    </row>
    <row r="3727" spans="1:51" s="13" customFormat="1" ht="12">
      <c r="A3727" s="13"/>
      <c r="B3727" s="243"/>
      <c r="C3727" s="244"/>
      <c r="D3727" s="234" t="s">
        <v>188</v>
      </c>
      <c r="E3727" s="245" t="s">
        <v>1</v>
      </c>
      <c r="F3727" s="246" t="s">
        <v>1152</v>
      </c>
      <c r="G3727" s="244"/>
      <c r="H3727" s="245" t="s">
        <v>1</v>
      </c>
      <c r="I3727" s="247"/>
      <c r="J3727" s="244"/>
      <c r="K3727" s="244"/>
      <c r="L3727" s="248"/>
      <c r="M3727" s="249"/>
      <c r="N3727" s="250"/>
      <c r="O3727" s="250"/>
      <c r="P3727" s="250"/>
      <c r="Q3727" s="250"/>
      <c r="R3727" s="250"/>
      <c r="S3727" s="250"/>
      <c r="T3727" s="251"/>
      <c r="U3727" s="13"/>
      <c r="V3727" s="13"/>
      <c r="W3727" s="13"/>
      <c r="X3727" s="13"/>
      <c r="Y3727" s="13"/>
      <c r="Z3727" s="13"/>
      <c r="AA3727" s="13"/>
      <c r="AB3727" s="13"/>
      <c r="AC3727" s="13"/>
      <c r="AD3727" s="13"/>
      <c r="AE3727" s="13"/>
      <c r="AT3727" s="252" t="s">
        <v>188</v>
      </c>
      <c r="AU3727" s="252" t="s">
        <v>82</v>
      </c>
      <c r="AV3727" s="13" t="s">
        <v>80</v>
      </c>
      <c r="AW3727" s="13" t="s">
        <v>30</v>
      </c>
      <c r="AX3727" s="13" t="s">
        <v>73</v>
      </c>
      <c r="AY3727" s="252" t="s">
        <v>129</v>
      </c>
    </row>
    <row r="3728" spans="1:51" s="14" customFormat="1" ht="12">
      <c r="A3728" s="14"/>
      <c r="B3728" s="253"/>
      <c r="C3728" s="254"/>
      <c r="D3728" s="234" t="s">
        <v>188</v>
      </c>
      <c r="E3728" s="255" t="s">
        <v>1</v>
      </c>
      <c r="F3728" s="256" t="s">
        <v>2035</v>
      </c>
      <c r="G3728" s="254"/>
      <c r="H3728" s="257">
        <v>5.98</v>
      </c>
      <c r="I3728" s="258"/>
      <c r="J3728" s="254"/>
      <c r="K3728" s="254"/>
      <c r="L3728" s="259"/>
      <c r="M3728" s="260"/>
      <c r="N3728" s="261"/>
      <c r="O3728" s="261"/>
      <c r="P3728" s="261"/>
      <c r="Q3728" s="261"/>
      <c r="R3728" s="261"/>
      <c r="S3728" s="261"/>
      <c r="T3728" s="262"/>
      <c r="U3728" s="14"/>
      <c r="V3728" s="14"/>
      <c r="W3728" s="14"/>
      <c r="X3728" s="14"/>
      <c r="Y3728" s="14"/>
      <c r="Z3728" s="14"/>
      <c r="AA3728" s="14"/>
      <c r="AB3728" s="14"/>
      <c r="AC3728" s="14"/>
      <c r="AD3728" s="14"/>
      <c r="AE3728" s="14"/>
      <c r="AT3728" s="263" t="s">
        <v>188</v>
      </c>
      <c r="AU3728" s="263" t="s">
        <v>82</v>
      </c>
      <c r="AV3728" s="14" t="s">
        <v>82</v>
      </c>
      <c r="AW3728" s="14" t="s">
        <v>30</v>
      </c>
      <c r="AX3728" s="14" t="s">
        <v>73</v>
      </c>
      <c r="AY3728" s="263" t="s">
        <v>129</v>
      </c>
    </row>
    <row r="3729" spans="1:51" s="13" customFormat="1" ht="12">
      <c r="A3729" s="13"/>
      <c r="B3729" s="243"/>
      <c r="C3729" s="244"/>
      <c r="D3729" s="234" t="s">
        <v>188</v>
      </c>
      <c r="E3729" s="245" t="s">
        <v>1</v>
      </c>
      <c r="F3729" s="246" t="s">
        <v>1153</v>
      </c>
      <c r="G3729" s="244"/>
      <c r="H3729" s="245" t="s">
        <v>1</v>
      </c>
      <c r="I3729" s="247"/>
      <c r="J3729" s="244"/>
      <c r="K3729" s="244"/>
      <c r="L3729" s="248"/>
      <c r="M3729" s="249"/>
      <c r="N3729" s="250"/>
      <c r="O3729" s="250"/>
      <c r="P3729" s="250"/>
      <c r="Q3729" s="250"/>
      <c r="R3729" s="250"/>
      <c r="S3729" s="250"/>
      <c r="T3729" s="251"/>
      <c r="U3729" s="13"/>
      <c r="V3729" s="13"/>
      <c r="W3729" s="13"/>
      <c r="X3729" s="13"/>
      <c r="Y3729" s="13"/>
      <c r="Z3729" s="13"/>
      <c r="AA3729" s="13"/>
      <c r="AB3729" s="13"/>
      <c r="AC3729" s="13"/>
      <c r="AD3729" s="13"/>
      <c r="AE3729" s="13"/>
      <c r="AT3729" s="252" t="s">
        <v>188</v>
      </c>
      <c r="AU3729" s="252" t="s">
        <v>82</v>
      </c>
      <c r="AV3729" s="13" t="s">
        <v>80</v>
      </c>
      <c r="AW3729" s="13" t="s">
        <v>30</v>
      </c>
      <c r="AX3729" s="13" t="s">
        <v>73</v>
      </c>
      <c r="AY3729" s="252" t="s">
        <v>129</v>
      </c>
    </row>
    <row r="3730" spans="1:51" s="14" customFormat="1" ht="12">
      <c r="A3730" s="14"/>
      <c r="B3730" s="253"/>
      <c r="C3730" s="254"/>
      <c r="D3730" s="234" t="s">
        <v>188</v>
      </c>
      <c r="E3730" s="255" t="s">
        <v>1</v>
      </c>
      <c r="F3730" s="256" t="s">
        <v>2036</v>
      </c>
      <c r="G3730" s="254"/>
      <c r="H3730" s="257">
        <v>5.511</v>
      </c>
      <c r="I3730" s="258"/>
      <c r="J3730" s="254"/>
      <c r="K3730" s="254"/>
      <c r="L3730" s="259"/>
      <c r="M3730" s="260"/>
      <c r="N3730" s="261"/>
      <c r="O3730" s="261"/>
      <c r="P3730" s="261"/>
      <c r="Q3730" s="261"/>
      <c r="R3730" s="261"/>
      <c r="S3730" s="261"/>
      <c r="T3730" s="262"/>
      <c r="U3730" s="14"/>
      <c r="V3730" s="14"/>
      <c r="W3730" s="14"/>
      <c r="X3730" s="14"/>
      <c r="Y3730" s="14"/>
      <c r="Z3730" s="14"/>
      <c r="AA3730" s="14"/>
      <c r="AB3730" s="14"/>
      <c r="AC3730" s="14"/>
      <c r="AD3730" s="14"/>
      <c r="AE3730" s="14"/>
      <c r="AT3730" s="263" t="s">
        <v>188</v>
      </c>
      <c r="AU3730" s="263" t="s">
        <v>82</v>
      </c>
      <c r="AV3730" s="14" t="s">
        <v>82</v>
      </c>
      <c r="AW3730" s="14" t="s">
        <v>30</v>
      </c>
      <c r="AX3730" s="14" t="s">
        <v>73</v>
      </c>
      <c r="AY3730" s="263" t="s">
        <v>129</v>
      </c>
    </row>
    <row r="3731" spans="1:51" s="13" customFormat="1" ht="12">
      <c r="A3731" s="13"/>
      <c r="B3731" s="243"/>
      <c r="C3731" s="244"/>
      <c r="D3731" s="234" t="s">
        <v>188</v>
      </c>
      <c r="E3731" s="245" t="s">
        <v>1</v>
      </c>
      <c r="F3731" s="246" t="s">
        <v>1154</v>
      </c>
      <c r="G3731" s="244"/>
      <c r="H3731" s="245" t="s">
        <v>1</v>
      </c>
      <c r="I3731" s="247"/>
      <c r="J3731" s="244"/>
      <c r="K3731" s="244"/>
      <c r="L3731" s="248"/>
      <c r="M3731" s="249"/>
      <c r="N3731" s="250"/>
      <c r="O3731" s="250"/>
      <c r="P3731" s="250"/>
      <c r="Q3731" s="250"/>
      <c r="R3731" s="250"/>
      <c r="S3731" s="250"/>
      <c r="T3731" s="251"/>
      <c r="U3731" s="13"/>
      <c r="V3731" s="13"/>
      <c r="W3731" s="13"/>
      <c r="X3731" s="13"/>
      <c r="Y3731" s="13"/>
      <c r="Z3731" s="13"/>
      <c r="AA3731" s="13"/>
      <c r="AB3731" s="13"/>
      <c r="AC3731" s="13"/>
      <c r="AD3731" s="13"/>
      <c r="AE3731" s="13"/>
      <c r="AT3731" s="252" t="s">
        <v>188</v>
      </c>
      <c r="AU3731" s="252" t="s">
        <v>82</v>
      </c>
      <c r="AV3731" s="13" t="s">
        <v>80</v>
      </c>
      <c r="AW3731" s="13" t="s">
        <v>30</v>
      </c>
      <c r="AX3731" s="13" t="s">
        <v>73</v>
      </c>
      <c r="AY3731" s="252" t="s">
        <v>129</v>
      </c>
    </row>
    <row r="3732" spans="1:51" s="14" customFormat="1" ht="12">
      <c r="A3732" s="14"/>
      <c r="B3732" s="253"/>
      <c r="C3732" s="254"/>
      <c r="D3732" s="234" t="s">
        <v>188</v>
      </c>
      <c r="E3732" s="255" t="s">
        <v>1</v>
      </c>
      <c r="F3732" s="256" t="s">
        <v>2037</v>
      </c>
      <c r="G3732" s="254"/>
      <c r="H3732" s="257">
        <v>3.544</v>
      </c>
      <c r="I3732" s="258"/>
      <c r="J3732" s="254"/>
      <c r="K3732" s="254"/>
      <c r="L3732" s="259"/>
      <c r="M3732" s="260"/>
      <c r="N3732" s="261"/>
      <c r="O3732" s="261"/>
      <c r="P3732" s="261"/>
      <c r="Q3732" s="261"/>
      <c r="R3732" s="261"/>
      <c r="S3732" s="261"/>
      <c r="T3732" s="262"/>
      <c r="U3732" s="14"/>
      <c r="V3732" s="14"/>
      <c r="W3732" s="14"/>
      <c r="X3732" s="14"/>
      <c r="Y3732" s="14"/>
      <c r="Z3732" s="14"/>
      <c r="AA3732" s="14"/>
      <c r="AB3732" s="14"/>
      <c r="AC3732" s="14"/>
      <c r="AD3732" s="14"/>
      <c r="AE3732" s="14"/>
      <c r="AT3732" s="263" t="s">
        <v>188</v>
      </c>
      <c r="AU3732" s="263" t="s">
        <v>82</v>
      </c>
      <c r="AV3732" s="14" t="s">
        <v>82</v>
      </c>
      <c r="AW3732" s="14" t="s">
        <v>30</v>
      </c>
      <c r="AX3732" s="14" t="s">
        <v>73</v>
      </c>
      <c r="AY3732" s="263" t="s">
        <v>129</v>
      </c>
    </row>
    <row r="3733" spans="1:51" s="13" customFormat="1" ht="12">
      <c r="A3733" s="13"/>
      <c r="B3733" s="243"/>
      <c r="C3733" s="244"/>
      <c r="D3733" s="234" t="s">
        <v>188</v>
      </c>
      <c r="E3733" s="245" t="s">
        <v>1</v>
      </c>
      <c r="F3733" s="246" t="s">
        <v>1156</v>
      </c>
      <c r="G3733" s="244"/>
      <c r="H3733" s="245" t="s">
        <v>1</v>
      </c>
      <c r="I3733" s="247"/>
      <c r="J3733" s="244"/>
      <c r="K3733" s="244"/>
      <c r="L3733" s="248"/>
      <c r="M3733" s="249"/>
      <c r="N3733" s="250"/>
      <c r="O3733" s="250"/>
      <c r="P3733" s="250"/>
      <c r="Q3733" s="250"/>
      <c r="R3733" s="250"/>
      <c r="S3733" s="250"/>
      <c r="T3733" s="251"/>
      <c r="U3733" s="13"/>
      <c r="V3733" s="13"/>
      <c r="W3733" s="13"/>
      <c r="X3733" s="13"/>
      <c r="Y3733" s="13"/>
      <c r="Z3733" s="13"/>
      <c r="AA3733" s="13"/>
      <c r="AB3733" s="13"/>
      <c r="AC3733" s="13"/>
      <c r="AD3733" s="13"/>
      <c r="AE3733" s="13"/>
      <c r="AT3733" s="252" t="s">
        <v>188</v>
      </c>
      <c r="AU3733" s="252" t="s">
        <v>82</v>
      </c>
      <c r="AV3733" s="13" t="s">
        <v>80</v>
      </c>
      <c r="AW3733" s="13" t="s">
        <v>30</v>
      </c>
      <c r="AX3733" s="13" t="s">
        <v>73</v>
      </c>
      <c r="AY3733" s="252" t="s">
        <v>129</v>
      </c>
    </row>
    <row r="3734" spans="1:51" s="14" customFormat="1" ht="12">
      <c r="A3734" s="14"/>
      <c r="B3734" s="253"/>
      <c r="C3734" s="254"/>
      <c r="D3734" s="234" t="s">
        <v>188</v>
      </c>
      <c r="E3734" s="255" t="s">
        <v>1</v>
      </c>
      <c r="F3734" s="256" t="s">
        <v>2038</v>
      </c>
      <c r="G3734" s="254"/>
      <c r="H3734" s="257">
        <v>8.033</v>
      </c>
      <c r="I3734" s="258"/>
      <c r="J3734" s="254"/>
      <c r="K3734" s="254"/>
      <c r="L3734" s="259"/>
      <c r="M3734" s="260"/>
      <c r="N3734" s="261"/>
      <c r="O3734" s="261"/>
      <c r="P3734" s="261"/>
      <c r="Q3734" s="261"/>
      <c r="R3734" s="261"/>
      <c r="S3734" s="261"/>
      <c r="T3734" s="262"/>
      <c r="U3734" s="14"/>
      <c r="V3734" s="14"/>
      <c r="W3734" s="14"/>
      <c r="X3734" s="14"/>
      <c r="Y3734" s="14"/>
      <c r="Z3734" s="14"/>
      <c r="AA3734" s="14"/>
      <c r="AB3734" s="14"/>
      <c r="AC3734" s="14"/>
      <c r="AD3734" s="14"/>
      <c r="AE3734" s="14"/>
      <c r="AT3734" s="263" t="s">
        <v>188</v>
      </c>
      <c r="AU3734" s="263" t="s">
        <v>82</v>
      </c>
      <c r="AV3734" s="14" t="s">
        <v>82</v>
      </c>
      <c r="AW3734" s="14" t="s">
        <v>30</v>
      </c>
      <c r="AX3734" s="14" t="s">
        <v>73</v>
      </c>
      <c r="AY3734" s="263" t="s">
        <v>129</v>
      </c>
    </row>
    <row r="3735" spans="1:51" s="13" customFormat="1" ht="12">
      <c r="A3735" s="13"/>
      <c r="B3735" s="243"/>
      <c r="C3735" s="244"/>
      <c r="D3735" s="234" t="s">
        <v>188</v>
      </c>
      <c r="E3735" s="245" t="s">
        <v>1</v>
      </c>
      <c r="F3735" s="246" t="s">
        <v>1158</v>
      </c>
      <c r="G3735" s="244"/>
      <c r="H3735" s="245" t="s">
        <v>1</v>
      </c>
      <c r="I3735" s="247"/>
      <c r="J3735" s="244"/>
      <c r="K3735" s="244"/>
      <c r="L3735" s="248"/>
      <c r="M3735" s="249"/>
      <c r="N3735" s="250"/>
      <c r="O3735" s="250"/>
      <c r="P3735" s="250"/>
      <c r="Q3735" s="250"/>
      <c r="R3735" s="250"/>
      <c r="S3735" s="250"/>
      <c r="T3735" s="251"/>
      <c r="U3735" s="13"/>
      <c r="V3735" s="13"/>
      <c r="W3735" s="13"/>
      <c r="X3735" s="13"/>
      <c r="Y3735" s="13"/>
      <c r="Z3735" s="13"/>
      <c r="AA3735" s="13"/>
      <c r="AB3735" s="13"/>
      <c r="AC3735" s="13"/>
      <c r="AD3735" s="13"/>
      <c r="AE3735" s="13"/>
      <c r="AT3735" s="252" t="s">
        <v>188</v>
      </c>
      <c r="AU3735" s="252" t="s">
        <v>82</v>
      </c>
      <c r="AV3735" s="13" t="s">
        <v>80</v>
      </c>
      <c r="AW3735" s="13" t="s">
        <v>30</v>
      </c>
      <c r="AX3735" s="13" t="s">
        <v>73</v>
      </c>
      <c r="AY3735" s="252" t="s">
        <v>129</v>
      </c>
    </row>
    <row r="3736" spans="1:51" s="14" customFormat="1" ht="12">
      <c r="A3736" s="14"/>
      <c r="B3736" s="253"/>
      <c r="C3736" s="254"/>
      <c r="D3736" s="234" t="s">
        <v>188</v>
      </c>
      <c r="E3736" s="255" t="s">
        <v>1</v>
      </c>
      <c r="F3736" s="256" t="s">
        <v>2039</v>
      </c>
      <c r="G3736" s="254"/>
      <c r="H3736" s="257">
        <v>18.585</v>
      </c>
      <c r="I3736" s="258"/>
      <c r="J3736" s="254"/>
      <c r="K3736" s="254"/>
      <c r="L3736" s="259"/>
      <c r="M3736" s="260"/>
      <c r="N3736" s="261"/>
      <c r="O3736" s="261"/>
      <c r="P3736" s="261"/>
      <c r="Q3736" s="261"/>
      <c r="R3736" s="261"/>
      <c r="S3736" s="261"/>
      <c r="T3736" s="262"/>
      <c r="U3736" s="14"/>
      <c r="V3736" s="14"/>
      <c r="W3736" s="14"/>
      <c r="X3736" s="14"/>
      <c r="Y3736" s="14"/>
      <c r="Z3736" s="14"/>
      <c r="AA3736" s="14"/>
      <c r="AB3736" s="14"/>
      <c r="AC3736" s="14"/>
      <c r="AD3736" s="14"/>
      <c r="AE3736" s="14"/>
      <c r="AT3736" s="263" t="s">
        <v>188</v>
      </c>
      <c r="AU3736" s="263" t="s">
        <v>82</v>
      </c>
      <c r="AV3736" s="14" t="s">
        <v>82</v>
      </c>
      <c r="AW3736" s="14" t="s">
        <v>30</v>
      </c>
      <c r="AX3736" s="14" t="s">
        <v>73</v>
      </c>
      <c r="AY3736" s="263" t="s">
        <v>129</v>
      </c>
    </row>
    <row r="3737" spans="1:51" s="13" customFormat="1" ht="12">
      <c r="A3737" s="13"/>
      <c r="B3737" s="243"/>
      <c r="C3737" s="244"/>
      <c r="D3737" s="234" t="s">
        <v>188</v>
      </c>
      <c r="E3737" s="245" t="s">
        <v>1</v>
      </c>
      <c r="F3737" s="246" t="s">
        <v>1159</v>
      </c>
      <c r="G3737" s="244"/>
      <c r="H3737" s="245" t="s">
        <v>1</v>
      </c>
      <c r="I3737" s="247"/>
      <c r="J3737" s="244"/>
      <c r="K3737" s="244"/>
      <c r="L3737" s="248"/>
      <c r="M3737" s="249"/>
      <c r="N3737" s="250"/>
      <c r="O3737" s="250"/>
      <c r="P3737" s="250"/>
      <c r="Q3737" s="250"/>
      <c r="R3737" s="250"/>
      <c r="S3737" s="250"/>
      <c r="T3737" s="251"/>
      <c r="U3737" s="13"/>
      <c r="V3737" s="13"/>
      <c r="W3737" s="13"/>
      <c r="X3737" s="13"/>
      <c r="Y3737" s="13"/>
      <c r="Z3737" s="13"/>
      <c r="AA3737" s="13"/>
      <c r="AB3737" s="13"/>
      <c r="AC3737" s="13"/>
      <c r="AD3737" s="13"/>
      <c r="AE3737" s="13"/>
      <c r="AT3737" s="252" t="s">
        <v>188</v>
      </c>
      <c r="AU3737" s="252" t="s">
        <v>82</v>
      </c>
      <c r="AV3737" s="13" t="s">
        <v>80</v>
      </c>
      <c r="AW3737" s="13" t="s">
        <v>30</v>
      </c>
      <c r="AX3737" s="13" t="s">
        <v>73</v>
      </c>
      <c r="AY3737" s="252" t="s">
        <v>129</v>
      </c>
    </row>
    <row r="3738" spans="1:51" s="14" customFormat="1" ht="12">
      <c r="A3738" s="14"/>
      <c r="B3738" s="253"/>
      <c r="C3738" s="254"/>
      <c r="D3738" s="234" t="s">
        <v>188</v>
      </c>
      <c r="E3738" s="255" t="s">
        <v>1</v>
      </c>
      <c r="F3738" s="256" t="s">
        <v>2040</v>
      </c>
      <c r="G3738" s="254"/>
      <c r="H3738" s="257">
        <v>24.675</v>
      </c>
      <c r="I3738" s="258"/>
      <c r="J3738" s="254"/>
      <c r="K3738" s="254"/>
      <c r="L3738" s="259"/>
      <c r="M3738" s="260"/>
      <c r="N3738" s="261"/>
      <c r="O3738" s="261"/>
      <c r="P3738" s="261"/>
      <c r="Q3738" s="261"/>
      <c r="R3738" s="261"/>
      <c r="S3738" s="261"/>
      <c r="T3738" s="262"/>
      <c r="U3738" s="14"/>
      <c r="V3738" s="14"/>
      <c r="W3738" s="14"/>
      <c r="X3738" s="14"/>
      <c r="Y3738" s="14"/>
      <c r="Z3738" s="14"/>
      <c r="AA3738" s="14"/>
      <c r="AB3738" s="14"/>
      <c r="AC3738" s="14"/>
      <c r="AD3738" s="14"/>
      <c r="AE3738" s="14"/>
      <c r="AT3738" s="263" t="s">
        <v>188</v>
      </c>
      <c r="AU3738" s="263" t="s">
        <v>82</v>
      </c>
      <c r="AV3738" s="14" t="s">
        <v>82</v>
      </c>
      <c r="AW3738" s="14" t="s">
        <v>30</v>
      </c>
      <c r="AX3738" s="14" t="s">
        <v>73</v>
      </c>
      <c r="AY3738" s="263" t="s">
        <v>129</v>
      </c>
    </row>
    <row r="3739" spans="1:51" s="13" customFormat="1" ht="12">
      <c r="A3739" s="13"/>
      <c r="B3739" s="243"/>
      <c r="C3739" s="244"/>
      <c r="D3739" s="234" t="s">
        <v>188</v>
      </c>
      <c r="E3739" s="245" t="s">
        <v>1</v>
      </c>
      <c r="F3739" s="246" t="s">
        <v>1160</v>
      </c>
      <c r="G3739" s="244"/>
      <c r="H3739" s="245" t="s">
        <v>1</v>
      </c>
      <c r="I3739" s="247"/>
      <c r="J3739" s="244"/>
      <c r="K3739" s="244"/>
      <c r="L3739" s="248"/>
      <c r="M3739" s="249"/>
      <c r="N3739" s="250"/>
      <c r="O3739" s="250"/>
      <c r="P3739" s="250"/>
      <c r="Q3739" s="250"/>
      <c r="R3739" s="250"/>
      <c r="S3739" s="250"/>
      <c r="T3739" s="251"/>
      <c r="U3739" s="13"/>
      <c r="V3739" s="13"/>
      <c r="W3739" s="13"/>
      <c r="X3739" s="13"/>
      <c r="Y3739" s="13"/>
      <c r="Z3739" s="13"/>
      <c r="AA3739" s="13"/>
      <c r="AB3739" s="13"/>
      <c r="AC3739" s="13"/>
      <c r="AD3739" s="13"/>
      <c r="AE3739" s="13"/>
      <c r="AT3739" s="252" t="s">
        <v>188</v>
      </c>
      <c r="AU3739" s="252" t="s">
        <v>82</v>
      </c>
      <c r="AV3739" s="13" t="s">
        <v>80</v>
      </c>
      <c r="AW3739" s="13" t="s">
        <v>30</v>
      </c>
      <c r="AX3739" s="13" t="s">
        <v>73</v>
      </c>
      <c r="AY3739" s="252" t="s">
        <v>129</v>
      </c>
    </row>
    <row r="3740" spans="1:51" s="14" customFormat="1" ht="12">
      <c r="A3740" s="14"/>
      <c r="B3740" s="253"/>
      <c r="C3740" s="254"/>
      <c r="D3740" s="234" t="s">
        <v>188</v>
      </c>
      <c r="E3740" s="255" t="s">
        <v>1</v>
      </c>
      <c r="F3740" s="256" t="s">
        <v>2041</v>
      </c>
      <c r="G3740" s="254"/>
      <c r="H3740" s="257">
        <v>12.075</v>
      </c>
      <c r="I3740" s="258"/>
      <c r="J3740" s="254"/>
      <c r="K3740" s="254"/>
      <c r="L3740" s="259"/>
      <c r="M3740" s="260"/>
      <c r="N3740" s="261"/>
      <c r="O3740" s="261"/>
      <c r="P3740" s="261"/>
      <c r="Q3740" s="261"/>
      <c r="R3740" s="261"/>
      <c r="S3740" s="261"/>
      <c r="T3740" s="262"/>
      <c r="U3740" s="14"/>
      <c r="V3740" s="14"/>
      <c r="W3740" s="14"/>
      <c r="X3740" s="14"/>
      <c r="Y3740" s="14"/>
      <c r="Z3740" s="14"/>
      <c r="AA3740" s="14"/>
      <c r="AB3740" s="14"/>
      <c r="AC3740" s="14"/>
      <c r="AD3740" s="14"/>
      <c r="AE3740" s="14"/>
      <c r="AT3740" s="263" t="s">
        <v>188</v>
      </c>
      <c r="AU3740" s="263" t="s">
        <v>82</v>
      </c>
      <c r="AV3740" s="14" t="s">
        <v>82</v>
      </c>
      <c r="AW3740" s="14" t="s">
        <v>30</v>
      </c>
      <c r="AX3740" s="14" t="s">
        <v>73</v>
      </c>
      <c r="AY3740" s="263" t="s">
        <v>129</v>
      </c>
    </row>
    <row r="3741" spans="1:51" s="13" customFormat="1" ht="12">
      <c r="A3741" s="13"/>
      <c r="B3741" s="243"/>
      <c r="C3741" s="244"/>
      <c r="D3741" s="234" t="s">
        <v>188</v>
      </c>
      <c r="E3741" s="245" t="s">
        <v>1</v>
      </c>
      <c r="F3741" s="246" t="s">
        <v>1161</v>
      </c>
      <c r="G3741" s="244"/>
      <c r="H3741" s="245" t="s">
        <v>1</v>
      </c>
      <c r="I3741" s="247"/>
      <c r="J3741" s="244"/>
      <c r="K3741" s="244"/>
      <c r="L3741" s="248"/>
      <c r="M3741" s="249"/>
      <c r="N3741" s="250"/>
      <c r="O3741" s="250"/>
      <c r="P3741" s="250"/>
      <c r="Q3741" s="250"/>
      <c r="R3741" s="250"/>
      <c r="S3741" s="250"/>
      <c r="T3741" s="251"/>
      <c r="U3741" s="13"/>
      <c r="V3741" s="13"/>
      <c r="W3741" s="13"/>
      <c r="X3741" s="13"/>
      <c r="Y3741" s="13"/>
      <c r="Z3741" s="13"/>
      <c r="AA3741" s="13"/>
      <c r="AB3741" s="13"/>
      <c r="AC3741" s="13"/>
      <c r="AD3741" s="13"/>
      <c r="AE3741" s="13"/>
      <c r="AT3741" s="252" t="s">
        <v>188</v>
      </c>
      <c r="AU3741" s="252" t="s">
        <v>82</v>
      </c>
      <c r="AV3741" s="13" t="s">
        <v>80</v>
      </c>
      <c r="AW3741" s="13" t="s">
        <v>30</v>
      </c>
      <c r="AX3741" s="13" t="s">
        <v>73</v>
      </c>
      <c r="AY3741" s="252" t="s">
        <v>129</v>
      </c>
    </row>
    <row r="3742" spans="1:51" s="14" customFormat="1" ht="12">
      <c r="A3742" s="14"/>
      <c r="B3742" s="253"/>
      <c r="C3742" s="254"/>
      <c r="D3742" s="234" t="s">
        <v>188</v>
      </c>
      <c r="E3742" s="255" t="s">
        <v>1</v>
      </c>
      <c r="F3742" s="256" t="s">
        <v>2042</v>
      </c>
      <c r="G3742" s="254"/>
      <c r="H3742" s="257">
        <v>11.813</v>
      </c>
      <c r="I3742" s="258"/>
      <c r="J3742" s="254"/>
      <c r="K3742" s="254"/>
      <c r="L3742" s="259"/>
      <c r="M3742" s="260"/>
      <c r="N3742" s="261"/>
      <c r="O3742" s="261"/>
      <c r="P3742" s="261"/>
      <c r="Q3742" s="261"/>
      <c r="R3742" s="261"/>
      <c r="S3742" s="261"/>
      <c r="T3742" s="262"/>
      <c r="U3742" s="14"/>
      <c r="V3742" s="14"/>
      <c r="W3742" s="14"/>
      <c r="X3742" s="14"/>
      <c r="Y3742" s="14"/>
      <c r="Z3742" s="14"/>
      <c r="AA3742" s="14"/>
      <c r="AB3742" s="14"/>
      <c r="AC3742" s="14"/>
      <c r="AD3742" s="14"/>
      <c r="AE3742" s="14"/>
      <c r="AT3742" s="263" t="s">
        <v>188</v>
      </c>
      <c r="AU3742" s="263" t="s">
        <v>82</v>
      </c>
      <c r="AV3742" s="14" t="s">
        <v>82</v>
      </c>
      <c r="AW3742" s="14" t="s">
        <v>30</v>
      </c>
      <c r="AX3742" s="14" t="s">
        <v>73</v>
      </c>
      <c r="AY3742" s="263" t="s">
        <v>129</v>
      </c>
    </row>
    <row r="3743" spans="1:51" s="13" customFormat="1" ht="12">
      <c r="A3743" s="13"/>
      <c r="B3743" s="243"/>
      <c r="C3743" s="244"/>
      <c r="D3743" s="234" t="s">
        <v>188</v>
      </c>
      <c r="E3743" s="245" t="s">
        <v>1</v>
      </c>
      <c r="F3743" s="246" t="s">
        <v>1162</v>
      </c>
      <c r="G3743" s="244"/>
      <c r="H3743" s="245" t="s">
        <v>1</v>
      </c>
      <c r="I3743" s="247"/>
      <c r="J3743" s="244"/>
      <c r="K3743" s="244"/>
      <c r="L3743" s="248"/>
      <c r="M3743" s="249"/>
      <c r="N3743" s="250"/>
      <c r="O3743" s="250"/>
      <c r="P3743" s="250"/>
      <c r="Q3743" s="250"/>
      <c r="R3743" s="250"/>
      <c r="S3743" s="250"/>
      <c r="T3743" s="251"/>
      <c r="U3743" s="13"/>
      <c r="V3743" s="13"/>
      <c r="W3743" s="13"/>
      <c r="X3743" s="13"/>
      <c r="Y3743" s="13"/>
      <c r="Z3743" s="13"/>
      <c r="AA3743" s="13"/>
      <c r="AB3743" s="13"/>
      <c r="AC3743" s="13"/>
      <c r="AD3743" s="13"/>
      <c r="AE3743" s="13"/>
      <c r="AT3743" s="252" t="s">
        <v>188</v>
      </c>
      <c r="AU3743" s="252" t="s">
        <v>82</v>
      </c>
      <c r="AV3743" s="13" t="s">
        <v>80</v>
      </c>
      <c r="AW3743" s="13" t="s">
        <v>30</v>
      </c>
      <c r="AX3743" s="13" t="s">
        <v>73</v>
      </c>
      <c r="AY3743" s="252" t="s">
        <v>129</v>
      </c>
    </row>
    <row r="3744" spans="1:51" s="14" customFormat="1" ht="12">
      <c r="A3744" s="14"/>
      <c r="B3744" s="253"/>
      <c r="C3744" s="254"/>
      <c r="D3744" s="234" t="s">
        <v>188</v>
      </c>
      <c r="E3744" s="255" t="s">
        <v>1</v>
      </c>
      <c r="F3744" s="256" t="s">
        <v>2041</v>
      </c>
      <c r="G3744" s="254"/>
      <c r="H3744" s="257">
        <v>12.075</v>
      </c>
      <c r="I3744" s="258"/>
      <c r="J3744" s="254"/>
      <c r="K3744" s="254"/>
      <c r="L3744" s="259"/>
      <c r="M3744" s="260"/>
      <c r="N3744" s="261"/>
      <c r="O3744" s="261"/>
      <c r="P3744" s="261"/>
      <c r="Q3744" s="261"/>
      <c r="R3744" s="261"/>
      <c r="S3744" s="261"/>
      <c r="T3744" s="262"/>
      <c r="U3744" s="14"/>
      <c r="V3744" s="14"/>
      <c r="W3744" s="14"/>
      <c r="X3744" s="14"/>
      <c r="Y3744" s="14"/>
      <c r="Z3744" s="14"/>
      <c r="AA3744" s="14"/>
      <c r="AB3744" s="14"/>
      <c r="AC3744" s="14"/>
      <c r="AD3744" s="14"/>
      <c r="AE3744" s="14"/>
      <c r="AT3744" s="263" t="s">
        <v>188</v>
      </c>
      <c r="AU3744" s="263" t="s">
        <v>82</v>
      </c>
      <c r="AV3744" s="14" t="s">
        <v>82</v>
      </c>
      <c r="AW3744" s="14" t="s">
        <v>30</v>
      </c>
      <c r="AX3744" s="14" t="s">
        <v>73</v>
      </c>
      <c r="AY3744" s="263" t="s">
        <v>129</v>
      </c>
    </row>
    <row r="3745" spans="1:51" s="13" customFormat="1" ht="12">
      <c r="A3745" s="13"/>
      <c r="B3745" s="243"/>
      <c r="C3745" s="244"/>
      <c r="D3745" s="234" t="s">
        <v>188</v>
      </c>
      <c r="E3745" s="245" t="s">
        <v>1</v>
      </c>
      <c r="F3745" s="246" t="s">
        <v>1163</v>
      </c>
      <c r="G3745" s="244"/>
      <c r="H3745" s="245" t="s">
        <v>1</v>
      </c>
      <c r="I3745" s="247"/>
      <c r="J3745" s="244"/>
      <c r="K3745" s="244"/>
      <c r="L3745" s="248"/>
      <c r="M3745" s="249"/>
      <c r="N3745" s="250"/>
      <c r="O3745" s="250"/>
      <c r="P3745" s="250"/>
      <c r="Q3745" s="250"/>
      <c r="R3745" s="250"/>
      <c r="S3745" s="250"/>
      <c r="T3745" s="251"/>
      <c r="U3745" s="13"/>
      <c r="V3745" s="13"/>
      <c r="W3745" s="13"/>
      <c r="X3745" s="13"/>
      <c r="Y3745" s="13"/>
      <c r="Z3745" s="13"/>
      <c r="AA3745" s="13"/>
      <c r="AB3745" s="13"/>
      <c r="AC3745" s="13"/>
      <c r="AD3745" s="13"/>
      <c r="AE3745" s="13"/>
      <c r="AT3745" s="252" t="s">
        <v>188</v>
      </c>
      <c r="AU3745" s="252" t="s">
        <v>82</v>
      </c>
      <c r="AV3745" s="13" t="s">
        <v>80</v>
      </c>
      <c r="AW3745" s="13" t="s">
        <v>30</v>
      </c>
      <c r="AX3745" s="13" t="s">
        <v>73</v>
      </c>
      <c r="AY3745" s="252" t="s">
        <v>129</v>
      </c>
    </row>
    <row r="3746" spans="1:51" s="14" customFormat="1" ht="12">
      <c r="A3746" s="14"/>
      <c r="B3746" s="253"/>
      <c r="C3746" s="254"/>
      <c r="D3746" s="234" t="s">
        <v>188</v>
      </c>
      <c r="E3746" s="255" t="s">
        <v>1</v>
      </c>
      <c r="F3746" s="256" t="s">
        <v>2041</v>
      </c>
      <c r="G3746" s="254"/>
      <c r="H3746" s="257">
        <v>12.075</v>
      </c>
      <c r="I3746" s="258"/>
      <c r="J3746" s="254"/>
      <c r="K3746" s="254"/>
      <c r="L3746" s="259"/>
      <c r="M3746" s="260"/>
      <c r="N3746" s="261"/>
      <c r="O3746" s="261"/>
      <c r="P3746" s="261"/>
      <c r="Q3746" s="261"/>
      <c r="R3746" s="261"/>
      <c r="S3746" s="261"/>
      <c r="T3746" s="262"/>
      <c r="U3746" s="14"/>
      <c r="V3746" s="14"/>
      <c r="W3746" s="14"/>
      <c r="X3746" s="14"/>
      <c r="Y3746" s="14"/>
      <c r="Z3746" s="14"/>
      <c r="AA3746" s="14"/>
      <c r="AB3746" s="14"/>
      <c r="AC3746" s="14"/>
      <c r="AD3746" s="14"/>
      <c r="AE3746" s="14"/>
      <c r="AT3746" s="263" t="s">
        <v>188</v>
      </c>
      <c r="AU3746" s="263" t="s">
        <v>82</v>
      </c>
      <c r="AV3746" s="14" t="s">
        <v>82</v>
      </c>
      <c r="AW3746" s="14" t="s">
        <v>30</v>
      </c>
      <c r="AX3746" s="14" t="s">
        <v>73</v>
      </c>
      <c r="AY3746" s="263" t="s">
        <v>129</v>
      </c>
    </row>
    <row r="3747" spans="1:51" s="13" customFormat="1" ht="12">
      <c r="A3747" s="13"/>
      <c r="B3747" s="243"/>
      <c r="C3747" s="244"/>
      <c r="D3747" s="234" t="s">
        <v>188</v>
      </c>
      <c r="E3747" s="245" t="s">
        <v>1</v>
      </c>
      <c r="F3747" s="246" t="s">
        <v>1164</v>
      </c>
      <c r="G3747" s="244"/>
      <c r="H3747" s="245" t="s">
        <v>1</v>
      </c>
      <c r="I3747" s="247"/>
      <c r="J3747" s="244"/>
      <c r="K3747" s="244"/>
      <c r="L3747" s="248"/>
      <c r="M3747" s="249"/>
      <c r="N3747" s="250"/>
      <c r="O3747" s="250"/>
      <c r="P3747" s="250"/>
      <c r="Q3747" s="250"/>
      <c r="R3747" s="250"/>
      <c r="S3747" s="250"/>
      <c r="T3747" s="251"/>
      <c r="U3747" s="13"/>
      <c r="V3747" s="13"/>
      <c r="W3747" s="13"/>
      <c r="X3747" s="13"/>
      <c r="Y3747" s="13"/>
      <c r="Z3747" s="13"/>
      <c r="AA3747" s="13"/>
      <c r="AB3747" s="13"/>
      <c r="AC3747" s="13"/>
      <c r="AD3747" s="13"/>
      <c r="AE3747" s="13"/>
      <c r="AT3747" s="252" t="s">
        <v>188</v>
      </c>
      <c r="AU3747" s="252" t="s">
        <v>82</v>
      </c>
      <c r="AV3747" s="13" t="s">
        <v>80</v>
      </c>
      <c r="AW3747" s="13" t="s">
        <v>30</v>
      </c>
      <c r="AX3747" s="13" t="s">
        <v>73</v>
      </c>
      <c r="AY3747" s="252" t="s">
        <v>129</v>
      </c>
    </row>
    <row r="3748" spans="1:51" s="14" customFormat="1" ht="12">
      <c r="A3748" s="14"/>
      <c r="B3748" s="253"/>
      <c r="C3748" s="254"/>
      <c r="D3748" s="234" t="s">
        <v>188</v>
      </c>
      <c r="E3748" s="255" t="s">
        <v>1</v>
      </c>
      <c r="F3748" s="256" t="s">
        <v>2041</v>
      </c>
      <c r="G3748" s="254"/>
      <c r="H3748" s="257">
        <v>12.075</v>
      </c>
      <c r="I3748" s="258"/>
      <c r="J3748" s="254"/>
      <c r="K3748" s="254"/>
      <c r="L3748" s="259"/>
      <c r="M3748" s="260"/>
      <c r="N3748" s="261"/>
      <c r="O3748" s="261"/>
      <c r="P3748" s="261"/>
      <c r="Q3748" s="261"/>
      <c r="R3748" s="261"/>
      <c r="S3748" s="261"/>
      <c r="T3748" s="262"/>
      <c r="U3748" s="14"/>
      <c r="V3748" s="14"/>
      <c r="W3748" s="14"/>
      <c r="X3748" s="14"/>
      <c r="Y3748" s="14"/>
      <c r="Z3748" s="14"/>
      <c r="AA3748" s="14"/>
      <c r="AB3748" s="14"/>
      <c r="AC3748" s="14"/>
      <c r="AD3748" s="14"/>
      <c r="AE3748" s="14"/>
      <c r="AT3748" s="263" t="s">
        <v>188</v>
      </c>
      <c r="AU3748" s="263" t="s">
        <v>82</v>
      </c>
      <c r="AV3748" s="14" t="s">
        <v>82</v>
      </c>
      <c r="AW3748" s="14" t="s">
        <v>30</v>
      </c>
      <c r="AX3748" s="14" t="s">
        <v>73</v>
      </c>
      <c r="AY3748" s="263" t="s">
        <v>129</v>
      </c>
    </row>
    <row r="3749" spans="1:51" s="16" customFormat="1" ht="12">
      <c r="A3749" s="16"/>
      <c r="B3749" s="286"/>
      <c r="C3749" s="287"/>
      <c r="D3749" s="234" t="s">
        <v>188</v>
      </c>
      <c r="E3749" s="288" t="s">
        <v>1</v>
      </c>
      <c r="F3749" s="289" t="s">
        <v>451</v>
      </c>
      <c r="G3749" s="287"/>
      <c r="H3749" s="290">
        <v>136.172</v>
      </c>
      <c r="I3749" s="291"/>
      <c r="J3749" s="287"/>
      <c r="K3749" s="287"/>
      <c r="L3749" s="292"/>
      <c r="M3749" s="293"/>
      <c r="N3749" s="294"/>
      <c r="O3749" s="294"/>
      <c r="P3749" s="294"/>
      <c r="Q3749" s="294"/>
      <c r="R3749" s="294"/>
      <c r="S3749" s="294"/>
      <c r="T3749" s="295"/>
      <c r="U3749" s="16"/>
      <c r="V3749" s="16"/>
      <c r="W3749" s="16"/>
      <c r="X3749" s="16"/>
      <c r="Y3749" s="16"/>
      <c r="Z3749" s="16"/>
      <c r="AA3749" s="16"/>
      <c r="AB3749" s="16"/>
      <c r="AC3749" s="16"/>
      <c r="AD3749" s="16"/>
      <c r="AE3749" s="16"/>
      <c r="AT3749" s="296" t="s">
        <v>188</v>
      </c>
      <c r="AU3749" s="296" t="s">
        <v>82</v>
      </c>
      <c r="AV3749" s="16" t="s">
        <v>141</v>
      </c>
      <c r="AW3749" s="16" t="s">
        <v>30</v>
      </c>
      <c r="AX3749" s="16" t="s">
        <v>73</v>
      </c>
      <c r="AY3749" s="296" t="s">
        <v>129</v>
      </c>
    </row>
    <row r="3750" spans="1:51" s="13" customFormat="1" ht="12">
      <c r="A3750" s="13"/>
      <c r="B3750" s="243"/>
      <c r="C3750" s="244"/>
      <c r="D3750" s="234" t="s">
        <v>188</v>
      </c>
      <c r="E3750" s="245" t="s">
        <v>1</v>
      </c>
      <c r="F3750" s="246" t="s">
        <v>389</v>
      </c>
      <c r="G3750" s="244"/>
      <c r="H3750" s="245" t="s">
        <v>1</v>
      </c>
      <c r="I3750" s="247"/>
      <c r="J3750" s="244"/>
      <c r="K3750" s="244"/>
      <c r="L3750" s="248"/>
      <c r="M3750" s="249"/>
      <c r="N3750" s="250"/>
      <c r="O3750" s="250"/>
      <c r="P3750" s="250"/>
      <c r="Q3750" s="250"/>
      <c r="R3750" s="250"/>
      <c r="S3750" s="250"/>
      <c r="T3750" s="251"/>
      <c r="U3750" s="13"/>
      <c r="V3750" s="13"/>
      <c r="W3750" s="13"/>
      <c r="X3750" s="13"/>
      <c r="Y3750" s="13"/>
      <c r="Z3750" s="13"/>
      <c r="AA3750" s="13"/>
      <c r="AB3750" s="13"/>
      <c r="AC3750" s="13"/>
      <c r="AD3750" s="13"/>
      <c r="AE3750" s="13"/>
      <c r="AT3750" s="252" t="s">
        <v>188</v>
      </c>
      <c r="AU3750" s="252" t="s">
        <v>82</v>
      </c>
      <c r="AV3750" s="13" t="s">
        <v>80</v>
      </c>
      <c r="AW3750" s="13" t="s">
        <v>30</v>
      </c>
      <c r="AX3750" s="13" t="s">
        <v>73</v>
      </c>
      <c r="AY3750" s="252" t="s">
        <v>129</v>
      </c>
    </row>
    <row r="3751" spans="1:51" s="13" customFormat="1" ht="12">
      <c r="A3751" s="13"/>
      <c r="B3751" s="243"/>
      <c r="C3751" s="244"/>
      <c r="D3751" s="234" t="s">
        <v>188</v>
      </c>
      <c r="E3751" s="245" t="s">
        <v>1</v>
      </c>
      <c r="F3751" s="246" t="s">
        <v>1165</v>
      </c>
      <c r="G3751" s="244"/>
      <c r="H3751" s="245" t="s">
        <v>1</v>
      </c>
      <c r="I3751" s="247"/>
      <c r="J3751" s="244"/>
      <c r="K3751" s="244"/>
      <c r="L3751" s="248"/>
      <c r="M3751" s="249"/>
      <c r="N3751" s="250"/>
      <c r="O3751" s="250"/>
      <c r="P3751" s="250"/>
      <c r="Q3751" s="250"/>
      <c r="R3751" s="250"/>
      <c r="S3751" s="250"/>
      <c r="T3751" s="251"/>
      <c r="U3751" s="13"/>
      <c r="V3751" s="13"/>
      <c r="W3751" s="13"/>
      <c r="X3751" s="13"/>
      <c r="Y3751" s="13"/>
      <c r="Z3751" s="13"/>
      <c r="AA3751" s="13"/>
      <c r="AB3751" s="13"/>
      <c r="AC3751" s="13"/>
      <c r="AD3751" s="13"/>
      <c r="AE3751" s="13"/>
      <c r="AT3751" s="252" t="s">
        <v>188</v>
      </c>
      <c r="AU3751" s="252" t="s">
        <v>82</v>
      </c>
      <c r="AV3751" s="13" t="s">
        <v>80</v>
      </c>
      <c r="AW3751" s="13" t="s">
        <v>30</v>
      </c>
      <c r="AX3751" s="13" t="s">
        <v>73</v>
      </c>
      <c r="AY3751" s="252" t="s">
        <v>129</v>
      </c>
    </row>
    <row r="3752" spans="1:51" s="14" customFormat="1" ht="12">
      <c r="A3752" s="14"/>
      <c r="B3752" s="253"/>
      <c r="C3752" s="254"/>
      <c r="D3752" s="234" t="s">
        <v>188</v>
      </c>
      <c r="E3752" s="255" t="s">
        <v>1</v>
      </c>
      <c r="F3752" s="256" t="s">
        <v>2043</v>
      </c>
      <c r="G3752" s="254"/>
      <c r="H3752" s="257">
        <v>11.608</v>
      </c>
      <c r="I3752" s="258"/>
      <c r="J3752" s="254"/>
      <c r="K3752" s="254"/>
      <c r="L3752" s="259"/>
      <c r="M3752" s="260"/>
      <c r="N3752" s="261"/>
      <c r="O3752" s="261"/>
      <c r="P3752" s="261"/>
      <c r="Q3752" s="261"/>
      <c r="R3752" s="261"/>
      <c r="S3752" s="261"/>
      <c r="T3752" s="262"/>
      <c r="U3752" s="14"/>
      <c r="V3752" s="14"/>
      <c r="W3752" s="14"/>
      <c r="X3752" s="14"/>
      <c r="Y3752" s="14"/>
      <c r="Z3752" s="14"/>
      <c r="AA3752" s="14"/>
      <c r="AB3752" s="14"/>
      <c r="AC3752" s="14"/>
      <c r="AD3752" s="14"/>
      <c r="AE3752" s="14"/>
      <c r="AT3752" s="263" t="s">
        <v>188</v>
      </c>
      <c r="AU3752" s="263" t="s">
        <v>82</v>
      </c>
      <c r="AV3752" s="14" t="s">
        <v>82</v>
      </c>
      <c r="AW3752" s="14" t="s">
        <v>30</v>
      </c>
      <c r="AX3752" s="14" t="s">
        <v>73</v>
      </c>
      <c r="AY3752" s="263" t="s">
        <v>129</v>
      </c>
    </row>
    <row r="3753" spans="1:51" s="13" customFormat="1" ht="12">
      <c r="A3753" s="13"/>
      <c r="B3753" s="243"/>
      <c r="C3753" s="244"/>
      <c r="D3753" s="234" t="s">
        <v>188</v>
      </c>
      <c r="E3753" s="245" t="s">
        <v>1</v>
      </c>
      <c r="F3753" s="246" t="s">
        <v>1167</v>
      </c>
      <c r="G3753" s="244"/>
      <c r="H3753" s="245" t="s">
        <v>1</v>
      </c>
      <c r="I3753" s="247"/>
      <c r="J3753" s="244"/>
      <c r="K3753" s="244"/>
      <c r="L3753" s="248"/>
      <c r="M3753" s="249"/>
      <c r="N3753" s="250"/>
      <c r="O3753" s="250"/>
      <c r="P3753" s="250"/>
      <c r="Q3753" s="250"/>
      <c r="R3753" s="250"/>
      <c r="S3753" s="250"/>
      <c r="T3753" s="251"/>
      <c r="U3753" s="13"/>
      <c r="V3753" s="13"/>
      <c r="W3753" s="13"/>
      <c r="X3753" s="13"/>
      <c r="Y3753" s="13"/>
      <c r="Z3753" s="13"/>
      <c r="AA3753" s="13"/>
      <c r="AB3753" s="13"/>
      <c r="AC3753" s="13"/>
      <c r="AD3753" s="13"/>
      <c r="AE3753" s="13"/>
      <c r="AT3753" s="252" t="s">
        <v>188</v>
      </c>
      <c r="AU3753" s="252" t="s">
        <v>82</v>
      </c>
      <c r="AV3753" s="13" t="s">
        <v>80</v>
      </c>
      <c r="AW3753" s="13" t="s">
        <v>30</v>
      </c>
      <c r="AX3753" s="13" t="s">
        <v>73</v>
      </c>
      <c r="AY3753" s="252" t="s">
        <v>129</v>
      </c>
    </row>
    <row r="3754" spans="1:51" s="14" customFormat="1" ht="12">
      <c r="A3754" s="14"/>
      <c r="B3754" s="253"/>
      <c r="C3754" s="254"/>
      <c r="D3754" s="234" t="s">
        <v>188</v>
      </c>
      <c r="E3754" s="255" t="s">
        <v>1</v>
      </c>
      <c r="F3754" s="256" t="s">
        <v>2044</v>
      </c>
      <c r="G3754" s="254"/>
      <c r="H3754" s="257">
        <v>10.853</v>
      </c>
      <c r="I3754" s="258"/>
      <c r="J3754" s="254"/>
      <c r="K3754" s="254"/>
      <c r="L3754" s="259"/>
      <c r="M3754" s="260"/>
      <c r="N3754" s="261"/>
      <c r="O3754" s="261"/>
      <c r="P3754" s="261"/>
      <c r="Q3754" s="261"/>
      <c r="R3754" s="261"/>
      <c r="S3754" s="261"/>
      <c r="T3754" s="262"/>
      <c r="U3754" s="14"/>
      <c r="V3754" s="14"/>
      <c r="W3754" s="14"/>
      <c r="X3754" s="14"/>
      <c r="Y3754" s="14"/>
      <c r="Z3754" s="14"/>
      <c r="AA3754" s="14"/>
      <c r="AB3754" s="14"/>
      <c r="AC3754" s="14"/>
      <c r="AD3754" s="14"/>
      <c r="AE3754" s="14"/>
      <c r="AT3754" s="263" t="s">
        <v>188</v>
      </c>
      <c r="AU3754" s="263" t="s">
        <v>82</v>
      </c>
      <c r="AV3754" s="14" t="s">
        <v>82</v>
      </c>
      <c r="AW3754" s="14" t="s">
        <v>30</v>
      </c>
      <c r="AX3754" s="14" t="s">
        <v>73</v>
      </c>
      <c r="AY3754" s="263" t="s">
        <v>129</v>
      </c>
    </row>
    <row r="3755" spans="1:51" s="13" customFormat="1" ht="12">
      <c r="A3755" s="13"/>
      <c r="B3755" s="243"/>
      <c r="C3755" s="244"/>
      <c r="D3755" s="234" t="s">
        <v>188</v>
      </c>
      <c r="E3755" s="245" t="s">
        <v>1</v>
      </c>
      <c r="F3755" s="246" t="s">
        <v>1169</v>
      </c>
      <c r="G3755" s="244"/>
      <c r="H3755" s="245" t="s">
        <v>1</v>
      </c>
      <c r="I3755" s="247"/>
      <c r="J3755" s="244"/>
      <c r="K3755" s="244"/>
      <c r="L3755" s="248"/>
      <c r="M3755" s="249"/>
      <c r="N3755" s="250"/>
      <c r="O3755" s="250"/>
      <c r="P3755" s="250"/>
      <c r="Q3755" s="250"/>
      <c r="R3755" s="250"/>
      <c r="S3755" s="250"/>
      <c r="T3755" s="251"/>
      <c r="U3755" s="13"/>
      <c r="V3755" s="13"/>
      <c r="W3755" s="13"/>
      <c r="X3755" s="13"/>
      <c r="Y3755" s="13"/>
      <c r="Z3755" s="13"/>
      <c r="AA3755" s="13"/>
      <c r="AB3755" s="13"/>
      <c r="AC3755" s="13"/>
      <c r="AD3755" s="13"/>
      <c r="AE3755" s="13"/>
      <c r="AT3755" s="252" t="s">
        <v>188</v>
      </c>
      <c r="AU3755" s="252" t="s">
        <v>82</v>
      </c>
      <c r="AV3755" s="13" t="s">
        <v>80</v>
      </c>
      <c r="AW3755" s="13" t="s">
        <v>30</v>
      </c>
      <c r="AX3755" s="13" t="s">
        <v>73</v>
      </c>
      <c r="AY3755" s="252" t="s">
        <v>129</v>
      </c>
    </row>
    <row r="3756" spans="1:51" s="14" customFormat="1" ht="12">
      <c r="A3756" s="14"/>
      <c r="B3756" s="253"/>
      <c r="C3756" s="254"/>
      <c r="D3756" s="234" t="s">
        <v>188</v>
      </c>
      <c r="E3756" s="255" t="s">
        <v>1</v>
      </c>
      <c r="F3756" s="256" t="s">
        <v>2045</v>
      </c>
      <c r="G3756" s="254"/>
      <c r="H3756" s="257">
        <v>14.49</v>
      </c>
      <c r="I3756" s="258"/>
      <c r="J3756" s="254"/>
      <c r="K3756" s="254"/>
      <c r="L3756" s="259"/>
      <c r="M3756" s="260"/>
      <c r="N3756" s="261"/>
      <c r="O3756" s="261"/>
      <c r="P3756" s="261"/>
      <c r="Q3756" s="261"/>
      <c r="R3756" s="261"/>
      <c r="S3756" s="261"/>
      <c r="T3756" s="262"/>
      <c r="U3756" s="14"/>
      <c r="V3756" s="14"/>
      <c r="W3756" s="14"/>
      <c r="X3756" s="14"/>
      <c r="Y3756" s="14"/>
      <c r="Z3756" s="14"/>
      <c r="AA3756" s="14"/>
      <c r="AB3756" s="14"/>
      <c r="AC3756" s="14"/>
      <c r="AD3756" s="14"/>
      <c r="AE3756" s="14"/>
      <c r="AT3756" s="263" t="s">
        <v>188</v>
      </c>
      <c r="AU3756" s="263" t="s">
        <v>82</v>
      </c>
      <c r="AV3756" s="14" t="s">
        <v>82</v>
      </c>
      <c r="AW3756" s="14" t="s">
        <v>30</v>
      </c>
      <c r="AX3756" s="14" t="s">
        <v>73</v>
      </c>
      <c r="AY3756" s="263" t="s">
        <v>129</v>
      </c>
    </row>
    <row r="3757" spans="1:51" s="13" customFormat="1" ht="12">
      <c r="A3757" s="13"/>
      <c r="B3757" s="243"/>
      <c r="C3757" s="244"/>
      <c r="D3757" s="234" t="s">
        <v>188</v>
      </c>
      <c r="E3757" s="245" t="s">
        <v>1</v>
      </c>
      <c r="F3757" s="246" t="s">
        <v>1170</v>
      </c>
      <c r="G3757" s="244"/>
      <c r="H3757" s="245" t="s">
        <v>1</v>
      </c>
      <c r="I3757" s="247"/>
      <c r="J3757" s="244"/>
      <c r="K3757" s="244"/>
      <c r="L3757" s="248"/>
      <c r="M3757" s="249"/>
      <c r="N3757" s="250"/>
      <c r="O3757" s="250"/>
      <c r="P3757" s="250"/>
      <c r="Q3757" s="250"/>
      <c r="R3757" s="250"/>
      <c r="S3757" s="250"/>
      <c r="T3757" s="251"/>
      <c r="U3757" s="13"/>
      <c r="V3757" s="13"/>
      <c r="W3757" s="13"/>
      <c r="X3757" s="13"/>
      <c r="Y3757" s="13"/>
      <c r="Z3757" s="13"/>
      <c r="AA3757" s="13"/>
      <c r="AB3757" s="13"/>
      <c r="AC3757" s="13"/>
      <c r="AD3757" s="13"/>
      <c r="AE3757" s="13"/>
      <c r="AT3757" s="252" t="s">
        <v>188</v>
      </c>
      <c r="AU3757" s="252" t="s">
        <v>82</v>
      </c>
      <c r="AV3757" s="13" t="s">
        <v>80</v>
      </c>
      <c r="AW3757" s="13" t="s">
        <v>30</v>
      </c>
      <c r="AX3757" s="13" t="s">
        <v>73</v>
      </c>
      <c r="AY3757" s="252" t="s">
        <v>129</v>
      </c>
    </row>
    <row r="3758" spans="1:51" s="14" customFormat="1" ht="12">
      <c r="A3758" s="14"/>
      <c r="B3758" s="253"/>
      <c r="C3758" s="254"/>
      <c r="D3758" s="234" t="s">
        <v>188</v>
      </c>
      <c r="E3758" s="255" t="s">
        <v>1</v>
      </c>
      <c r="F3758" s="256" t="s">
        <v>2046</v>
      </c>
      <c r="G3758" s="254"/>
      <c r="H3758" s="257">
        <v>11.773</v>
      </c>
      <c r="I3758" s="258"/>
      <c r="J3758" s="254"/>
      <c r="K3758" s="254"/>
      <c r="L3758" s="259"/>
      <c r="M3758" s="260"/>
      <c r="N3758" s="261"/>
      <c r="O3758" s="261"/>
      <c r="P3758" s="261"/>
      <c r="Q3758" s="261"/>
      <c r="R3758" s="261"/>
      <c r="S3758" s="261"/>
      <c r="T3758" s="262"/>
      <c r="U3758" s="14"/>
      <c r="V3758" s="14"/>
      <c r="W3758" s="14"/>
      <c r="X3758" s="14"/>
      <c r="Y3758" s="14"/>
      <c r="Z3758" s="14"/>
      <c r="AA3758" s="14"/>
      <c r="AB3758" s="14"/>
      <c r="AC3758" s="14"/>
      <c r="AD3758" s="14"/>
      <c r="AE3758" s="14"/>
      <c r="AT3758" s="263" t="s">
        <v>188</v>
      </c>
      <c r="AU3758" s="263" t="s">
        <v>82</v>
      </c>
      <c r="AV3758" s="14" t="s">
        <v>82</v>
      </c>
      <c r="AW3758" s="14" t="s">
        <v>30</v>
      </c>
      <c r="AX3758" s="14" t="s">
        <v>73</v>
      </c>
      <c r="AY3758" s="263" t="s">
        <v>129</v>
      </c>
    </row>
    <row r="3759" spans="1:51" s="13" customFormat="1" ht="12">
      <c r="A3759" s="13"/>
      <c r="B3759" s="243"/>
      <c r="C3759" s="244"/>
      <c r="D3759" s="234" t="s">
        <v>188</v>
      </c>
      <c r="E3759" s="245" t="s">
        <v>1</v>
      </c>
      <c r="F3759" s="246" t="s">
        <v>1172</v>
      </c>
      <c r="G3759" s="244"/>
      <c r="H3759" s="245" t="s">
        <v>1</v>
      </c>
      <c r="I3759" s="247"/>
      <c r="J3759" s="244"/>
      <c r="K3759" s="244"/>
      <c r="L3759" s="248"/>
      <c r="M3759" s="249"/>
      <c r="N3759" s="250"/>
      <c r="O3759" s="250"/>
      <c r="P3759" s="250"/>
      <c r="Q3759" s="250"/>
      <c r="R3759" s="250"/>
      <c r="S3759" s="250"/>
      <c r="T3759" s="251"/>
      <c r="U3759" s="13"/>
      <c r="V3759" s="13"/>
      <c r="W3759" s="13"/>
      <c r="X3759" s="13"/>
      <c r="Y3759" s="13"/>
      <c r="Z3759" s="13"/>
      <c r="AA3759" s="13"/>
      <c r="AB3759" s="13"/>
      <c r="AC3759" s="13"/>
      <c r="AD3759" s="13"/>
      <c r="AE3759" s="13"/>
      <c r="AT3759" s="252" t="s">
        <v>188</v>
      </c>
      <c r="AU3759" s="252" t="s">
        <v>82</v>
      </c>
      <c r="AV3759" s="13" t="s">
        <v>80</v>
      </c>
      <c r="AW3759" s="13" t="s">
        <v>30</v>
      </c>
      <c r="AX3759" s="13" t="s">
        <v>73</v>
      </c>
      <c r="AY3759" s="252" t="s">
        <v>129</v>
      </c>
    </row>
    <row r="3760" spans="1:51" s="14" customFormat="1" ht="12">
      <c r="A3760" s="14"/>
      <c r="B3760" s="253"/>
      <c r="C3760" s="254"/>
      <c r="D3760" s="234" t="s">
        <v>188</v>
      </c>
      <c r="E3760" s="255" t="s">
        <v>1</v>
      </c>
      <c r="F3760" s="256" t="s">
        <v>2047</v>
      </c>
      <c r="G3760" s="254"/>
      <c r="H3760" s="257">
        <v>2.765</v>
      </c>
      <c r="I3760" s="258"/>
      <c r="J3760" s="254"/>
      <c r="K3760" s="254"/>
      <c r="L3760" s="259"/>
      <c r="M3760" s="260"/>
      <c r="N3760" s="261"/>
      <c r="O3760" s="261"/>
      <c r="P3760" s="261"/>
      <c r="Q3760" s="261"/>
      <c r="R3760" s="261"/>
      <c r="S3760" s="261"/>
      <c r="T3760" s="262"/>
      <c r="U3760" s="14"/>
      <c r="V3760" s="14"/>
      <c r="W3760" s="14"/>
      <c r="X3760" s="14"/>
      <c r="Y3760" s="14"/>
      <c r="Z3760" s="14"/>
      <c r="AA3760" s="14"/>
      <c r="AB3760" s="14"/>
      <c r="AC3760" s="14"/>
      <c r="AD3760" s="14"/>
      <c r="AE3760" s="14"/>
      <c r="AT3760" s="263" t="s">
        <v>188</v>
      </c>
      <c r="AU3760" s="263" t="s">
        <v>82</v>
      </c>
      <c r="AV3760" s="14" t="s">
        <v>82</v>
      </c>
      <c r="AW3760" s="14" t="s">
        <v>30</v>
      </c>
      <c r="AX3760" s="14" t="s">
        <v>73</v>
      </c>
      <c r="AY3760" s="263" t="s">
        <v>129</v>
      </c>
    </row>
    <row r="3761" spans="1:51" s="13" customFormat="1" ht="12">
      <c r="A3761" s="13"/>
      <c r="B3761" s="243"/>
      <c r="C3761" s="244"/>
      <c r="D3761" s="234" t="s">
        <v>188</v>
      </c>
      <c r="E3761" s="245" t="s">
        <v>1</v>
      </c>
      <c r="F3761" s="246" t="s">
        <v>1174</v>
      </c>
      <c r="G3761" s="244"/>
      <c r="H3761" s="245" t="s">
        <v>1</v>
      </c>
      <c r="I3761" s="247"/>
      <c r="J3761" s="244"/>
      <c r="K3761" s="244"/>
      <c r="L3761" s="248"/>
      <c r="M3761" s="249"/>
      <c r="N3761" s="250"/>
      <c r="O3761" s="250"/>
      <c r="P3761" s="250"/>
      <c r="Q3761" s="250"/>
      <c r="R3761" s="250"/>
      <c r="S3761" s="250"/>
      <c r="T3761" s="251"/>
      <c r="U3761" s="13"/>
      <c r="V3761" s="13"/>
      <c r="W3761" s="13"/>
      <c r="X3761" s="13"/>
      <c r="Y3761" s="13"/>
      <c r="Z3761" s="13"/>
      <c r="AA3761" s="13"/>
      <c r="AB3761" s="13"/>
      <c r="AC3761" s="13"/>
      <c r="AD3761" s="13"/>
      <c r="AE3761" s="13"/>
      <c r="AT3761" s="252" t="s">
        <v>188</v>
      </c>
      <c r="AU3761" s="252" t="s">
        <v>82</v>
      </c>
      <c r="AV3761" s="13" t="s">
        <v>80</v>
      </c>
      <c r="AW3761" s="13" t="s">
        <v>30</v>
      </c>
      <c r="AX3761" s="13" t="s">
        <v>73</v>
      </c>
      <c r="AY3761" s="252" t="s">
        <v>129</v>
      </c>
    </row>
    <row r="3762" spans="1:51" s="14" customFormat="1" ht="12">
      <c r="A3762" s="14"/>
      <c r="B3762" s="253"/>
      <c r="C3762" s="254"/>
      <c r="D3762" s="234" t="s">
        <v>188</v>
      </c>
      <c r="E3762" s="255" t="s">
        <v>1</v>
      </c>
      <c r="F3762" s="256" t="s">
        <v>2048</v>
      </c>
      <c r="G3762" s="254"/>
      <c r="H3762" s="257">
        <v>10.217</v>
      </c>
      <c r="I3762" s="258"/>
      <c r="J3762" s="254"/>
      <c r="K3762" s="254"/>
      <c r="L3762" s="259"/>
      <c r="M3762" s="260"/>
      <c r="N3762" s="261"/>
      <c r="O3762" s="261"/>
      <c r="P3762" s="261"/>
      <c r="Q3762" s="261"/>
      <c r="R3762" s="261"/>
      <c r="S3762" s="261"/>
      <c r="T3762" s="262"/>
      <c r="U3762" s="14"/>
      <c r="V3762" s="14"/>
      <c r="W3762" s="14"/>
      <c r="X3762" s="14"/>
      <c r="Y3762" s="14"/>
      <c r="Z3762" s="14"/>
      <c r="AA3762" s="14"/>
      <c r="AB3762" s="14"/>
      <c r="AC3762" s="14"/>
      <c r="AD3762" s="14"/>
      <c r="AE3762" s="14"/>
      <c r="AT3762" s="263" t="s">
        <v>188</v>
      </c>
      <c r="AU3762" s="263" t="s">
        <v>82</v>
      </c>
      <c r="AV3762" s="14" t="s">
        <v>82</v>
      </c>
      <c r="AW3762" s="14" t="s">
        <v>30</v>
      </c>
      <c r="AX3762" s="14" t="s">
        <v>73</v>
      </c>
      <c r="AY3762" s="263" t="s">
        <v>129</v>
      </c>
    </row>
    <row r="3763" spans="1:51" s="13" customFormat="1" ht="12">
      <c r="A3763" s="13"/>
      <c r="B3763" s="243"/>
      <c r="C3763" s="244"/>
      <c r="D3763" s="234" t="s">
        <v>188</v>
      </c>
      <c r="E3763" s="245" t="s">
        <v>1</v>
      </c>
      <c r="F3763" s="246" t="s">
        <v>1176</v>
      </c>
      <c r="G3763" s="244"/>
      <c r="H3763" s="245" t="s">
        <v>1</v>
      </c>
      <c r="I3763" s="247"/>
      <c r="J3763" s="244"/>
      <c r="K3763" s="244"/>
      <c r="L3763" s="248"/>
      <c r="M3763" s="249"/>
      <c r="N3763" s="250"/>
      <c r="O3763" s="250"/>
      <c r="P3763" s="250"/>
      <c r="Q3763" s="250"/>
      <c r="R3763" s="250"/>
      <c r="S3763" s="250"/>
      <c r="T3763" s="251"/>
      <c r="U3763" s="13"/>
      <c r="V3763" s="13"/>
      <c r="W3763" s="13"/>
      <c r="X3763" s="13"/>
      <c r="Y3763" s="13"/>
      <c r="Z3763" s="13"/>
      <c r="AA3763" s="13"/>
      <c r="AB3763" s="13"/>
      <c r="AC3763" s="13"/>
      <c r="AD3763" s="13"/>
      <c r="AE3763" s="13"/>
      <c r="AT3763" s="252" t="s">
        <v>188</v>
      </c>
      <c r="AU3763" s="252" t="s">
        <v>82</v>
      </c>
      <c r="AV3763" s="13" t="s">
        <v>80</v>
      </c>
      <c r="AW3763" s="13" t="s">
        <v>30</v>
      </c>
      <c r="AX3763" s="13" t="s">
        <v>73</v>
      </c>
      <c r="AY3763" s="252" t="s">
        <v>129</v>
      </c>
    </row>
    <row r="3764" spans="1:51" s="14" customFormat="1" ht="12">
      <c r="A3764" s="14"/>
      <c r="B3764" s="253"/>
      <c r="C3764" s="254"/>
      <c r="D3764" s="234" t="s">
        <v>188</v>
      </c>
      <c r="E3764" s="255" t="s">
        <v>1</v>
      </c>
      <c r="F3764" s="256" t="s">
        <v>2049</v>
      </c>
      <c r="G3764" s="254"/>
      <c r="H3764" s="257">
        <v>4.373</v>
      </c>
      <c r="I3764" s="258"/>
      <c r="J3764" s="254"/>
      <c r="K3764" s="254"/>
      <c r="L3764" s="259"/>
      <c r="M3764" s="260"/>
      <c r="N3764" s="261"/>
      <c r="O3764" s="261"/>
      <c r="P3764" s="261"/>
      <c r="Q3764" s="261"/>
      <c r="R3764" s="261"/>
      <c r="S3764" s="261"/>
      <c r="T3764" s="262"/>
      <c r="U3764" s="14"/>
      <c r="V3764" s="14"/>
      <c r="W3764" s="14"/>
      <c r="X3764" s="14"/>
      <c r="Y3764" s="14"/>
      <c r="Z3764" s="14"/>
      <c r="AA3764" s="14"/>
      <c r="AB3764" s="14"/>
      <c r="AC3764" s="14"/>
      <c r="AD3764" s="14"/>
      <c r="AE3764" s="14"/>
      <c r="AT3764" s="263" t="s">
        <v>188</v>
      </c>
      <c r="AU3764" s="263" t="s">
        <v>82</v>
      </c>
      <c r="AV3764" s="14" t="s">
        <v>82</v>
      </c>
      <c r="AW3764" s="14" t="s">
        <v>30</v>
      </c>
      <c r="AX3764" s="14" t="s">
        <v>73</v>
      </c>
      <c r="AY3764" s="263" t="s">
        <v>129</v>
      </c>
    </row>
    <row r="3765" spans="1:51" s="14" customFormat="1" ht="12">
      <c r="A3765" s="14"/>
      <c r="B3765" s="253"/>
      <c r="C3765" s="254"/>
      <c r="D3765" s="234" t="s">
        <v>188</v>
      </c>
      <c r="E3765" s="255" t="s">
        <v>1</v>
      </c>
      <c r="F3765" s="256" t="s">
        <v>2050</v>
      </c>
      <c r="G3765" s="254"/>
      <c r="H3765" s="257">
        <v>0.357</v>
      </c>
      <c r="I3765" s="258"/>
      <c r="J3765" s="254"/>
      <c r="K3765" s="254"/>
      <c r="L3765" s="259"/>
      <c r="M3765" s="260"/>
      <c r="N3765" s="261"/>
      <c r="O3765" s="261"/>
      <c r="P3765" s="261"/>
      <c r="Q3765" s="261"/>
      <c r="R3765" s="261"/>
      <c r="S3765" s="261"/>
      <c r="T3765" s="262"/>
      <c r="U3765" s="14"/>
      <c r="V3765" s="14"/>
      <c r="W3765" s="14"/>
      <c r="X3765" s="14"/>
      <c r="Y3765" s="14"/>
      <c r="Z3765" s="14"/>
      <c r="AA3765" s="14"/>
      <c r="AB3765" s="14"/>
      <c r="AC3765" s="14"/>
      <c r="AD3765" s="14"/>
      <c r="AE3765" s="14"/>
      <c r="AT3765" s="263" t="s">
        <v>188</v>
      </c>
      <c r="AU3765" s="263" t="s">
        <v>82</v>
      </c>
      <c r="AV3765" s="14" t="s">
        <v>82</v>
      </c>
      <c r="AW3765" s="14" t="s">
        <v>30</v>
      </c>
      <c r="AX3765" s="14" t="s">
        <v>73</v>
      </c>
      <c r="AY3765" s="263" t="s">
        <v>129</v>
      </c>
    </row>
    <row r="3766" spans="1:51" s="13" customFormat="1" ht="12">
      <c r="A3766" s="13"/>
      <c r="B3766" s="243"/>
      <c r="C3766" s="244"/>
      <c r="D3766" s="234" t="s">
        <v>188</v>
      </c>
      <c r="E3766" s="245" t="s">
        <v>1</v>
      </c>
      <c r="F3766" s="246" t="s">
        <v>1179</v>
      </c>
      <c r="G3766" s="244"/>
      <c r="H3766" s="245" t="s">
        <v>1</v>
      </c>
      <c r="I3766" s="247"/>
      <c r="J3766" s="244"/>
      <c r="K3766" s="244"/>
      <c r="L3766" s="248"/>
      <c r="M3766" s="249"/>
      <c r="N3766" s="250"/>
      <c r="O3766" s="250"/>
      <c r="P3766" s="250"/>
      <c r="Q3766" s="250"/>
      <c r="R3766" s="250"/>
      <c r="S3766" s="250"/>
      <c r="T3766" s="251"/>
      <c r="U3766" s="13"/>
      <c r="V3766" s="13"/>
      <c r="W3766" s="13"/>
      <c r="X3766" s="13"/>
      <c r="Y3766" s="13"/>
      <c r="Z3766" s="13"/>
      <c r="AA3766" s="13"/>
      <c r="AB3766" s="13"/>
      <c r="AC3766" s="13"/>
      <c r="AD3766" s="13"/>
      <c r="AE3766" s="13"/>
      <c r="AT3766" s="252" t="s">
        <v>188</v>
      </c>
      <c r="AU3766" s="252" t="s">
        <v>82</v>
      </c>
      <c r="AV3766" s="13" t="s">
        <v>80</v>
      </c>
      <c r="AW3766" s="13" t="s">
        <v>30</v>
      </c>
      <c r="AX3766" s="13" t="s">
        <v>73</v>
      </c>
      <c r="AY3766" s="252" t="s">
        <v>129</v>
      </c>
    </row>
    <row r="3767" spans="1:51" s="14" customFormat="1" ht="12">
      <c r="A3767" s="14"/>
      <c r="B3767" s="253"/>
      <c r="C3767" s="254"/>
      <c r="D3767" s="234" t="s">
        <v>188</v>
      </c>
      <c r="E3767" s="255" t="s">
        <v>1</v>
      </c>
      <c r="F3767" s="256" t="s">
        <v>2042</v>
      </c>
      <c r="G3767" s="254"/>
      <c r="H3767" s="257">
        <v>11.813</v>
      </c>
      <c r="I3767" s="258"/>
      <c r="J3767" s="254"/>
      <c r="K3767" s="254"/>
      <c r="L3767" s="259"/>
      <c r="M3767" s="260"/>
      <c r="N3767" s="261"/>
      <c r="O3767" s="261"/>
      <c r="P3767" s="261"/>
      <c r="Q3767" s="261"/>
      <c r="R3767" s="261"/>
      <c r="S3767" s="261"/>
      <c r="T3767" s="262"/>
      <c r="U3767" s="14"/>
      <c r="V3767" s="14"/>
      <c r="W3767" s="14"/>
      <c r="X3767" s="14"/>
      <c r="Y3767" s="14"/>
      <c r="Z3767" s="14"/>
      <c r="AA3767" s="14"/>
      <c r="AB3767" s="14"/>
      <c r="AC3767" s="14"/>
      <c r="AD3767" s="14"/>
      <c r="AE3767" s="14"/>
      <c r="AT3767" s="263" t="s">
        <v>188</v>
      </c>
      <c r="AU3767" s="263" t="s">
        <v>82</v>
      </c>
      <c r="AV3767" s="14" t="s">
        <v>82</v>
      </c>
      <c r="AW3767" s="14" t="s">
        <v>30</v>
      </c>
      <c r="AX3767" s="14" t="s">
        <v>73</v>
      </c>
      <c r="AY3767" s="263" t="s">
        <v>129</v>
      </c>
    </row>
    <row r="3768" spans="1:51" s="13" customFormat="1" ht="12">
      <c r="A3768" s="13"/>
      <c r="B3768" s="243"/>
      <c r="C3768" s="244"/>
      <c r="D3768" s="234" t="s">
        <v>188</v>
      </c>
      <c r="E3768" s="245" t="s">
        <v>1</v>
      </c>
      <c r="F3768" s="246" t="s">
        <v>1180</v>
      </c>
      <c r="G3768" s="244"/>
      <c r="H3768" s="245" t="s">
        <v>1</v>
      </c>
      <c r="I3768" s="247"/>
      <c r="J3768" s="244"/>
      <c r="K3768" s="244"/>
      <c r="L3768" s="248"/>
      <c r="M3768" s="249"/>
      <c r="N3768" s="250"/>
      <c r="O3768" s="250"/>
      <c r="P3768" s="250"/>
      <c r="Q3768" s="250"/>
      <c r="R3768" s="250"/>
      <c r="S3768" s="250"/>
      <c r="T3768" s="251"/>
      <c r="U3768" s="13"/>
      <c r="V3768" s="13"/>
      <c r="W3768" s="13"/>
      <c r="X3768" s="13"/>
      <c r="Y3768" s="13"/>
      <c r="Z3768" s="13"/>
      <c r="AA3768" s="13"/>
      <c r="AB3768" s="13"/>
      <c r="AC3768" s="13"/>
      <c r="AD3768" s="13"/>
      <c r="AE3768" s="13"/>
      <c r="AT3768" s="252" t="s">
        <v>188</v>
      </c>
      <c r="AU3768" s="252" t="s">
        <v>82</v>
      </c>
      <c r="AV3768" s="13" t="s">
        <v>80</v>
      </c>
      <c r="AW3768" s="13" t="s">
        <v>30</v>
      </c>
      <c r="AX3768" s="13" t="s">
        <v>73</v>
      </c>
      <c r="AY3768" s="252" t="s">
        <v>129</v>
      </c>
    </row>
    <row r="3769" spans="1:51" s="14" customFormat="1" ht="12">
      <c r="A3769" s="14"/>
      <c r="B3769" s="253"/>
      <c r="C3769" s="254"/>
      <c r="D3769" s="234" t="s">
        <v>188</v>
      </c>
      <c r="E3769" s="255" t="s">
        <v>1</v>
      </c>
      <c r="F3769" s="256" t="s">
        <v>2042</v>
      </c>
      <c r="G3769" s="254"/>
      <c r="H3769" s="257">
        <v>11.813</v>
      </c>
      <c r="I3769" s="258"/>
      <c r="J3769" s="254"/>
      <c r="K3769" s="254"/>
      <c r="L3769" s="259"/>
      <c r="M3769" s="260"/>
      <c r="N3769" s="261"/>
      <c r="O3769" s="261"/>
      <c r="P3769" s="261"/>
      <c r="Q3769" s="261"/>
      <c r="R3769" s="261"/>
      <c r="S3769" s="261"/>
      <c r="T3769" s="262"/>
      <c r="U3769" s="14"/>
      <c r="V3769" s="14"/>
      <c r="W3769" s="14"/>
      <c r="X3769" s="14"/>
      <c r="Y3769" s="14"/>
      <c r="Z3769" s="14"/>
      <c r="AA3769" s="14"/>
      <c r="AB3769" s="14"/>
      <c r="AC3769" s="14"/>
      <c r="AD3769" s="14"/>
      <c r="AE3769" s="14"/>
      <c r="AT3769" s="263" t="s">
        <v>188</v>
      </c>
      <c r="AU3769" s="263" t="s">
        <v>82</v>
      </c>
      <c r="AV3769" s="14" t="s">
        <v>82</v>
      </c>
      <c r="AW3769" s="14" t="s">
        <v>30</v>
      </c>
      <c r="AX3769" s="14" t="s">
        <v>73</v>
      </c>
      <c r="AY3769" s="263" t="s">
        <v>129</v>
      </c>
    </row>
    <row r="3770" spans="1:51" s="13" customFormat="1" ht="12">
      <c r="A3770" s="13"/>
      <c r="B3770" s="243"/>
      <c r="C3770" s="244"/>
      <c r="D3770" s="234" t="s">
        <v>188</v>
      </c>
      <c r="E3770" s="245" t="s">
        <v>1</v>
      </c>
      <c r="F3770" s="246" t="s">
        <v>1181</v>
      </c>
      <c r="G3770" s="244"/>
      <c r="H3770" s="245" t="s">
        <v>1</v>
      </c>
      <c r="I3770" s="247"/>
      <c r="J3770" s="244"/>
      <c r="K3770" s="244"/>
      <c r="L3770" s="248"/>
      <c r="M3770" s="249"/>
      <c r="N3770" s="250"/>
      <c r="O3770" s="250"/>
      <c r="P3770" s="250"/>
      <c r="Q3770" s="250"/>
      <c r="R3770" s="250"/>
      <c r="S3770" s="250"/>
      <c r="T3770" s="251"/>
      <c r="U3770" s="13"/>
      <c r="V3770" s="13"/>
      <c r="W3770" s="13"/>
      <c r="X3770" s="13"/>
      <c r="Y3770" s="13"/>
      <c r="Z3770" s="13"/>
      <c r="AA3770" s="13"/>
      <c r="AB3770" s="13"/>
      <c r="AC3770" s="13"/>
      <c r="AD3770" s="13"/>
      <c r="AE3770" s="13"/>
      <c r="AT3770" s="252" t="s">
        <v>188</v>
      </c>
      <c r="AU3770" s="252" t="s">
        <v>82</v>
      </c>
      <c r="AV3770" s="13" t="s">
        <v>80</v>
      </c>
      <c r="AW3770" s="13" t="s">
        <v>30</v>
      </c>
      <c r="AX3770" s="13" t="s">
        <v>73</v>
      </c>
      <c r="AY3770" s="252" t="s">
        <v>129</v>
      </c>
    </row>
    <row r="3771" spans="1:51" s="14" customFormat="1" ht="12">
      <c r="A3771" s="14"/>
      <c r="B3771" s="253"/>
      <c r="C3771" s="254"/>
      <c r="D3771" s="234" t="s">
        <v>188</v>
      </c>
      <c r="E3771" s="255" t="s">
        <v>1</v>
      </c>
      <c r="F3771" s="256" t="s">
        <v>2041</v>
      </c>
      <c r="G3771" s="254"/>
      <c r="H3771" s="257">
        <v>12.075</v>
      </c>
      <c r="I3771" s="258"/>
      <c r="J3771" s="254"/>
      <c r="K3771" s="254"/>
      <c r="L3771" s="259"/>
      <c r="M3771" s="260"/>
      <c r="N3771" s="261"/>
      <c r="O3771" s="261"/>
      <c r="P3771" s="261"/>
      <c r="Q3771" s="261"/>
      <c r="R3771" s="261"/>
      <c r="S3771" s="261"/>
      <c r="T3771" s="262"/>
      <c r="U3771" s="14"/>
      <c r="V3771" s="14"/>
      <c r="W3771" s="14"/>
      <c r="X3771" s="14"/>
      <c r="Y3771" s="14"/>
      <c r="Z3771" s="14"/>
      <c r="AA3771" s="14"/>
      <c r="AB3771" s="14"/>
      <c r="AC3771" s="14"/>
      <c r="AD3771" s="14"/>
      <c r="AE3771" s="14"/>
      <c r="AT3771" s="263" t="s">
        <v>188</v>
      </c>
      <c r="AU3771" s="263" t="s">
        <v>82</v>
      </c>
      <c r="AV3771" s="14" t="s">
        <v>82</v>
      </c>
      <c r="AW3771" s="14" t="s">
        <v>30</v>
      </c>
      <c r="AX3771" s="14" t="s">
        <v>73</v>
      </c>
      <c r="AY3771" s="263" t="s">
        <v>129</v>
      </c>
    </row>
    <row r="3772" spans="1:51" s="13" customFormat="1" ht="12">
      <c r="A3772" s="13"/>
      <c r="B3772" s="243"/>
      <c r="C3772" s="244"/>
      <c r="D3772" s="234" t="s">
        <v>188</v>
      </c>
      <c r="E3772" s="245" t="s">
        <v>1</v>
      </c>
      <c r="F3772" s="246" t="s">
        <v>1182</v>
      </c>
      <c r="G3772" s="244"/>
      <c r="H3772" s="245" t="s">
        <v>1</v>
      </c>
      <c r="I3772" s="247"/>
      <c r="J3772" s="244"/>
      <c r="K3772" s="244"/>
      <c r="L3772" s="248"/>
      <c r="M3772" s="249"/>
      <c r="N3772" s="250"/>
      <c r="O3772" s="250"/>
      <c r="P3772" s="250"/>
      <c r="Q3772" s="250"/>
      <c r="R3772" s="250"/>
      <c r="S3772" s="250"/>
      <c r="T3772" s="251"/>
      <c r="U3772" s="13"/>
      <c r="V3772" s="13"/>
      <c r="W3772" s="13"/>
      <c r="X3772" s="13"/>
      <c r="Y3772" s="13"/>
      <c r="Z3772" s="13"/>
      <c r="AA3772" s="13"/>
      <c r="AB3772" s="13"/>
      <c r="AC3772" s="13"/>
      <c r="AD3772" s="13"/>
      <c r="AE3772" s="13"/>
      <c r="AT3772" s="252" t="s">
        <v>188</v>
      </c>
      <c r="AU3772" s="252" t="s">
        <v>82</v>
      </c>
      <c r="AV3772" s="13" t="s">
        <v>80</v>
      </c>
      <c r="AW3772" s="13" t="s">
        <v>30</v>
      </c>
      <c r="AX3772" s="13" t="s">
        <v>73</v>
      </c>
      <c r="AY3772" s="252" t="s">
        <v>129</v>
      </c>
    </row>
    <row r="3773" spans="1:51" s="14" customFormat="1" ht="12">
      <c r="A3773" s="14"/>
      <c r="B3773" s="253"/>
      <c r="C3773" s="254"/>
      <c r="D3773" s="234" t="s">
        <v>188</v>
      </c>
      <c r="E3773" s="255" t="s">
        <v>1</v>
      </c>
      <c r="F3773" s="256" t="s">
        <v>2041</v>
      </c>
      <c r="G3773" s="254"/>
      <c r="H3773" s="257">
        <v>12.075</v>
      </c>
      <c r="I3773" s="258"/>
      <c r="J3773" s="254"/>
      <c r="K3773" s="254"/>
      <c r="L3773" s="259"/>
      <c r="M3773" s="260"/>
      <c r="N3773" s="261"/>
      <c r="O3773" s="261"/>
      <c r="P3773" s="261"/>
      <c r="Q3773" s="261"/>
      <c r="R3773" s="261"/>
      <c r="S3773" s="261"/>
      <c r="T3773" s="262"/>
      <c r="U3773" s="14"/>
      <c r="V3773" s="14"/>
      <c r="W3773" s="14"/>
      <c r="X3773" s="14"/>
      <c r="Y3773" s="14"/>
      <c r="Z3773" s="14"/>
      <c r="AA3773" s="14"/>
      <c r="AB3773" s="14"/>
      <c r="AC3773" s="14"/>
      <c r="AD3773" s="14"/>
      <c r="AE3773" s="14"/>
      <c r="AT3773" s="263" t="s">
        <v>188</v>
      </c>
      <c r="AU3773" s="263" t="s">
        <v>82</v>
      </c>
      <c r="AV3773" s="14" t="s">
        <v>82</v>
      </c>
      <c r="AW3773" s="14" t="s">
        <v>30</v>
      </c>
      <c r="AX3773" s="14" t="s">
        <v>73</v>
      </c>
      <c r="AY3773" s="263" t="s">
        <v>129</v>
      </c>
    </row>
    <row r="3774" spans="1:51" s="13" customFormat="1" ht="12">
      <c r="A3774" s="13"/>
      <c r="B3774" s="243"/>
      <c r="C3774" s="244"/>
      <c r="D3774" s="234" t="s">
        <v>188</v>
      </c>
      <c r="E3774" s="245" t="s">
        <v>1</v>
      </c>
      <c r="F3774" s="246" t="s">
        <v>1183</v>
      </c>
      <c r="G3774" s="244"/>
      <c r="H3774" s="245" t="s">
        <v>1</v>
      </c>
      <c r="I3774" s="247"/>
      <c r="J3774" s="244"/>
      <c r="K3774" s="244"/>
      <c r="L3774" s="248"/>
      <c r="M3774" s="249"/>
      <c r="N3774" s="250"/>
      <c r="O3774" s="250"/>
      <c r="P3774" s="250"/>
      <c r="Q3774" s="250"/>
      <c r="R3774" s="250"/>
      <c r="S3774" s="250"/>
      <c r="T3774" s="251"/>
      <c r="U3774" s="13"/>
      <c r="V3774" s="13"/>
      <c r="W3774" s="13"/>
      <c r="X3774" s="13"/>
      <c r="Y3774" s="13"/>
      <c r="Z3774" s="13"/>
      <c r="AA3774" s="13"/>
      <c r="AB3774" s="13"/>
      <c r="AC3774" s="13"/>
      <c r="AD3774" s="13"/>
      <c r="AE3774" s="13"/>
      <c r="AT3774" s="252" t="s">
        <v>188</v>
      </c>
      <c r="AU3774" s="252" t="s">
        <v>82</v>
      </c>
      <c r="AV3774" s="13" t="s">
        <v>80</v>
      </c>
      <c r="AW3774" s="13" t="s">
        <v>30</v>
      </c>
      <c r="AX3774" s="13" t="s">
        <v>73</v>
      </c>
      <c r="AY3774" s="252" t="s">
        <v>129</v>
      </c>
    </row>
    <row r="3775" spans="1:51" s="14" customFormat="1" ht="12">
      <c r="A3775" s="14"/>
      <c r="B3775" s="253"/>
      <c r="C3775" s="254"/>
      <c r="D3775" s="234" t="s">
        <v>188</v>
      </c>
      <c r="E3775" s="255" t="s">
        <v>1</v>
      </c>
      <c r="F3775" s="256" t="s">
        <v>2051</v>
      </c>
      <c r="G3775" s="254"/>
      <c r="H3775" s="257">
        <v>4.043</v>
      </c>
      <c r="I3775" s="258"/>
      <c r="J3775" s="254"/>
      <c r="K3775" s="254"/>
      <c r="L3775" s="259"/>
      <c r="M3775" s="260"/>
      <c r="N3775" s="261"/>
      <c r="O3775" s="261"/>
      <c r="P3775" s="261"/>
      <c r="Q3775" s="261"/>
      <c r="R3775" s="261"/>
      <c r="S3775" s="261"/>
      <c r="T3775" s="262"/>
      <c r="U3775" s="14"/>
      <c r="V3775" s="14"/>
      <c r="W3775" s="14"/>
      <c r="X3775" s="14"/>
      <c r="Y3775" s="14"/>
      <c r="Z3775" s="14"/>
      <c r="AA3775" s="14"/>
      <c r="AB3775" s="14"/>
      <c r="AC3775" s="14"/>
      <c r="AD3775" s="14"/>
      <c r="AE3775" s="14"/>
      <c r="AT3775" s="263" t="s">
        <v>188</v>
      </c>
      <c r="AU3775" s="263" t="s">
        <v>82</v>
      </c>
      <c r="AV3775" s="14" t="s">
        <v>82</v>
      </c>
      <c r="AW3775" s="14" t="s">
        <v>30</v>
      </c>
      <c r="AX3775" s="14" t="s">
        <v>73</v>
      </c>
      <c r="AY3775" s="263" t="s">
        <v>129</v>
      </c>
    </row>
    <row r="3776" spans="1:51" s="13" customFormat="1" ht="12">
      <c r="A3776" s="13"/>
      <c r="B3776" s="243"/>
      <c r="C3776" s="244"/>
      <c r="D3776" s="234" t="s">
        <v>188</v>
      </c>
      <c r="E3776" s="245" t="s">
        <v>1</v>
      </c>
      <c r="F3776" s="246" t="s">
        <v>1185</v>
      </c>
      <c r="G3776" s="244"/>
      <c r="H3776" s="245" t="s">
        <v>1</v>
      </c>
      <c r="I3776" s="247"/>
      <c r="J3776" s="244"/>
      <c r="K3776" s="244"/>
      <c r="L3776" s="248"/>
      <c r="M3776" s="249"/>
      <c r="N3776" s="250"/>
      <c r="O3776" s="250"/>
      <c r="P3776" s="250"/>
      <c r="Q3776" s="250"/>
      <c r="R3776" s="250"/>
      <c r="S3776" s="250"/>
      <c r="T3776" s="251"/>
      <c r="U3776" s="13"/>
      <c r="V3776" s="13"/>
      <c r="W3776" s="13"/>
      <c r="X3776" s="13"/>
      <c r="Y3776" s="13"/>
      <c r="Z3776" s="13"/>
      <c r="AA3776" s="13"/>
      <c r="AB3776" s="13"/>
      <c r="AC3776" s="13"/>
      <c r="AD3776" s="13"/>
      <c r="AE3776" s="13"/>
      <c r="AT3776" s="252" t="s">
        <v>188</v>
      </c>
      <c r="AU3776" s="252" t="s">
        <v>82</v>
      </c>
      <c r="AV3776" s="13" t="s">
        <v>80</v>
      </c>
      <c r="AW3776" s="13" t="s">
        <v>30</v>
      </c>
      <c r="AX3776" s="13" t="s">
        <v>73</v>
      </c>
      <c r="AY3776" s="252" t="s">
        <v>129</v>
      </c>
    </row>
    <row r="3777" spans="1:51" s="14" customFormat="1" ht="12">
      <c r="A3777" s="14"/>
      <c r="B3777" s="253"/>
      <c r="C3777" s="254"/>
      <c r="D3777" s="234" t="s">
        <v>188</v>
      </c>
      <c r="E3777" s="255" t="s">
        <v>1</v>
      </c>
      <c r="F3777" s="256" t="s">
        <v>2039</v>
      </c>
      <c r="G3777" s="254"/>
      <c r="H3777" s="257">
        <v>18.585</v>
      </c>
      <c r="I3777" s="258"/>
      <c r="J3777" s="254"/>
      <c r="K3777" s="254"/>
      <c r="L3777" s="259"/>
      <c r="M3777" s="260"/>
      <c r="N3777" s="261"/>
      <c r="O3777" s="261"/>
      <c r="P3777" s="261"/>
      <c r="Q3777" s="261"/>
      <c r="R3777" s="261"/>
      <c r="S3777" s="261"/>
      <c r="T3777" s="262"/>
      <c r="U3777" s="14"/>
      <c r="V3777" s="14"/>
      <c r="W3777" s="14"/>
      <c r="X3777" s="14"/>
      <c r="Y3777" s="14"/>
      <c r="Z3777" s="14"/>
      <c r="AA3777" s="14"/>
      <c r="AB3777" s="14"/>
      <c r="AC3777" s="14"/>
      <c r="AD3777" s="14"/>
      <c r="AE3777" s="14"/>
      <c r="AT3777" s="263" t="s">
        <v>188</v>
      </c>
      <c r="AU3777" s="263" t="s">
        <v>82</v>
      </c>
      <c r="AV3777" s="14" t="s">
        <v>82</v>
      </c>
      <c r="AW3777" s="14" t="s">
        <v>30</v>
      </c>
      <c r="AX3777" s="14" t="s">
        <v>73</v>
      </c>
      <c r="AY3777" s="263" t="s">
        <v>129</v>
      </c>
    </row>
    <row r="3778" spans="1:51" s="13" customFormat="1" ht="12">
      <c r="A3778" s="13"/>
      <c r="B3778" s="243"/>
      <c r="C3778" s="244"/>
      <c r="D3778" s="234" t="s">
        <v>188</v>
      </c>
      <c r="E3778" s="245" t="s">
        <v>1</v>
      </c>
      <c r="F3778" s="246" t="s">
        <v>1186</v>
      </c>
      <c r="G3778" s="244"/>
      <c r="H3778" s="245" t="s">
        <v>1</v>
      </c>
      <c r="I3778" s="247"/>
      <c r="J3778" s="244"/>
      <c r="K3778" s="244"/>
      <c r="L3778" s="248"/>
      <c r="M3778" s="249"/>
      <c r="N3778" s="250"/>
      <c r="O3778" s="250"/>
      <c r="P3778" s="250"/>
      <c r="Q3778" s="250"/>
      <c r="R3778" s="250"/>
      <c r="S3778" s="250"/>
      <c r="T3778" s="251"/>
      <c r="U3778" s="13"/>
      <c r="V3778" s="13"/>
      <c r="W3778" s="13"/>
      <c r="X3778" s="13"/>
      <c r="Y3778" s="13"/>
      <c r="Z3778" s="13"/>
      <c r="AA3778" s="13"/>
      <c r="AB3778" s="13"/>
      <c r="AC3778" s="13"/>
      <c r="AD3778" s="13"/>
      <c r="AE3778" s="13"/>
      <c r="AT3778" s="252" t="s">
        <v>188</v>
      </c>
      <c r="AU3778" s="252" t="s">
        <v>82</v>
      </c>
      <c r="AV3778" s="13" t="s">
        <v>80</v>
      </c>
      <c r="AW3778" s="13" t="s">
        <v>30</v>
      </c>
      <c r="AX3778" s="13" t="s">
        <v>73</v>
      </c>
      <c r="AY3778" s="252" t="s">
        <v>129</v>
      </c>
    </row>
    <row r="3779" spans="1:51" s="14" customFormat="1" ht="12">
      <c r="A3779" s="14"/>
      <c r="B3779" s="253"/>
      <c r="C3779" s="254"/>
      <c r="D3779" s="234" t="s">
        <v>188</v>
      </c>
      <c r="E3779" s="255" t="s">
        <v>1</v>
      </c>
      <c r="F3779" s="256" t="s">
        <v>2041</v>
      </c>
      <c r="G3779" s="254"/>
      <c r="H3779" s="257">
        <v>12.075</v>
      </c>
      <c r="I3779" s="258"/>
      <c r="J3779" s="254"/>
      <c r="K3779" s="254"/>
      <c r="L3779" s="259"/>
      <c r="M3779" s="260"/>
      <c r="N3779" s="261"/>
      <c r="O3779" s="261"/>
      <c r="P3779" s="261"/>
      <c r="Q3779" s="261"/>
      <c r="R3779" s="261"/>
      <c r="S3779" s="261"/>
      <c r="T3779" s="262"/>
      <c r="U3779" s="14"/>
      <c r="V3779" s="14"/>
      <c r="W3779" s="14"/>
      <c r="X3779" s="14"/>
      <c r="Y3779" s="14"/>
      <c r="Z3779" s="14"/>
      <c r="AA3779" s="14"/>
      <c r="AB3779" s="14"/>
      <c r="AC3779" s="14"/>
      <c r="AD3779" s="14"/>
      <c r="AE3779" s="14"/>
      <c r="AT3779" s="263" t="s">
        <v>188</v>
      </c>
      <c r="AU3779" s="263" t="s">
        <v>82</v>
      </c>
      <c r="AV3779" s="14" t="s">
        <v>82</v>
      </c>
      <c r="AW3779" s="14" t="s">
        <v>30</v>
      </c>
      <c r="AX3779" s="14" t="s">
        <v>73</v>
      </c>
      <c r="AY3779" s="263" t="s">
        <v>129</v>
      </c>
    </row>
    <row r="3780" spans="1:51" s="13" customFormat="1" ht="12">
      <c r="A3780" s="13"/>
      <c r="B3780" s="243"/>
      <c r="C3780" s="244"/>
      <c r="D3780" s="234" t="s">
        <v>188</v>
      </c>
      <c r="E3780" s="245" t="s">
        <v>1</v>
      </c>
      <c r="F3780" s="246" t="s">
        <v>1187</v>
      </c>
      <c r="G3780" s="244"/>
      <c r="H3780" s="245" t="s">
        <v>1</v>
      </c>
      <c r="I3780" s="247"/>
      <c r="J3780" s="244"/>
      <c r="K3780" s="244"/>
      <c r="L3780" s="248"/>
      <c r="M3780" s="249"/>
      <c r="N3780" s="250"/>
      <c r="O3780" s="250"/>
      <c r="P3780" s="250"/>
      <c r="Q3780" s="250"/>
      <c r="R3780" s="250"/>
      <c r="S3780" s="250"/>
      <c r="T3780" s="251"/>
      <c r="U3780" s="13"/>
      <c r="V3780" s="13"/>
      <c r="W3780" s="13"/>
      <c r="X3780" s="13"/>
      <c r="Y3780" s="13"/>
      <c r="Z3780" s="13"/>
      <c r="AA3780" s="13"/>
      <c r="AB3780" s="13"/>
      <c r="AC3780" s="13"/>
      <c r="AD3780" s="13"/>
      <c r="AE3780" s="13"/>
      <c r="AT3780" s="252" t="s">
        <v>188</v>
      </c>
      <c r="AU3780" s="252" t="s">
        <v>82</v>
      </c>
      <c r="AV3780" s="13" t="s">
        <v>80</v>
      </c>
      <c r="AW3780" s="13" t="s">
        <v>30</v>
      </c>
      <c r="AX3780" s="13" t="s">
        <v>73</v>
      </c>
      <c r="AY3780" s="252" t="s">
        <v>129</v>
      </c>
    </row>
    <row r="3781" spans="1:51" s="14" customFormat="1" ht="12">
      <c r="A3781" s="14"/>
      <c r="B3781" s="253"/>
      <c r="C3781" s="254"/>
      <c r="D3781" s="234" t="s">
        <v>188</v>
      </c>
      <c r="E3781" s="255" t="s">
        <v>1</v>
      </c>
      <c r="F3781" s="256" t="s">
        <v>2041</v>
      </c>
      <c r="G3781" s="254"/>
      <c r="H3781" s="257">
        <v>12.075</v>
      </c>
      <c r="I3781" s="258"/>
      <c r="J3781" s="254"/>
      <c r="K3781" s="254"/>
      <c r="L3781" s="259"/>
      <c r="M3781" s="260"/>
      <c r="N3781" s="261"/>
      <c r="O3781" s="261"/>
      <c r="P3781" s="261"/>
      <c r="Q3781" s="261"/>
      <c r="R3781" s="261"/>
      <c r="S3781" s="261"/>
      <c r="T3781" s="262"/>
      <c r="U3781" s="14"/>
      <c r="V3781" s="14"/>
      <c r="W3781" s="14"/>
      <c r="X3781" s="14"/>
      <c r="Y3781" s="14"/>
      <c r="Z3781" s="14"/>
      <c r="AA3781" s="14"/>
      <c r="AB3781" s="14"/>
      <c r="AC3781" s="14"/>
      <c r="AD3781" s="14"/>
      <c r="AE3781" s="14"/>
      <c r="AT3781" s="263" t="s">
        <v>188</v>
      </c>
      <c r="AU3781" s="263" t="s">
        <v>82</v>
      </c>
      <c r="AV3781" s="14" t="s">
        <v>82</v>
      </c>
      <c r="AW3781" s="14" t="s">
        <v>30</v>
      </c>
      <c r="AX3781" s="14" t="s">
        <v>73</v>
      </c>
      <c r="AY3781" s="263" t="s">
        <v>129</v>
      </c>
    </row>
    <row r="3782" spans="1:51" s="13" customFormat="1" ht="12">
      <c r="A3782" s="13"/>
      <c r="B3782" s="243"/>
      <c r="C3782" s="244"/>
      <c r="D3782" s="234" t="s">
        <v>188</v>
      </c>
      <c r="E3782" s="245" t="s">
        <v>1</v>
      </c>
      <c r="F3782" s="246" t="s">
        <v>1188</v>
      </c>
      <c r="G3782" s="244"/>
      <c r="H3782" s="245" t="s">
        <v>1</v>
      </c>
      <c r="I3782" s="247"/>
      <c r="J3782" s="244"/>
      <c r="K3782" s="244"/>
      <c r="L3782" s="248"/>
      <c r="M3782" s="249"/>
      <c r="N3782" s="250"/>
      <c r="O3782" s="250"/>
      <c r="P3782" s="250"/>
      <c r="Q3782" s="250"/>
      <c r="R3782" s="250"/>
      <c r="S3782" s="250"/>
      <c r="T3782" s="251"/>
      <c r="U3782" s="13"/>
      <c r="V3782" s="13"/>
      <c r="W3782" s="13"/>
      <c r="X3782" s="13"/>
      <c r="Y3782" s="13"/>
      <c r="Z3782" s="13"/>
      <c r="AA3782" s="13"/>
      <c r="AB3782" s="13"/>
      <c r="AC3782" s="13"/>
      <c r="AD3782" s="13"/>
      <c r="AE3782" s="13"/>
      <c r="AT3782" s="252" t="s">
        <v>188</v>
      </c>
      <c r="AU3782" s="252" t="s">
        <v>82</v>
      </c>
      <c r="AV3782" s="13" t="s">
        <v>80</v>
      </c>
      <c r="AW3782" s="13" t="s">
        <v>30</v>
      </c>
      <c r="AX3782" s="13" t="s">
        <v>73</v>
      </c>
      <c r="AY3782" s="252" t="s">
        <v>129</v>
      </c>
    </row>
    <row r="3783" spans="1:51" s="14" customFormat="1" ht="12">
      <c r="A3783" s="14"/>
      <c r="B3783" s="253"/>
      <c r="C3783" s="254"/>
      <c r="D3783" s="234" t="s">
        <v>188</v>
      </c>
      <c r="E3783" s="255" t="s">
        <v>1</v>
      </c>
      <c r="F3783" s="256" t="s">
        <v>2042</v>
      </c>
      <c r="G3783" s="254"/>
      <c r="H3783" s="257">
        <v>11.813</v>
      </c>
      <c r="I3783" s="258"/>
      <c r="J3783" s="254"/>
      <c r="K3783" s="254"/>
      <c r="L3783" s="259"/>
      <c r="M3783" s="260"/>
      <c r="N3783" s="261"/>
      <c r="O3783" s="261"/>
      <c r="P3783" s="261"/>
      <c r="Q3783" s="261"/>
      <c r="R3783" s="261"/>
      <c r="S3783" s="261"/>
      <c r="T3783" s="262"/>
      <c r="U3783" s="14"/>
      <c r="V3783" s="14"/>
      <c r="W3783" s="14"/>
      <c r="X3783" s="14"/>
      <c r="Y3783" s="14"/>
      <c r="Z3783" s="14"/>
      <c r="AA3783" s="14"/>
      <c r="AB3783" s="14"/>
      <c r="AC3783" s="14"/>
      <c r="AD3783" s="14"/>
      <c r="AE3783" s="14"/>
      <c r="AT3783" s="263" t="s">
        <v>188</v>
      </c>
      <c r="AU3783" s="263" t="s">
        <v>82</v>
      </c>
      <c r="AV3783" s="14" t="s">
        <v>82</v>
      </c>
      <c r="AW3783" s="14" t="s">
        <v>30</v>
      </c>
      <c r="AX3783" s="14" t="s">
        <v>73</v>
      </c>
      <c r="AY3783" s="263" t="s">
        <v>129</v>
      </c>
    </row>
    <row r="3784" spans="1:51" s="13" customFormat="1" ht="12">
      <c r="A3784" s="13"/>
      <c r="B3784" s="243"/>
      <c r="C3784" s="244"/>
      <c r="D3784" s="234" t="s">
        <v>188</v>
      </c>
      <c r="E3784" s="245" t="s">
        <v>1</v>
      </c>
      <c r="F3784" s="246" t="s">
        <v>1189</v>
      </c>
      <c r="G3784" s="244"/>
      <c r="H3784" s="245" t="s">
        <v>1</v>
      </c>
      <c r="I3784" s="247"/>
      <c r="J3784" s="244"/>
      <c r="K3784" s="244"/>
      <c r="L3784" s="248"/>
      <c r="M3784" s="249"/>
      <c r="N3784" s="250"/>
      <c r="O3784" s="250"/>
      <c r="P3784" s="250"/>
      <c r="Q3784" s="250"/>
      <c r="R3784" s="250"/>
      <c r="S3784" s="250"/>
      <c r="T3784" s="251"/>
      <c r="U3784" s="13"/>
      <c r="V3784" s="13"/>
      <c r="W3784" s="13"/>
      <c r="X3784" s="13"/>
      <c r="Y3784" s="13"/>
      <c r="Z3784" s="13"/>
      <c r="AA3784" s="13"/>
      <c r="AB3784" s="13"/>
      <c r="AC3784" s="13"/>
      <c r="AD3784" s="13"/>
      <c r="AE3784" s="13"/>
      <c r="AT3784" s="252" t="s">
        <v>188</v>
      </c>
      <c r="AU3784" s="252" t="s">
        <v>82</v>
      </c>
      <c r="AV3784" s="13" t="s">
        <v>80</v>
      </c>
      <c r="AW3784" s="13" t="s">
        <v>30</v>
      </c>
      <c r="AX3784" s="13" t="s">
        <v>73</v>
      </c>
      <c r="AY3784" s="252" t="s">
        <v>129</v>
      </c>
    </row>
    <row r="3785" spans="1:51" s="14" customFormat="1" ht="12">
      <c r="A3785" s="14"/>
      <c r="B3785" s="253"/>
      <c r="C3785" s="254"/>
      <c r="D3785" s="234" t="s">
        <v>188</v>
      </c>
      <c r="E3785" s="255" t="s">
        <v>1</v>
      </c>
      <c r="F3785" s="256" t="s">
        <v>2041</v>
      </c>
      <c r="G3785" s="254"/>
      <c r="H3785" s="257">
        <v>12.075</v>
      </c>
      <c r="I3785" s="258"/>
      <c r="J3785" s="254"/>
      <c r="K3785" s="254"/>
      <c r="L3785" s="259"/>
      <c r="M3785" s="260"/>
      <c r="N3785" s="261"/>
      <c r="O3785" s="261"/>
      <c r="P3785" s="261"/>
      <c r="Q3785" s="261"/>
      <c r="R3785" s="261"/>
      <c r="S3785" s="261"/>
      <c r="T3785" s="262"/>
      <c r="U3785" s="14"/>
      <c r="V3785" s="14"/>
      <c r="W3785" s="14"/>
      <c r="X3785" s="14"/>
      <c r="Y3785" s="14"/>
      <c r="Z3785" s="14"/>
      <c r="AA3785" s="14"/>
      <c r="AB3785" s="14"/>
      <c r="AC3785" s="14"/>
      <c r="AD3785" s="14"/>
      <c r="AE3785" s="14"/>
      <c r="AT3785" s="263" t="s">
        <v>188</v>
      </c>
      <c r="AU3785" s="263" t="s">
        <v>82</v>
      </c>
      <c r="AV3785" s="14" t="s">
        <v>82</v>
      </c>
      <c r="AW3785" s="14" t="s">
        <v>30</v>
      </c>
      <c r="AX3785" s="14" t="s">
        <v>73</v>
      </c>
      <c r="AY3785" s="263" t="s">
        <v>129</v>
      </c>
    </row>
    <row r="3786" spans="1:51" s="16" customFormat="1" ht="12">
      <c r="A3786" s="16"/>
      <c r="B3786" s="286"/>
      <c r="C3786" s="287"/>
      <c r="D3786" s="234" t="s">
        <v>188</v>
      </c>
      <c r="E3786" s="288" t="s">
        <v>1</v>
      </c>
      <c r="F3786" s="289" t="s">
        <v>451</v>
      </c>
      <c r="G3786" s="287"/>
      <c r="H3786" s="290">
        <v>184.878</v>
      </c>
      <c r="I3786" s="291"/>
      <c r="J3786" s="287"/>
      <c r="K3786" s="287"/>
      <c r="L3786" s="292"/>
      <c r="M3786" s="293"/>
      <c r="N3786" s="294"/>
      <c r="O3786" s="294"/>
      <c r="P3786" s="294"/>
      <c r="Q3786" s="294"/>
      <c r="R3786" s="294"/>
      <c r="S3786" s="294"/>
      <c r="T3786" s="295"/>
      <c r="U3786" s="16"/>
      <c r="V3786" s="16"/>
      <c r="W3786" s="16"/>
      <c r="X3786" s="16"/>
      <c r="Y3786" s="16"/>
      <c r="Z3786" s="16"/>
      <c r="AA3786" s="16"/>
      <c r="AB3786" s="16"/>
      <c r="AC3786" s="16"/>
      <c r="AD3786" s="16"/>
      <c r="AE3786" s="16"/>
      <c r="AT3786" s="296" t="s">
        <v>188</v>
      </c>
      <c r="AU3786" s="296" t="s">
        <v>82</v>
      </c>
      <c r="AV3786" s="16" t="s">
        <v>141</v>
      </c>
      <c r="AW3786" s="16" t="s">
        <v>30</v>
      </c>
      <c r="AX3786" s="16" t="s">
        <v>73</v>
      </c>
      <c r="AY3786" s="296" t="s">
        <v>129</v>
      </c>
    </row>
    <row r="3787" spans="1:51" s="13" customFormat="1" ht="12">
      <c r="A3787" s="13"/>
      <c r="B3787" s="243"/>
      <c r="C3787" s="244"/>
      <c r="D3787" s="234" t="s">
        <v>188</v>
      </c>
      <c r="E3787" s="245" t="s">
        <v>1</v>
      </c>
      <c r="F3787" s="246" t="s">
        <v>2052</v>
      </c>
      <c r="G3787" s="244"/>
      <c r="H3787" s="245" t="s">
        <v>1</v>
      </c>
      <c r="I3787" s="247"/>
      <c r="J3787" s="244"/>
      <c r="K3787" s="244"/>
      <c r="L3787" s="248"/>
      <c r="M3787" s="249"/>
      <c r="N3787" s="250"/>
      <c r="O3787" s="250"/>
      <c r="P3787" s="250"/>
      <c r="Q3787" s="250"/>
      <c r="R3787" s="250"/>
      <c r="S3787" s="250"/>
      <c r="T3787" s="251"/>
      <c r="U3787" s="13"/>
      <c r="V3787" s="13"/>
      <c r="W3787" s="13"/>
      <c r="X3787" s="13"/>
      <c r="Y3787" s="13"/>
      <c r="Z3787" s="13"/>
      <c r="AA3787" s="13"/>
      <c r="AB3787" s="13"/>
      <c r="AC3787" s="13"/>
      <c r="AD3787" s="13"/>
      <c r="AE3787" s="13"/>
      <c r="AT3787" s="252" t="s">
        <v>188</v>
      </c>
      <c r="AU3787" s="252" t="s">
        <v>82</v>
      </c>
      <c r="AV3787" s="13" t="s">
        <v>80</v>
      </c>
      <c r="AW3787" s="13" t="s">
        <v>30</v>
      </c>
      <c r="AX3787" s="13" t="s">
        <v>73</v>
      </c>
      <c r="AY3787" s="252" t="s">
        <v>129</v>
      </c>
    </row>
    <row r="3788" spans="1:51" s="13" customFormat="1" ht="12">
      <c r="A3788" s="13"/>
      <c r="B3788" s="243"/>
      <c r="C3788" s="244"/>
      <c r="D3788" s="234" t="s">
        <v>188</v>
      </c>
      <c r="E3788" s="245" t="s">
        <v>1</v>
      </c>
      <c r="F3788" s="246" t="s">
        <v>374</v>
      </c>
      <c r="G3788" s="244"/>
      <c r="H3788" s="245" t="s">
        <v>1</v>
      </c>
      <c r="I3788" s="247"/>
      <c r="J3788" s="244"/>
      <c r="K3788" s="244"/>
      <c r="L3788" s="248"/>
      <c r="M3788" s="249"/>
      <c r="N3788" s="250"/>
      <c r="O3788" s="250"/>
      <c r="P3788" s="250"/>
      <c r="Q3788" s="250"/>
      <c r="R3788" s="250"/>
      <c r="S3788" s="250"/>
      <c r="T3788" s="251"/>
      <c r="U3788" s="13"/>
      <c r="V3788" s="13"/>
      <c r="W3788" s="13"/>
      <c r="X3788" s="13"/>
      <c r="Y3788" s="13"/>
      <c r="Z3788" s="13"/>
      <c r="AA3788" s="13"/>
      <c r="AB3788" s="13"/>
      <c r="AC3788" s="13"/>
      <c r="AD3788" s="13"/>
      <c r="AE3788" s="13"/>
      <c r="AT3788" s="252" t="s">
        <v>188</v>
      </c>
      <c r="AU3788" s="252" t="s">
        <v>82</v>
      </c>
      <c r="AV3788" s="13" t="s">
        <v>80</v>
      </c>
      <c r="AW3788" s="13" t="s">
        <v>30</v>
      </c>
      <c r="AX3788" s="13" t="s">
        <v>73</v>
      </c>
      <c r="AY3788" s="252" t="s">
        <v>129</v>
      </c>
    </row>
    <row r="3789" spans="1:51" s="13" customFormat="1" ht="12">
      <c r="A3789" s="13"/>
      <c r="B3789" s="243"/>
      <c r="C3789" s="244"/>
      <c r="D3789" s="234" t="s">
        <v>188</v>
      </c>
      <c r="E3789" s="245" t="s">
        <v>1</v>
      </c>
      <c r="F3789" s="246" t="s">
        <v>1150</v>
      </c>
      <c r="G3789" s="244"/>
      <c r="H3789" s="245" t="s">
        <v>1</v>
      </c>
      <c r="I3789" s="247"/>
      <c r="J3789" s="244"/>
      <c r="K3789" s="244"/>
      <c r="L3789" s="248"/>
      <c r="M3789" s="249"/>
      <c r="N3789" s="250"/>
      <c r="O3789" s="250"/>
      <c r="P3789" s="250"/>
      <c r="Q3789" s="250"/>
      <c r="R3789" s="250"/>
      <c r="S3789" s="250"/>
      <c r="T3789" s="251"/>
      <c r="U3789" s="13"/>
      <c r="V3789" s="13"/>
      <c r="W3789" s="13"/>
      <c r="X3789" s="13"/>
      <c r="Y3789" s="13"/>
      <c r="Z3789" s="13"/>
      <c r="AA3789" s="13"/>
      <c r="AB3789" s="13"/>
      <c r="AC3789" s="13"/>
      <c r="AD3789" s="13"/>
      <c r="AE3789" s="13"/>
      <c r="AT3789" s="252" t="s">
        <v>188</v>
      </c>
      <c r="AU3789" s="252" t="s">
        <v>82</v>
      </c>
      <c r="AV3789" s="13" t="s">
        <v>80</v>
      </c>
      <c r="AW3789" s="13" t="s">
        <v>30</v>
      </c>
      <c r="AX3789" s="13" t="s">
        <v>73</v>
      </c>
      <c r="AY3789" s="252" t="s">
        <v>129</v>
      </c>
    </row>
    <row r="3790" spans="1:51" s="14" customFormat="1" ht="12">
      <c r="A3790" s="14"/>
      <c r="B3790" s="253"/>
      <c r="C3790" s="254"/>
      <c r="D3790" s="234" t="s">
        <v>188</v>
      </c>
      <c r="E3790" s="255" t="s">
        <v>1</v>
      </c>
      <c r="F3790" s="256" t="s">
        <v>2053</v>
      </c>
      <c r="G3790" s="254"/>
      <c r="H3790" s="257">
        <v>49.216</v>
      </c>
      <c r="I3790" s="258"/>
      <c r="J3790" s="254"/>
      <c r="K3790" s="254"/>
      <c r="L3790" s="259"/>
      <c r="M3790" s="260"/>
      <c r="N3790" s="261"/>
      <c r="O3790" s="261"/>
      <c r="P3790" s="261"/>
      <c r="Q3790" s="261"/>
      <c r="R3790" s="261"/>
      <c r="S3790" s="261"/>
      <c r="T3790" s="262"/>
      <c r="U3790" s="14"/>
      <c r="V3790" s="14"/>
      <c r="W3790" s="14"/>
      <c r="X3790" s="14"/>
      <c r="Y3790" s="14"/>
      <c r="Z3790" s="14"/>
      <c r="AA3790" s="14"/>
      <c r="AB3790" s="14"/>
      <c r="AC3790" s="14"/>
      <c r="AD3790" s="14"/>
      <c r="AE3790" s="14"/>
      <c r="AT3790" s="263" t="s">
        <v>188</v>
      </c>
      <c r="AU3790" s="263" t="s">
        <v>82</v>
      </c>
      <c r="AV3790" s="14" t="s">
        <v>82</v>
      </c>
      <c r="AW3790" s="14" t="s">
        <v>30</v>
      </c>
      <c r="AX3790" s="14" t="s">
        <v>73</v>
      </c>
      <c r="AY3790" s="263" t="s">
        <v>129</v>
      </c>
    </row>
    <row r="3791" spans="1:51" s="14" customFormat="1" ht="12">
      <c r="A3791" s="14"/>
      <c r="B3791" s="253"/>
      <c r="C3791" s="254"/>
      <c r="D3791" s="234" t="s">
        <v>188</v>
      </c>
      <c r="E3791" s="255" t="s">
        <v>1</v>
      </c>
      <c r="F3791" s="256" t="s">
        <v>2054</v>
      </c>
      <c r="G3791" s="254"/>
      <c r="H3791" s="257">
        <v>-2.536</v>
      </c>
      <c r="I3791" s="258"/>
      <c r="J3791" s="254"/>
      <c r="K3791" s="254"/>
      <c r="L3791" s="259"/>
      <c r="M3791" s="260"/>
      <c r="N3791" s="261"/>
      <c r="O3791" s="261"/>
      <c r="P3791" s="261"/>
      <c r="Q3791" s="261"/>
      <c r="R3791" s="261"/>
      <c r="S3791" s="261"/>
      <c r="T3791" s="262"/>
      <c r="U3791" s="14"/>
      <c r="V3791" s="14"/>
      <c r="W3791" s="14"/>
      <c r="X3791" s="14"/>
      <c r="Y3791" s="14"/>
      <c r="Z3791" s="14"/>
      <c r="AA3791" s="14"/>
      <c r="AB3791" s="14"/>
      <c r="AC3791" s="14"/>
      <c r="AD3791" s="14"/>
      <c r="AE3791" s="14"/>
      <c r="AT3791" s="263" t="s">
        <v>188</v>
      </c>
      <c r="AU3791" s="263" t="s">
        <v>82</v>
      </c>
      <c r="AV3791" s="14" t="s">
        <v>82</v>
      </c>
      <c r="AW3791" s="14" t="s">
        <v>30</v>
      </c>
      <c r="AX3791" s="14" t="s">
        <v>73</v>
      </c>
      <c r="AY3791" s="263" t="s">
        <v>129</v>
      </c>
    </row>
    <row r="3792" spans="1:51" s="14" customFormat="1" ht="12">
      <c r="A3792" s="14"/>
      <c r="B3792" s="253"/>
      <c r="C3792" s="254"/>
      <c r="D3792" s="234" t="s">
        <v>188</v>
      </c>
      <c r="E3792" s="255" t="s">
        <v>1</v>
      </c>
      <c r="F3792" s="256" t="s">
        <v>2055</v>
      </c>
      <c r="G3792" s="254"/>
      <c r="H3792" s="257">
        <v>0.845</v>
      </c>
      <c r="I3792" s="258"/>
      <c r="J3792" s="254"/>
      <c r="K3792" s="254"/>
      <c r="L3792" s="259"/>
      <c r="M3792" s="260"/>
      <c r="N3792" s="261"/>
      <c r="O3792" s="261"/>
      <c r="P3792" s="261"/>
      <c r="Q3792" s="261"/>
      <c r="R3792" s="261"/>
      <c r="S3792" s="261"/>
      <c r="T3792" s="262"/>
      <c r="U3792" s="14"/>
      <c r="V3792" s="14"/>
      <c r="W3792" s="14"/>
      <c r="X3792" s="14"/>
      <c r="Y3792" s="14"/>
      <c r="Z3792" s="14"/>
      <c r="AA3792" s="14"/>
      <c r="AB3792" s="14"/>
      <c r="AC3792" s="14"/>
      <c r="AD3792" s="14"/>
      <c r="AE3792" s="14"/>
      <c r="AT3792" s="263" t="s">
        <v>188</v>
      </c>
      <c r="AU3792" s="263" t="s">
        <v>82</v>
      </c>
      <c r="AV3792" s="14" t="s">
        <v>82</v>
      </c>
      <c r="AW3792" s="14" t="s">
        <v>30</v>
      </c>
      <c r="AX3792" s="14" t="s">
        <v>73</v>
      </c>
      <c r="AY3792" s="263" t="s">
        <v>129</v>
      </c>
    </row>
    <row r="3793" spans="1:51" s="14" customFormat="1" ht="12">
      <c r="A3793" s="14"/>
      <c r="B3793" s="253"/>
      <c r="C3793" s="254"/>
      <c r="D3793" s="234" t="s">
        <v>188</v>
      </c>
      <c r="E3793" s="255" t="s">
        <v>1</v>
      </c>
      <c r="F3793" s="256" t="s">
        <v>2056</v>
      </c>
      <c r="G3793" s="254"/>
      <c r="H3793" s="257">
        <v>-2.52</v>
      </c>
      <c r="I3793" s="258"/>
      <c r="J3793" s="254"/>
      <c r="K3793" s="254"/>
      <c r="L3793" s="259"/>
      <c r="M3793" s="260"/>
      <c r="N3793" s="261"/>
      <c r="O3793" s="261"/>
      <c r="P3793" s="261"/>
      <c r="Q3793" s="261"/>
      <c r="R3793" s="261"/>
      <c r="S3793" s="261"/>
      <c r="T3793" s="262"/>
      <c r="U3793" s="14"/>
      <c r="V3793" s="14"/>
      <c r="W3793" s="14"/>
      <c r="X3793" s="14"/>
      <c r="Y3793" s="14"/>
      <c r="Z3793" s="14"/>
      <c r="AA3793" s="14"/>
      <c r="AB3793" s="14"/>
      <c r="AC3793" s="14"/>
      <c r="AD3793" s="14"/>
      <c r="AE3793" s="14"/>
      <c r="AT3793" s="263" t="s">
        <v>188</v>
      </c>
      <c r="AU3793" s="263" t="s">
        <v>82</v>
      </c>
      <c r="AV3793" s="14" t="s">
        <v>82</v>
      </c>
      <c r="AW3793" s="14" t="s">
        <v>30</v>
      </c>
      <c r="AX3793" s="14" t="s">
        <v>73</v>
      </c>
      <c r="AY3793" s="263" t="s">
        <v>129</v>
      </c>
    </row>
    <row r="3794" spans="1:51" s="14" customFormat="1" ht="12">
      <c r="A3794" s="14"/>
      <c r="B3794" s="253"/>
      <c r="C3794" s="254"/>
      <c r="D3794" s="234" t="s">
        <v>188</v>
      </c>
      <c r="E3794" s="255" t="s">
        <v>1</v>
      </c>
      <c r="F3794" s="256" t="s">
        <v>2057</v>
      </c>
      <c r="G3794" s="254"/>
      <c r="H3794" s="257">
        <v>-1.617</v>
      </c>
      <c r="I3794" s="258"/>
      <c r="J3794" s="254"/>
      <c r="K3794" s="254"/>
      <c r="L3794" s="259"/>
      <c r="M3794" s="260"/>
      <c r="N3794" s="261"/>
      <c r="O3794" s="261"/>
      <c r="P3794" s="261"/>
      <c r="Q3794" s="261"/>
      <c r="R3794" s="261"/>
      <c r="S3794" s="261"/>
      <c r="T3794" s="262"/>
      <c r="U3794" s="14"/>
      <c r="V3794" s="14"/>
      <c r="W3794" s="14"/>
      <c r="X3794" s="14"/>
      <c r="Y3794" s="14"/>
      <c r="Z3794" s="14"/>
      <c r="AA3794" s="14"/>
      <c r="AB3794" s="14"/>
      <c r="AC3794" s="14"/>
      <c r="AD3794" s="14"/>
      <c r="AE3794" s="14"/>
      <c r="AT3794" s="263" t="s">
        <v>188</v>
      </c>
      <c r="AU3794" s="263" t="s">
        <v>82</v>
      </c>
      <c r="AV3794" s="14" t="s">
        <v>82</v>
      </c>
      <c r="AW3794" s="14" t="s">
        <v>30</v>
      </c>
      <c r="AX3794" s="14" t="s">
        <v>73</v>
      </c>
      <c r="AY3794" s="263" t="s">
        <v>129</v>
      </c>
    </row>
    <row r="3795" spans="1:51" s="14" customFormat="1" ht="12">
      <c r="A3795" s="14"/>
      <c r="B3795" s="253"/>
      <c r="C3795" s="254"/>
      <c r="D3795" s="234" t="s">
        <v>188</v>
      </c>
      <c r="E3795" s="255" t="s">
        <v>1</v>
      </c>
      <c r="F3795" s="256" t="s">
        <v>2058</v>
      </c>
      <c r="G3795" s="254"/>
      <c r="H3795" s="257">
        <v>-2.489</v>
      </c>
      <c r="I3795" s="258"/>
      <c r="J3795" s="254"/>
      <c r="K3795" s="254"/>
      <c r="L3795" s="259"/>
      <c r="M3795" s="260"/>
      <c r="N3795" s="261"/>
      <c r="O3795" s="261"/>
      <c r="P3795" s="261"/>
      <c r="Q3795" s="261"/>
      <c r="R3795" s="261"/>
      <c r="S3795" s="261"/>
      <c r="T3795" s="262"/>
      <c r="U3795" s="14"/>
      <c r="V3795" s="14"/>
      <c r="W3795" s="14"/>
      <c r="X3795" s="14"/>
      <c r="Y3795" s="14"/>
      <c r="Z3795" s="14"/>
      <c r="AA3795" s="14"/>
      <c r="AB3795" s="14"/>
      <c r="AC3795" s="14"/>
      <c r="AD3795" s="14"/>
      <c r="AE3795" s="14"/>
      <c r="AT3795" s="263" t="s">
        <v>188</v>
      </c>
      <c r="AU3795" s="263" t="s">
        <v>82</v>
      </c>
      <c r="AV3795" s="14" t="s">
        <v>82</v>
      </c>
      <c r="AW3795" s="14" t="s">
        <v>30</v>
      </c>
      <c r="AX3795" s="14" t="s">
        <v>73</v>
      </c>
      <c r="AY3795" s="263" t="s">
        <v>129</v>
      </c>
    </row>
    <row r="3796" spans="1:51" s="14" customFormat="1" ht="12">
      <c r="A3796" s="14"/>
      <c r="B3796" s="253"/>
      <c r="C3796" s="254"/>
      <c r="D3796" s="234" t="s">
        <v>188</v>
      </c>
      <c r="E3796" s="255" t="s">
        <v>1</v>
      </c>
      <c r="F3796" s="256" t="s">
        <v>2059</v>
      </c>
      <c r="G3796" s="254"/>
      <c r="H3796" s="257">
        <v>1.043</v>
      </c>
      <c r="I3796" s="258"/>
      <c r="J3796" s="254"/>
      <c r="K3796" s="254"/>
      <c r="L3796" s="259"/>
      <c r="M3796" s="260"/>
      <c r="N3796" s="261"/>
      <c r="O3796" s="261"/>
      <c r="P3796" s="261"/>
      <c r="Q3796" s="261"/>
      <c r="R3796" s="261"/>
      <c r="S3796" s="261"/>
      <c r="T3796" s="262"/>
      <c r="U3796" s="14"/>
      <c r="V3796" s="14"/>
      <c r="W3796" s="14"/>
      <c r="X3796" s="14"/>
      <c r="Y3796" s="14"/>
      <c r="Z3796" s="14"/>
      <c r="AA3796" s="14"/>
      <c r="AB3796" s="14"/>
      <c r="AC3796" s="14"/>
      <c r="AD3796" s="14"/>
      <c r="AE3796" s="14"/>
      <c r="AT3796" s="263" t="s">
        <v>188</v>
      </c>
      <c r="AU3796" s="263" t="s">
        <v>82</v>
      </c>
      <c r="AV3796" s="14" t="s">
        <v>82</v>
      </c>
      <c r="AW3796" s="14" t="s">
        <v>30</v>
      </c>
      <c r="AX3796" s="14" t="s">
        <v>73</v>
      </c>
      <c r="AY3796" s="263" t="s">
        <v>129</v>
      </c>
    </row>
    <row r="3797" spans="1:51" s="14" customFormat="1" ht="12">
      <c r="A3797" s="14"/>
      <c r="B3797" s="253"/>
      <c r="C3797" s="254"/>
      <c r="D3797" s="234" t="s">
        <v>188</v>
      </c>
      <c r="E3797" s="255" t="s">
        <v>1</v>
      </c>
      <c r="F3797" s="256" t="s">
        <v>2060</v>
      </c>
      <c r="G3797" s="254"/>
      <c r="H3797" s="257">
        <v>1.113</v>
      </c>
      <c r="I3797" s="258"/>
      <c r="J3797" s="254"/>
      <c r="K3797" s="254"/>
      <c r="L3797" s="259"/>
      <c r="M3797" s="260"/>
      <c r="N3797" s="261"/>
      <c r="O3797" s="261"/>
      <c r="P3797" s="261"/>
      <c r="Q3797" s="261"/>
      <c r="R3797" s="261"/>
      <c r="S3797" s="261"/>
      <c r="T3797" s="262"/>
      <c r="U3797" s="14"/>
      <c r="V3797" s="14"/>
      <c r="W3797" s="14"/>
      <c r="X3797" s="14"/>
      <c r="Y3797" s="14"/>
      <c r="Z3797" s="14"/>
      <c r="AA3797" s="14"/>
      <c r="AB3797" s="14"/>
      <c r="AC3797" s="14"/>
      <c r="AD3797" s="14"/>
      <c r="AE3797" s="14"/>
      <c r="AT3797" s="263" t="s">
        <v>188</v>
      </c>
      <c r="AU3797" s="263" t="s">
        <v>82</v>
      </c>
      <c r="AV3797" s="14" t="s">
        <v>82</v>
      </c>
      <c r="AW3797" s="14" t="s">
        <v>30</v>
      </c>
      <c r="AX3797" s="14" t="s">
        <v>73</v>
      </c>
      <c r="AY3797" s="263" t="s">
        <v>129</v>
      </c>
    </row>
    <row r="3798" spans="1:51" s="14" customFormat="1" ht="12">
      <c r="A3798" s="14"/>
      <c r="B3798" s="253"/>
      <c r="C3798" s="254"/>
      <c r="D3798" s="234" t="s">
        <v>188</v>
      </c>
      <c r="E3798" s="255" t="s">
        <v>1</v>
      </c>
      <c r="F3798" s="256" t="s">
        <v>2061</v>
      </c>
      <c r="G3798" s="254"/>
      <c r="H3798" s="257">
        <v>1.299</v>
      </c>
      <c r="I3798" s="258"/>
      <c r="J3798" s="254"/>
      <c r="K3798" s="254"/>
      <c r="L3798" s="259"/>
      <c r="M3798" s="260"/>
      <c r="N3798" s="261"/>
      <c r="O3798" s="261"/>
      <c r="P3798" s="261"/>
      <c r="Q3798" s="261"/>
      <c r="R3798" s="261"/>
      <c r="S3798" s="261"/>
      <c r="T3798" s="262"/>
      <c r="U3798" s="14"/>
      <c r="V3798" s="14"/>
      <c r="W3798" s="14"/>
      <c r="X3798" s="14"/>
      <c r="Y3798" s="14"/>
      <c r="Z3798" s="14"/>
      <c r="AA3798" s="14"/>
      <c r="AB3798" s="14"/>
      <c r="AC3798" s="14"/>
      <c r="AD3798" s="14"/>
      <c r="AE3798" s="14"/>
      <c r="AT3798" s="263" t="s">
        <v>188</v>
      </c>
      <c r="AU3798" s="263" t="s">
        <v>82</v>
      </c>
      <c r="AV3798" s="14" t="s">
        <v>82</v>
      </c>
      <c r="AW3798" s="14" t="s">
        <v>30</v>
      </c>
      <c r="AX3798" s="14" t="s">
        <v>73</v>
      </c>
      <c r="AY3798" s="263" t="s">
        <v>129</v>
      </c>
    </row>
    <row r="3799" spans="1:51" s="14" customFormat="1" ht="12">
      <c r="A3799" s="14"/>
      <c r="B3799" s="253"/>
      <c r="C3799" s="254"/>
      <c r="D3799" s="234" t="s">
        <v>188</v>
      </c>
      <c r="E3799" s="255" t="s">
        <v>1</v>
      </c>
      <c r="F3799" s="256" t="s">
        <v>2062</v>
      </c>
      <c r="G3799" s="254"/>
      <c r="H3799" s="257">
        <v>-27.063</v>
      </c>
      <c r="I3799" s="258"/>
      <c r="J3799" s="254"/>
      <c r="K3799" s="254"/>
      <c r="L3799" s="259"/>
      <c r="M3799" s="260"/>
      <c r="N3799" s="261"/>
      <c r="O3799" s="261"/>
      <c r="P3799" s="261"/>
      <c r="Q3799" s="261"/>
      <c r="R3799" s="261"/>
      <c r="S3799" s="261"/>
      <c r="T3799" s="262"/>
      <c r="U3799" s="14"/>
      <c r="V3799" s="14"/>
      <c r="W3799" s="14"/>
      <c r="X3799" s="14"/>
      <c r="Y3799" s="14"/>
      <c r="Z3799" s="14"/>
      <c r="AA3799" s="14"/>
      <c r="AB3799" s="14"/>
      <c r="AC3799" s="14"/>
      <c r="AD3799" s="14"/>
      <c r="AE3799" s="14"/>
      <c r="AT3799" s="263" t="s">
        <v>188</v>
      </c>
      <c r="AU3799" s="263" t="s">
        <v>82</v>
      </c>
      <c r="AV3799" s="14" t="s">
        <v>82</v>
      </c>
      <c r="AW3799" s="14" t="s">
        <v>30</v>
      </c>
      <c r="AX3799" s="14" t="s">
        <v>73</v>
      </c>
      <c r="AY3799" s="263" t="s">
        <v>129</v>
      </c>
    </row>
    <row r="3800" spans="1:51" s="13" customFormat="1" ht="12">
      <c r="A3800" s="13"/>
      <c r="B3800" s="243"/>
      <c r="C3800" s="244"/>
      <c r="D3800" s="234" t="s">
        <v>188</v>
      </c>
      <c r="E3800" s="245" t="s">
        <v>1</v>
      </c>
      <c r="F3800" s="246" t="s">
        <v>1152</v>
      </c>
      <c r="G3800" s="244"/>
      <c r="H3800" s="245" t="s">
        <v>1</v>
      </c>
      <c r="I3800" s="247"/>
      <c r="J3800" s="244"/>
      <c r="K3800" s="244"/>
      <c r="L3800" s="248"/>
      <c r="M3800" s="249"/>
      <c r="N3800" s="250"/>
      <c r="O3800" s="250"/>
      <c r="P3800" s="250"/>
      <c r="Q3800" s="250"/>
      <c r="R3800" s="250"/>
      <c r="S3800" s="250"/>
      <c r="T3800" s="251"/>
      <c r="U3800" s="13"/>
      <c r="V3800" s="13"/>
      <c r="W3800" s="13"/>
      <c r="X3800" s="13"/>
      <c r="Y3800" s="13"/>
      <c r="Z3800" s="13"/>
      <c r="AA3800" s="13"/>
      <c r="AB3800" s="13"/>
      <c r="AC3800" s="13"/>
      <c r="AD3800" s="13"/>
      <c r="AE3800" s="13"/>
      <c r="AT3800" s="252" t="s">
        <v>188</v>
      </c>
      <c r="AU3800" s="252" t="s">
        <v>82</v>
      </c>
      <c r="AV3800" s="13" t="s">
        <v>80</v>
      </c>
      <c r="AW3800" s="13" t="s">
        <v>30</v>
      </c>
      <c r="AX3800" s="13" t="s">
        <v>73</v>
      </c>
      <c r="AY3800" s="252" t="s">
        <v>129</v>
      </c>
    </row>
    <row r="3801" spans="1:51" s="14" customFormat="1" ht="12">
      <c r="A3801" s="14"/>
      <c r="B3801" s="253"/>
      <c r="C3801" s="254"/>
      <c r="D3801" s="234" t="s">
        <v>188</v>
      </c>
      <c r="E3801" s="255" t="s">
        <v>1</v>
      </c>
      <c r="F3801" s="256" t="s">
        <v>2063</v>
      </c>
      <c r="G3801" s="254"/>
      <c r="H3801" s="257">
        <v>18.798</v>
      </c>
      <c r="I3801" s="258"/>
      <c r="J3801" s="254"/>
      <c r="K3801" s="254"/>
      <c r="L3801" s="259"/>
      <c r="M3801" s="260"/>
      <c r="N3801" s="261"/>
      <c r="O3801" s="261"/>
      <c r="P3801" s="261"/>
      <c r="Q3801" s="261"/>
      <c r="R3801" s="261"/>
      <c r="S3801" s="261"/>
      <c r="T3801" s="262"/>
      <c r="U3801" s="14"/>
      <c r="V3801" s="14"/>
      <c r="W3801" s="14"/>
      <c r="X3801" s="14"/>
      <c r="Y3801" s="14"/>
      <c r="Z3801" s="14"/>
      <c r="AA3801" s="14"/>
      <c r="AB3801" s="14"/>
      <c r="AC3801" s="14"/>
      <c r="AD3801" s="14"/>
      <c r="AE3801" s="14"/>
      <c r="AT3801" s="263" t="s">
        <v>188</v>
      </c>
      <c r="AU3801" s="263" t="s">
        <v>82</v>
      </c>
      <c r="AV3801" s="14" t="s">
        <v>82</v>
      </c>
      <c r="AW3801" s="14" t="s">
        <v>30</v>
      </c>
      <c r="AX3801" s="14" t="s">
        <v>73</v>
      </c>
      <c r="AY3801" s="263" t="s">
        <v>129</v>
      </c>
    </row>
    <row r="3802" spans="1:51" s="14" customFormat="1" ht="12">
      <c r="A3802" s="14"/>
      <c r="B3802" s="253"/>
      <c r="C3802" s="254"/>
      <c r="D3802" s="234" t="s">
        <v>188</v>
      </c>
      <c r="E3802" s="255" t="s">
        <v>1</v>
      </c>
      <c r="F3802" s="256" t="s">
        <v>2064</v>
      </c>
      <c r="G3802" s="254"/>
      <c r="H3802" s="257">
        <v>-1.26</v>
      </c>
      <c r="I3802" s="258"/>
      <c r="J3802" s="254"/>
      <c r="K3802" s="254"/>
      <c r="L3802" s="259"/>
      <c r="M3802" s="260"/>
      <c r="N3802" s="261"/>
      <c r="O3802" s="261"/>
      <c r="P3802" s="261"/>
      <c r="Q3802" s="261"/>
      <c r="R3802" s="261"/>
      <c r="S3802" s="261"/>
      <c r="T3802" s="262"/>
      <c r="U3802" s="14"/>
      <c r="V3802" s="14"/>
      <c r="W3802" s="14"/>
      <c r="X3802" s="14"/>
      <c r="Y3802" s="14"/>
      <c r="Z3802" s="14"/>
      <c r="AA3802" s="14"/>
      <c r="AB3802" s="14"/>
      <c r="AC3802" s="14"/>
      <c r="AD3802" s="14"/>
      <c r="AE3802" s="14"/>
      <c r="AT3802" s="263" t="s">
        <v>188</v>
      </c>
      <c r="AU3802" s="263" t="s">
        <v>82</v>
      </c>
      <c r="AV3802" s="14" t="s">
        <v>82</v>
      </c>
      <c r="AW3802" s="14" t="s">
        <v>30</v>
      </c>
      <c r="AX3802" s="14" t="s">
        <v>73</v>
      </c>
      <c r="AY3802" s="263" t="s">
        <v>129</v>
      </c>
    </row>
    <row r="3803" spans="1:51" s="14" customFormat="1" ht="12">
      <c r="A3803" s="14"/>
      <c r="B3803" s="253"/>
      <c r="C3803" s="254"/>
      <c r="D3803" s="234" t="s">
        <v>188</v>
      </c>
      <c r="E3803" s="255" t="s">
        <v>1</v>
      </c>
      <c r="F3803" s="256" t="s">
        <v>2065</v>
      </c>
      <c r="G3803" s="254"/>
      <c r="H3803" s="257">
        <v>0.14</v>
      </c>
      <c r="I3803" s="258"/>
      <c r="J3803" s="254"/>
      <c r="K3803" s="254"/>
      <c r="L3803" s="259"/>
      <c r="M3803" s="260"/>
      <c r="N3803" s="261"/>
      <c r="O3803" s="261"/>
      <c r="P3803" s="261"/>
      <c r="Q3803" s="261"/>
      <c r="R3803" s="261"/>
      <c r="S3803" s="261"/>
      <c r="T3803" s="262"/>
      <c r="U3803" s="14"/>
      <c r="V3803" s="14"/>
      <c r="W3803" s="14"/>
      <c r="X3803" s="14"/>
      <c r="Y3803" s="14"/>
      <c r="Z3803" s="14"/>
      <c r="AA3803" s="14"/>
      <c r="AB3803" s="14"/>
      <c r="AC3803" s="14"/>
      <c r="AD3803" s="14"/>
      <c r="AE3803" s="14"/>
      <c r="AT3803" s="263" t="s">
        <v>188</v>
      </c>
      <c r="AU3803" s="263" t="s">
        <v>82</v>
      </c>
      <c r="AV3803" s="14" t="s">
        <v>82</v>
      </c>
      <c r="AW3803" s="14" t="s">
        <v>30</v>
      </c>
      <c r="AX3803" s="14" t="s">
        <v>73</v>
      </c>
      <c r="AY3803" s="263" t="s">
        <v>129</v>
      </c>
    </row>
    <row r="3804" spans="1:51" s="14" customFormat="1" ht="12">
      <c r="A3804" s="14"/>
      <c r="B3804" s="253"/>
      <c r="C3804" s="254"/>
      <c r="D3804" s="234" t="s">
        <v>188</v>
      </c>
      <c r="E3804" s="255" t="s">
        <v>1</v>
      </c>
      <c r="F3804" s="256" t="s">
        <v>2066</v>
      </c>
      <c r="G3804" s="254"/>
      <c r="H3804" s="257">
        <v>1.586</v>
      </c>
      <c r="I3804" s="258"/>
      <c r="J3804" s="254"/>
      <c r="K3804" s="254"/>
      <c r="L3804" s="259"/>
      <c r="M3804" s="260"/>
      <c r="N3804" s="261"/>
      <c r="O3804" s="261"/>
      <c r="P3804" s="261"/>
      <c r="Q3804" s="261"/>
      <c r="R3804" s="261"/>
      <c r="S3804" s="261"/>
      <c r="T3804" s="262"/>
      <c r="U3804" s="14"/>
      <c r="V3804" s="14"/>
      <c r="W3804" s="14"/>
      <c r="X3804" s="14"/>
      <c r="Y3804" s="14"/>
      <c r="Z3804" s="14"/>
      <c r="AA3804" s="14"/>
      <c r="AB3804" s="14"/>
      <c r="AC3804" s="14"/>
      <c r="AD3804" s="14"/>
      <c r="AE3804" s="14"/>
      <c r="AT3804" s="263" t="s">
        <v>188</v>
      </c>
      <c r="AU3804" s="263" t="s">
        <v>82</v>
      </c>
      <c r="AV3804" s="14" t="s">
        <v>82</v>
      </c>
      <c r="AW3804" s="14" t="s">
        <v>30</v>
      </c>
      <c r="AX3804" s="14" t="s">
        <v>73</v>
      </c>
      <c r="AY3804" s="263" t="s">
        <v>129</v>
      </c>
    </row>
    <row r="3805" spans="1:51" s="13" customFormat="1" ht="12">
      <c r="A3805" s="13"/>
      <c r="B3805" s="243"/>
      <c r="C3805" s="244"/>
      <c r="D3805" s="234" t="s">
        <v>188</v>
      </c>
      <c r="E3805" s="245" t="s">
        <v>1</v>
      </c>
      <c r="F3805" s="246" t="s">
        <v>1153</v>
      </c>
      <c r="G3805" s="244"/>
      <c r="H3805" s="245" t="s">
        <v>1</v>
      </c>
      <c r="I3805" s="247"/>
      <c r="J3805" s="244"/>
      <c r="K3805" s="244"/>
      <c r="L3805" s="248"/>
      <c r="M3805" s="249"/>
      <c r="N3805" s="250"/>
      <c r="O3805" s="250"/>
      <c r="P3805" s="250"/>
      <c r="Q3805" s="250"/>
      <c r="R3805" s="250"/>
      <c r="S3805" s="250"/>
      <c r="T3805" s="251"/>
      <c r="U3805" s="13"/>
      <c r="V3805" s="13"/>
      <c r="W3805" s="13"/>
      <c r="X3805" s="13"/>
      <c r="Y3805" s="13"/>
      <c r="Z3805" s="13"/>
      <c r="AA3805" s="13"/>
      <c r="AB3805" s="13"/>
      <c r="AC3805" s="13"/>
      <c r="AD3805" s="13"/>
      <c r="AE3805" s="13"/>
      <c r="AT3805" s="252" t="s">
        <v>188</v>
      </c>
      <c r="AU3805" s="252" t="s">
        <v>82</v>
      </c>
      <c r="AV3805" s="13" t="s">
        <v>80</v>
      </c>
      <c r="AW3805" s="13" t="s">
        <v>30</v>
      </c>
      <c r="AX3805" s="13" t="s">
        <v>73</v>
      </c>
      <c r="AY3805" s="252" t="s">
        <v>129</v>
      </c>
    </row>
    <row r="3806" spans="1:51" s="14" customFormat="1" ht="12">
      <c r="A3806" s="14"/>
      <c r="B3806" s="253"/>
      <c r="C3806" s="254"/>
      <c r="D3806" s="234" t="s">
        <v>188</v>
      </c>
      <c r="E3806" s="255" t="s">
        <v>1</v>
      </c>
      <c r="F3806" s="256" t="s">
        <v>2067</v>
      </c>
      <c r="G3806" s="254"/>
      <c r="H3806" s="257">
        <v>18.016</v>
      </c>
      <c r="I3806" s="258"/>
      <c r="J3806" s="254"/>
      <c r="K3806" s="254"/>
      <c r="L3806" s="259"/>
      <c r="M3806" s="260"/>
      <c r="N3806" s="261"/>
      <c r="O3806" s="261"/>
      <c r="P3806" s="261"/>
      <c r="Q3806" s="261"/>
      <c r="R3806" s="261"/>
      <c r="S3806" s="261"/>
      <c r="T3806" s="262"/>
      <c r="U3806" s="14"/>
      <c r="V3806" s="14"/>
      <c r="W3806" s="14"/>
      <c r="X3806" s="14"/>
      <c r="Y3806" s="14"/>
      <c r="Z3806" s="14"/>
      <c r="AA3806" s="14"/>
      <c r="AB3806" s="14"/>
      <c r="AC3806" s="14"/>
      <c r="AD3806" s="14"/>
      <c r="AE3806" s="14"/>
      <c r="AT3806" s="263" t="s">
        <v>188</v>
      </c>
      <c r="AU3806" s="263" t="s">
        <v>82</v>
      </c>
      <c r="AV3806" s="14" t="s">
        <v>82</v>
      </c>
      <c r="AW3806" s="14" t="s">
        <v>30</v>
      </c>
      <c r="AX3806" s="14" t="s">
        <v>73</v>
      </c>
      <c r="AY3806" s="263" t="s">
        <v>129</v>
      </c>
    </row>
    <row r="3807" spans="1:51" s="14" customFormat="1" ht="12">
      <c r="A3807" s="14"/>
      <c r="B3807" s="253"/>
      <c r="C3807" s="254"/>
      <c r="D3807" s="234" t="s">
        <v>188</v>
      </c>
      <c r="E3807" s="255" t="s">
        <v>1</v>
      </c>
      <c r="F3807" s="256" t="s">
        <v>2068</v>
      </c>
      <c r="G3807" s="254"/>
      <c r="H3807" s="257">
        <v>-1.276</v>
      </c>
      <c r="I3807" s="258"/>
      <c r="J3807" s="254"/>
      <c r="K3807" s="254"/>
      <c r="L3807" s="259"/>
      <c r="M3807" s="260"/>
      <c r="N3807" s="261"/>
      <c r="O3807" s="261"/>
      <c r="P3807" s="261"/>
      <c r="Q3807" s="261"/>
      <c r="R3807" s="261"/>
      <c r="S3807" s="261"/>
      <c r="T3807" s="262"/>
      <c r="U3807" s="14"/>
      <c r="V3807" s="14"/>
      <c r="W3807" s="14"/>
      <c r="X3807" s="14"/>
      <c r="Y3807" s="14"/>
      <c r="Z3807" s="14"/>
      <c r="AA3807" s="14"/>
      <c r="AB3807" s="14"/>
      <c r="AC3807" s="14"/>
      <c r="AD3807" s="14"/>
      <c r="AE3807" s="14"/>
      <c r="AT3807" s="263" t="s">
        <v>188</v>
      </c>
      <c r="AU3807" s="263" t="s">
        <v>82</v>
      </c>
      <c r="AV3807" s="14" t="s">
        <v>82</v>
      </c>
      <c r="AW3807" s="14" t="s">
        <v>30</v>
      </c>
      <c r="AX3807" s="14" t="s">
        <v>73</v>
      </c>
      <c r="AY3807" s="263" t="s">
        <v>129</v>
      </c>
    </row>
    <row r="3808" spans="1:51" s="14" customFormat="1" ht="12">
      <c r="A3808" s="14"/>
      <c r="B3808" s="253"/>
      <c r="C3808" s="254"/>
      <c r="D3808" s="234" t="s">
        <v>188</v>
      </c>
      <c r="E3808" s="255" t="s">
        <v>1</v>
      </c>
      <c r="F3808" s="256" t="s">
        <v>2069</v>
      </c>
      <c r="G3808" s="254"/>
      <c r="H3808" s="257">
        <v>0.709</v>
      </c>
      <c r="I3808" s="258"/>
      <c r="J3808" s="254"/>
      <c r="K3808" s="254"/>
      <c r="L3808" s="259"/>
      <c r="M3808" s="260"/>
      <c r="N3808" s="261"/>
      <c r="O3808" s="261"/>
      <c r="P3808" s="261"/>
      <c r="Q3808" s="261"/>
      <c r="R3808" s="261"/>
      <c r="S3808" s="261"/>
      <c r="T3808" s="262"/>
      <c r="U3808" s="14"/>
      <c r="V3808" s="14"/>
      <c r="W3808" s="14"/>
      <c r="X3808" s="14"/>
      <c r="Y3808" s="14"/>
      <c r="Z3808" s="14"/>
      <c r="AA3808" s="14"/>
      <c r="AB3808" s="14"/>
      <c r="AC3808" s="14"/>
      <c r="AD3808" s="14"/>
      <c r="AE3808" s="14"/>
      <c r="AT3808" s="263" t="s">
        <v>188</v>
      </c>
      <c r="AU3808" s="263" t="s">
        <v>82</v>
      </c>
      <c r="AV3808" s="14" t="s">
        <v>82</v>
      </c>
      <c r="AW3808" s="14" t="s">
        <v>30</v>
      </c>
      <c r="AX3808" s="14" t="s">
        <v>73</v>
      </c>
      <c r="AY3808" s="263" t="s">
        <v>129</v>
      </c>
    </row>
    <row r="3809" spans="1:51" s="13" customFormat="1" ht="12">
      <c r="A3809" s="13"/>
      <c r="B3809" s="243"/>
      <c r="C3809" s="244"/>
      <c r="D3809" s="234" t="s">
        <v>188</v>
      </c>
      <c r="E3809" s="245" t="s">
        <v>1</v>
      </c>
      <c r="F3809" s="246" t="s">
        <v>1154</v>
      </c>
      <c r="G3809" s="244"/>
      <c r="H3809" s="245" t="s">
        <v>1</v>
      </c>
      <c r="I3809" s="247"/>
      <c r="J3809" s="244"/>
      <c r="K3809" s="244"/>
      <c r="L3809" s="248"/>
      <c r="M3809" s="249"/>
      <c r="N3809" s="250"/>
      <c r="O3809" s="250"/>
      <c r="P3809" s="250"/>
      <c r="Q3809" s="250"/>
      <c r="R3809" s="250"/>
      <c r="S3809" s="250"/>
      <c r="T3809" s="251"/>
      <c r="U3809" s="13"/>
      <c r="V3809" s="13"/>
      <c r="W3809" s="13"/>
      <c r="X3809" s="13"/>
      <c r="Y3809" s="13"/>
      <c r="Z3809" s="13"/>
      <c r="AA3809" s="13"/>
      <c r="AB3809" s="13"/>
      <c r="AC3809" s="13"/>
      <c r="AD3809" s="13"/>
      <c r="AE3809" s="13"/>
      <c r="AT3809" s="252" t="s">
        <v>188</v>
      </c>
      <c r="AU3809" s="252" t="s">
        <v>82</v>
      </c>
      <c r="AV3809" s="13" t="s">
        <v>80</v>
      </c>
      <c r="AW3809" s="13" t="s">
        <v>30</v>
      </c>
      <c r="AX3809" s="13" t="s">
        <v>73</v>
      </c>
      <c r="AY3809" s="252" t="s">
        <v>129</v>
      </c>
    </row>
    <row r="3810" spans="1:51" s="14" customFormat="1" ht="12">
      <c r="A3810" s="14"/>
      <c r="B3810" s="253"/>
      <c r="C3810" s="254"/>
      <c r="D3810" s="234" t="s">
        <v>188</v>
      </c>
      <c r="E3810" s="255" t="s">
        <v>1</v>
      </c>
      <c r="F3810" s="256" t="s">
        <v>2070</v>
      </c>
      <c r="G3810" s="254"/>
      <c r="H3810" s="257">
        <v>9.033</v>
      </c>
      <c r="I3810" s="258"/>
      <c r="J3810" s="254"/>
      <c r="K3810" s="254"/>
      <c r="L3810" s="259"/>
      <c r="M3810" s="260"/>
      <c r="N3810" s="261"/>
      <c r="O3810" s="261"/>
      <c r="P3810" s="261"/>
      <c r="Q3810" s="261"/>
      <c r="R3810" s="261"/>
      <c r="S3810" s="261"/>
      <c r="T3810" s="262"/>
      <c r="U3810" s="14"/>
      <c r="V3810" s="14"/>
      <c r="W3810" s="14"/>
      <c r="X3810" s="14"/>
      <c r="Y3810" s="14"/>
      <c r="Z3810" s="14"/>
      <c r="AA3810" s="14"/>
      <c r="AB3810" s="14"/>
      <c r="AC3810" s="14"/>
      <c r="AD3810" s="14"/>
      <c r="AE3810" s="14"/>
      <c r="AT3810" s="263" t="s">
        <v>188</v>
      </c>
      <c r="AU3810" s="263" t="s">
        <v>82</v>
      </c>
      <c r="AV3810" s="14" t="s">
        <v>82</v>
      </c>
      <c r="AW3810" s="14" t="s">
        <v>30</v>
      </c>
      <c r="AX3810" s="14" t="s">
        <v>73</v>
      </c>
      <c r="AY3810" s="263" t="s">
        <v>129</v>
      </c>
    </row>
    <row r="3811" spans="1:51" s="14" customFormat="1" ht="12">
      <c r="A3811" s="14"/>
      <c r="B3811" s="253"/>
      <c r="C3811" s="254"/>
      <c r="D3811" s="234" t="s">
        <v>188</v>
      </c>
      <c r="E3811" s="255" t="s">
        <v>1</v>
      </c>
      <c r="F3811" s="256" t="s">
        <v>2066</v>
      </c>
      <c r="G3811" s="254"/>
      <c r="H3811" s="257">
        <v>1.586</v>
      </c>
      <c r="I3811" s="258"/>
      <c r="J3811" s="254"/>
      <c r="K3811" s="254"/>
      <c r="L3811" s="259"/>
      <c r="M3811" s="260"/>
      <c r="N3811" s="261"/>
      <c r="O3811" s="261"/>
      <c r="P3811" s="261"/>
      <c r="Q3811" s="261"/>
      <c r="R3811" s="261"/>
      <c r="S3811" s="261"/>
      <c r="T3811" s="262"/>
      <c r="U3811" s="14"/>
      <c r="V3811" s="14"/>
      <c r="W3811" s="14"/>
      <c r="X3811" s="14"/>
      <c r="Y3811" s="14"/>
      <c r="Z3811" s="14"/>
      <c r="AA3811" s="14"/>
      <c r="AB3811" s="14"/>
      <c r="AC3811" s="14"/>
      <c r="AD3811" s="14"/>
      <c r="AE3811" s="14"/>
      <c r="AT3811" s="263" t="s">
        <v>188</v>
      </c>
      <c r="AU3811" s="263" t="s">
        <v>82</v>
      </c>
      <c r="AV3811" s="14" t="s">
        <v>82</v>
      </c>
      <c r="AW3811" s="14" t="s">
        <v>30</v>
      </c>
      <c r="AX3811" s="14" t="s">
        <v>73</v>
      </c>
      <c r="AY3811" s="263" t="s">
        <v>129</v>
      </c>
    </row>
    <row r="3812" spans="1:51" s="13" customFormat="1" ht="12">
      <c r="A3812" s="13"/>
      <c r="B3812" s="243"/>
      <c r="C3812" s="244"/>
      <c r="D3812" s="234" t="s">
        <v>188</v>
      </c>
      <c r="E3812" s="245" t="s">
        <v>1</v>
      </c>
      <c r="F3812" s="246" t="s">
        <v>1156</v>
      </c>
      <c r="G3812" s="244"/>
      <c r="H3812" s="245" t="s">
        <v>1</v>
      </c>
      <c r="I3812" s="247"/>
      <c r="J3812" s="244"/>
      <c r="K3812" s="244"/>
      <c r="L3812" s="248"/>
      <c r="M3812" s="249"/>
      <c r="N3812" s="250"/>
      <c r="O3812" s="250"/>
      <c r="P3812" s="250"/>
      <c r="Q3812" s="250"/>
      <c r="R3812" s="250"/>
      <c r="S3812" s="250"/>
      <c r="T3812" s="251"/>
      <c r="U3812" s="13"/>
      <c r="V3812" s="13"/>
      <c r="W3812" s="13"/>
      <c r="X3812" s="13"/>
      <c r="Y3812" s="13"/>
      <c r="Z3812" s="13"/>
      <c r="AA3812" s="13"/>
      <c r="AB3812" s="13"/>
      <c r="AC3812" s="13"/>
      <c r="AD3812" s="13"/>
      <c r="AE3812" s="13"/>
      <c r="AT3812" s="252" t="s">
        <v>188</v>
      </c>
      <c r="AU3812" s="252" t="s">
        <v>82</v>
      </c>
      <c r="AV3812" s="13" t="s">
        <v>80</v>
      </c>
      <c r="AW3812" s="13" t="s">
        <v>30</v>
      </c>
      <c r="AX3812" s="13" t="s">
        <v>73</v>
      </c>
      <c r="AY3812" s="252" t="s">
        <v>129</v>
      </c>
    </row>
    <row r="3813" spans="1:51" s="14" customFormat="1" ht="12">
      <c r="A3813" s="14"/>
      <c r="B3813" s="253"/>
      <c r="C3813" s="254"/>
      <c r="D3813" s="234" t="s">
        <v>188</v>
      </c>
      <c r="E3813" s="255" t="s">
        <v>1</v>
      </c>
      <c r="F3813" s="256" t="s">
        <v>2071</v>
      </c>
      <c r="G3813" s="254"/>
      <c r="H3813" s="257">
        <v>19.872</v>
      </c>
      <c r="I3813" s="258"/>
      <c r="J3813" s="254"/>
      <c r="K3813" s="254"/>
      <c r="L3813" s="259"/>
      <c r="M3813" s="260"/>
      <c r="N3813" s="261"/>
      <c r="O3813" s="261"/>
      <c r="P3813" s="261"/>
      <c r="Q3813" s="261"/>
      <c r="R3813" s="261"/>
      <c r="S3813" s="261"/>
      <c r="T3813" s="262"/>
      <c r="U3813" s="14"/>
      <c r="V3813" s="14"/>
      <c r="W3813" s="14"/>
      <c r="X3813" s="14"/>
      <c r="Y3813" s="14"/>
      <c r="Z3813" s="14"/>
      <c r="AA3813" s="14"/>
      <c r="AB3813" s="14"/>
      <c r="AC3813" s="14"/>
      <c r="AD3813" s="14"/>
      <c r="AE3813" s="14"/>
      <c r="AT3813" s="263" t="s">
        <v>188</v>
      </c>
      <c r="AU3813" s="263" t="s">
        <v>82</v>
      </c>
      <c r="AV3813" s="14" t="s">
        <v>82</v>
      </c>
      <c r="AW3813" s="14" t="s">
        <v>30</v>
      </c>
      <c r="AX3813" s="14" t="s">
        <v>73</v>
      </c>
      <c r="AY3813" s="263" t="s">
        <v>129</v>
      </c>
    </row>
    <row r="3814" spans="1:51" s="14" customFormat="1" ht="12">
      <c r="A3814" s="14"/>
      <c r="B3814" s="253"/>
      <c r="C3814" s="254"/>
      <c r="D3814" s="234" t="s">
        <v>188</v>
      </c>
      <c r="E3814" s="255" t="s">
        <v>1</v>
      </c>
      <c r="F3814" s="256" t="s">
        <v>2068</v>
      </c>
      <c r="G3814" s="254"/>
      <c r="H3814" s="257">
        <v>-1.276</v>
      </c>
      <c r="I3814" s="258"/>
      <c r="J3814" s="254"/>
      <c r="K3814" s="254"/>
      <c r="L3814" s="259"/>
      <c r="M3814" s="260"/>
      <c r="N3814" s="261"/>
      <c r="O3814" s="261"/>
      <c r="P3814" s="261"/>
      <c r="Q3814" s="261"/>
      <c r="R3814" s="261"/>
      <c r="S3814" s="261"/>
      <c r="T3814" s="262"/>
      <c r="U3814" s="14"/>
      <c r="V3814" s="14"/>
      <c r="W3814" s="14"/>
      <c r="X3814" s="14"/>
      <c r="Y3814" s="14"/>
      <c r="Z3814" s="14"/>
      <c r="AA3814" s="14"/>
      <c r="AB3814" s="14"/>
      <c r="AC3814" s="14"/>
      <c r="AD3814" s="14"/>
      <c r="AE3814" s="14"/>
      <c r="AT3814" s="263" t="s">
        <v>188</v>
      </c>
      <c r="AU3814" s="263" t="s">
        <v>82</v>
      </c>
      <c r="AV3814" s="14" t="s">
        <v>82</v>
      </c>
      <c r="AW3814" s="14" t="s">
        <v>30</v>
      </c>
      <c r="AX3814" s="14" t="s">
        <v>73</v>
      </c>
      <c r="AY3814" s="263" t="s">
        <v>129</v>
      </c>
    </row>
    <row r="3815" spans="1:51" s="14" customFormat="1" ht="12">
      <c r="A3815" s="14"/>
      <c r="B3815" s="253"/>
      <c r="C3815" s="254"/>
      <c r="D3815" s="234" t="s">
        <v>188</v>
      </c>
      <c r="E3815" s="255" t="s">
        <v>1</v>
      </c>
      <c r="F3815" s="256" t="s">
        <v>2069</v>
      </c>
      <c r="G3815" s="254"/>
      <c r="H3815" s="257">
        <v>0.709</v>
      </c>
      <c r="I3815" s="258"/>
      <c r="J3815" s="254"/>
      <c r="K3815" s="254"/>
      <c r="L3815" s="259"/>
      <c r="M3815" s="260"/>
      <c r="N3815" s="261"/>
      <c r="O3815" s="261"/>
      <c r="P3815" s="261"/>
      <c r="Q3815" s="261"/>
      <c r="R3815" s="261"/>
      <c r="S3815" s="261"/>
      <c r="T3815" s="262"/>
      <c r="U3815" s="14"/>
      <c r="V3815" s="14"/>
      <c r="W3815" s="14"/>
      <c r="X3815" s="14"/>
      <c r="Y3815" s="14"/>
      <c r="Z3815" s="14"/>
      <c r="AA3815" s="14"/>
      <c r="AB3815" s="14"/>
      <c r="AC3815" s="14"/>
      <c r="AD3815" s="14"/>
      <c r="AE3815" s="14"/>
      <c r="AT3815" s="263" t="s">
        <v>188</v>
      </c>
      <c r="AU3815" s="263" t="s">
        <v>82</v>
      </c>
      <c r="AV3815" s="14" t="s">
        <v>82</v>
      </c>
      <c r="AW3815" s="14" t="s">
        <v>30</v>
      </c>
      <c r="AX3815" s="14" t="s">
        <v>73</v>
      </c>
      <c r="AY3815" s="263" t="s">
        <v>129</v>
      </c>
    </row>
    <row r="3816" spans="1:51" s="13" customFormat="1" ht="12">
      <c r="A3816" s="13"/>
      <c r="B3816" s="243"/>
      <c r="C3816" s="244"/>
      <c r="D3816" s="234" t="s">
        <v>188</v>
      </c>
      <c r="E3816" s="245" t="s">
        <v>1</v>
      </c>
      <c r="F3816" s="246" t="s">
        <v>1158</v>
      </c>
      <c r="G3816" s="244"/>
      <c r="H3816" s="245" t="s">
        <v>1</v>
      </c>
      <c r="I3816" s="247"/>
      <c r="J3816" s="244"/>
      <c r="K3816" s="244"/>
      <c r="L3816" s="248"/>
      <c r="M3816" s="249"/>
      <c r="N3816" s="250"/>
      <c r="O3816" s="250"/>
      <c r="P3816" s="250"/>
      <c r="Q3816" s="250"/>
      <c r="R3816" s="250"/>
      <c r="S3816" s="250"/>
      <c r="T3816" s="251"/>
      <c r="U3816" s="13"/>
      <c r="V3816" s="13"/>
      <c r="W3816" s="13"/>
      <c r="X3816" s="13"/>
      <c r="Y3816" s="13"/>
      <c r="Z3816" s="13"/>
      <c r="AA3816" s="13"/>
      <c r="AB3816" s="13"/>
      <c r="AC3816" s="13"/>
      <c r="AD3816" s="13"/>
      <c r="AE3816" s="13"/>
      <c r="AT3816" s="252" t="s">
        <v>188</v>
      </c>
      <c r="AU3816" s="252" t="s">
        <v>82</v>
      </c>
      <c r="AV3816" s="13" t="s">
        <v>80</v>
      </c>
      <c r="AW3816" s="13" t="s">
        <v>30</v>
      </c>
      <c r="AX3816" s="13" t="s">
        <v>73</v>
      </c>
      <c r="AY3816" s="252" t="s">
        <v>129</v>
      </c>
    </row>
    <row r="3817" spans="1:51" s="14" customFormat="1" ht="12">
      <c r="A3817" s="14"/>
      <c r="B3817" s="253"/>
      <c r="C3817" s="254"/>
      <c r="D3817" s="234" t="s">
        <v>188</v>
      </c>
      <c r="E3817" s="255" t="s">
        <v>1</v>
      </c>
      <c r="F3817" s="256" t="s">
        <v>2072</v>
      </c>
      <c r="G3817" s="254"/>
      <c r="H3817" s="257">
        <v>42.166</v>
      </c>
      <c r="I3817" s="258"/>
      <c r="J3817" s="254"/>
      <c r="K3817" s="254"/>
      <c r="L3817" s="259"/>
      <c r="M3817" s="260"/>
      <c r="N3817" s="261"/>
      <c r="O3817" s="261"/>
      <c r="P3817" s="261"/>
      <c r="Q3817" s="261"/>
      <c r="R3817" s="261"/>
      <c r="S3817" s="261"/>
      <c r="T3817" s="262"/>
      <c r="U3817" s="14"/>
      <c r="V3817" s="14"/>
      <c r="W3817" s="14"/>
      <c r="X3817" s="14"/>
      <c r="Y3817" s="14"/>
      <c r="Z3817" s="14"/>
      <c r="AA3817" s="14"/>
      <c r="AB3817" s="14"/>
      <c r="AC3817" s="14"/>
      <c r="AD3817" s="14"/>
      <c r="AE3817" s="14"/>
      <c r="AT3817" s="263" t="s">
        <v>188</v>
      </c>
      <c r="AU3817" s="263" t="s">
        <v>82</v>
      </c>
      <c r="AV3817" s="14" t="s">
        <v>82</v>
      </c>
      <c r="AW3817" s="14" t="s">
        <v>30</v>
      </c>
      <c r="AX3817" s="14" t="s">
        <v>73</v>
      </c>
      <c r="AY3817" s="263" t="s">
        <v>129</v>
      </c>
    </row>
    <row r="3818" spans="1:51" s="14" customFormat="1" ht="12">
      <c r="A3818" s="14"/>
      <c r="B3818" s="253"/>
      <c r="C3818" s="254"/>
      <c r="D3818" s="234" t="s">
        <v>188</v>
      </c>
      <c r="E3818" s="255" t="s">
        <v>1</v>
      </c>
      <c r="F3818" s="256" t="s">
        <v>2073</v>
      </c>
      <c r="G3818" s="254"/>
      <c r="H3818" s="257">
        <v>-3.063</v>
      </c>
      <c r="I3818" s="258"/>
      <c r="J3818" s="254"/>
      <c r="K3818" s="254"/>
      <c r="L3818" s="259"/>
      <c r="M3818" s="260"/>
      <c r="N3818" s="261"/>
      <c r="O3818" s="261"/>
      <c r="P3818" s="261"/>
      <c r="Q3818" s="261"/>
      <c r="R3818" s="261"/>
      <c r="S3818" s="261"/>
      <c r="T3818" s="262"/>
      <c r="U3818" s="14"/>
      <c r="V3818" s="14"/>
      <c r="W3818" s="14"/>
      <c r="X3818" s="14"/>
      <c r="Y3818" s="14"/>
      <c r="Z3818" s="14"/>
      <c r="AA3818" s="14"/>
      <c r="AB3818" s="14"/>
      <c r="AC3818" s="14"/>
      <c r="AD3818" s="14"/>
      <c r="AE3818" s="14"/>
      <c r="AT3818" s="263" t="s">
        <v>188</v>
      </c>
      <c r="AU3818" s="263" t="s">
        <v>82</v>
      </c>
      <c r="AV3818" s="14" t="s">
        <v>82</v>
      </c>
      <c r="AW3818" s="14" t="s">
        <v>30</v>
      </c>
      <c r="AX3818" s="14" t="s">
        <v>73</v>
      </c>
      <c r="AY3818" s="263" t="s">
        <v>129</v>
      </c>
    </row>
    <row r="3819" spans="1:51" s="14" customFormat="1" ht="12">
      <c r="A3819" s="14"/>
      <c r="B3819" s="253"/>
      <c r="C3819" s="254"/>
      <c r="D3819" s="234" t="s">
        <v>188</v>
      </c>
      <c r="E3819" s="255" t="s">
        <v>1</v>
      </c>
      <c r="F3819" s="256" t="s">
        <v>2074</v>
      </c>
      <c r="G3819" s="254"/>
      <c r="H3819" s="257">
        <v>-10.08</v>
      </c>
      <c r="I3819" s="258"/>
      <c r="J3819" s="254"/>
      <c r="K3819" s="254"/>
      <c r="L3819" s="259"/>
      <c r="M3819" s="260"/>
      <c r="N3819" s="261"/>
      <c r="O3819" s="261"/>
      <c r="P3819" s="261"/>
      <c r="Q3819" s="261"/>
      <c r="R3819" s="261"/>
      <c r="S3819" s="261"/>
      <c r="T3819" s="262"/>
      <c r="U3819" s="14"/>
      <c r="V3819" s="14"/>
      <c r="W3819" s="14"/>
      <c r="X3819" s="14"/>
      <c r="Y3819" s="14"/>
      <c r="Z3819" s="14"/>
      <c r="AA3819" s="14"/>
      <c r="AB3819" s="14"/>
      <c r="AC3819" s="14"/>
      <c r="AD3819" s="14"/>
      <c r="AE3819" s="14"/>
      <c r="AT3819" s="263" t="s">
        <v>188</v>
      </c>
      <c r="AU3819" s="263" t="s">
        <v>82</v>
      </c>
      <c r="AV3819" s="14" t="s">
        <v>82</v>
      </c>
      <c r="AW3819" s="14" t="s">
        <v>30</v>
      </c>
      <c r="AX3819" s="14" t="s">
        <v>73</v>
      </c>
      <c r="AY3819" s="263" t="s">
        <v>129</v>
      </c>
    </row>
    <row r="3820" spans="1:51" s="14" customFormat="1" ht="12">
      <c r="A3820" s="14"/>
      <c r="B3820" s="253"/>
      <c r="C3820" s="254"/>
      <c r="D3820" s="234" t="s">
        <v>188</v>
      </c>
      <c r="E3820" s="255" t="s">
        <v>1</v>
      </c>
      <c r="F3820" s="256" t="s">
        <v>2057</v>
      </c>
      <c r="G3820" s="254"/>
      <c r="H3820" s="257">
        <v>-1.617</v>
      </c>
      <c r="I3820" s="258"/>
      <c r="J3820" s="254"/>
      <c r="K3820" s="254"/>
      <c r="L3820" s="259"/>
      <c r="M3820" s="260"/>
      <c r="N3820" s="261"/>
      <c r="O3820" s="261"/>
      <c r="P3820" s="261"/>
      <c r="Q3820" s="261"/>
      <c r="R3820" s="261"/>
      <c r="S3820" s="261"/>
      <c r="T3820" s="262"/>
      <c r="U3820" s="14"/>
      <c r="V3820" s="14"/>
      <c r="W3820" s="14"/>
      <c r="X3820" s="14"/>
      <c r="Y3820" s="14"/>
      <c r="Z3820" s="14"/>
      <c r="AA3820" s="14"/>
      <c r="AB3820" s="14"/>
      <c r="AC3820" s="14"/>
      <c r="AD3820" s="14"/>
      <c r="AE3820" s="14"/>
      <c r="AT3820" s="263" t="s">
        <v>188</v>
      </c>
      <c r="AU3820" s="263" t="s">
        <v>82</v>
      </c>
      <c r="AV3820" s="14" t="s">
        <v>82</v>
      </c>
      <c r="AW3820" s="14" t="s">
        <v>30</v>
      </c>
      <c r="AX3820" s="14" t="s">
        <v>73</v>
      </c>
      <c r="AY3820" s="263" t="s">
        <v>129</v>
      </c>
    </row>
    <row r="3821" spans="1:51" s="14" customFormat="1" ht="12">
      <c r="A3821" s="14"/>
      <c r="B3821" s="253"/>
      <c r="C3821" s="254"/>
      <c r="D3821" s="234" t="s">
        <v>188</v>
      </c>
      <c r="E3821" s="255" t="s">
        <v>1</v>
      </c>
      <c r="F3821" s="256" t="s">
        <v>2075</v>
      </c>
      <c r="G3821" s="254"/>
      <c r="H3821" s="257">
        <v>-2.45</v>
      </c>
      <c r="I3821" s="258"/>
      <c r="J3821" s="254"/>
      <c r="K3821" s="254"/>
      <c r="L3821" s="259"/>
      <c r="M3821" s="260"/>
      <c r="N3821" s="261"/>
      <c r="O3821" s="261"/>
      <c r="P3821" s="261"/>
      <c r="Q3821" s="261"/>
      <c r="R3821" s="261"/>
      <c r="S3821" s="261"/>
      <c r="T3821" s="262"/>
      <c r="U3821" s="14"/>
      <c r="V3821" s="14"/>
      <c r="W3821" s="14"/>
      <c r="X3821" s="14"/>
      <c r="Y3821" s="14"/>
      <c r="Z3821" s="14"/>
      <c r="AA3821" s="14"/>
      <c r="AB3821" s="14"/>
      <c r="AC3821" s="14"/>
      <c r="AD3821" s="14"/>
      <c r="AE3821" s="14"/>
      <c r="AT3821" s="263" t="s">
        <v>188</v>
      </c>
      <c r="AU3821" s="263" t="s">
        <v>82</v>
      </c>
      <c r="AV3821" s="14" t="s">
        <v>82</v>
      </c>
      <c r="AW3821" s="14" t="s">
        <v>30</v>
      </c>
      <c r="AX3821" s="14" t="s">
        <v>73</v>
      </c>
      <c r="AY3821" s="263" t="s">
        <v>129</v>
      </c>
    </row>
    <row r="3822" spans="1:51" s="14" customFormat="1" ht="12">
      <c r="A3822" s="14"/>
      <c r="B3822" s="253"/>
      <c r="C3822" s="254"/>
      <c r="D3822" s="234" t="s">
        <v>188</v>
      </c>
      <c r="E3822" s="255" t="s">
        <v>1</v>
      </c>
      <c r="F3822" s="256" t="s">
        <v>2076</v>
      </c>
      <c r="G3822" s="254"/>
      <c r="H3822" s="257">
        <v>-35.375</v>
      </c>
      <c r="I3822" s="258"/>
      <c r="J3822" s="254"/>
      <c r="K3822" s="254"/>
      <c r="L3822" s="259"/>
      <c r="M3822" s="260"/>
      <c r="N3822" s="261"/>
      <c r="O3822" s="261"/>
      <c r="P3822" s="261"/>
      <c r="Q3822" s="261"/>
      <c r="R3822" s="261"/>
      <c r="S3822" s="261"/>
      <c r="T3822" s="262"/>
      <c r="U3822" s="14"/>
      <c r="V3822" s="14"/>
      <c r="W3822" s="14"/>
      <c r="X3822" s="14"/>
      <c r="Y3822" s="14"/>
      <c r="Z3822" s="14"/>
      <c r="AA3822" s="14"/>
      <c r="AB3822" s="14"/>
      <c r="AC3822" s="14"/>
      <c r="AD3822" s="14"/>
      <c r="AE3822" s="14"/>
      <c r="AT3822" s="263" t="s">
        <v>188</v>
      </c>
      <c r="AU3822" s="263" t="s">
        <v>82</v>
      </c>
      <c r="AV3822" s="14" t="s">
        <v>82</v>
      </c>
      <c r="AW3822" s="14" t="s">
        <v>30</v>
      </c>
      <c r="AX3822" s="14" t="s">
        <v>73</v>
      </c>
      <c r="AY3822" s="263" t="s">
        <v>129</v>
      </c>
    </row>
    <row r="3823" spans="1:51" s="13" customFormat="1" ht="12">
      <c r="A3823" s="13"/>
      <c r="B3823" s="243"/>
      <c r="C3823" s="244"/>
      <c r="D3823" s="234" t="s">
        <v>188</v>
      </c>
      <c r="E3823" s="245" t="s">
        <v>1</v>
      </c>
      <c r="F3823" s="246" t="s">
        <v>1159</v>
      </c>
      <c r="G3823" s="244"/>
      <c r="H3823" s="245" t="s">
        <v>1</v>
      </c>
      <c r="I3823" s="247"/>
      <c r="J3823" s="244"/>
      <c r="K3823" s="244"/>
      <c r="L3823" s="248"/>
      <c r="M3823" s="249"/>
      <c r="N3823" s="250"/>
      <c r="O3823" s="250"/>
      <c r="P3823" s="250"/>
      <c r="Q3823" s="250"/>
      <c r="R3823" s="250"/>
      <c r="S3823" s="250"/>
      <c r="T3823" s="251"/>
      <c r="U3823" s="13"/>
      <c r="V3823" s="13"/>
      <c r="W3823" s="13"/>
      <c r="X3823" s="13"/>
      <c r="Y3823" s="13"/>
      <c r="Z3823" s="13"/>
      <c r="AA3823" s="13"/>
      <c r="AB3823" s="13"/>
      <c r="AC3823" s="13"/>
      <c r="AD3823" s="13"/>
      <c r="AE3823" s="13"/>
      <c r="AT3823" s="252" t="s">
        <v>188</v>
      </c>
      <c r="AU3823" s="252" t="s">
        <v>82</v>
      </c>
      <c r="AV3823" s="13" t="s">
        <v>80</v>
      </c>
      <c r="AW3823" s="13" t="s">
        <v>30</v>
      </c>
      <c r="AX3823" s="13" t="s">
        <v>73</v>
      </c>
      <c r="AY3823" s="252" t="s">
        <v>129</v>
      </c>
    </row>
    <row r="3824" spans="1:51" s="14" customFormat="1" ht="12">
      <c r="A3824" s="14"/>
      <c r="B3824" s="253"/>
      <c r="C3824" s="254"/>
      <c r="D3824" s="234" t="s">
        <v>188</v>
      </c>
      <c r="E3824" s="255" t="s">
        <v>1</v>
      </c>
      <c r="F3824" s="256" t="s">
        <v>2077</v>
      </c>
      <c r="G3824" s="254"/>
      <c r="H3824" s="257">
        <v>47.067</v>
      </c>
      <c r="I3824" s="258"/>
      <c r="J3824" s="254"/>
      <c r="K3824" s="254"/>
      <c r="L3824" s="259"/>
      <c r="M3824" s="260"/>
      <c r="N3824" s="261"/>
      <c r="O3824" s="261"/>
      <c r="P3824" s="261"/>
      <c r="Q3824" s="261"/>
      <c r="R3824" s="261"/>
      <c r="S3824" s="261"/>
      <c r="T3824" s="262"/>
      <c r="U3824" s="14"/>
      <c r="V3824" s="14"/>
      <c r="W3824" s="14"/>
      <c r="X3824" s="14"/>
      <c r="Y3824" s="14"/>
      <c r="Z3824" s="14"/>
      <c r="AA3824" s="14"/>
      <c r="AB3824" s="14"/>
      <c r="AC3824" s="14"/>
      <c r="AD3824" s="14"/>
      <c r="AE3824" s="14"/>
      <c r="AT3824" s="263" t="s">
        <v>188</v>
      </c>
      <c r="AU3824" s="263" t="s">
        <v>82</v>
      </c>
      <c r="AV3824" s="14" t="s">
        <v>82</v>
      </c>
      <c r="AW3824" s="14" t="s">
        <v>30</v>
      </c>
      <c r="AX3824" s="14" t="s">
        <v>73</v>
      </c>
      <c r="AY3824" s="263" t="s">
        <v>129</v>
      </c>
    </row>
    <row r="3825" spans="1:51" s="14" customFormat="1" ht="12">
      <c r="A3825" s="14"/>
      <c r="B3825" s="253"/>
      <c r="C3825" s="254"/>
      <c r="D3825" s="234" t="s">
        <v>188</v>
      </c>
      <c r="E3825" s="255" t="s">
        <v>1</v>
      </c>
      <c r="F3825" s="256" t="s">
        <v>2056</v>
      </c>
      <c r="G3825" s="254"/>
      <c r="H3825" s="257">
        <v>-2.52</v>
      </c>
      <c r="I3825" s="258"/>
      <c r="J3825" s="254"/>
      <c r="K3825" s="254"/>
      <c r="L3825" s="259"/>
      <c r="M3825" s="260"/>
      <c r="N3825" s="261"/>
      <c r="O3825" s="261"/>
      <c r="P3825" s="261"/>
      <c r="Q3825" s="261"/>
      <c r="R3825" s="261"/>
      <c r="S3825" s="261"/>
      <c r="T3825" s="262"/>
      <c r="U3825" s="14"/>
      <c r="V3825" s="14"/>
      <c r="W3825" s="14"/>
      <c r="X3825" s="14"/>
      <c r="Y3825" s="14"/>
      <c r="Z3825" s="14"/>
      <c r="AA3825" s="14"/>
      <c r="AB3825" s="14"/>
      <c r="AC3825" s="14"/>
      <c r="AD3825" s="14"/>
      <c r="AE3825" s="14"/>
      <c r="AT3825" s="263" t="s">
        <v>188</v>
      </c>
      <c r="AU3825" s="263" t="s">
        <v>82</v>
      </c>
      <c r="AV3825" s="14" t="s">
        <v>82</v>
      </c>
      <c r="AW3825" s="14" t="s">
        <v>30</v>
      </c>
      <c r="AX3825" s="14" t="s">
        <v>73</v>
      </c>
      <c r="AY3825" s="263" t="s">
        <v>129</v>
      </c>
    </row>
    <row r="3826" spans="1:51" s="14" customFormat="1" ht="12">
      <c r="A3826" s="14"/>
      <c r="B3826" s="253"/>
      <c r="C3826" s="254"/>
      <c r="D3826" s="234" t="s">
        <v>188</v>
      </c>
      <c r="E3826" s="255" t="s">
        <v>1</v>
      </c>
      <c r="F3826" s="256" t="s">
        <v>2078</v>
      </c>
      <c r="G3826" s="254"/>
      <c r="H3826" s="257">
        <v>3.213</v>
      </c>
      <c r="I3826" s="258"/>
      <c r="J3826" s="254"/>
      <c r="K3826" s="254"/>
      <c r="L3826" s="259"/>
      <c r="M3826" s="260"/>
      <c r="N3826" s="261"/>
      <c r="O3826" s="261"/>
      <c r="P3826" s="261"/>
      <c r="Q3826" s="261"/>
      <c r="R3826" s="261"/>
      <c r="S3826" s="261"/>
      <c r="T3826" s="262"/>
      <c r="U3826" s="14"/>
      <c r="V3826" s="14"/>
      <c r="W3826" s="14"/>
      <c r="X3826" s="14"/>
      <c r="Y3826" s="14"/>
      <c r="Z3826" s="14"/>
      <c r="AA3826" s="14"/>
      <c r="AB3826" s="14"/>
      <c r="AC3826" s="14"/>
      <c r="AD3826" s="14"/>
      <c r="AE3826" s="14"/>
      <c r="AT3826" s="263" t="s">
        <v>188</v>
      </c>
      <c r="AU3826" s="263" t="s">
        <v>82</v>
      </c>
      <c r="AV3826" s="14" t="s">
        <v>82</v>
      </c>
      <c r="AW3826" s="14" t="s">
        <v>30</v>
      </c>
      <c r="AX3826" s="14" t="s">
        <v>73</v>
      </c>
      <c r="AY3826" s="263" t="s">
        <v>129</v>
      </c>
    </row>
    <row r="3827" spans="1:51" s="14" customFormat="1" ht="12">
      <c r="A3827" s="14"/>
      <c r="B3827" s="253"/>
      <c r="C3827" s="254"/>
      <c r="D3827" s="234" t="s">
        <v>188</v>
      </c>
      <c r="E3827" s="255" t="s">
        <v>1</v>
      </c>
      <c r="F3827" s="256" t="s">
        <v>2079</v>
      </c>
      <c r="G3827" s="254"/>
      <c r="H3827" s="257">
        <v>-5.103</v>
      </c>
      <c r="I3827" s="258"/>
      <c r="J3827" s="254"/>
      <c r="K3827" s="254"/>
      <c r="L3827" s="259"/>
      <c r="M3827" s="260"/>
      <c r="N3827" s="261"/>
      <c r="O3827" s="261"/>
      <c r="P3827" s="261"/>
      <c r="Q3827" s="261"/>
      <c r="R3827" s="261"/>
      <c r="S3827" s="261"/>
      <c r="T3827" s="262"/>
      <c r="U3827" s="14"/>
      <c r="V3827" s="14"/>
      <c r="W3827" s="14"/>
      <c r="X3827" s="14"/>
      <c r="Y3827" s="14"/>
      <c r="Z3827" s="14"/>
      <c r="AA3827" s="14"/>
      <c r="AB3827" s="14"/>
      <c r="AC3827" s="14"/>
      <c r="AD3827" s="14"/>
      <c r="AE3827" s="14"/>
      <c r="AT3827" s="263" t="s">
        <v>188</v>
      </c>
      <c r="AU3827" s="263" t="s">
        <v>82</v>
      </c>
      <c r="AV3827" s="14" t="s">
        <v>82</v>
      </c>
      <c r="AW3827" s="14" t="s">
        <v>30</v>
      </c>
      <c r="AX3827" s="14" t="s">
        <v>73</v>
      </c>
      <c r="AY3827" s="263" t="s">
        <v>129</v>
      </c>
    </row>
    <row r="3828" spans="1:51" s="14" customFormat="1" ht="12">
      <c r="A3828" s="14"/>
      <c r="B3828" s="253"/>
      <c r="C3828" s="254"/>
      <c r="D3828" s="234" t="s">
        <v>188</v>
      </c>
      <c r="E3828" s="255" t="s">
        <v>1</v>
      </c>
      <c r="F3828" s="256" t="s">
        <v>2080</v>
      </c>
      <c r="G3828" s="254"/>
      <c r="H3828" s="257">
        <v>2.835</v>
      </c>
      <c r="I3828" s="258"/>
      <c r="J3828" s="254"/>
      <c r="K3828" s="254"/>
      <c r="L3828" s="259"/>
      <c r="M3828" s="260"/>
      <c r="N3828" s="261"/>
      <c r="O3828" s="261"/>
      <c r="P3828" s="261"/>
      <c r="Q3828" s="261"/>
      <c r="R3828" s="261"/>
      <c r="S3828" s="261"/>
      <c r="T3828" s="262"/>
      <c r="U3828" s="14"/>
      <c r="V3828" s="14"/>
      <c r="W3828" s="14"/>
      <c r="X3828" s="14"/>
      <c r="Y3828" s="14"/>
      <c r="Z3828" s="14"/>
      <c r="AA3828" s="14"/>
      <c r="AB3828" s="14"/>
      <c r="AC3828" s="14"/>
      <c r="AD3828" s="14"/>
      <c r="AE3828" s="14"/>
      <c r="AT3828" s="263" t="s">
        <v>188</v>
      </c>
      <c r="AU3828" s="263" t="s">
        <v>82</v>
      </c>
      <c r="AV3828" s="14" t="s">
        <v>82</v>
      </c>
      <c r="AW3828" s="14" t="s">
        <v>30</v>
      </c>
      <c r="AX3828" s="14" t="s">
        <v>73</v>
      </c>
      <c r="AY3828" s="263" t="s">
        <v>129</v>
      </c>
    </row>
    <row r="3829" spans="1:51" s="13" customFormat="1" ht="12">
      <c r="A3829" s="13"/>
      <c r="B3829" s="243"/>
      <c r="C3829" s="244"/>
      <c r="D3829" s="234" t="s">
        <v>188</v>
      </c>
      <c r="E3829" s="245" t="s">
        <v>1</v>
      </c>
      <c r="F3829" s="246" t="s">
        <v>1160</v>
      </c>
      <c r="G3829" s="244"/>
      <c r="H3829" s="245" t="s">
        <v>1</v>
      </c>
      <c r="I3829" s="247"/>
      <c r="J3829" s="244"/>
      <c r="K3829" s="244"/>
      <c r="L3829" s="248"/>
      <c r="M3829" s="249"/>
      <c r="N3829" s="250"/>
      <c r="O3829" s="250"/>
      <c r="P3829" s="250"/>
      <c r="Q3829" s="250"/>
      <c r="R3829" s="250"/>
      <c r="S3829" s="250"/>
      <c r="T3829" s="251"/>
      <c r="U3829" s="13"/>
      <c r="V3829" s="13"/>
      <c r="W3829" s="13"/>
      <c r="X3829" s="13"/>
      <c r="Y3829" s="13"/>
      <c r="Z3829" s="13"/>
      <c r="AA3829" s="13"/>
      <c r="AB3829" s="13"/>
      <c r="AC3829" s="13"/>
      <c r="AD3829" s="13"/>
      <c r="AE3829" s="13"/>
      <c r="AT3829" s="252" t="s">
        <v>188</v>
      </c>
      <c r="AU3829" s="252" t="s">
        <v>82</v>
      </c>
      <c r="AV3829" s="13" t="s">
        <v>80</v>
      </c>
      <c r="AW3829" s="13" t="s">
        <v>30</v>
      </c>
      <c r="AX3829" s="13" t="s">
        <v>73</v>
      </c>
      <c r="AY3829" s="252" t="s">
        <v>129</v>
      </c>
    </row>
    <row r="3830" spans="1:51" s="14" customFormat="1" ht="12">
      <c r="A3830" s="14"/>
      <c r="B3830" s="253"/>
      <c r="C3830" s="254"/>
      <c r="D3830" s="234" t="s">
        <v>188</v>
      </c>
      <c r="E3830" s="255" t="s">
        <v>1</v>
      </c>
      <c r="F3830" s="256" t="s">
        <v>2081</v>
      </c>
      <c r="G3830" s="254"/>
      <c r="H3830" s="257">
        <v>33.006</v>
      </c>
      <c r="I3830" s="258"/>
      <c r="J3830" s="254"/>
      <c r="K3830" s="254"/>
      <c r="L3830" s="259"/>
      <c r="M3830" s="260"/>
      <c r="N3830" s="261"/>
      <c r="O3830" s="261"/>
      <c r="P3830" s="261"/>
      <c r="Q3830" s="261"/>
      <c r="R3830" s="261"/>
      <c r="S3830" s="261"/>
      <c r="T3830" s="262"/>
      <c r="U3830" s="14"/>
      <c r="V3830" s="14"/>
      <c r="W3830" s="14"/>
      <c r="X3830" s="14"/>
      <c r="Y3830" s="14"/>
      <c r="Z3830" s="14"/>
      <c r="AA3830" s="14"/>
      <c r="AB3830" s="14"/>
      <c r="AC3830" s="14"/>
      <c r="AD3830" s="14"/>
      <c r="AE3830" s="14"/>
      <c r="AT3830" s="263" t="s">
        <v>188</v>
      </c>
      <c r="AU3830" s="263" t="s">
        <v>82</v>
      </c>
      <c r="AV3830" s="14" t="s">
        <v>82</v>
      </c>
      <c r="AW3830" s="14" t="s">
        <v>30</v>
      </c>
      <c r="AX3830" s="14" t="s">
        <v>73</v>
      </c>
      <c r="AY3830" s="263" t="s">
        <v>129</v>
      </c>
    </row>
    <row r="3831" spans="1:51" s="14" customFormat="1" ht="12">
      <c r="A3831" s="14"/>
      <c r="B3831" s="253"/>
      <c r="C3831" s="254"/>
      <c r="D3831" s="234" t="s">
        <v>188</v>
      </c>
      <c r="E3831" s="255" t="s">
        <v>1</v>
      </c>
      <c r="F3831" s="256" t="s">
        <v>2056</v>
      </c>
      <c r="G3831" s="254"/>
      <c r="H3831" s="257">
        <v>-2.52</v>
      </c>
      <c r="I3831" s="258"/>
      <c r="J3831" s="254"/>
      <c r="K3831" s="254"/>
      <c r="L3831" s="259"/>
      <c r="M3831" s="260"/>
      <c r="N3831" s="261"/>
      <c r="O3831" s="261"/>
      <c r="P3831" s="261"/>
      <c r="Q3831" s="261"/>
      <c r="R3831" s="261"/>
      <c r="S3831" s="261"/>
      <c r="T3831" s="262"/>
      <c r="U3831" s="14"/>
      <c r="V3831" s="14"/>
      <c r="W3831" s="14"/>
      <c r="X3831" s="14"/>
      <c r="Y3831" s="14"/>
      <c r="Z3831" s="14"/>
      <c r="AA3831" s="14"/>
      <c r="AB3831" s="14"/>
      <c r="AC3831" s="14"/>
      <c r="AD3831" s="14"/>
      <c r="AE3831" s="14"/>
      <c r="AT3831" s="263" t="s">
        <v>188</v>
      </c>
      <c r="AU3831" s="263" t="s">
        <v>82</v>
      </c>
      <c r="AV3831" s="14" t="s">
        <v>82</v>
      </c>
      <c r="AW3831" s="14" t="s">
        <v>30</v>
      </c>
      <c r="AX3831" s="14" t="s">
        <v>73</v>
      </c>
      <c r="AY3831" s="263" t="s">
        <v>129</v>
      </c>
    </row>
    <row r="3832" spans="1:51" s="14" customFormat="1" ht="12">
      <c r="A3832" s="14"/>
      <c r="B3832" s="253"/>
      <c r="C3832" s="254"/>
      <c r="D3832" s="234" t="s">
        <v>188</v>
      </c>
      <c r="E3832" s="255" t="s">
        <v>1</v>
      </c>
      <c r="F3832" s="256" t="s">
        <v>2082</v>
      </c>
      <c r="G3832" s="254"/>
      <c r="H3832" s="257">
        <v>1.607</v>
      </c>
      <c r="I3832" s="258"/>
      <c r="J3832" s="254"/>
      <c r="K3832" s="254"/>
      <c r="L3832" s="259"/>
      <c r="M3832" s="260"/>
      <c r="N3832" s="261"/>
      <c r="O3832" s="261"/>
      <c r="P3832" s="261"/>
      <c r="Q3832" s="261"/>
      <c r="R3832" s="261"/>
      <c r="S3832" s="261"/>
      <c r="T3832" s="262"/>
      <c r="U3832" s="14"/>
      <c r="V3832" s="14"/>
      <c r="W3832" s="14"/>
      <c r="X3832" s="14"/>
      <c r="Y3832" s="14"/>
      <c r="Z3832" s="14"/>
      <c r="AA3832" s="14"/>
      <c r="AB3832" s="14"/>
      <c r="AC3832" s="14"/>
      <c r="AD3832" s="14"/>
      <c r="AE3832" s="14"/>
      <c r="AT3832" s="263" t="s">
        <v>188</v>
      </c>
      <c r="AU3832" s="263" t="s">
        <v>82</v>
      </c>
      <c r="AV3832" s="14" t="s">
        <v>82</v>
      </c>
      <c r="AW3832" s="14" t="s">
        <v>30</v>
      </c>
      <c r="AX3832" s="14" t="s">
        <v>73</v>
      </c>
      <c r="AY3832" s="263" t="s">
        <v>129</v>
      </c>
    </row>
    <row r="3833" spans="1:51" s="14" customFormat="1" ht="12">
      <c r="A3833" s="14"/>
      <c r="B3833" s="253"/>
      <c r="C3833" s="254"/>
      <c r="D3833" s="234" t="s">
        <v>188</v>
      </c>
      <c r="E3833" s="255" t="s">
        <v>1</v>
      </c>
      <c r="F3833" s="256" t="s">
        <v>2083</v>
      </c>
      <c r="G3833" s="254"/>
      <c r="H3833" s="257">
        <v>-2.552</v>
      </c>
      <c r="I3833" s="258"/>
      <c r="J3833" s="254"/>
      <c r="K3833" s="254"/>
      <c r="L3833" s="259"/>
      <c r="M3833" s="260"/>
      <c r="N3833" s="261"/>
      <c r="O3833" s="261"/>
      <c r="P3833" s="261"/>
      <c r="Q3833" s="261"/>
      <c r="R3833" s="261"/>
      <c r="S3833" s="261"/>
      <c r="T3833" s="262"/>
      <c r="U3833" s="14"/>
      <c r="V3833" s="14"/>
      <c r="W3833" s="14"/>
      <c r="X3833" s="14"/>
      <c r="Y3833" s="14"/>
      <c r="Z3833" s="14"/>
      <c r="AA3833" s="14"/>
      <c r="AB3833" s="14"/>
      <c r="AC3833" s="14"/>
      <c r="AD3833" s="14"/>
      <c r="AE3833" s="14"/>
      <c r="AT3833" s="263" t="s">
        <v>188</v>
      </c>
      <c r="AU3833" s="263" t="s">
        <v>82</v>
      </c>
      <c r="AV3833" s="14" t="s">
        <v>82</v>
      </c>
      <c r="AW3833" s="14" t="s">
        <v>30</v>
      </c>
      <c r="AX3833" s="14" t="s">
        <v>73</v>
      </c>
      <c r="AY3833" s="263" t="s">
        <v>129</v>
      </c>
    </row>
    <row r="3834" spans="1:51" s="14" customFormat="1" ht="12">
      <c r="A3834" s="14"/>
      <c r="B3834" s="253"/>
      <c r="C3834" s="254"/>
      <c r="D3834" s="234" t="s">
        <v>188</v>
      </c>
      <c r="E3834" s="255" t="s">
        <v>1</v>
      </c>
      <c r="F3834" s="256" t="s">
        <v>2084</v>
      </c>
      <c r="G3834" s="254"/>
      <c r="H3834" s="257">
        <v>1.418</v>
      </c>
      <c r="I3834" s="258"/>
      <c r="J3834" s="254"/>
      <c r="K3834" s="254"/>
      <c r="L3834" s="259"/>
      <c r="M3834" s="260"/>
      <c r="N3834" s="261"/>
      <c r="O3834" s="261"/>
      <c r="P3834" s="261"/>
      <c r="Q3834" s="261"/>
      <c r="R3834" s="261"/>
      <c r="S3834" s="261"/>
      <c r="T3834" s="262"/>
      <c r="U3834" s="14"/>
      <c r="V3834" s="14"/>
      <c r="W3834" s="14"/>
      <c r="X3834" s="14"/>
      <c r="Y3834" s="14"/>
      <c r="Z3834" s="14"/>
      <c r="AA3834" s="14"/>
      <c r="AB3834" s="14"/>
      <c r="AC3834" s="14"/>
      <c r="AD3834" s="14"/>
      <c r="AE3834" s="14"/>
      <c r="AT3834" s="263" t="s">
        <v>188</v>
      </c>
      <c r="AU3834" s="263" t="s">
        <v>82</v>
      </c>
      <c r="AV3834" s="14" t="s">
        <v>82</v>
      </c>
      <c r="AW3834" s="14" t="s">
        <v>30</v>
      </c>
      <c r="AX3834" s="14" t="s">
        <v>73</v>
      </c>
      <c r="AY3834" s="263" t="s">
        <v>129</v>
      </c>
    </row>
    <row r="3835" spans="1:51" s="13" customFormat="1" ht="12">
      <c r="A3835" s="13"/>
      <c r="B3835" s="243"/>
      <c r="C3835" s="244"/>
      <c r="D3835" s="234" t="s">
        <v>188</v>
      </c>
      <c r="E3835" s="245" t="s">
        <v>1</v>
      </c>
      <c r="F3835" s="246" t="s">
        <v>1161</v>
      </c>
      <c r="G3835" s="244"/>
      <c r="H3835" s="245" t="s">
        <v>1</v>
      </c>
      <c r="I3835" s="247"/>
      <c r="J3835" s="244"/>
      <c r="K3835" s="244"/>
      <c r="L3835" s="248"/>
      <c r="M3835" s="249"/>
      <c r="N3835" s="250"/>
      <c r="O3835" s="250"/>
      <c r="P3835" s="250"/>
      <c r="Q3835" s="250"/>
      <c r="R3835" s="250"/>
      <c r="S3835" s="250"/>
      <c r="T3835" s="251"/>
      <c r="U3835" s="13"/>
      <c r="V3835" s="13"/>
      <c r="W3835" s="13"/>
      <c r="X3835" s="13"/>
      <c r="Y3835" s="13"/>
      <c r="Z3835" s="13"/>
      <c r="AA3835" s="13"/>
      <c r="AB3835" s="13"/>
      <c r="AC3835" s="13"/>
      <c r="AD3835" s="13"/>
      <c r="AE3835" s="13"/>
      <c r="AT3835" s="252" t="s">
        <v>188</v>
      </c>
      <c r="AU3835" s="252" t="s">
        <v>82</v>
      </c>
      <c r="AV3835" s="13" t="s">
        <v>80</v>
      </c>
      <c r="AW3835" s="13" t="s">
        <v>30</v>
      </c>
      <c r="AX3835" s="13" t="s">
        <v>73</v>
      </c>
      <c r="AY3835" s="252" t="s">
        <v>129</v>
      </c>
    </row>
    <row r="3836" spans="1:51" s="14" customFormat="1" ht="12">
      <c r="A3836" s="14"/>
      <c r="B3836" s="253"/>
      <c r="C3836" s="254"/>
      <c r="D3836" s="234" t="s">
        <v>188</v>
      </c>
      <c r="E3836" s="255" t="s">
        <v>1</v>
      </c>
      <c r="F3836" s="256" t="s">
        <v>2085</v>
      </c>
      <c r="G3836" s="254"/>
      <c r="H3836" s="257">
        <v>32.713</v>
      </c>
      <c r="I3836" s="258"/>
      <c r="J3836" s="254"/>
      <c r="K3836" s="254"/>
      <c r="L3836" s="259"/>
      <c r="M3836" s="260"/>
      <c r="N3836" s="261"/>
      <c r="O3836" s="261"/>
      <c r="P3836" s="261"/>
      <c r="Q3836" s="261"/>
      <c r="R3836" s="261"/>
      <c r="S3836" s="261"/>
      <c r="T3836" s="262"/>
      <c r="U3836" s="14"/>
      <c r="V3836" s="14"/>
      <c r="W3836" s="14"/>
      <c r="X3836" s="14"/>
      <c r="Y3836" s="14"/>
      <c r="Z3836" s="14"/>
      <c r="AA3836" s="14"/>
      <c r="AB3836" s="14"/>
      <c r="AC3836" s="14"/>
      <c r="AD3836" s="14"/>
      <c r="AE3836" s="14"/>
      <c r="AT3836" s="263" t="s">
        <v>188</v>
      </c>
      <c r="AU3836" s="263" t="s">
        <v>82</v>
      </c>
      <c r="AV3836" s="14" t="s">
        <v>82</v>
      </c>
      <c r="AW3836" s="14" t="s">
        <v>30</v>
      </c>
      <c r="AX3836" s="14" t="s">
        <v>73</v>
      </c>
      <c r="AY3836" s="263" t="s">
        <v>129</v>
      </c>
    </row>
    <row r="3837" spans="1:51" s="14" customFormat="1" ht="12">
      <c r="A3837" s="14"/>
      <c r="B3837" s="253"/>
      <c r="C3837" s="254"/>
      <c r="D3837" s="234" t="s">
        <v>188</v>
      </c>
      <c r="E3837" s="255" t="s">
        <v>1</v>
      </c>
      <c r="F3837" s="256" t="s">
        <v>2064</v>
      </c>
      <c r="G3837" s="254"/>
      <c r="H3837" s="257">
        <v>-1.26</v>
      </c>
      <c r="I3837" s="258"/>
      <c r="J3837" s="254"/>
      <c r="K3837" s="254"/>
      <c r="L3837" s="259"/>
      <c r="M3837" s="260"/>
      <c r="N3837" s="261"/>
      <c r="O3837" s="261"/>
      <c r="P3837" s="261"/>
      <c r="Q3837" s="261"/>
      <c r="R3837" s="261"/>
      <c r="S3837" s="261"/>
      <c r="T3837" s="262"/>
      <c r="U3837" s="14"/>
      <c r="V3837" s="14"/>
      <c r="W3837" s="14"/>
      <c r="X3837" s="14"/>
      <c r="Y3837" s="14"/>
      <c r="Z3837" s="14"/>
      <c r="AA3837" s="14"/>
      <c r="AB3837" s="14"/>
      <c r="AC3837" s="14"/>
      <c r="AD3837" s="14"/>
      <c r="AE3837" s="14"/>
      <c r="AT3837" s="263" t="s">
        <v>188</v>
      </c>
      <c r="AU3837" s="263" t="s">
        <v>82</v>
      </c>
      <c r="AV3837" s="14" t="s">
        <v>82</v>
      </c>
      <c r="AW3837" s="14" t="s">
        <v>30</v>
      </c>
      <c r="AX3837" s="14" t="s">
        <v>73</v>
      </c>
      <c r="AY3837" s="263" t="s">
        <v>129</v>
      </c>
    </row>
    <row r="3838" spans="1:51" s="14" customFormat="1" ht="12">
      <c r="A3838" s="14"/>
      <c r="B3838" s="253"/>
      <c r="C3838" s="254"/>
      <c r="D3838" s="234" t="s">
        <v>188</v>
      </c>
      <c r="E3838" s="255" t="s">
        <v>1</v>
      </c>
      <c r="F3838" s="256" t="s">
        <v>2086</v>
      </c>
      <c r="G3838" s="254"/>
      <c r="H3838" s="257">
        <v>1.26</v>
      </c>
      <c r="I3838" s="258"/>
      <c r="J3838" s="254"/>
      <c r="K3838" s="254"/>
      <c r="L3838" s="259"/>
      <c r="M3838" s="260"/>
      <c r="N3838" s="261"/>
      <c r="O3838" s="261"/>
      <c r="P3838" s="261"/>
      <c r="Q3838" s="261"/>
      <c r="R3838" s="261"/>
      <c r="S3838" s="261"/>
      <c r="T3838" s="262"/>
      <c r="U3838" s="14"/>
      <c r="V3838" s="14"/>
      <c r="W3838" s="14"/>
      <c r="X3838" s="14"/>
      <c r="Y3838" s="14"/>
      <c r="Z3838" s="14"/>
      <c r="AA3838" s="14"/>
      <c r="AB3838" s="14"/>
      <c r="AC3838" s="14"/>
      <c r="AD3838" s="14"/>
      <c r="AE3838" s="14"/>
      <c r="AT3838" s="263" t="s">
        <v>188</v>
      </c>
      <c r="AU3838" s="263" t="s">
        <v>82</v>
      </c>
      <c r="AV3838" s="14" t="s">
        <v>82</v>
      </c>
      <c r="AW3838" s="14" t="s">
        <v>30</v>
      </c>
      <c r="AX3838" s="14" t="s">
        <v>73</v>
      </c>
      <c r="AY3838" s="263" t="s">
        <v>129</v>
      </c>
    </row>
    <row r="3839" spans="1:51" s="14" customFormat="1" ht="12">
      <c r="A3839" s="14"/>
      <c r="B3839" s="253"/>
      <c r="C3839" s="254"/>
      <c r="D3839" s="234" t="s">
        <v>188</v>
      </c>
      <c r="E3839" s="255" t="s">
        <v>1</v>
      </c>
      <c r="F3839" s="256" t="s">
        <v>2068</v>
      </c>
      <c r="G3839" s="254"/>
      <c r="H3839" s="257">
        <v>-1.276</v>
      </c>
      <c r="I3839" s="258"/>
      <c r="J3839" s="254"/>
      <c r="K3839" s="254"/>
      <c r="L3839" s="259"/>
      <c r="M3839" s="260"/>
      <c r="N3839" s="261"/>
      <c r="O3839" s="261"/>
      <c r="P3839" s="261"/>
      <c r="Q3839" s="261"/>
      <c r="R3839" s="261"/>
      <c r="S3839" s="261"/>
      <c r="T3839" s="262"/>
      <c r="U3839" s="14"/>
      <c r="V3839" s="14"/>
      <c r="W3839" s="14"/>
      <c r="X3839" s="14"/>
      <c r="Y3839" s="14"/>
      <c r="Z3839" s="14"/>
      <c r="AA3839" s="14"/>
      <c r="AB3839" s="14"/>
      <c r="AC3839" s="14"/>
      <c r="AD3839" s="14"/>
      <c r="AE3839" s="14"/>
      <c r="AT3839" s="263" t="s">
        <v>188</v>
      </c>
      <c r="AU3839" s="263" t="s">
        <v>82</v>
      </c>
      <c r="AV3839" s="14" t="s">
        <v>82</v>
      </c>
      <c r="AW3839" s="14" t="s">
        <v>30</v>
      </c>
      <c r="AX3839" s="14" t="s">
        <v>73</v>
      </c>
      <c r="AY3839" s="263" t="s">
        <v>129</v>
      </c>
    </row>
    <row r="3840" spans="1:51" s="14" customFormat="1" ht="12">
      <c r="A3840" s="14"/>
      <c r="B3840" s="253"/>
      <c r="C3840" s="254"/>
      <c r="D3840" s="234" t="s">
        <v>188</v>
      </c>
      <c r="E3840" s="255" t="s">
        <v>1</v>
      </c>
      <c r="F3840" s="256" t="s">
        <v>2069</v>
      </c>
      <c r="G3840" s="254"/>
      <c r="H3840" s="257">
        <v>0.709</v>
      </c>
      <c r="I3840" s="258"/>
      <c r="J3840" s="254"/>
      <c r="K3840" s="254"/>
      <c r="L3840" s="259"/>
      <c r="M3840" s="260"/>
      <c r="N3840" s="261"/>
      <c r="O3840" s="261"/>
      <c r="P3840" s="261"/>
      <c r="Q3840" s="261"/>
      <c r="R3840" s="261"/>
      <c r="S3840" s="261"/>
      <c r="T3840" s="262"/>
      <c r="U3840" s="14"/>
      <c r="V3840" s="14"/>
      <c r="W3840" s="14"/>
      <c r="X3840" s="14"/>
      <c r="Y3840" s="14"/>
      <c r="Z3840" s="14"/>
      <c r="AA3840" s="14"/>
      <c r="AB3840" s="14"/>
      <c r="AC3840" s="14"/>
      <c r="AD3840" s="14"/>
      <c r="AE3840" s="14"/>
      <c r="AT3840" s="263" t="s">
        <v>188</v>
      </c>
      <c r="AU3840" s="263" t="s">
        <v>82</v>
      </c>
      <c r="AV3840" s="14" t="s">
        <v>82</v>
      </c>
      <c r="AW3840" s="14" t="s">
        <v>30</v>
      </c>
      <c r="AX3840" s="14" t="s">
        <v>73</v>
      </c>
      <c r="AY3840" s="263" t="s">
        <v>129</v>
      </c>
    </row>
    <row r="3841" spans="1:51" s="13" customFormat="1" ht="12">
      <c r="A3841" s="13"/>
      <c r="B3841" s="243"/>
      <c r="C3841" s="244"/>
      <c r="D3841" s="234" t="s">
        <v>188</v>
      </c>
      <c r="E3841" s="245" t="s">
        <v>1</v>
      </c>
      <c r="F3841" s="246" t="s">
        <v>1162</v>
      </c>
      <c r="G3841" s="244"/>
      <c r="H3841" s="245" t="s">
        <v>1</v>
      </c>
      <c r="I3841" s="247"/>
      <c r="J3841" s="244"/>
      <c r="K3841" s="244"/>
      <c r="L3841" s="248"/>
      <c r="M3841" s="249"/>
      <c r="N3841" s="250"/>
      <c r="O3841" s="250"/>
      <c r="P3841" s="250"/>
      <c r="Q3841" s="250"/>
      <c r="R3841" s="250"/>
      <c r="S3841" s="250"/>
      <c r="T3841" s="251"/>
      <c r="U3841" s="13"/>
      <c r="V3841" s="13"/>
      <c r="W3841" s="13"/>
      <c r="X3841" s="13"/>
      <c r="Y3841" s="13"/>
      <c r="Z3841" s="13"/>
      <c r="AA3841" s="13"/>
      <c r="AB3841" s="13"/>
      <c r="AC3841" s="13"/>
      <c r="AD3841" s="13"/>
      <c r="AE3841" s="13"/>
      <c r="AT3841" s="252" t="s">
        <v>188</v>
      </c>
      <c r="AU3841" s="252" t="s">
        <v>82</v>
      </c>
      <c r="AV3841" s="13" t="s">
        <v>80</v>
      </c>
      <c r="AW3841" s="13" t="s">
        <v>30</v>
      </c>
      <c r="AX3841" s="13" t="s">
        <v>73</v>
      </c>
      <c r="AY3841" s="252" t="s">
        <v>129</v>
      </c>
    </row>
    <row r="3842" spans="1:51" s="14" customFormat="1" ht="12">
      <c r="A3842" s="14"/>
      <c r="B3842" s="253"/>
      <c r="C3842" s="254"/>
      <c r="D3842" s="234" t="s">
        <v>188</v>
      </c>
      <c r="E3842" s="255" t="s">
        <v>1</v>
      </c>
      <c r="F3842" s="256" t="s">
        <v>2081</v>
      </c>
      <c r="G3842" s="254"/>
      <c r="H3842" s="257">
        <v>33.006</v>
      </c>
      <c r="I3842" s="258"/>
      <c r="J3842" s="254"/>
      <c r="K3842" s="254"/>
      <c r="L3842" s="259"/>
      <c r="M3842" s="260"/>
      <c r="N3842" s="261"/>
      <c r="O3842" s="261"/>
      <c r="P3842" s="261"/>
      <c r="Q3842" s="261"/>
      <c r="R3842" s="261"/>
      <c r="S3842" s="261"/>
      <c r="T3842" s="262"/>
      <c r="U3842" s="14"/>
      <c r="V3842" s="14"/>
      <c r="W3842" s="14"/>
      <c r="X3842" s="14"/>
      <c r="Y3842" s="14"/>
      <c r="Z3842" s="14"/>
      <c r="AA3842" s="14"/>
      <c r="AB3842" s="14"/>
      <c r="AC3842" s="14"/>
      <c r="AD3842" s="14"/>
      <c r="AE3842" s="14"/>
      <c r="AT3842" s="263" t="s">
        <v>188</v>
      </c>
      <c r="AU3842" s="263" t="s">
        <v>82</v>
      </c>
      <c r="AV3842" s="14" t="s">
        <v>82</v>
      </c>
      <c r="AW3842" s="14" t="s">
        <v>30</v>
      </c>
      <c r="AX3842" s="14" t="s">
        <v>73</v>
      </c>
      <c r="AY3842" s="263" t="s">
        <v>129</v>
      </c>
    </row>
    <row r="3843" spans="1:51" s="14" customFormat="1" ht="12">
      <c r="A3843" s="14"/>
      <c r="B3843" s="253"/>
      <c r="C3843" s="254"/>
      <c r="D3843" s="234" t="s">
        <v>188</v>
      </c>
      <c r="E3843" s="255" t="s">
        <v>1</v>
      </c>
      <c r="F3843" s="256" t="s">
        <v>2064</v>
      </c>
      <c r="G3843" s="254"/>
      <c r="H3843" s="257">
        <v>-1.26</v>
      </c>
      <c r="I3843" s="258"/>
      <c r="J3843" s="254"/>
      <c r="K3843" s="254"/>
      <c r="L3843" s="259"/>
      <c r="M3843" s="260"/>
      <c r="N3843" s="261"/>
      <c r="O3843" s="261"/>
      <c r="P3843" s="261"/>
      <c r="Q3843" s="261"/>
      <c r="R3843" s="261"/>
      <c r="S3843" s="261"/>
      <c r="T3843" s="262"/>
      <c r="U3843" s="14"/>
      <c r="V3843" s="14"/>
      <c r="W3843" s="14"/>
      <c r="X3843" s="14"/>
      <c r="Y3843" s="14"/>
      <c r="Z3843" s="14"/>
      <c r="AA3843" s="14"/>
      <c r="AB3843" s="14"/>
      <c r="AC3843" s="14"/>
      <c r="AD3843" s="14"/>
      <c r="AE3843" s="14"/>
      <c r="AT3843" s="263" t="s">
        <v>188</v>
      </c>
      <c r="AU3843" s="263" t="s">
        <v>82</v>
      </c>
      <c r="AV3843" s="14" t="s">
        <v>82</v>
      </c>
      <c r="AW3843" s="14" t="s">
        <v>30</v>
      </c>
      <c r="AX3843" s="14" t="s">
        <v>73</v>
      </c>
      <c r="AY3843" s="263" t="s">
        <v>129</v>
      </c>
    </row>
    <row r="3844" spans="1:51" s="14" customFormat="1" ht="12">
      <c r="A3844" s="14"/>
      <c r="B3844" s="253"/>
      <c r="C3844" s="254"/>
      <c r="D3844" s="234" t="s">
        <v>188</v>
      </c>
      <c r="E3844" s="255" t="s">
        <v>1</v>
      </c>
      <c r="F3844" s="256" t="s">
        <v>2082</v>
      </c>
      <c r="G3844" s="254"/>
      <c r="H3844" s="257">
        <v>1.607</v>
      </c>
      <c r="I3844" s="258"/>
      <c r="J3844" s="254"/>
      <c r="K3844" s="254"/>
      <c r="L3844" s="259"/>
      <c r="M3844" s="260"/>
      <c r="N3844" s="261"/>
      <c r="O3844" s="261"/>
      <c r="P3844" s="261"/>
      <c r="Q3844" s="261"/>
      <c r="R3844" s="261"/>
      <c r="S3844" s="261"/>
      <c r="T3844" s="262"/>
      <c r="U3844" s="14"/>
      <c r="V3844" s="14"/>
      <c r="W3844" s="14"/>
      <c r="X3844" s="14"/>
      <c r="Y3844" s="14"/>
      <c r="Z3844" s="14"/>
      <c r="AA3844" s="14"/>
      <c r="AB3844" s="14"/>
      <c r="AC3844" s="14"/>
      <c r="AD3844" s="14"/>
      <c r="AE3844" s="14"/>
      <c r="AT3844" s="263" t="s">
        <v>188</v>
      </c>
      <c r="AU3844" s="263" t="s">
        <v>82</v>
      </c>
      <c r="AV3844" s="14" t="s">
        <v>82</v>
      </c>
      <c r="AW3844" s="14" t="s">
        <v>30</v>
      </c>
      <c r="AX3844" s="14" t="s">
        <v>73</v>
      </c>
      <c r="AY3844" s="263" t="s">
        <v>129</v>
      </c>
    </row>
    <row r="3845" spans="1:51" s="14" customFormat="1" ht="12">
      <c r="A3845" s="14"/>
      <c r="B3845" s="253"/>
      <c r="C3845" s="254"/>
      <c r="D3845" s="234" t="s">
        <v>188</v>
      </c>
      <c r="E3845" s="255" t="s">
        <v>1</v>
      </c>
      <c r="F3845" s="256" t="s">
        <v>2083</v>
      </c>
      <c r="G3845" s="254"/>
      <c r="H3845" s="257">
        <v>-2.552</v>
      </c>
      <c r="I3845" s="258"/>
      <c r="J3845" s="254"/>
      <c r="K3845" s="254"/>
      <c r="L3845" s="259"/>
      <c r="M3845" s="260"/>
      <c r="N3845" s="261"/>
      <c r="O3845" s="261"/>
      <c r="P3845" s="261"/>
      <c r="Q3845" s="261"/>
      <c r="R3845" s="261"/>
      <c r="S3845" s="261"/>
      <c r="T3845" s="262"/>
      <c r="U3845" s="14"/>
      <c r="V3845" s="14"/>
      <c r="W3845" s="14"/>
      <c r="X3845" s="14"/>
      <c r="Y3845" s="14"/>
      <c r="Z3845" s="14"/>
      <c r="AA3845" s="14"/>
      <c r="AB3845" s="14"/>
      <c r="AC3845" s="14"/>
      <c r="AD3845" s="14"/>
      <c r="AE3845" s="14"/>
      <c r="AT3845" s="263" t="s">
        <v>188</v>
      </c>
      <c r="AU3845" s="263" t="s">
        <v>82</v>
      </c>
      <c r="AV3845" s="14" t="s">
        <v>82</v>
      </c>
      <c r="AW3845" s="14" t="s">
        <v>30</v>
      </c>
      <c r="AX3845" s="14" t="s">
        <v>73</v>
      </c>
      <c r="AY3845" s="263" t="s">
        <v>129</v>
      </c>
    </row>
    <row r="3846" spans="1:51" s="14" customFormat="1" ht="12">
      <c r="A3846" s="14"/>
      <c r="B3846" s="253"/>
      <c r="C3846" s="254"/>
      <c r="D3846" s="234" t="s">
        <v>188</v>
      </c>
      <c r="E3846" s="255" t="s">
        <v>1</v>
      </c>
      <c r="F3846" s="256" t="s">
        <v>2084</v>
      </c>
      <c r="G3846" s="254"/>
      <c r="H3846" s="257">
        <v>1.418</v>
      </c>
      <c r="I3846" s="258"/>
      <c r="J3846" s="254"/>
      <c r="K3846" s="254"/>
      <c r="L3846" s="259"/>
      <c r="M3846" s="260"/>
      <c r="N3846" s="261"/>
      <c r="O3846" s="261"/>
      <c r="P3846" s="261"/>
      <c r="Q3846" s="261"/>
      <c r="R3846" s="261"/>
      <c r="S3846" s="261"/>
      <c r="T3846" s="262"/>
      <c r="U3846" s="14"/>
      <c r="V3846" s="14"/>
      <c r="W3846" s="14"/>
      <c r="X3846" s="14"/>
      <c r="Y3846" s="14"/>
      <c r="Z3846" s="14"/>
      <c r="AA3846" s="14"/>
      <c r="AB3846" s="14"/>
      <c r="AC3846" s="14"/>
      <c r="AD3846" s="14"/>
      <c r="AE3846" s="14"/>
      <c r="AT3846" s="263" t="s">
        <v>188</v>
      </c>
      <c r="AU3846" s="263" t="s">
        <v>82</v>
      </c>
      <c r="AV3846" s="14" t="s">
        <v>82</v>
      </c>
      <c r="AW3846" s="14" t="s">
        <v>30</v>
      </c>
      <c r="AX3846" s="14" t="s">
        <v>73</v>
      </c>
      <c r="AY3846" s="263" t="s">
        <v>129</v>
      </c>
    </row>
    <row r="3847" spans="1:51" s="13" customFormat="1" ht="12">
      <c r="A3847" s="13"/>
      <c r="B3847" s="243"/>
      <c r="C3847" s="244"/>
      <c r="D3847" s="234" t="s">
        <v>188</v>
      </c>
      <c r="E3847" s="245" t="s">
        <v>1</v>
      </c>
      <c r="F3847" s="246" t="s">
        <v>1163</v>
      </c>
      <c r="G3847" s="244"/>
      <c r="H3847" s="245" t="s">
        <v>1</v>
      </c>
      <c r="I3847" s="247"/>
      <c r="J3847" s="244"/>
      <c r="K3847" s="244"/>
      <c r="L3847" s="248"/>
      <c r="M3847" s="249"/>
      <c r="N3847" s="250"/>
      <c r="O3847" s="250"/>
      <c r="P3847" s="250"/>
      <c r="Q3847" s="250"/>
      <c r="R3847" s="250"/>
      <c r="S3847" s="250"/>
      <c r="T3847" s="251"/>
      <c r="U3847" s="13"/>
      <c r="V3847" s="13"/>
      <c r="W3847" s="13"/>
      <c r="X3847" s="13"/>
      <c r="Y3847" s="13"/>
      <c r="Z3847" s="13"/>
      <c r="AA3847" s="13"/>
      <c r="AB3847" s="13"/>
      <c r="AC3847" s="13"/>
      <c r="AD3847" s="13"/>
      <c r="AE3847" s="13"/>
      <c r="AT3847" s="252" t="s">
        <v>188</v>
      </c>
      <c r="AU3847" s="252" t="s">
        <v>82</v>
      </c>
      <c r="AV3847" s="13" t="s">
        <v>80</v>
      </c>
      <c r="AW3847" s="13" t="s">
        <v>30</v>
      </c>
      <c r="AX3847" s="13" t="s">
        <v>73</v>
      </c>
      <c r="AY3847" s="252" t="s">
        <v>129</v>
      </c>
    </row>
    <row r="3848" spans="1:51" s="14" customFormat="1" ht="12">
      <c r="A3848" s="14"/>
      <c r="B3848" s="253"/>
      <c r="C3848" s="254"/>
      <c r="D3848" s="234" t="s">
        <v>188</v>
      </c>
      <c r="E3848" s="255" t="s">
        <v>1</v>
      </c>
      <c r="F3848" s="256" t="s">
        <v>2081</v>
      </c>
      <c r="G3848" s="254"/>
      <c r="H3848" s="257">
        <v>33.006</v>
      </c>
      <c r="I3848" s="258"/>
      <c r="J3848" s="254"/>
      <c r="K3848" s="254"/>
      <c r="L3848" s="259"/>
      <c r="M3848" s="260"/>
      <c r="N3848" s="261"/>
      <c r="O3848" s="261"/>
      <c r="P3848" s="261"/>
      <c r="Q3848" s="261"/>
      <c r="R3848" s="261"/>
      <c r="S3848" s="261"/>
      <c r="T3848" s="262"/>
      <c r="U3848" s="14"/>
      <c r="V3848" s="14"/>
      <c r="W3848" s="14"/>
      <c r="X3848" s="14"/>
      <c r="Y3848" s="14"/>
      <c r="Z3848" s="14"/>
      <c r="AA3848" s="14"/>
      <c r="AB3848" s="14"/>
      <c r="AC3848" s="14"/>
      <c r="AD3848" s="14"/>
      <c r="AE3848" s="14"/>
      <c r="AT3848" s="263" t="s">
        <v>188</v>
      </c>
      <c r="AU3848" s="263" t="s">
        <v>82</v>
      </c>
      <c r="AV3848" s="14" t="s">
        <v>82</v>
      </c>
      <c r="AW3848" s="14" t="s">
        <v>30</v>
      </c>
      <c r="AX3848" s="14" t="s">
        <v>73</v>
      </c>
      <c r="AY3848" s="263" t="s">
        <v>129</v>
      </c>
    </row>
    <row r="3849" spans="1:51" s="14" customFormat="1" ht="12">
      <c r="A3849" s="14"/>
      <c r="B3849" s="253"/>
      <c r="C3849" s="254"/>
      <c r="D3849" s="234" t="s">
        <v>188</v>
      </c>
      <c r="E3849" s="255" t="s">
        <v>1</v>
      </c>
      <c r="F3849" s="256" t="s">
        <v>2064</v>
      </c>
      <c r="G3849" s="254"/>
      <c r="H3849" s="257">
        <v>-1.26</v>
      </c>
      <c r="I3849" s="258"/>
      <c r="J3849" s="254"/>
      <c r="K3849" s="254"/>
      <c r="L3849" s="259"/>
      <c r="M3849" s="260"/>
      <c r="N3849" s="261"/>
      <c r="O3849" s="261"/>
      <c r="P3849" s="261"/>
      <c r="Q3849" s="261"/>
      <c r="R3849" s="261"/>
      <c r="S3849" s="261"/>
      <c r="T3849" s="262"/>
      <c r="U3849" s="14"/>
      <c r="V3849" s="14"/>
      <c r="W3849" s="14"/>
      <c r="X3849" s="14"/>
      <c r="Y3849" s="14"/>
      <c r="Z3849" s="14"/>
      <c r="AA3849" s="14"/>
      <c r="AB3849" s="14"/>
      <c r="AC3849" s="14"/>
      <c r="AD3849" s="14"/>
      <c r="AE3849" s="14"/>
      <c r="AT3849" s="263" t="s">
        <v>188</v>
      </c>
      <c r="AU3849" s="263" t="s">
        <v>82</v>
      </c>
      <c r="AV3849" s="14" t="s">
        <v>82</v>
      </c>
      <c r="AW3849" s="14" t="s">
        <v>30</v>
      </c>
      <c r="AX3849" s="14" t="s">
        <v>73</v>
      </c>
      <c r="AY3849" s="263" t="s">
        <v>129</v>
      </c>
    </row>
    <row r="3850" spans="1:51" s="14" customFormat="1" ht="12">
      <c r="A3850" s="14"/>
      <c r="B3850" s="253"/>
      <c r="C3850" s="254"/>
      <c r="D3850" s="234" t="s">
        <v>188</v>
      </c>
      <c r="E3850" s="255" t="s">
        <v>1</v>
      </c>
      <c r="F3850" s="256" t="s">
        <v>2082</v>
      </c>
      <c r="G3850" s="254"/>
      <c r="H3850" s="257">
        <v>1.607</v>
      </c>
      <c r="I3850" s="258"/>
      <c r="J3850" s="254"/>
      <c r="K3850" s="254"/>
      <c r="L3850" s="259"/>
      <c r="M3850" s="260"/>
      <c r="N3850" s="261"/>
      <c r="O3850" s="261"/>
      <c r="P3850" s="261"/>
      <c r="Q3850" s="261"/>
      <c r="R3850" s="261"/>
      <c r="S3850" s="261"/>
      <c r="T3850" s="262"/>
      <c r="U3850" s="14"/>
      <c r="V3850" s="14"/>
      <c r="W3850" s="14"/>
      <c r="X3850" s="14"/>
      <c r="Y3850" s="14"/>
      <c r="Z3850" s="14"/>
      <c r="AA3850" s="14"/>
      <c r="AB3850" s="14"/>
      <c r="AC3850" s="14"/>
      <c r="AD3850" s="14"/>
      <c r="AE3850" s="14"/>
      <c r="AT3850" s="263" t="s">
        <v>188</v>
      </c>
      <c r="AU3850" s="263" t="s">
        <v>82</v>
      </c>
      <c r="AV3850" s="14" t="s">
        <v>82</v>
      </c>
      <c r="AW3850" s="14" t="s">
        <v>30</v>
      </c>
      <c r="AX3850" s="14" t="s">
        <v>73</v>
      </c>
      <c r="AY3850" s="263" t="s">
        <v>129</v>
      </c>
    </row>
    <row r="3851" spans="1:51" s="14" customFormat="1" ht="12">
      <c r="A3851" s="14"/>
      <c r="B3851" s="253"/>
      <c r="C3851" s="254"/>
      <c r="D3851" s="234" t="s">
        <v>188</v>
      </c>
      <c r="E3851" s="255" t="s">
        <v>1</v>
      </c>
      <c r="F3851" s="256" t="s">
        <v>2083</v>
      </c>
      <c r="G3851" s="254"/>
      <c r="H3851" s="257">
        <v>-2.552</v>
      </c>
      <c r="I3851" s="258"/>
      <c r="J3851" s="254"/>
      <c r="K3851" s="254"/>
      <c r="L3851" s="259"/>
      <c r="M3851" s="260"/>
      <c r="N3851" s="261"/>
      <c r="O3851" s="261"/>
      <c r="P3851" s="261"/>
      <c r="Q3851" s="261"/>
      <c r="R3851" s="261"/>
      <c r="S3851" s="261"/>
      <c r="T3851" s="262"/>
      <c r="U3851" s="14"/>
      <c r="V3851" s="14"/>
      <c r="W3851" s="14"/>
      <c r="X3851" s="14"/>
      <c r="Y3851" s="14"/>
      <c r="Z3851" s="14"/>
      <c r="AA3851" s="14"/>
      <c r="AB3851" s="14"/>
      <c r="AC3851" s="14"/>
      <c r="AD3851" s="14"/>
      <c r="AE3851" s="14"/>
      <c r="AT3851" s="263" t="s">
        <v>188</v>
      </c>
      <c r="AU3851" s="263" t="s">
        <v>82</v>
      </c>
      <c r="AV3851" s="14" t="s">
        <v>82</v>
      </c>
      <c r="AW3851" s="14" t="s">
        <v>30</v>
      </c>
      <c r="AX3851" s="14" t="s">
        <v>73</v>
      </c>
      <c r="AY3851" s="263" t="s">
        <v>129</v>
      </c>
    </row>
    <row r="3852" spans="1:51" s="14" customFormat="1" ht="12">
      <c r="A3852" s="14"/>
      <c r="B3852" s="253"/>
      <c r="C3852" s="254"/>
      <c r="D3852" s="234" t="s">
        <v>188</v>
      </c>
      <c r="E3852" s="255" t="s">
        <v>1</v>
      </c>
      <c r="F3852" s="256" t="s">
        <v>2084</v>
      </c>
      <c r="G3852" s="254"/>
      <c r="H3852" s="257">
        <v>1.418</v>
      </c>
      <c r="I3852" s="258"/>
      <c r="J3852" s="254"/>
      <c r="K3852" s="254"/>
      <c r="L3852" s="259"/>
      <c r="M3852" s="260"/>
      <c r="N3852" s="261"/>
      <c r="O3852" s="261"/>
      <c r="P3852" s="261"/>
      <c r="Q3852" s="261"/>
      <c r="R3852" s="261"/>
      <c r="S3852" s="261"/>
      <c r="T3852" s="262"/>
      <c r="U3852" s="14"/>
      <c r="V3852" s="14"/>
      <c r="W3852" s="14"/>
      <c r="X3852" s="14"/>
      <c r="Y3852" s="14"/>
      <c r="Z3852" s="14"/>
      <c r="AA3852" s="14"/>
      <c r="AB3852" s="14"/>
      <c r="AC3852" s="14"/>
      <c r="AD3852" s="14"/>
      <c r="AE3852" s="14"/>
      <c r="AT3852" s="263" t="s">
        <v>188</v>
      </c>
      <c r="AU3852" s="263" t="s">
        <v>82</v>
      </c>
      <c r="AV3852" s="14" t="s">
        <v>82</v>
      </c>
      <c r="AW3852" s="14" t="s">
        <v>30</v>
      </c>
      <c r="AX3852" s="14" t="s">
        <v>73</v>
      </c>
      <c r="AY3852" s="263" t="s">
        <v>129</v>
      </c>
    </row>
    <row r="3853" spans="1:51" s="13" customFormat="1" ht="12">
      <c r="A3853" s="13"/>
      <c r="B3853" s="243"/>
      <c r="C3853" s="244"/>
      <c r="D3853" s="234" t="s">
        <v>188</v>
      </c>
      <c r="E3853" s="245" t="s">
        <v>1</v>
      </c>
      <c r="F3853" s="246" t="s">
        <v>1164</v>
      </c>
      <c r="G3853" s="244"/>
      <c r="H3853" s="245" t="s">
        <v>1</v>
      </c>
      <c r="I3853" s="247"/>
      <c r="J3853" s="244"/>
      <c r="K3853" s="244"/>
      <c r="L3853" s="248"/>
      <c r="M3853" s="249"/>
      <c r="N3853" s="250"/>
      <c r="O3853" s="250"/>
      <c r="P3853" s="250"/>
      <c r="Q3853" s="250"/>
      <c r="R3853" s="250"/>
      <c r="S3853" s="250"/>
      <c r="T3853" s="251"/>
      <c r="U3853" s="13"/>
      <c r="V3853" s="13"/>
      <c r="W3853" s="13"/>
      <c r="X3853" s="13"/>
      <c r="Y3853" s="13"/>
      <c r="Z3853" s="13"/>
      <c r="AA3853" s="13"/>
      <c r="AB3853" s="13"/>
      <c r="AC3853" s="13"/>
      <c r="AD3853" s="13"/>
      <c r="AE3853" s="13"/>
      <c r="AT3853" s="252" t="s">
        <v>188</v>
      </c>
      <c r="AU3853" s="252" t="s">
        <v>82</v>
      </c>
      <c r="AV3853" s="13" t="s">
        <v>80</v>
      </c>
      <c r="AW3853" s="13" t="s">
        <v>30</v>
      </c>
      <c r="AX3853" s="13" t="s">
        <v>73</v>
      </c>
      <c r="AY3853" s="252" t="s">
        <v>129</v>
      </c>
    </row>
    <row r="3854" spans="1:51" s="14" customFormat="1" ht="12">
      <c r="A3854" s="14"/>
      <c r="B3854" s="253"/>
      <c r="C3854" s="254"/>
      <c r="D3854" s="234" t="s">
        <v>188</v>
      </c>
      <c r="E3854" s="255" t="s">
        <v>1</v>
      </c>
      <c r="F3854" s="256" t="s">
        <v>2081</v>
      </c>
      <c r="G3854" s="254"/>
      <c r="H3854" s="257">
        <v>33.006</v>
      </c>
      <c r="I3854" s="258"/>
      <c r="J3854" s="254"/>
      <c r="K3854" s="254"/>
      <c r="L3854" s="259"/>
      <c r="M3854" s="260"/>
      <c r="N3854" s="261"/>
      <c r="O3854" s="261"/>
      <c r="P3854" s="261"/>
      <c r="Q3854" s="261"/>
      <c r="R3854" s="261"/>
      <c r="S3854" s="261"/>
      <c r="T3854" s="262"/>
      <c r="U3854" s="14"/>
      <c r="V3854" s="14"/>
      <c r="W3854" s="14"/>
      <c r="X3854" s="14"/>
      <c r="Y3854" s="14"/>
      <c r="Z3854" s="14"/>
      <c r="AA3854" s="14"/>
      <c r="AB3854" s="14"/>
      <c r="AC3854" s="14"/>
      <c r="AD3854" s="14"/>
      <c r="AE3854" s="14"/>
      <c r="AT3854" s="263" t="s">
        <v>188</v>
      </c>
      <c r="AU3854" s="263" t="s">
        <v>82</v>
      </c>
      <c r="AV3854" s="14" t="s">
        <v>82</v>
      </c>
      <c r="AW3854" s="14" t="s">
        <v>30</v>
      </c>
      <c r="AX3854" s="14" t="s">
        <v>73</v>
      </c>
      <c r="AY3854" s="263" t="s">
        <v>129</v>
      </c>
    </row>
    <row r="3855" spans="1:51" s="14" customFormat="1" ht="12">
      <c r="A3855" s="14"/>
      <c r="B3855" s="253"/>
      <c r="C3855" s="254"/>
      <c r="D3855" s="234" t="s">
        <v>188</v>
      </c>
      <c r="E3855" s="255" t="s">
        <v>1</v>
      </c>
      <c r="F3855" s="256" t="s">
        <v>2064</v>
      </c>
      <c r="G3855" s="254"/>
      <c r="H3855" s="257">
        <v>-1.26</v>
      </c>
      <c r="I3855" s="258"/>
      <c r="J3855" s="254"/>
      <c r="K3855" s="254"/>
      <c r="L3855" s="259"/>
      <c r="M3855" s="260"/>
      <c r="N3855" s="261"/>
      <c r="O3855" s="261"/>
      <c r="P3855" s="261"/>
      <c r="Q3855" s="261"/>
      <c r="R3855" s="261"/>
      <c r="S3855" s="261"/>
      <c r="T3855" s="262"/>
      <c r="U3855" s="14"/>
      <c r="V3855" s="14"/>
      <c r="W3855" s="14"/>
      <c r="X3855" s="14"/>
      <c r="Y3855" s="14"/>
      <c r="Z3855" s="14"/>
      <c r="AA3855" s="14"/>
      <c r="AB3855" s="14"/>
      <c r="AC3855" s="14"/>
      <c r="AD3855" s="14"/>
      <c r="AE3855" s="14"/>
      <c r="AT3855" s="263" t="s">
        <v>188</v>
      </c>
      <c r="AU3855" s="263" t="s">
        <v>82</v>
      </c>
      <c r="AV3855" s="14" t="s">
        <v>82</v>
      </c>
      <c r="AW3855" s="14" t="s">
        <v>30</v>
      </c>
      <c r="AX3855" s="14" t="s">
        <v>73</v>
      </c>
      <c r="AY3855" s="263" t="s">
        <v>129</v>
      </c>
    </row>
    <row r="3856" spans="1:51" s="14" customFormat="1" ht="12">
      <c r="A3856" s="14"/>
      <c r="B3856" s="253"/>
      <c r="C3856" s="254"/>
      <c r="D3856" s="234" t="s">
        <v>188</v>
      </c>
      <c r="E3856" s="255" t="s">
        <v>1</v>
      </c>
      <c r="F3856" s="256" t="s">
        <v>2082</v>
      </c>
      <c r="G3856" s="254"/>
      <c r="H3856" s="257">
        <v>1.607</v>
      </c>
      <c r="I3856" s="258"/>
      <c r="J3856" s="254"/>
      <c r="K3856" s="254"/>
      <c r="L3856" s="259"/>
      <c r="M3856" s="260"/>
      <c r="N3856" s="261"/>
      <c r="O3856" s="261"/>
      <c r="P3856" s="261"/>
      <c r="Q3856" s="261"/>
      <c r="R3856" s="261"/>
      <c r="S3856" s="261"/>
      <c r="T3856" s="262"/>
      <c r="U3856" s="14"/>
      <c r="V3856" s="14"/>
      <c r="W3856" s="14"/>
      <c r="X3856" s="14"/>
      <c r="Y3856" s="14"/>
      <c r="Z3856" s="14"/>
      <c r="AA3856" s="14"/>
      <c r="AB3856" s="14"/>
      <c r="AC3856" s="14"/>
      <c r="AD3856" s="14"/>
      <c r="AE3856" s="14"/>
      <c r="AT3856" s="263" t="s">
        <v>188</v>
      </c>
      <c r="AU3856" s="263" t="s">
        <v>82</v>
      </c>
      <c r="AV3856" s="14" t="s">
        <v>82</v>
      </c>
      <c r="AW3856" s="14" t="s">
        <v>30</v>
      </c>
      <c r="AX3856" s="14" t="s">
        <v>73</v>
      </c>
      <c r="AY3856" s="263" t="s">
        <v>129</v>
      </c>
    </row>
    <row r="3857" spans="1:51" s="14" customFormat="1" ht="12">
      <c r="A3857" s="14"/>
      <c r="B3857" s="253"/>
      <c r="C3857" s="254"/>
      <c r="D3857" s="234" t="s">
        <v>188</v>
      </c>
      <c r="E3857" s="255" t="s">
        <v>1</v>
      </c>
      <c r="F3857" s="256" t="s">
        <v>2083</v>
      </c>
      <c r="G3857" s="254"/>
      <c r="H3857" s="257">
        <v>-2.552</v>
      </c>
      <c r="I3857" s="258"/>
      <c r="J3857" s="254"/>
      <c r="K3857" s="254"/>
      <c r="L3857" s="259"/>
      <c r="M3857" s="260"/>
      <c r="N3857" s="261"/>
      <c r="O3857" s="261"/>
      <c r="P3857" s="261"/>
      <c r="Q3857" s="261"/>
      <c r="R3857" s="261"/>
      <c r="S3857" s="261"/>
      <c r="T3857" s="262"/>
      <c r="U3857" s="14"/>
      <c r="V3857" s="14"/>
      <c r="W3857" s="14"/>
      <c r="X3857" s="14"/>
      <c r="Y3857" s="14"/>
      <c r="Z3857" s="14"/>
      <c r="AA3857" s="14"/>
      <c r="AB3857" s="14"/>
      <c r="AC3857" s="14"/>
      <c r="AD3857" s="14"/>
      <c r="AE3857" s="14"/>
      <c r="AT3857" s="263" t="s">
        <v>188</v>
      </c>
      <c r="AU3857" s="263" t="s">
        <v>82</v>
      </c>
      <c r="AV3857" s="14" t="s">
        <v>82</v>
      </c>
      <c r="AW3857" s="14" t="s">
        <v>30</v>
      </c>
      <c r="AX3857" s="14" t="s">
        <v>73</v>
      </c>
      <c r="AY3857" s="263" t="s">
        <v>129</v>
      </c>
    </row>
    <row r="3858" spans="1:51" s="14" customFormat="1" ht="12">
      <c r="A3858" s="14"/>
      <c r="B3858" s="253"/>
      <c r="C3858" s="254"/>
      <c r="D3858" s="234" t="s">
        <v>188</v>
      </c>
      <c r="E3858" s="255" t="s">
        <v>1</v>
      </c>
      <c r="F3858" s="256" t="s">
        <v>2084</v>
      </c>
      <c r="G3858" s="254"/>
      <c r="H3858" s="257">
        <v>1.418</v>
      </c>
      <c r="I3858" s="258"/>
      <c r="J3858" s="254"/>
      <c r="K3858" s="254"/>
      <c r="L3858" s="259"/>
      <c r="M3858" s="260"/>
      <c r="N3858" s="261"/>
      <c r="O3858" s="261"/>
      <c r="P3858" s="261"/>
      <c r="Q3858" s="261"/>
      <c r="R3858" s="261"/>
      <c r="S3858" s="261"/>
      <c r="T3858" s="262"/>
      <c r="U3858" s="14"/>
      <c r="V3858" s="14"/>
      <c r="W3858" s="14"/>
      <c r="X3858" s="14"/>
      <c r="Y3858" s="14"/>
      <c r="Z3858" s="14"/>
      <c r="AA3858" s="14"/>
      <c r="AB3858" s="14"/>
      <c r="AC3858" s="14"/>
      <c r="AD3858" s="14"/>
      <c r="AE3858" s="14"/>
      <c r="AT3858" s="263" t="s">
        <v>188</v>
      </c>
      <c r="AU3858" s="263" t="s">
        <v>82</v>
      </c>
      <c r="AV3858" s="14" t="s">
        <v>82</v>
      </c>
      <c r="AW3858" s="14" t="s">
        <v>30</v>
      </c>
      <c r="AX3858" s="14" t="s">
        <v>73</v>
      </c>
      <c r="AY3858" s="263" t="s">
        <v>129</v>
      </c>
    </row>
    <row r="3859" spans="1:51" s="13" customFormat="1" ht="12">
      <c r="A3859" s="13"/>
      <c r="B3859" s="243"/>
      <c r="C3859" s="244"/>
      <c r="D3859" s="234" t="s">
        <v>188</v>
      </c>
      <c r="E3859" s="245" t="s">
        <v>1</v>
      </c>
      <c r="F3859" s="246" t="s">
        <v>977</v>
      </c>
      <c r="G3859" s="244"/>
      <c r="H3859" s="245" t="s">
        <v>1</v>
      </c>
      <c r="I3859" s="247"/>
      <c r="J3859" s="244"/>
      <c r="K3859" s="244"/>
      <c r="L3859" s="248"/>
      <c r="M3859" s="249"/>
      <c r="N3859" s="250"/>
      <c r="O3859" s="250"/>
      <c r="P3859" s="250"/>
      <c r="Q3859" s="250"/>
      <c r="R3859" s="250"/>
      <c r="S3859" s="250"/>
      <c r="T3859" s="251"/>
      <c r="U3859" s="13"/>
      <c r="V3859" s="13"/>
      <c r="W3859" s="13"/>
      <c r="X3859" s="13"/>
      <c r="Y3859" s="13"/>
      <c r="Z3859" s="13"/>
      <c r="AA3859" s="13"/>
      <c r="AB3859" s="13"/>
      <c r="AC3859" s="13"/>
      <c r="AD3859" s="13"/>
      <c r="AE3859" s="13"/>
      <c r="AT3859" s="252" t="s">
        <v>188</v>
      </c>
      <c r="AU3859" s="252" t="s">
        <v>82</v>
      </c>
      <c r="AV3859" s="13" t="s">
        <v>80</v>
      </c>
      <c r="AW3859" s="13" t="s">
        <v>30</v>
      </c>
      <c r="AX3859" s="13" t="s">
        <v>73</v>
      </c>
      <c r="AY3859" s="252" t="s">
        <v>129</v>
      </c>
    </row>
    <row r="3860" spans="1:51" s="14" customFormat="1" ht="12">
      <c r="A3860" s="14"/>
      <c r="B3860" s="253"/>
      <c r="C3860" s="254"/>
      <c r="D3860" s="234" t="s">
        <v>188</v>
      </c>
      <c r="E3860" s="255" t="s">
        <v>1</v>
      </c>
      <c r="F3860" s="256" t="s">
        <v>2087</v>
      </c>
      <c r="G3860" s="254"/>
      <c r="H3860" s="257">
        <v>25.877</v>
      </c>
      <c r="I3860" s="258"/>
      <c r="J3860" s="254"/>
      <c r="K3860" s="254"/>
      <c r="L3860" s="259"/>
      <c r="M3860" s="260"/>
      <c r="N3860" s="261"/>
      <c r="O3860" s="261"/>
      <c r="P3860" s="261"/>
      <c r="Q3860" s="261"/>
      <c r="R3860" s="261"/>
      <c r="S3860" s="261"/>
      <c r="T3860" s="262"/>
      <c r="U3860" s="14"/>
      <c r="V3860" s="14"/>
      <c r="W3860" s="14"/>
      <c r="X3860" s="14"/>
      <c r="Y3860" s="14"/>
      <c r="Z3860" s="14"/>
      <c r="AA3860" s="14"/>
      <c r="AB3860" s="14"/>
      <c r="AC3860" s="14"/>
      <c r="AD3860" s="14"/>
      <c r="AE3860" s="14"/>
      <c r="AT3860" s="263" t="s">
        <v>188</v>
      </c>
      <c r="AU3860" s="263" t="s">
        <v>82</v>
      </c>
      <c r="AV3860" s="14" t="s">
        <v>82</v>
      </c>
      <c r="AW3860" s="14" t="s">
        <v>30</v>
      </c>
      <c r="AX3860" s="14" t="s">
        <v>73</v>
      </c>
      <c r="AY3860" s="263" t="s">
        <v>129</v>
      </c>
    </row>
    <row r="3861" spans="1:51" s="14" customFormat="1" ht="12">
      <c r="A3861" s="14"/>
      <c r="B3861" s="253"/>
      <c r="C3861" s="254"/>
      <c r="D3861" s="234" t="s">
        <v>188</v>
      </c>
      <c r="E3861" s="255" t="s">
        <v>1</v>
      </c>
      <c r="F3861" s="256" t="s">
        <v>2064</v>
      </c>
      <c r="G3861" s="254"/>
      <c r="H3861" s="257">
        <v>-1.26</v>
      </c>
      <c r="I3861" s="258"/>
      <c r="J3861" s="254"/>
      <c r="K3861" s="254"/>
      <c r="L3861" s="259"/>
      <c r="M3861" s="260"/>
      <c r="N3861" s="261"/>
      <c r="O3861" s="261"/>
      <c r="P3861" s="261"/>
      <c r="Q3861" s="261"/>
      <c r="R3861" s="261"/>
      <c r="S3861" s="261"/>
      <c r="T3861" s="262"/>
      <c r="U3861" s="14"/>
      <c r="V3861" s="14"/>
      <c r="W3861" s="14"/>
      <c r="X3861" s="14"/>
      <c r="Y3861" s="14"/>
      <c r="Z3861" s="14"/>
      <c r="AA3861" s="14"/>
      <c r="AB3861" s="14"/>
      <c r="AC3861" s="14"/>
      <c r="AD3861" s="14"/>
      <c r="AE3861" s="14"/>
      <c r="AT3861" s="263" t="s">
        <v>188</v>
      </c>
      <c r="AU3861" s="263" t="s">
        <v>82</v>
      </c>
      <c r="AV3861" s="14" t="s">
        <v>82</v>
      </c>
      <c r="AW3861" s="14" t="s">
        <v>30</v>
      </c>
      <c r="AX3861" s="14" t="s">
        <v>73</v>
      </c>
      <c r="AY3861" s="263" t="s">
        <v>129</v>
      </c>
    </row>
    <row r="3862" spans="1:51" s="14" customFormat="1" ht="12">
      <c r="A3862" s="14"/>
      <c r="B3862" s="253"/>
      <c r="C3862" s="254"/>
      <c r="D3862" s="234" t="s">
        <v>188</v>
      </c>
      <c r="E3862" s="255" t="s">
        <v>1</v>
      </c>
      <c r="F3862" s="256" t="s">
        <v>2088</v>
      </c>
      <c r="G3862" s="254"/>
      <c r="H3862" s="257">
        <v>1.25</v>
      </c>
      <c r="I3862" s="258"/>
      <c r="J3862" s="254"/>
      <c r="K3862" s="254"/>
      <c r="L3862" s="259"/>
      <c r="M3862" s="260"/>
      <c r="N3862" s="261"/>
      <c r="O3862" s="261"/>
      <c r="P3862" s="261"/>
      <c r="Q3862" s="261"/>
      <c r="R3862" s="261"/>
      <c r="S3862" s="261"/>
      <c r="T3862" s="262"/>
      <c r="U3862" s="14"/>
      <c r="V3862" s="14"/>
      <c r="W3862" s="14"/>
      <c r="X3862" s="14"/>
      <c r="Y3862" s="14"/>
      <c r="Z3862" s="14"/>
      <c r="AA3862" s="14"/>
      <c r="AB3862" s="14"/>
      <c r="AC3862" s="14"/>
      <c r="AD3862" s="14"/>
      <c r="AE3862" s="14"/>
      <c r="AT3862" s="263" t="s">
        <v>188</v>
      </c>
      <c r="AU3862" s="263" t="s">
        <v>82</v>
      </c>
      <c r="AV3862" s="14" t="s">
        <v>82</v>
      </c>
      <c r="AW3862" s="14" t="s">
        <v>30</v>
      </c>
      <c r="AX3862" s="14" t="s">
        <v>73</v>
      </c>
      <c r="AY3862" s="263" t="s">
        <v>129</v>
      </c>
    </row>
    <row r="3863" spans="1:51" s="14" customFormat="1" ht="12">
      <c r="A3863" s="14"/>
      <c r="B3863" s="253"/>
      <c r="C3863" s="254"/>
      <c r="D3863" s="234" t="s">
        <v>188</v>
      </c>
      <c r="E3863" s="255" t="s">
        <v>1</v>
      </c>
      <c r="F3863" s="256" t="s">
        <v>2068</v>
      </c>
      <c r="G3863" s="254"/>
      <c r="H3863" s="257">
        <v>-1.276</v>
      </c>
      <c r="I3863" s="258"/>
      <c r="J3863" s="254"/>
      <c r="K3863" s="254"/>
      <c r="L3863" s="259"/>
      <c r="M3863" s="260"/>
      <c r="N3863" s="261"/>
      <c r="O3863" s="261"/>
      <c r="P3863" s="261"/>
      <c r="Q3863" s="261"/>
      <c r="R3863" s="261"/>
      <c r="S3863" s="261"/>
      <c r="T3863" s="262"/>
      <c r="U3863" s="14"/>
      <c r="V3863" s="14"/>
      <c r="W3863" s="14"/>
      <c r="X3863" s="14"/>
      <c r="Y3863" s="14"/>
      <c r="Z3863" s="14"/>
      <c r="AA3863" s="14"/>
      <c r="AB3863" s="14"/>
      <c r="AC3863" s="14"/>
      <c r="AD3863" s="14"/>
      <c r="AE3863" s="14"/>
      <c r="AT3863" s="263" t="s">
        <v>188</v>
      </c>
      <c r="AU3863" s="263" t="s">
        <v>82</v>
      </c>
      <c r="AV3863" s="14" t="s">
        <v>82</v>
      </c>
      <c r="AW3863" s="14" t="s">
        <v>30</v>
      </c>
      <c r="AX3863" s="14" t="s">
        <v>73</v>
      </c>
      <c r="AY3863" s="263" t="s">
        <v>129</v>
      </c>
    </row>
    <row r="3864" spans="1:51" s="14" customFormat="1" ht="12">
      <c r="A3864" s="14"/>
      <c r="B3864" s="253"/>
      <c r="C3864" s="254"/>
      <c r="D3864" s="234" t="s">
        <v>188</v>
      </c>
      <c r="E3864" s="255" t="s">
        <v>1</v>
      </c>
      <c r="F3864" s="256" t="s">
        <v>2069</v>
      </c>
      <c r="G3864" s="254"/>
      <c r="H3864" s="257">
        <v>0.709</v>
      </c>
      <c r="I3864" s="258"/>
      <c r="J3864" s="254"/>
      <c r="K3864" s="254"/>
      <c r="L3864" s="259"/>
      <c r="M3864" s="260"/>
      <c r="N3864" s="261"/>
      <c r="O3864" s="261"/>
      <c r="P3864" s="261"/>
      <c r="Q3864" s="261"/>
      <c r="R3864" s="261"/>
      <c r="S3864" s="261"/>
      <c r="T3864" s="262"/>
      <c r="U3864" s="14"/>
      <c r="V3864" s="14"/>
      <c r="W3864" s="14"/>
      <c r="X3864" s="14"/>
      <c r="Y3864" s="14"/>
      <c r="Z3864" s="14"/>
      <c r="AA3864" s="14"/>
      <c r="AB3864" s="14"/>
      <c r="AC3864" s="14"/>
      <c r="AD3864" s="14"/>
      <c r="AE3864" s="14"/>
      <c r="AT3864" s="263" t="s">
        <v>188</v>
      </c>
      <c r="AU3864" s="263" t="s">
        <v>82</v>
      </c>
      <c r="AV3864" s="14" t="s">
        <v>82</v>
      </c>
      <c r="AW3864" s="14" t="s">
        <v>30</v>
      </c>
      <c r="AX3864" s="14" t="s">
        <v>73</v>
      </c>
      <c r="AY3864" s="263" t="s">
        <v>129</v>
      </c>
    </row>
    <row r="3865" spans="1:51" s="13" customFormat="1" ht="12">
      <c r="A3865" s="13"/>
      <c r="B3865" s="243"/>
      <c r="C3865" s="244"/>
      <c r="D3865" s="234" t="s">
        <v>188</v>
      </c>
      <c r="E3865" s="245" t="s">
        <v>1</v>
      </c>
      <c r="F3865" s="246" t="s">
        <v>980</v>
      </c>
      <c r="G3865" s="244"/>
      <c r="H3865" s="245" t="s">
        <v>1</v>
      </c>
      <c r="I3865" s="247"/>
      <c r="J3865" s="244"/>
      <c r="K3865" s="244"/>
      <c r="L3865" s="248"/>
      <c r="M3865" s="249"/>
      <c r="N3865" s="250"/>
      <c r="O3865" s="250"/>
      <c r="P3865" s="250"/>
      <c r="Q3865" s="250"/>
      <c r="R3865" s="250"/>
      <c r="S3865" s="250"/>
      <c r="T3865" s="251"/>
      <c r="U3865" s="13"/>
      <c r="V3865" s="13"/>
      <c r="W3865" s="13"/>
      <c r="X3865" s="13"/>
      <c r="Y3865" s="13"/>
      <c r="Z3865" s="13"/>
      <c r="AA3865" s="13"/>
      <c r="AB3865" s="13"/>
      <c r="AC3865" s="13"/>
      <c r="AD3865" s="13"/>
      <c r="AE3865" s="13"/>
      <c r="AT3865" s="252" t="s">
        <v>188</v>
      </c>
      <c r="AU3865" s="252" t="s">
        <v>82</v>
      </c>
      <c r="AV3865" s="13" t="s">
        <v>80</v>
      </c>
      <c r="AW3865" s="13" t="s">
        <v>30</v>
      </c>
      <c r="AX3865" s="13" t="s">
        <v>73</v>
      </c>
      <c r="AY3865" s="252" t="s">
        <v>129</v>
      </c>
    </row>
    <row r="3866" spans="1:51" s="14" customFormat="1" ht="12">
      <c r="A3866" s="14"/>
      <c r="B3866" s="253"/>
      <c r="C3866" s="254"/>
      <c r="D3866" s="234" t="s">
        <v>188</v>
      </c>
      <c r="E3866" s="255" t="s">
        <v>1</v>
      </c>
      <c r="F3866" s="256" t="s">
        <v>2089</v>
      </c>
      <c r="G3866" s="254"/>
      <c r="H3866" s="257">
        <v>6.25</v>
      </c>
      <c r="I3866" s="258"/>
      <c r="J3866" s="254"/>
      <c r="K3866" s="254"/>
      <c r="L3866" s="259"/>
      <c r="M3866" s="260"/>
      <c r="N3866" s="261"/>
      <c r="O3866" s="261"/>
      <c r="P3866" s="261"/>
      <c r="Q3866" s="261"/>
      <c r="R3866" s="261"/>
      <c r="S3866" s="261"/>
      <c r="T3866" s="262"/>
      <c r="U3866" s="14"/>
      <c r="V3866" s="14"/>
      <c r="W3866" s="14"/>
      <c r="X3866" s="14"/>
      <c r="Y3866" s="14"/>
      <c r="Z3866" s="14"/>
      <c r="AA3866" s="14"/>
      <c r="AB3866" s="14"/>
      <c r="AC3866" s="14"/>
      <c r="AD3866" s="14"/>
      <c r="AE3866" s="14"/>
      <c r="AT3866" s="263" t="s">
        <v>188</v>
      </c>
      <c r="AU3866" s="263" t="s">
        <v>82</v>
      </c>
      <c r="AV3866" s="14" t="s">
        <v>82</v>
      </c>
      <c r="AW3866" s="14" t="s">
        <v>30</v>
      </c>
      <c r="AX3866" s="14" t="s">
        <v>73</v>
      </c>
      <c r="AY3866" s="263" t="s">
        <v>129</v>
      </c>
    </row>
    <row r="3867" spans="1:51" s="16" customFormat="1" ht="12">
      <c r="A3867" s="16"/>
      <c r="B3867" s="286"/>
      <c r="C3867" s="287"/>
      <c r="D3867" s="234" t="s">
        <v>188</v>
      </c>
      <c r="E3867" s="288" t="s">
        <v>1</v>
      </c>
      <c r="F3867" s="289" t="s">
        <v>451</v>
      </c>
      <c r="G3867" s="287"/>
      <c r="H3867" s="290">
        <v>310.3130000000001</v>
      </c>
      <c r="I3867" s="291"/>
      <c r="J3867" s="287"/>
      <c r="K3867" s="287"/>
      <c r="L3867" s="292"/>
      <c r="M3867" s="293"/>
      <c r="N3867" s="294"/>
      <c r="O3867" s="294"/>
      <c r="P3867" s="294"/>
      <c r="Q3867" s="294"/>
      <c r="R3867" s="294"/>
      <c r="S3867" s="294"/>
      <c r="T3867" s="295"/>
      <c r="U3867" s="16"/>
      <c r="V3867" s="16"/>
      <c r="W3867" s="16"/>
      <c r="X3867" s="16"/>
      <c r="Y3867" s="16"/>
      <c r="Z3867" s="16"/>
      <c r="AA3867" s="16"/>
      <c r="AB3867" s="16"/>
      <c r="AC3867" s="16"/>
      <c r="AD3867" s="16"/>
      <c r="AE3867" s="16"/>
      <c r="AT3867" s="296" t="s">
        <v>188</v>
      </c>
      <c r="AU3867" s="296" t="s">
        <v>82</v>
      </c>
      <c r="AV3867" s="16" t="s">
        <v>141</v>
      </c>
      <c r="AW3867" s="16" t="s">
        <v>30</v>
      </c>
      <c r="AX3867" s="16" t="s">
        <v>73</v>
      </c>
      <c r="AY3867" s="296" t="s">
        <v>129</v>
      </c>
    </row>
    <row r="3868" spans="1:51" s="13" customFormat="1" ht="12">
      <c r="A3868" s="13"/>
      <c r="B3868" s="243"/>
      <c r="C3868" s="244"/>
      <c r="D3868" s="234" t="s">
        <v>188</v>
      </c>
      <c r="E3868" s="245" t="s">
        <v>1</v>
      </c>
      <c r="F3868" s="246" t="s">
        <v>389</v>
      </c>
      <c r="G3868" s="244"/>
      <c r="H3868" s="245" t="s">
        <v>1</v>
      </c>
      <c r="I3868" s="247"/>
      <c r="J3868" s="244"/>
      <c r="K3868" s="244"/>
      <c r="L3868" s="248"/>
      <c r="M3868" s="249"/>
      <c r="N3868" s="250"/>
      <c r="O3868" s="250"/>
      <c r="P3868" s="250"/>
      <c r="Q3868" s="250"/>
      <c r="R3868" s="250"/>
      <c r="S3868" s="250"/>
      <c r="T3868" s="251"/>
      <c r="U3868" s="13"/>
      <c r="V3868" s="13"/>
      <c r="W3868" s="13"/>
      <c r="X3868" s="13"/>
      <c r="Y3868" s="13"/>
      <c r="Z3868" s="13"/>
      <c r="AA3868" s="13"/>
      <c r="AB3868" s="13"/>
      <c r="AC3868" s="13"/>
      <c r="AD3868" s="13"/>
      <c r="AE3868" s="13"/>
      <c r="AT3868" s="252" t="s">
        <v>188</v>
      </c>
      <c r="AU3868" s="252" t="s">
        <v>82</v>
      </c>
      <c r="AV3868" s="13" t="s">
        <v>80</v>
      </c>
      <c r="AW3868" s="13" t="s">
        <v>30</v>
      </c>
      <c r="AX3868" s="13" t="s">
        <v>73</v>
      </c>
      <c r="AY3868" s="252" t="s">
        <v>129</v>
      </c>
    </row>
    <row r="3869" spans="1:51" s="13" customFormat="1" ht="12">
      <c r="A3869" s="13"/>
      <c r="B3869" s="243"/>
      <c r="C3869" s="244"/>
      <c r="D3869" s="234" t="s">
        <v>188</v>
      </c>
      <c r="E3869" s="245" t="s">
        <v>1</v>
      </c>
      <c r="F3869" s="246" t="s">
        <v>1165</v>
      </c>
      <c r="G3869" s="244"/>
      <c r="H3869" s="245" t="s">
        <v>1</v>
      </c>
      <c r="I3869" s="247"/>
      <c r="J3869" s="244"/>
      <c r="K3869" s="244"/>
      <c r="L3869" s="248"/>
      <c r="M3869" s="249"/>
      <c r="N3869" s="250"/>
      <c r="O3869" s="250"/>
      <c r="P3869" s="250"/>
      <c r="Q3869" s="250"/>
      <c r="R3869" s="250"/>
      <c r="S3869" s="250"/>
      <c r="T3869" s="251"/>
      <c r="U3869" s="13"/>
      <c r="V3869" s="13"/>
      <c r="W3869" s="13"/>
      <c r="X3869" s="13"/>
      <c r="Y3869" s="13"/>
      <c r="Z3869" s="13"/>
      <c r="AA3869" s="13"/>
      <c r="AB3869" s="13"/>
      <c r="AC3869" s="13"/>
      <c r="AD3869" s="13"/>
      <c r="AE3869" s="13"/>
      <c r="AT3869" s="252" t="s">
        <v>188</v>
      </c>
      <c r="AU3869" s="252" t="s">
        <v>82</v>
      </c>
      <c r="AV3869" s="13" t="s">
        <v>80</v>
      </c>
      <c r="AW3869" s="13" t="s">
        <v>30</v>
      </c>
      <c r="AX3869" s="13" t="s">
        <v>73</v>
      </c>
      <c r="AY3869" s="252" t="s">
        <v>129</v>
      </c>
    </row>
    <row r="3870" spans="1:51" s="14" customFormat="1" ht="12">
      <c r="A3870" s="14"/>
      <c r="B3870" s="253"/>
      <c r="C3870" s="254"/>
      <c r="D3870" s="234" t="s">
        <v>188</v>
      </c>
      <c r="E3870" s="255" t="s">
        <v>1</v>
      </c>
      <c r="F3870" s="256" t="s">
        <v>2090</v>
      </c>
      <c r="G3870" s="254"/>
      <c r="H3870" s="257">
        <v>6.514</v>
      </c>
      <c r="I3870" s="258"/>
      <c r="J3870" s="254"/>
      <c r="K3870" s="254"/>
      <c r="L3870" s="259"/>
      <c r="M3870" s="260"/>
      <c r="N3870" s="261"/>
      <c r="O3870" s="261"/>
      <c r="P3870" s="261"/>
      <c r="Q3870" s="261"/>
      <c r="R3870" s="261"/>
      <c r="S3870" s="261"/>
      <c r="T3870" s="262"/>
      <c r="U3870" s="14"/>
      <c r="V3870" s="14"/>
      <c r="W3870" s="14"/>
      <c r="X3870" s="14"/>
      <c r="Y3870" s="14"/>
      <c r="Z3870" s="14"/>
      <c r="AA3870" s="14"/>
      <c r="AB3870" s="14"/>
      <c r="AC3870" s="14"/>
      <c r="AD3870" s="14"/>
      <c r="AE3870" s="14"/>
      <c r="AT3870" s="263" t="s">
        <v>188</v>
      </c>
      <c r="AU3870" s="263" t="s">
        <v>82</v>
      </c>
      <c r="AV3870" s="14" t="s">
        <v>82</v>
      </c>
      <c r="AW3870" s="14" t="s">
        <v>30</v>
      </c>
      <c r="AX3870" s="14" t="s">
        <v>73</v>
      </c>
      <c r="AY3870" s="263" t="s">
        <v>129</v>
      </c>
    </row>
    <row r="3871" spans="1:51" s="14" customFormat="1" ht="12">
      <c r="A3871" s="14"/>
      <c r="B3871" s="253"/>
      <c r="C3871" s="254"/>
      <c r="D3871" s="234" t="s">
        <v>188</v>
      </c>
      <c r="E3871" s="255" t="s">
        <v>1</v>
      </c>
      <c r="F3871" s="256" t="s">
        <v>2091</v>
      </c>
      <c r="G3871" s="254"/>
      <c r="H3871" s="257">
        <v>6.907</v>
      </c>
      <c r="I3871" s="258"/>
      <c r="J3871" s="254"/>
      <c r="K3871" s="254"/>
      <c r="L3871" s="259"/>
      <c r="M3871" s="260"/>
      <c r="N3871" s="261"/>
      <c r="O3871" s="261"/>
      <c r="P3871" s="261"/>
      <c r="Q3871" s="261"/>
      <c r="R3871" s="261"/>
      <c r="S3871" s="261"/>
      <c r="T3871" s="262"/>
      <c r="U3871" s="14"/>
      <c r="V3871" s="14"/>
      <c r="W3871" s="14"/>
      <c r="X3871" s="14"/>
      <c r="Y3871" s="14"/>
      <c r="Z3871" s="14"/>
      <c r="AA3871" s="14"/>
      <c r="AB3871" s="14"/>
      <c r="AC3871" s="14"/>
      <c r="AD3871" s="14"/>
      <c r="AE3871" s="14"/>
      <c r="AT3871" s="263" t="s">
        <v>188</v>
      </c>
      <c r="AU3871" s="263" t="s">
        <v>82</v>
      </c>
      <c r="AV3871" s="14" t="s">
        <v>82</v>
      </c>
      <c r="AW3871" s="14" t="s">
        <v>30</v>
      </c>
      <c r="AX3871" s="14" t="s">
        <v>73</v>
      </c>
      <c r="AY3871" s="263" t="s">
        <v>129</v>
      </c>
    </row>
    <row r="3872" spans="1:51" s="14" customFormat="1" ht="12">
      <c r="A3872" s="14"/>
      <c r="B3872" s="253"/>
      <c r="C3872" s="254"/>
      <c r="D3872" s="234" t="s">
        <v>188</v>
      </c>
      <c r="E3872" s="255" t="s">
        <v>1</v>
      </c>
      <c r="F3872" s="256" t="s">
        <v>2092</v>
      </c>
      <c r="G3872" s="254"/>
      <c r="H3872" s="257">
        <v>10.236</v>
      </c>
      <c r="I3872" s="258"/>
      <c r="J3872" s="254"/>
      <c r="K3872" s="254"/>
      <c r="L3872" s="259"/>
      <c r="M3872" s="260"/>
      <c r="N3872" s="261"/>
      <c r="O3872" s="261"/>
      <c r="P3872" s="261"/>
      <c r="Q3872" s="261"/>
      <c r="R3872" s="261"/>
      <c r="S3872" s="261"/>
      <c r="T3872" s="262"/>
      <c r="U3872" s="14"/>
      <c r="V3872" s="14"/>
      <c r="W3872" s="14"/>
      <c r="X3872" s="14"/>
      <c r="Y3872" s="14"/>
      <c r="Z3872" s="14"/>
      <c r="AA3872" s="14"/>
      <c r="AB3872" s="14"/>
      <c r="AC3872" s="14"/>
      <c r="AD3872" s="14"/>
      <c r="AE3872" s="14"/>
      <c r="AT3872" s="263" t="s">
        <v>188</v>
      </c>
      <c r="AU3872" s="263" t="s">
        <v>82</v>
      </c>
      <c r="AV3872" s="14" t="s">
        <v>82</v>
      </c>
      <c r="AW3872" s="14" t="s">
        <v>30</v>
      </c>
      <c r="AX3872" s="14" t="s">
        <v>73</v>
      </c>
      <c r="AY3872" s="263" t="s">
        <v>129</v>
      </c>
    </row>
    <row r="3873" spans="1:51" s="14" customFormat="1" ht="12">
      <c r="A3873" s="14"/>
      <c r="B3873" s="253"/>
      <c r="C3873" s="254"/>
      <c r="D3873" s="234" t="s">
        <v>188</v>
      </c>
      <c r="E3873" s="255" t="s">
        <v>1</v>
      </c>
      <c r="F3873" s="256" t="s">
        <v>2093</v>
      </c>
      <c r="G3873" s="254"/>
      <c r="H3873" s="257">
        <v>-2.52</v>
      </c>
      <c r="I3873" s="258"/>
      <c r="J3873" s="254"/>
      <c r="K3873" s="254"/>
      <c r="L3873" s="259"/>
      <c r="M3873" s="260"/>
      <c r="N3873" s="261"/>
      <c r="O3873" s="261"/>
      <c r="P3873" s="261"/>
      <c r="Q3873" s="261"/>
      <c r="R3873" s="261"/>
      <c r="S3873" s="261"/>
      <c r="T3873" s="262"/>
      <c r="U3873" s="14"/>
      <c r="V3873" s="14"/>
      <c r="W3873" s="14"/>
      <c r="X3873" s="14"/>
      <c r="Y3873" s="14"/>
      <c r="Z3873" s="14"/>
      <c r="AA3873" s="14"/>
      <c r="AB3873" s="14"/>
      <c r="AC3873" s="14"/>
      <c r="AD3873" s="14"/>
      <c r="AE3873" s="14"/>
      <c r="AT3873" s="263" t="s">
        <v>188</v>
      </c>
      <c r="AU3873" s="263" t="s">
        <v>82</v>
      </c>
      <c r="AV3873" s="14" t="s">
        <v>82</v>
      </c>
      <c r="AW3873" s="14" t="s">
        <v>30</v>
      </c>
      <c r="AX3873" s="14" t="s">
        <v>73</v>
      </c>
      <c r="AY3873" s="263" t="s">
        <v>129</v>
      </c>
    </row>
    <row r="3874" spans="1:51" s="14" customFormat="1" ht="12">
      <c r="A3874" s="14"/>
      <c r="B3874" s="253"/>
      <c r="C3874" s="254"/>
      <c r="D3874" s="234" t="s">
        <v>188</v>
      </c>
      <c r="E3874" s="255" t="s">
        <v>1</v>
      </c>
      <c r="F3874" s="256" t="s">
        <v>2094</v>
      </c>
      <c r="G3874" s="254"/>
      <c r="H3874" s="257">
        <v>0.945</v>
      </c>
      <c r="I3874" s="258"/>
      <c r="J3874" s="254"/>
      <c r="K3874" s="254"/>
      <c r="L3874" s="259"/>
      <c r="M3874" s="260"/>
      <c r="N3874" s="261"/>
      <c r="O3874" s="261"/>
      <c r="P3874" s="261"/>
      <c r="Q3874" s="261"/>
      <c r="R3874" s="261"/>
      <c r="S3874" s="261"/>
      <c r="T3874" s="262"/>
      <c r="U3874" s="14"/>
      <c r="V3874" s="14"/>
      <c r="W3874" s="14"/>
      <c r="X3874" s="14"/>
      <c r="Y3874" s="14"/>
      <c r="Z3874" s="14"/>
      <c r="AA3874" s="14"/>
      <c r="AB3874" s="14"/>
      <c r="AC3874" s="14"/>
      <c r="AD3874" s="14"/>
      <c r="AE3874" s="14"/>
      <c r="AT3874" s="263" t="s">
        <v>188</v>
      </c>
      <c r="AU3874" s="263" t="s">
        <v>82</v>
      </c>
      <c r="AV3874" s="14" t="s">
        <v>82</v>
      </c>
      <c r="AW3874" s="14" t="s">
        <v>30</v>
      </c>
      <c r="AX3874" s="14" t="s">
        <v>73</v>
      </c>
      <c r="AY3874" s="263" t="s">
        <v>129</v>
      </c>
    </row>
    <row r="3875" spans="1:51" s="13" customFormat="1" ht="12">
      <c r="A3875" s="13"/>
      <c r="B3875" s="243"/>
      <c r="C3875" s="244"/>
      <c r="D3875" s="234" t="s">
        <v>188</v>
      </c>
      <c r="E3875" s="245" t="s">
        <v>1</v>
      </c>
      <c r="F3875" s="246" t="s">
        <v>1167</v>
      </c>
      <c r="G3875" s="244"/>
      <c r="H3875" s="245" t="s">
        <v>1</v>
      </c>
      <c r="I3875" s="247"/>
      <c r="J3875" s="244"/>
      <c r="K3875" s="244"/>
      <c r="L3875" s="248"/>
      <c r="M3875" s="249"/>
      <c r="N3875" s="250"/>
      <c r="O3875" s="250"/>
      <c r="P3875" s="250"/>
      <c r="Q3875" s="250"/>
      <c r="R3875" s="250"/>
      <c r="S3875" s="250"/>
      <c r="T3875" s="251"/>
      <c r="U3875" s="13"/>
      <c r="V3875" s="13"/>
      <c r="W3875" s="13"/>
      <c r="X3875" s="13"/>
      <c r="Y3875" s="13"/>
      <c r="Z3875" s="13"/>
      <c r="AA3875" s="13"/>
      <c r="AB3875" s="13"/>
      <c r="AC3875" s="13"/>
      <c r="AD3875" s="13"/>
      <c r="AE3875" s="13"/>
      <c r="AT3875" s="252" t="s">
        <v>188</v>
      </c>
      <c r="AU3875" s="252" t="s">
        <v>82</v>
      </c>
      <c r="AV3875" s="13" t="s">
        <v>80</v>
      </c>
      <c r="AW3875" s="13" t="s">
        <v>30</v>
      </c>
      <c r="AX3875" s="13" t="s">
        <v>73</v>
      </c>
      <c r="AY3875" s="252" t="s">
        <v>129</v>
      </c>
    </row>
    <row r="3876" spans="1:51" s="14" customFormat="1" ht="12">
      <c r="A3876" s="14"/>
      <c r="B3876" s="253"/>
      <c r="C3876" s="254"/>
      <c r="D3876" s="234" t="s">
        <v>188</v>
      </c>
      <c r="E3876" s="255" t="s">
        <v>1</v>
      </c>
      <c r="F3876" s="256" t="s">
        <v>2095</v>
      </c>
      <c r="G3876" s="254"/>
      <c r="H3876" s="257">
        <v>7.94</v>
      </c>
      <c r="I3876" s="258"/>
      <c r="J3876" s="254"/>
      <c r="K3876" s="254"/>
      <c r="L3876" s="259"/>
      <c r="M3876" s="260"/>
      <c r="N3876" s="261"/>
      <c r="O3876" s="261"/>
      <c r="P3876" s="261"/>
      <c r="Q3876" s="261"/>
      <c r="R3876" s="261"/>
      <c r="S3876" s="261"/>
      <c r="T3876" s="262"/>
      <c r="U3876" s="14"/>
      <c r="V3876" s="14"/>
      <c r="W3876" s="14"/>
      <c r="X3876" s="14"/>
      <c r="Y3876" s="14"/>
      <c r="Z3876" s="14"/>
      <c r="AA3876" s="14"/>
      <c r="AB3876" s="14"/>
      <c r="AC3876" s="14"/>
      <c r="AD3876" s="14"/>
      <c r="AE3876" s="14"/>
      <c r="AT3876" s="263" t="s">
        <v>188</v>
      </c>
      <c r="AU3876" s="263" t="s">
        <v>82</v>
      </c>
      <c r="AV3876" s="14" t="s">
        <v>82</v>
      </c>
      <c r="AW3876" s="14" t="s">
        <v>30</v>
      </c>
      <c r="AX3876" s="14" t="s">
        <v>73</v>
      </c>
      <c r="AY3876" s="263" t="s">
        <v>129</v>
      </c>
    </row>
    <row r="3877" spans="1:51" s="14" customFormat="1" ht="12">
      <c r="A3877" s="14"/>
      <c r="B3877" s="253"/>
      <c r="C3877" s="254"/>
      <c r="D3877" s="234" t="s">
        <v>188</v>
      </c>
      <c r="E3877" s="255" t="s">
        <v>1</v>
      </c>
      <c r="F3877" s="256" t="s">
        <v>2096</v>
      </c>
      <c r="G3877" s="254"/>
      <c r="H3877" s="257">
        <v>7.797</v>
      </c>
      <c r="I3877" s="258"/>
      <c r="J3877" s="254"/>
      <c r="K3877" s="254"/>
      <c r="L3877" s="259"/>
      <c r="M3877" s="260"/>
      <c r="N3877" s="261"/>
      <c r="O3877" s="261"/>
      <c r="P3877" s="261"/>
      <c r="Q3877" s="261"/>
      <c r="R3877" s="261"/>
      <c r="S3877" s="261"/>
      <c r="T3877" s="262"/>
      <c r="U3877" s="14"/>
      <c r="V3877" s="14"/>
      <c r="W3877" s="14"/>
      <c r="X3877" s="14"/>
      <c r="Y3877" s="14"/>
      <c r="Z3877" s="14"/>
      <c r="AA3877" s="14"/>
      <c r="AB3877" s="14"/>
      <c r="AC3877" s="14"/>
      <c r="AD3877" s="14"/>
      <c r="AE3877" s="14"/>
      <c r="AT3877" s="263" t="s">
        <v>188</v>
      </c>
      <c r="AU3877" s="263" t="s">
        <v>82</v>
      </c>
      <c r="AV3877" s="14" t="s">
        <v>82</v>
      </c>
      <c r="AW3877" s="14" t="s">
        <v>30</v>
      </c>
      <c r="AX3877" s="14" t="s">
        <v>73</v>
      </c>
      <c r="AY3877" s="263" t="s">
        <v>129</v>
      </c>
    </row>
    <row r="3878" spans="1:51" s="14" customFormat="1" ht="12">
      <c r="A3878" s="14"/>
      <c r="B3878" s="253"/>
      <c r="C3878" s="254"/>
      <c r="D3878" s="234" t="s">
        <v>188</v>
      </c>
      <c r="E3878" s="255" t="s">
        <v>1</v>
      </c>
      <c r="F3878" s="256" t="s">
        <v>2093</v>
      </c>
      <c r="G3878" s="254"/>
      <c r="H3878" s="257">
        <v>-2.52</v>
      </c>
      <c r="I3878" s="258"/>
      <c r="J3878" s="254"/>
      <c r="K3878" s="254"/>
      <c r="L3878" s="259"/>
      <c r="M3878" s="260"/>
      <c r="N3878" s="261"/>
      <c r="O3878" s="261"/>
      <c r="P3878" s="261"/>
      <c r="Q3878" s="261"/>
      <c r="R3878" s="261"/>
      <c r="S3878" s="261"/>
      <c r="T3878" s="262"/>
      <c r="U3878" s="14"/>
      <c r="V3878" s="14"/>
      <c r="W3878" s="14"/>
      <c r="X3878" s="14"/>
      <c r="Y3878" s="14"/>
      <c r="Z3878" s="14"/>
      <c r="AA3878" s="14"/>
      <c r="AB3878" s="14"/>
      <c r="AC3878" s="14"/>
      <c r="AD3878" s="14"/>
      <c r="AE3878" s="14"/>
      <c r="AT3878" s="263" t="s">
        <v>188</v>
      </c>
      <c r="AU3878" s="263" t="s">
        <v>82</v>
      </c>
      <c r="AV3878" s="14" t="s">
        <v>82</v>
      </c>
      <c r="AW3878" s="14" t="s">
        <v>30</v>
      </c>
      <c r="AX3878" s="14" t="s">
        <v>73</v>
      </c>
      <c r="AY3878" s="263" t="s">
        <v>129</v>
      </c>
    </row>
    <row r="3879" spans="1:51" s="14" customFormat="1" ht="12">
      <c r="A3879" s="14"/>
      <c r="B3879" s="253"/>
      <c r="C3879" s="254"/>
      <c r="D3879" s="234" t="s">
        <v>188</v>
      </c>
      <c r="E3879" s="255" t="s">
        <v>1</v>
      </c>
      <c r="F3879" s="256" t="s">
        <v>2094</v>
      </c>
      <c r="G3879" s="254"/>
      <c r="H3879" s="257">
        <v>0.945</v>
      </c>
      <c r="I3879" s="258"/>
      <c r="J3879" s="254"/>
      <c r="K3879" s="254"/>
      <c r="L3879" s="259"/>
      <c r="M3879" s="260"/>
      <c r="N3879" s="261"/>
      <c r="O3879" s="261"/>
      <c r="P3879" s="261"/>
      <c r="Q3879" s="261"/>
      <c r="R3879" s="261"/>
      <c r="S3879" s="261"/>
      <c r="T3879" s="262"/>
      <c r="U3879" s="14"/>
      <c r="V3879" s="14"/>
      <c r="W3879" s="14"/>
      <c r="X3879" s="14"/>
      <c r="Y3879" s="14"/>
      <c r="Z3879" s="14"/>
      <c r="AA3879" s="14"/>
      <c r="AB3879" s="14"/>
      <c r="AC3879" s="14"/>
      <c r="AD3879" s="14"/>
      <c r="AE3879" s="14"/>
      <c r="AT3879" s="263" t="s">
        <v>188</v>
      </c>
      <c r="AU3879" s="263" t="s">
        <v>82</v>
      </c>
      <c r="AV3879" s="14" t="s">
        <v>82</v>
      </c>
      <c r="AW3879" s="14" t="s">
        <v>30</v>
      </c>
      <c r="AX3879" s="14" t="s">
        <v>73</v>
      </c>
      <c r="AY3879" s="263" t="s">
        <v>129</v>
      </c>
    </row>
    <row r="3880" spans="1:51" s="13" customFormat="1" ht="12">
      <c r="A3880" s="13"/>
      <c r="B3880" s="243"/>
      <c r="C3880" s="244"/>
      <c r="D3880" s="234" t="s">
        <v>188</v>
      </c>
      <c r="E3880" s="245" t="s">
        <v>1</v>
      </c>
      <c r="F3880" s="246" t="s">
        <v>1169</v>
      </c>
      <c r="G3880" s="244"/>
      <c r="H3880" s="245" t="s">
        <v>1</v>
      </c>
      <c r="I3880" s="247"/>
      <c r="J3880" s="244"/>
      <c r="K3880" s="244"/>
      <c r="L3880" s="248"/>
      <c r="M3880" s="249"/>
      <c r="N3880" s="250"/>
      <c r="O3880" s="250"/>
      <c r="P3880" s="250"/>
      <c r="Q3880" s="250"/>
      <c r="R3880" s="250"/>
      <c r="S3880" s="250"/>
      <c r="T3880" s="251"/>
      <c r="U3880" s="13"/>
      <c r="V3880" s="13"/>
      <c r="W3880" s="13"/>
      <c r="X3880" s="13"/>
      <c r="Y3880" s="13"/>
      <c r="Z3880" s="13"/>
      <c r="AA3880" s="13"/>
      <c r="AB3880" s="13"/>
      <c r="AC3880" s="13"/>
      <c r="AD3880" s="13"/>
      <c r="AE3880" s="13"/>
      <c r="AT3880" s="252" t="s">
        <v>188</v>
      </c>
      <c r="AU3880" s="252" t="s">
        <v>82</v>
      </c>
      <c r="AV3880" s="13" t="s">
        <v>80</v>
      </c>
      <c r="AW3880" s="13" t="s">
        <v>30</v>
      </c>
      <c r="AX3880" s="13" t="s">
        <v>73</v>
      </c>
      <c r="AY3880" s="252" t="s">
        <v>129</v>
      </c>
    </row>
    <row r="3881" spans="1:51" s="14" customFormat="1" ht="12">
      <c r="A3881" s="14"/>
      <c r="B3881" s="253"/>
      <c r="C3881" s="254"/>
      <c r="D3881" s="234" t="s">
        <v>188</v>
      </c>
      <c r="E3881" s="255" t="s">
        <v>1</v>
      </c>
      <c r="F3881" s="256" t="s">
        <v>2097</v>
      </c>
      <c r="G3881" s="254"/>
      <c r="H3881" s="257">
        <v>7.896</v>
      </c>
      <c r="I3881" s="258"/>
      <c r="J3881" s="254"/>
      <c r="K3881" s="254"/>
      <c r="L3881" s="259"/>
      <c r="M3881" s="260"/>
      <c r="N3881" s="261"/>
      <c r="O3881" s="261"/>
      <c r="P3881" s="261"/>
      <c r="Q3881" s="261"/>
      <c r="R3881" s="261"/>
      <c r="S3881" s="261"/>
      <c r="T3881" s="262"/>
      <c r="U3881" s="14"/>
      <c r="V3881" s="14"/>
      <c r="W3881" s="14"/>
      <c r="X3881" s="14"/>
      <c r="Y3881" s="14"/>
      <c r="Z3881" s="14"/>
      <c r="AA3881" s="14"/>
      <c r="AB3881" s="14"/>
      <c r="AC3881" s="14"/>
      <c r="AD3881" s="14"/>
      <c r="AE3881" s="14"/>
      <c r="AT3881" s="263" t="s">
        <v>188</v>
      </c>
      <c r="AU3881" s="263" t="s">
        <v>82</v>
      </c>
      <c r="AV3881" s="14" t="s">
        <v>82</v>
      </c>
      <c r="AW3881" s="14" t="s">
        <v>30</v>
      </c>
      <c r="AX3881" s="14" t="s">
        <v>73</v>
      </c>
      <c r="AY3881" s="263" t="s">
        <v>129</v>
      </c>
    </row>
    <row r="3882" spans="1:51" s="14" customFormat="1" ht="12">
      <c r="A3882" s="14"/>
      <c r="B3882" s="253"/>
      <c r="C3882" s="254"/>
      <c r="D3882" s="234" t="s">
        <v>188</v>
      </c>
      <c r="E3882" s="255" t="s">
        <v>1</v>
      </c>
      <c r="F3882" s="256" t="s">
        <v>2098</v>
      </c>
      <c r="G3882" s="254"/>
      <c r="H3882" s="257">
        <v>8.372</v>
      </c>
      <c r="I3882" s="258"/>
      <c r="J3882" s="254"/>
      <c r="K3882" s="254"/>
      <c r="L3882" s="259"/>
      <c r="M3882" s="260"/>
      <c r="N3882" s="261"/>
      <c r="O3882" s="261"/>
      <c r="P3882" s="261"/>
      <c r="Q3882" s="261"/>
      <c r="R3882" s="261"/>
      <c r="S3882" s="261"/>
      <c r="T3882" s="262"/>
      <c r="U3882" s="14"/>
      <c r="V3882" s="14"/>
      <c r="W3882" s="14"/>
      <c r="X3882" s="14"/>
      <c r="Y3882" s="14"/>
      <c r="Z3882" s="14"/>
      <c r="AA3882" s="14"/>
      <c r="AB3882" s="14"/>
      <c r="AC3882" s="14"/>
      <c r="AD3882" s="14"/>
      <c r="AE3882" s="14"/>
      <c r="AT3882" s="263" t="s">
        <v>188</v>
      </c>
      <c r="AU3882" s="263" t="s">
        <v>82</v>
      </c>
      <c r="AV3882" s="14" t="s">
        <v>82</v>
      </c>
      <c r="AW3882" s="14" t="s">
        <v>30</v>
      </c>
      <c r="AX3882" s="14" t="s">
        <v>73</v>
      </c>
      <c r="AY3882" s="263" t="s">
        <v>129</v>
      </c>
    </row>
    <row r="3883" spans="1:51" s="14" customFormat="1" ht="12">
      <c r="A3883" s="14"/>
      <c r="B3883" s="253"/>
      <c r="C3883" s="254"/>
      <c r="D3883" s="234" t="s">
        <v>188</v>
      </c>
      <c r="E3883" s="255" t="s">
        <v>1</v>
      </c>
      <c r="F3883" s="256" t="s">
        <v>2099</v>
      </c>
      <c r="G3883" s="254"/>
      <c r="H3883" s="257">
        <v>21.083</v>
      </c>
      <c r="I3883" s="258"/>
      <c r="J3883" s="254"/>
      <c r="K3883" s="254"/>
      <c r="L3883" s="259"/>
      <c r="M3883" s="260"/>
      <c r="N3883" s="261"/>
      <c r="O3883" s="261"/>
      <c r="P3883" s="261"/>
      <c r="Q3883" s="261"/>
      <c r="R3883" s="261"/>
      <c r="S3883" s="261"/>
      <c r="T3883" s="262"/>
      <c r="U3883" s="14"/>
      <c r="V3883" s="14"/>
      <c r="W3883" s="14"/>
      <c r="X3883" s="14"/>
      <c r="Y3883" s="14"/>
      <c r="Z3883" s="14"/>
      <c r="AA3883" s="14"/>
      <c r="AB3883" s="14"/>
      <c r="AC3883" s="14"/>
      <c r="AD3883" s="14"/>
      <c r="AE3883" s="14"/>
      <c r="AT3883" s="263" t="s">
        <v>188</v>
      </c>
      <c r="AU3883" s="263" t="s">
        <v>82</v>
      </c>
      <c r="AV3883" s="14" t="s">
        <v>82</v>
      </c>
      <c r="AW3883" s="14" t="s">
        <v>30</v>
      </c>
      <c r="AX3883" s="14" t="s">
        <v>73</v>
      </c>
      <c r="AY3883" s="263" t="s">
        <v>129</v>
      </c>
    </row>
    <row r="3884" spans="1:51" s="14" customFormat="1" ht="12">
      <c r="A3884" s="14"/>
      <c r="B3884" s="253"/>
      <c r="C3884" s="254"/>
      <c r="D3884" s="234" t="s">
        <v>188</v>
      </c>
      <c r="E3884" s="255" t="s">
        <v>1</v>
      </c>
      <c r="F3884" s="256" t="s">
        <v>2064</v>
      </c>
      <c r="G3884" s="254"/>
      <c r="H3884" s="257">
        <v>-1.26</v>
      </c>
      <c r="I3884" s="258"/>
      <c r="J3884" s="254"/>
      <c r="K3884" s="254"/>
      <c r="L3884" s="259"/>
      <c r="M3884" s="260"/>
      <c r="N3884" s="261"/>
      <c r="O3884" s="261"/>
      <c r="P3884" s="261"/>
      <c r="Q3884" s="261"/>
      <c r="R3884" s="261"/>
      <c r="S3884" s="261"/>
      <c r="T3884" s="262"/>
      <c r="U3884" s="14"/>
      <c r="V3884" s="14"/>
      <c r="W3884" s="14"/>
      <c r="X3884" s="14"/>
      <c r="Y3884" s="14"/>
      <c r="Z3884" s="14"/>
      <c r="AA3884" s="14"/>
      <c r="AB3884" s="14"/>
      <c r="AC3884" s="14"/>
      <c r="AD3884" s="14"/>
      <c r="AE3884" s="14"/>
      <c r="AT3884" s="263" t="s">
        <v>188</v>
      </c>
      <c r="AU3884" s="263" t="s">
        <v>82</v>
      </c>
      <c r="AV3884" s="14" t="s">
        <v>82</v>
      </c>
      <c r="AW3884" s="14" t="s">
        <v>30</v>
      </c>
      <c r="AX3884" s="14" t="s">
        <v>73</v>
      </c>
      <c r="AY3884" s="263" t="s">
        <v>129</v>
      </c>
    </row>
    <row r="3885" spans="1:51" s="14" customFormat="1" ht="12">
      <c r="A3885" s="14"/>
      <c r="B3885" s="253"/>
      <c r="C3885" s="254"/>
      <c r="D3885" s="234" t="s">
        <v>188</v>
      </c>
      <c r="E3885" s="255" t="s">
        <v>1</v>
      </c>
      <c r="F3885" s="256" t="s">
        <v>2093</v>
      </c>
      <c r="G3885" s="254"/>
      <c r="H3885" s="257">
        <v>-2.52</v>
      </c>
      <c r="I3885" s="258"/>
      <c r="J3885" s="254"/>
      <c r="K3885" s="254"/>
      <c r="L3885" s="259"/>
      <c r="M3885" s="260"/>
      <c r="N3885" s="261"/>
      <c r="O3885" s="261"/>
      <c r="P3885" s="261"/>
      <c r="Q3885" s="261"/>
      <c r="R3885" s="261"/>
      <c r="S3885" s="261"/>
      <c r="T3885" s="262"/>
      <c r="U3885" s="14"/>
      <c r="V3885" s="14"/>
      <c r="W3885" s="14"/>
      <c r="X3885" s="14"/>
      <c r="Y3885" s="14"/>
      <c r="Z3885" s="14"/>
      <c r="AA3885" s="14"/>
      <c r="AB3885" s="14"/>
      <c r="AC3885" s="14"/>
      <c r="AD3885" s="14"/>
      <c r="AE3885" s="14"/>
      <c r="AT3885" s="263" t="s">
        <v>188</v>
      </c>
      <c r="AU3885" s="263" t="s">
        <v>82</v>
      </c>
      <c r="AV3885" s="14" t="s">
        <v>82</v>
      </c>
      <c r="AW3885" s="14" t="s">
        <v>30</v>
      </c>
      <c r="AX3885" s="14" t="s">
        <v>73</v>
      </c>
      <c r="AY3885" s="263" t="s">
        <v>129</v>
      </c>
    </row>
    <row r="3886" spans="1:51" s="14" customFormat="1" ht="12">
      <c r="A3886" s="14"/>
      <c r="B3886" s="253"/>
      <c r="C3886" s="254"/>
      <c r="D3886" s="234" t="s">
        <v>188</v>
      </c>
      <c r="E3886" s="255" t="s">
        <v>1</v>
      </c>
      <c r="F3886" s="256" t="s">
        <v>2094</v>
      </c>
      <c r="G3886" s="254"/>
      <c r="H3886" s="257">
        <v>0.945</v>
      </c>
      <c r="I3886" s="258"/>
      <c r="J3886" s="254"/>
      <c r="K3886" s="254"/>
      <c r="L3886" s="259"/>
      <c r="M3886" s="260"/>
      <c r="N3886" s="261"/>
      <c r="O3886" s="261"/>
      <c r="P3886" s="261"/>
      <c r="Q3886" s="261"/>
      <c r="R3886" s="261"/>
      <c r="S3886" s="261"/>
      <c r="T3886" s="262"/>
      <c r="U3886" s="14"/>
      <c r="V3886" s="14"/>
      <c r="W3886" s="14"/>
      <c r="X3886" s="14"/>
      <c r="Y3886" s="14"/>
      <c r="Z3886" s="14"/>
      <c r="AA3886" s="14"/>
      <c r="AB3886" s="14"/>
      <c r="AC3886" s="14"/>
      <c r="AD3886" s="14"/>
      <c r="AE3886" s="14"/>
      <c r="AT3886" s="263" t="s">
        <v>188</v>
      </c>
      <c r="AU3886" s="263" t="s">
        <v>82</v>
      </c>
      <c r="AV3886" s="14" t="s">
        <v>82</v>
      </c>
      <c r="AW3886" s="14" t="s">
        <v>30</v>
      </c>
      <c r="AX3886" s="14" t="s">
        <v>73</v>
      </c>
      <c r="AY3886" s="263" t="s">
        <v>129</v>
      </c>
    </row>
    <row r="3887" spans="1:51" s="14" customFormat="1" ht="12">
      <c r="A3887" s="14"/>
      <c r="B3887" s="253"/>
      <c r="C3887" s="254"/>
      <c r="D3887" s="234" t="s">
        <v>188</v>
      </c>
      <c r="E3887" s="255" t="s">
        <v>1</v>
      </c>
      <c r="F3887" s="256" t="s">
        <v>2100</v>
      </c>
      <c r="G3887" s="254"/>
      <c r="H3887" s="257">
        <v>0.935</v>
      </c>
      <c r="I3887" s="258"/>
      <c r="J3887" s="254"/>
      <c r="K3887" s="254"/>
      <c r="L3887" s="259"/>
      <c r="M3887" s="260"/>
      <c r="N3887" s="261"/>
      <c r="O3887" s="261"/>
      <c r="P3887" s="261"/>
      <c r="Q3887" s="261"/>
      <c r="R3887" s="261"/>
      <c r="S3887" s="261"/>
      <c r="T3887" s="262"/>
      <c r="U3887" s="14"/>
      <c r="V3887" s="14"/>
      <c r="W3887" s="14"/>
      <c r="X3887" s="14"/>
      <c r="Y3887" s="14"/>
      <c r="Z3887" s="14"/>
      <c r="AA3887" s="14"/>
      <c r="AB3887" s="14"/>
      <c r="AC3887" s="14"/>
      <c r="AD3887" s="14"/>
      <c r="AE3887" s="14"/>
      <c r="AT3887" s="263" t="s">
        <v>188</v>
      </c>
      <c r="AU3887" s="263" t="s">
        <v>82</v>
      </c>
      <c r="AV3887" s="14" t="s">
        <v>82</v>
      </c>
      <c r="AW3887" s="14" t="s">
        <v>30</v>
      </c>
      <c r="AX3887" s="14" t="s">
        <v>73</v>
      </c>
      <c r="AY3887" s="263" t="s">
        <v>129</v>
      </c>
    </row>
    <row r="3888" spans="1:51" s="13" customFormat="1" ht="12">
      <c r="A3888" s="13"/>
      <c r="B3888" s="243"/>
      <c r="C3888" s="244"/>
      <c r="D3888" s="234" t="s">
        <v>188</v>
      </c>
      <c r="E3888" s="245" t="s">
        <v>1</v>
      </c>
      <c r="F3888" s="246" t="s">
        <v>1170</v>
      </c>
      <c r="G3888" s="244"/>
      <c r="H3888" s="245" t="s">
        <v>1</v>
      </c>
      <c r="I3888" s="247"/>
      <c r="J3888" s="244"/>
      <c r="K3888" s="244"/>
      <c r="L3888" s="248"/>
      <c r="M3888" s="249"/>
      <c r="N3888" s="250"/>
      <c r="O3888" s="250"/>
      <c r="P3888" s="250"/>
      <c r="Q3888" s="250"/>
      <c r="R3888" s="250"/>
      <c r="S3888" s="250"/>
      <c r="T3888" s="251"/>
      <c r="U3888" s="13"/>
      <c r="V3888" s="13"/>
      <c r="W3888" s="13"/>
      <c r="X3888" s="13"/>
      <c r="Y3888" s="13"/>
      <c r="Z3888" s="13"/>
      <c r="AA3888" s="13"/>
      <c r="AB3888" s="13"/>
      <c r="AC3888" s="13"/>
      <c r="AD3888" s="13"/>
      <c r="AE3888" s="13"/>
      <c r="AT3888" s="252" t="s">
        <v>188</v>
      </c>
      <c r="AU3888" s="252" t="s">
        <v>82</v>
      </c>
      <c r="AV3888" s="13" t="s">
        <v>80</v>
      </c>
      <c r="AW3888" s="13" t="s">
        <v>30</v>
      </c>
      <c r="AX3888" s="13" t="s">
        <v>73</v>
      </c>
      <c r="AY3888" s="252" t="s">
        <v>129</v>
      </c>
    </row>
    <row r="3889" spans="1:51" s="14" customFormat="1" ht="12">
      <c r="A3889" s="14"/>
      <c r="B3889" s="253"/>
      <c r="C3889" s="254"/>
      <c r="D3889" s="234" t="s">
        <v>188</v>
      </c>
      <c r="E3889" s="255" t="s">
        <v>1</v>
      </c>
      <c r="F3889" s="256" t="s">
        <v>2101</v>
      </c>
      <c r="G3889" s="254"/>
      <c r="H3889" s="257">
        <v>6.416</v>
      </c>
      <c r="I3889" s="258"/>
      <c r="J3889" s="254"/>
      <c r="K3889" s="254"/>
      <c r="L3889" s="259"/>
      <c r="M3889" s="260"/>
      <c r="N3889" s="261"/>
      <c r="O3889" s="261"/>
      <c r="P3889" s="261"/>
      <c r="Q3889" s="261"/>
      <c r="R3889" s="261"/>
      <c r="S3889" s="261"/>
      <c r="T3889" s="262"/>
      <c r="U3889" s="14"/>
      <c r="V3889" s="14"/>
      <c r="W3889" s="14"/>
      <c r="X3889" s="14"/>
      <c r="Y3889" s="14"/>
      <c r="Z3889" s="14"/>
      <c r="AA3889" s="14"/>
      <c r="AB3889" s="14"/>
      <c r="AC3889" s="14"/>
      <c r="AD3889" s="14"/>
      <c r="AE3889" s="14"/>
      <c r="AT3889" s="263" t="s">
        <v>188</v>
      </c>
      <c r="AU3889" s="263" t="s">
        <v>82</v>
      </c>
      <c r="AV3889" s="14" t="s">
        <v>82</v>
      </c>
      <c r="AW3889" s="14" t="s">
        <v>30</v>
      </c>
      <c r="AX3889" s="14" t="s">
        <v>73</v>
      </c>
      <c r="AY3889" s="263" t="s">
        <v>129</v>
      </c>
    </row>
    <row r="3890" spans="1:51" s="14" customFormat="1" ht="12">
      <c r="A3890" s="14"/>
      <c r="B3890" s="253"/>
      <c r="C3890" s="254"/>
      <c r="D3890" s="234" t="s">
        <v>188</v>
      </c>
      <c r="E3890" s="255" t="s">
        <v>1</v>
      </c>
      <c r="F3890" s="256" t="s">
        <v>2102</v>
      </c>
      <c r="G3890" s="254"/>
      <c r="H3890" s="257">
        <v>6.802</v>
      </c>
      <c r="I3890" s="258"/>
      <c r="J3890" s="254"/>
      <c r="K3890" s="254"/>
      <c r="L3890" s="259"/>
      <c r="M3890" s="260"/>
      <c r="N3890" s="261"/>
      <c r="O3890" s="261"/>
      <c r="P3890" s="261"/>
      <c r="Q3890" s="261"/>
      <c r="R3890" s="261"/>
      <c r="S3890" s="261"/>
      <c r="T3890" s="262"/>
      <c r="U3890" s="14"/>
      <c r="V3890" s="14"/>
      <c r="W3890" s="14"/>
      <c r="X3890" s="14"/>
      <c r="Y3890" s="14"/>
      <c r="Z3890" s="14"/>
      <c r="AA3890" s="14"/>
      <c r="AB3890" s="14"/>
      <c r="AC3890" s="14"/>
      <c r="AD3890" s="14"/>
      <c r="AE3890" s="14"/>
      <c r="AT3890" s="263" t="s">
        <v>188</v>
      </c>
      <c r="AU3890" s="263" t="s">
        <v>82</v>
      </c>
      <c r="AV3890" s="14" t="s">
        <v>82</v>
      </c>
      <c r="AW3890" s="14" t="s">
        <v>30</v>
      </c>
      <c r="AX3890" s="14" t="s">
        <v>73</v>
      </c>
      <c r="AY3890" s="263" t="s">
        <v>129</v>
      </c>
    </row>
    <row r="3891" spans="1:51" s="14" customFormat="1" ht="12">
      <c r="A3891" s="14"/>
      <c r="B3891" s="253"/>
      <c r="C3891" s="254"/>
      <c r="D3891" s="234" t="s">
        <v>188</v>
      </c>
      <c r="E3891" s="255" t="s">
        <v>1</v>
      </c>
      <c r="F3891" s="256" t="s">
        <v>2099</v>
      </c>
      <c r="G3891" s="254"/>
      <c r="H3891" s="257">
        <v>21.083</v>
      </c>
      <c r="I3891" s="258"/>
      <c r="J3891" s="254"/>
      <c r="K3891" s="254"/>
      <c r="L3891" s="259"/>
      <c r="M3891" s="260"/>
      <c r="N3891" s="261"/>
      <c r="O3891" s="261"/>
      <c r="P3891" s="261"/>
      <c r="Q3891" s="261"/>
      <c r="R3891" s="261"/>
      <c r="S3891" s="261"/>
      <c r="T3891" s="262"/>
      <c r="U3891" s="14"/>
      <c r="V3891" s="14"/>
      <c r="W3891" s="14"/>
      <c r="X3891" s="14"/>
      <c r="Y3891" s="14"/>
      <c r="Z3891" s="14"/>
      <c r="AA3891" s="14"/>
      <c r="AB3891" s="14"/>
      <c r="AC3891" s="14"/>
      <c r="AD3891" s="14"/>
      <c r="AE3891" s="14"/>
      <c r="AT3891" s="263" t="s">
        <v>188</v>
      </c>
      <c r="AU3891" s="263" t="s">
        <v>82</v>
      </c>
      <c r="AV3891" s="14" t="s">
        <v>82</v>
      </c>
      <c r="AW3891" s="14" t="s">
        <v>30</v>
      </c>
      <c r="AX3891" s="14" t="s">
        <v>73</v>
      </c>
      <c r="AY3891" s="263" t="s">
        <v>129</v>
      </c>
    </row>
    <row r="3892" spans="1:51" s="14" customFormat="1" ht="12">
      <c r="A3892" s="14"/>
      <c r="B3892" s="253"/>
      <c r="C3892" s="254"/>
      <c r="D3892" s="234" t="s">
        <v>188</v>
      </c>
      <c r="E3892" s="255" t="s">
        <v>1</v>
      </c>
      <c r="F3892" s="256" t="s">
        <v>2056</v>
      </c>
      <c r="G3892" s="254"/>
      <c r="H3892" s="257">
        <v>-2.52</v>
      </c>
      <c r="I3892" s="258"/>
      <c r="J3892" s="254"/>
      <c r="K3892" s="254"/>
      <c r="L3892" s="259"/>
      <c r="M3892" s="260"/>
      <c r="N3892" s="261"/>
      <c r="O3892" s="261"/>
      <c r="P3892" s="261"/>
      <c r="Q3892" s="261"/>
      <c r="R3892" s="261"/>
      <c r="S3892" s="261"/>
      <c r="T3892" s="262"/>
      <c r="U3892" s="14"/>
      <c r="V3892" s="14"/>
      <c r="W3892" s="14"/>
      <c r="X3892" s="14"/>
      <c r="Y3892" s="14"/>
      <c r="Z3892" s="14"/>
      <c r="AA3892" s="14"/>
      <c r="AB3892" s="14"/>
      <c r="AC3892" s="14"/>
      <c r="AD3892" s="14"/>
      <c r="AE3892" s="14"/>
      <c r="AT3892" s="263" t="s">
        <v>188</v>
      </c>
      <c r="AU3892" s="263" t="s">
        <v>82</v>
      </c>
      <c r="AV3892" s="14" t="s">
        <v>82</v>
      </c>
      <c r="AW3892" s="14" t="s">
        <v>30</v>
      </c>
      <c r="AX3892" s="14" t="s">
        <v>73</v>
      </c>
      <c r="AY3892" s="263" t="s">
        <v>129</v>
      </c>
    </row>
    <row r="3893" spans="1:51" s="14" customFormat="1" ht="12">
      <c r="A3893" s="14"/>
      <c r="B3893" s="253"/>
      <c r="C3893" s="254"/>
      <c r="D3893" s="234" t="s">
        <v>188</v>
      </c>
      <c r="E3893" s="255" t="s">
        <v>1</v>
      </c>
      <c r="F3893" s="256" t="s">
        <v>2093</v>
      </c>
      <c r="G3893" s="254"/>
      <c r="H3893" s="257">
        <v>-2.52</v>
      </c>
      <c r="I3893" s="258"/>
      <c r="J3893" s="254"/>
      <c r="K3893" s="254"/>
      <c r="L3893" s="259"/>
      <c r="M3893" s="260"/>
      <c r="N3893" s="261"/>
      <c r="O3893" s="261"/>
      <c r="P3893" s="261"/>
      <c r="Q3893" s="261"/>
      <c r="R3893" s="261"/>
      <c r="S3893" s="261"/>
      <c r="T3893" s="262"/>
      <c r="U3893" s="14"/>
      <c r="V3893" s="14"/>
      <c r="W3893" s="14"/>
      <c r="X3893" s="14"/>
      <c r="Y3893" s="14"/>
      <c r="Z3893" s="14"/>
      <c r="AA3893" s="14"/>
      <c r="AB3893" s="14"/>
      <c r="AC3893" s="14"/>
      <c r="AD3893" s="14"/>
      <c r="AE3893" s="14"/>
      <c r="AT3893" s="263" t="s">
        <v>188</v>
      </c>
      <c r="AU3893" s="263" t="s">
        <v>82</v>
      </c>
      <c r="AV3893" s="14" t="s">
        <v>82</v>
      </c>
      <c r="AW3893" s="14" t="s">
        <v>30</v>
      </c>
      <c r="AX3893" s="14" t="s">
        <v>73</v>
      </c>
      <c r="AY3893" s="263" t="s">
        <v>129</v>
      </c>
    </row>
    <row r="3894" spans="1:51" s="14" customFormat="1" ht="12">
      <c r="A3894" s="14"/>
      <c r="B3894" s="253"/>
      <c r="C3894" s="254"/>
      <c r="D3894" s="234" t="s">
        <v>188</v>
      </c>
      <c r="E3894" s="255" t="s">
        <v>1</v>
      </c>
      <c r="F3894" s="256" t="s">
        <v>2094</v>
      </c>
      <c r="G3894" s="254"/>
      <c r="H3894" s="257">
        <v>0.945</v>
      </c>
      <c r="I3894" s="258"/>
      <c r="J3894" s="254"/>
      <c r="K3894" s="254"/>
      <c r="L3894" s="259"/>
      <c r="M3894" s="260"/>
      <c r="N3894" s="261"/>
      <c r="O3894" s="261"/>
      <c r="P3894" s="261"/>
      <c r="Q3894" s="261"/>
      <c r="R3894" s="261"/>
      <c r="S3894" s="261"/>
      <c r="T3894" s="262"/>
      <c r="U3894" s="14"/>
      <c r="V3894" s="14"/>
      <c r="W3894" s="14"/>
      <c r="X3894" s="14"/>
      <c r="Y3894" s="14"/>
      <c r="Z3894" s="14"/>
      <c r="AA3894" s="14"/>
      <c r="AB3894" s="14"/>
      <c r="AC3894" s="14"/>
      <c r="AD3894" s="14"/>
      <c r="AE3894" s="14"/>
      <c r="AT3894" s="263" t="s">
        <v>188</v>
      </c>
      <c r="AU3894" s="263" t="s">
        <v>82</v>
      </c>
      <c r="AV3894" s="14" t="s">
        <v>82</v>
      </c>
      <c r="AW3894" s="14" t="s">
        <v>30</v>
      </c>
      <c r="AX3894" s="14" t="s">
        <v>73</v>
      </c>
      <c r="AY3894" s="263" t="s">
        <v>129</v>
      </c>
    </row>
    <row r="3895" spans="1:51" s="14" customFormat="1" ht="12">
      <c r="A3895" s="14"/>
      <c r="B3895" s="253"/>
      <c r="C3895" s="254"/>
      <c r="D3895" s="234" t="s">
        <v>188</v>
      </c>
      <c r="E3895" s="255" t="s">
        <v>1</v>
      </c>
      <c r="F3895" s="256" t="s">
        <v>2103</v>
      </c>
      <c r="G3895" s="254"/>
      <c r="H3895" s="257">
        <v>0.546</v>
      </c>
      <c r="I3895" s="258"/>
      <c r="J3895" s="254"/>
      <c r="K3895" s="254"/>
      <c r="L3895" s="259"/>
      <c r="M3895" s="260"/>
      <c r="N3895" s="261"/>
      <c r="O3895" s="261"/>
      <c r="P3895" s="261"/>
      <c r="Q3895" s="261"/>
      <c r="R3895" s="261"/>
      <c r="S3895" s="261"/>
      <c r="T3895" s="262"/>
      <c r="U3895" s="14"/>
      <c r="V3895" s="14"/>
      <c r="W3895" s="14"/>
      <c r="X3895" s="14"/>
      <c r="Y3895" s="14"/>
      <c r="Z3895" s="14"/>
      <c r="AA3895" s="14"/>
      <c r="AB3895" s="14"/>
      <c r="AC3895" s="14"/>
      <c r="AD3895" s="14"/>
      <c r="AE3895" s="14"/>
      <c r="AT3895" s="263" t="s">
        <v>188</v>
      </c>
      <c r="AU3895" s="263" t="s">
        <v>82</v>
      </c>
      <c r="AV3895" s="14" t="s">
        <v>82</v>
      </c>
      <c r="AW3895" s="14" t="s">
        <v>30</v>
      </c>
      <c r="AX3895" s="14" t="s">
        <v>73</v>
      </c>
      <c r="AY3895" s="263" t="s">
        <v>129</v>
      </c>
    </row>
    <row r="3896" spans="1:51" s="14" customFormat="1" ht="12">
      <c r="A3896" s="14"/>
      <c r="B3896" s="253"/>
      <c r="C3896" s="254"/>
      <c r="D3896" s="234" t="s">
        <v>188</v>
      </c>
      <c r="E3896" s="255" t="s">
        <v>1</v>
      </c>
      <c r="F3896" s="256" t="s">
        <v>2104</v>
      </c>
      <c r="G3896" s="254"/>
      <c r="H3896" s="257">
        <v>0.73</v>
      </c>
      <c r="I3896" s="258"/>
      <c r="J3896" s="254"/>
      <c r="K3896" s="254"/>
      <c r="L3896" s="259"/>
      <c r="M3896" s="260"/>
      <c r="N3896" s="261"/>
      <c r="O3896" s="261"/>
      <c r="P3896" s="261"/>
      <c r="Q3896" s="261"/>
      <c r="R3896" s="261"/>
      <c r="S3896" s="261"/>
      <c r="T3896" s="262"/>
      <c r="U3896" s="14"/>
      <c r="V3896" s="14"/>
      <c r="W3896" s="14"/>
      <c r="X3896" s="14"/>
      <c r="Y3896" s="14"/>
      <c r="Z3896" s="14"/>
      <c r="AA3896" s="14"/>
      <c r="AB3896" s="14"/>
      <c r="AC3896" s="14"/>
      <c r="AD3896" s="14"/>
      <c r="AE3896" s="14"/>
      <c r="AT3896" s="263" t="s">
        <v>188</v>
      </c>
      <c r="AU3896" s="263" t="s">
        <v>82</v>
      </c>
      <c r="AV3896" s="14" t="s">
        <v>82</v>
      </c>
      <c r="AW3896" s="14" t="s">
        <v>30</v>
      </c>
      <c r="AX3896" s="14" t="s">
        <v>73</v>
      </c>
      <c r="AY3896" s="263" t="s">
        <v>129</v>
      </c>
    </row>
    <row r="3897" spans="1:51" s="13" customFormat="1" ht="12">
      <c r="A3897" s="13"/>
      <c r="B3897" s="243"/>
      <c r="C3897" s="244"/>
      <c r="D3897" s="234" t="s">
        <v>188</v>
      </c>
      <c r="E3897" s="245" t="s">
        <v>1</v>
      </c>
      <c r="F3897" s="246" t="s">
        <v>1172</v>
      </c>
      <c r="G3897" s="244"/>
      <c r="H3897" s="245" t="s">
        <v>1</v>
      </c>
      <c r="I3897" s="247"/>
      <c r="J3897" s="244"/>
      <c r="K3897" s="244"/>
      <c r="L3897" s="248"/>
      <c r="M3897" s="249"/>
      <c r="N3897" s="250"/>
      <c r="O3897" s="250"/>
      <c r="P3897" s="250"/>
      <c r="Q3897" s="250"/>
      <c r="R3897" s="250"/>
      <c r="S3897" s="250"/>
      <c r="T3897" s="251"/>
      <c r="U3897" s="13"/>
      <c r="V3897" s="13"/>
      <c r="W3897" s="13"/>
      <c r="X3897" s="13"/>
      <c r="Y3897" s="13"/>
      <c r="Z3897" s="13"/>
      <c r="AA3897" s="13"/>
      <c r="AB3897" s="13"/>
      <c r="AC3897" s="13"/>
      <c r="AD3897" s="13"/>
      <c r="AE3897" s="13"/>
      <c r="AT3897" s="252" t="s">
        <v>188</v>
      </c>
      <c r="AU3897" s="252" t="s">
        <v>82</v>
      </c>
      <c r="AV3897" s="13" t="s">
        <v>80</v>
      </c>
      <c r="AW3897" s="13" t="s">
        <v>30</v>
      </c>
      <c r="AX3897" s="13" t="s">
        <v>73</v>
      </c>
      <c r="AY3897" s="252" t="s">
        <v>129</v>
      </c>
    </row>
    <row r="3898" spans="1:51" s="14" customFormat="1" ht="12">
      <c r="A3898" s="14"/>
      <c r="B3898" s="253"/>
      <c r="C3898" s="254"/>
      <c r="D3898" s="234" t="s">
        <v>188</v>
      </c>
      <c r="E3898" s="255" t="s">
        <v>1</v>
      </c>
      <c r="F3898" s="256" t="s">
        <v>2105</v>
      </c>
      <c r="G3898" s="254"/>
      <c r="H3898" s="257">
        <v>2.086</v>
      </c>
      <c r="I3898" s="258"/>
      <c r="J3898" s="254"/>
      <c r="K3898" s="254"/>
      <c r="L3898" s="259"/>
      <c r="M3898" s="260"/>
      <c r="N3898" s="261"/>
      <c r="O3898" s="261"/>
      <c r="P3898" s="261"/>
      <c r="Q3898" s="261"/>
      <c r="R3898" s="261"/>
      <c r="S3898" s="261"/>
      <c r="T3898" s="262"/>
      <c r="U3898" s="14"/>
      <c r="V3898" s="14"/>
      <c r="W3898" s="14"/>
      <c r="X3898" s="14"/>
      <c r="Y3898" s="14"/>
      <c r="Z3898" s="14"/>
      <c r="AA3898" s="14"/>
      <c r="AB3898" s="14"/>
      <c r="AC3898" s="14"/>
      <c r="AD3898" s="14"/>
      <c r="AE3898" s="14"/>
      <c r="AT3898" s="263" t="s">
        <v>188</v>
      </c>
      <c r="AU3898" s="263" t="s">
        <v>82</v>
      </c>
      <c r="AV3898" s="14" t="s">
        <v>82</v>
      </c>
      <c r="AW3898" s="14" t="s">
        <v>30</v>
      </c>
      <c r="AX3898" s="14" t="s">
        <v>73</v>
      </c>
      <c r="AY3898" s="263" t="s">
        <v>129</v>
      </c>
    </row>
    <row r="3899" spans="1:51" s="14" customFormat="1" ht="12">
      <c r="A3899" s="14"/>
      <c r="B3899" s="253"/>
      <c r="C3899" s="254"/>
      <c r="D3899" s="234" t="s">
        <v>188</v>
      </c>
      <c r="E3899" s="255" t="s">
        <v>1</v>
      </c>
      <c r="F3899" s="256" t="s">
        <v>2106</v>
      </c>
      <c r="G3899" s="254"/>
      <c r="H3899" s="257">
        <v>8.267</v>
      </c>
      <c r="I3899" s="258"/>
      <c r="J3899" s="254"/>
      <c r="K3899" s="254"/>
      <c r="L3899" s="259"/>
      <c r="M3899" s="260"/>
      <c r="N3899" s="261"/>
      <c r="O3899" s="261"/>
      <c r="P3899" s="261"/>
      <c r="Q3899" s="261"/>
      <c r="R3899" s="261"/>
      <c r="S3899" s="261"/>
      <c r="T3899" s="262"/>
      <c r="U3899" s="14"/>
      <c r="V3899" s="14"/>
      <c r="W3899" s="14"/>
      <c r="X3899" s="14"/>
      <c r="Y3899" s="14"/>
      <c r="Z3899" s="14"/>
      <c r="AA3899" s="14"/>
      <c r="AB3899" s="14"/>
      <c r="AC3899" s="14"/>
      <c r="AD3899" s="14"/>
      <c r="AE3899" s="14"/>
      <c r="AT3899" s="263" t="s">
        <v>188</v>
      </c>
      <c r="AU3899" s="263" t="s">
        <v>82</v>
      </c>
      <c r="AV3899" s="14" t="s">
        <v>82</v>
      </c>
      <c r="AW3899" s="14" t="s">
        <v>30</v>
      </c>
      <c r="AX3899" s="14" t="s">
        <v>73</v>
      </c>
      <c r="AY3899" s="263" t="s">
        <v>129</v>
      </c>
    </row>
    <row r="3900" spans="1:51" s="14" customFormat="1" ht="12">
      <c r="A3900" s="14"/>
      <c r="B3900" s="253"/>
      <c r="C3900" s="254"/>
      <c r="D3900" s="234" t="s">
        <v>188</v>
      </c>
      <c r="E3900" s="255" t="s">
        <v>1</v>
      </c>
      <c r="F3900" s="256" t="s">
        <v>2064</v>
      </c>
      <c r="G3900" s="254"/>
      <c r="H3900" s="257">
        <v>-1.26</v>
      </c>
      <c r="I3900" s="258"/>
      <c r="J3900" s="254"/>
      <c r="K3900" s="254"/>
      <c r="L3900" s="259"/>
      <c r="M3900" s="260"/>
      <c r="N3900" s="261"/>
      <c r="O3900" s="261"/>
      <c r="P3900" s="261"/>
      <c r="Q3900" s="261"/>
      <c r="R3900" s="261"/>
      <c r="S3900" s="261"/>
      <c r="T3900" s="262"/>
      <c r="U3900" s="14"/>
      <c r="V3900" s="14"/>
      <c r="W3900" s="14"/>
      <c r="X3900" s="14"/>
      <c r="Y3900" s="14"/>
      <c r="Z3900" s="14"/>
      <c r="AA3900" s="14"/>
      <c r="AB3900" s="14"/>
      <c r="AC3900" s="14"/>
      <c r="AD3900" s="14"/>
      <c r="AE3900" s="14"/>
      <c r="AT3900" s="263" t="s">
        <v>188</v>
      </c>
      <c r="AU3900" s="263" t="s">
        <v>82</v>
      </c>
      <c r="AV3900" s="14" t="s">
        <v>82</v>
      </c>
      <c r="AW3900" s="14" t="s">
        <v>30</v>
      </c>
      <c r="AX3900" s="14" t="s">
        <v>73</v>
      </c>
      <c r="AY3900" s="263" t="s">
        <v>129</v>
      </c>
    </row>
    <row r="3901" spans="1:51" s="14" customFormat="1" ht="12">
      <c r="A3901" s="14"/>
      <c r="B3901" s="253"/>
      <c r="C3901" s="254"/>
      <c r="D3901" s="234" t="s">
        <v>188</v>
      </c>
      <c r="E3901" s="255" t="s">
        <v>1</v>
      </c>
      <c r="F3901" s="256" t="s">
        <v>2107</v>
      </c>
      <c r="G3901" s="254"/>
      <c r="H3901" s="257">
        <v>7.35</v>
      </c>
      <c r="I3901" s="258"/>
      <c r="J3901" s="254"/>
      <c r="K3901" s="254"/>
      <c r="L3901" s="259"/>
      <c r="M3901" s="260"/>
      <c r="N3901" s="261"/>
      <c r="O3901" s="261"/>
      <c r="P3901" s="261"/>
      <c r="Q3901" s="261"/>
      <c r="R3901" s="261"/>
      <c r="S3901" s="261"/>
      <c r="T3901" s="262"/>
      <c r="U3901" s="14"/>
      <c r="V3901" s="14"/>
      <c r="W3901" s="14"/>
      <c r="X3901" s="14"/>
      <c r="Y3901" s="14"/>
      <c r="Z3901" s="14"/>
      <c r="AA3901" s="14"/>
      <c r="AB3901" s="14"/>
      <c r="AC3901" s="14"/>
      <c r="AD3901" s="14"/>
      <c r="AE3901" s="14"/>
      <c r="AT3901" s="263" t="s">
        <v>188</v>
      </c>
      <c r="AU3901" s="263" t="s">
        <v>82</v>
      </c>
      <c r="AV3901" s="14" t="s">
        <v>82</v>
      </c>
      <c r="AW3901" s="14" t="s">
        <v>30</v>
      </c>
      <c r="AX3901" s="14" t="s">
        <v>73</v>
      </c>
      <c r="AY3901" s="263" t="s">
        <v>129</v>
      </c>
    </row>
    <row r="3902" spans="1:51" s="13" customFormat="1" ht="12">
      <c r="A3902" s="13"/>
      <c r="B3902" s="243"/>
      <c r="C3902" s="244"/>
      <c r="D3902" s="234" t="s">
        <v>188</v>
      </c>
      <c r="E3902" s="245" t="s">
        <v>1</v>
      </c>
      <c r="F3902" s="246" t="s">
        <v>1174</v>
      </c>
      <c r="G3902" s="244"/>
      <c r="H3902" s="245" t="s">
        <v>1</v>
      </c>
      <c r="I3902" s="247"/>
      <c r="J3902" s="244"/>
      <c r="K3902" s="244"/>
      <c r="L3902" s="248"/>
      <c r="M3902" s="249"/>
      <c r="N3902" s="250"/>
      <c r="O3902" s="250"/>
      <c r="P3902" s="250"/>
      <c r="Q3902" s="250"/>
      <c r="R3902" s="250"/>
      <c r="S3902" s="250"/>
      <c r="T3902" s="251"/>
      <c r="U3902" s="13"/>
      <c r="V3902" s="13"/>
      <c r="W3902" s="13"/>
      <c r="X3902" s="13"/>
      <c r="Y3902" s="13"/>
      <c r="Z3902" s="13"/>
      <c r="AA3902" s="13"/>
      <c r="AB3902" s="13"/>
      <c r="AC3902" s="13"/>
      <c r="AD3902" s="13"/>
      <c r="AE3902" s="13"/>
      <c r="AT3902" s="252" t="s">
        <v>188</v>
      </c>
      <c r="AU3902" s="252" t="s">
        <v>82</v>
      </c>
      <c r="AV3902" s="13" t="s">
        <v>80</v>
      </c>
      <c r="AW3902" s="13" t="s">
        <v>30</v>
      </c>
      <c r="AX3902" s="13" t="s">
        <v>73</v>
      </c>
      <c r="AY3902" s="252" t="s">
        <v>129</v>
      </c>
    </row>
    <row r="3903" spans="1:51" s="14" customFormat="1" ht="12">
      <c r="A3903" s="14"/>
      <c r="B3903" s="253"/>
      <c r="C3903" s="254"/>
      <c r="D3903" s="234" t="s">
        <v>188</v>
      </c>
      <c r="E3903" s="255" t="s">
        <v>1</v>
      </c>
      <c r="F3903" s="256" t="s">
        <v>2108</v>
      </c>
      <c r="G3903" s="254"/>
      <c r="H3903" s="257">
        <v>28.217</v>
      </c>
      <c r="I3903" s="258"/>
      <c r="J3903" s="254"/>
      <c r="K3903" s="254"/>
      <c r="L3903" s="259"/>
      <c r="M3903" s="260"/>
      <c r="N3903" s="261"/>
      <c r="O3903" s="261"/>
      <c r="P3903" s="261"/>
      <c r="Q3903" s="261"/>
      <c r="R3903" s="261"/>
      <c r="S3903" s="261"/>
      <c r="T3903" s="262"/>
      <c r="U3903" s="14"/>
      <c r="V3903" s="14"/>
      <c r="W3903" s="14"/>
      <c r="X3903" s="14"/>
      <c r="Y3903" s="14"/>
      <c r="Z3903" s="14"/>
      <c r="AA3903" s="14"/>
      <c r="AB3903" s="14"/>
      <c r="AC3903" s="14"/>
      <c r="AD3903" s="14"/>
      <c r="AE3903" s="14"/>
      <c r="AT3903" s="263" t="s">
        <v>188</v>
      </c>
      <c r="AU3903" s="263" t="s">
        <v>82</v>
      </c>
      <c r="AV3903" s="14" t="s">
        <v>82</v>
      </c>
      <c r="AW3903" s="14" t="s">
        <v>30</v>
      </c>
      <c r="AX3903" s="14" t="s">
        <v>73</v>
      </c>
      <c r="AY3903" s="263" t="s">
        <v>129</v>
      </c>
    </row>
    <row r="3904" spans="1:51" s="14" customFormat="1" ht="12">
      <c r="A3904" s="14"/>
      <c r="B3904" s="253"/>
      <c r="C3904" s="254"/>
      <c r="D3904" s="234" t="s">
        <v>188</v>
      </c>
      <c r="E3904" s="255" t="s">
        <v>1</v>
      </c>
      <c r="F3904" s="256" t="s">
        <v>2109</v>
      </c>
      <c r="G3904" s="254"/>
      <c r="H3904" s="257">
        <v>4.145</v>
      </c>
      <c r="I3904" s="258"/>
      <c r="J3904" s="254"/>
      <c r="K3904" s="254"/>
      <c r="L3904" s="259"/>
      <c r="M3904" s="260"/>
      <c r="N3904" s="261"/>
      <c r="O3904" s="261"/>
      <c r="P3904" s="261"/>
      <c r="Q3904" s="261"/>
      <c r="R3904" s="261"/>
      <c r="S3904" s="261"/>
      <c r="T3904" s="262"/>
      <c r="U3904" s="14"/>
      <c r="V3904" s="14"/>
      <c r="W3904" s="14"/>
      <c r="X3904" s="14"/>
      <c r="Y3904" s="14"/>
      <c r="Z3904" s="14"/>
      <c r="AA3904" s="14"/>
      <c r="AB3904" s="14"/>
      <c r="AC3904" s="14"/>
      <c r="AD3904" s="14"/>
      <c r="AE3904" s="14"/>
      <c r="AT3904" s="263" t="s">
        <v>188</v>
      </c>
      <c r="AU3904" s="263" t="s">
        <v>82</v>
      </c>
      <c r="AV3904" s="14" t="s">
        <v>82</v>
      </c>
      <c r="AW3904" s="14" t="s">
        <v>30</v>
      </c>
      <c r="AX3904" s="14" t="s">
        <v>73</v>
      </c>
      <c r="AY3904" s="263" t="s">
        <v>129</v>
      </c>
    </row>
    <row r="3905" spans="1:51" s="14" customFormat="1" ht="12">
      <c r="A3905" s="14"/>
      <c r="B3905" s="253"/>
      <c r="C3905" s="254"/>
      <c r="D3905" s="234" t="s">
        <v>188</v>
      </c>
      <c r="E3905" s="255" t="s">
        <v>1</v>
      </c>
      <c r="F3905" s="256" t="s">
        <v>2110</v>
      </c>
      <c r="G3905" s="254"/>
      <c r="H3905" s="257">
        <v>-2.599</v>
      </c>
      <c r="I3905" s="258"/>
      <c r="J3905" s="254"/>
      <c r="K3905" s="254"/>
      <c r="L3905" s="259"/>
      <c r="M3905" s="260"/>
      <c r="N3905" s="261"/>
      <c r="O3905" s="261"/>
      <c r="P3905" s="261"/>
      <c r="Q3905" s="261"/>
      <c r="R3905" s="261"/>
      <c r="S3905" s="261"/>
      <c r="T3905" s="262"/>
      <c r="U3905" s="14"/>
      <c r="V3905" s="14"/>
      <c r="W3905" s="14"/>
      <c r="X3905" s="14"/>
      <c r="Y3905" s="14"/>
      <c r="Z3905" s="14"/>
      <c r="AA3905" s="14"/>
      <c r="AB3905" s="14"/>
      <c r="AC3905" s="14"/>
      <c r="AD3905" s="14"/>
      <c r="AE3905" s="14"/>
      <c r="AT3905" s="263" t="s">
        <v>188</v>
      </c>
      <c r="AU3905" s="263" t="s">
        <v>82</v>
      </c>
      <c r="AV3905" s="14" t="s">
        <v>82</v>
      </c>
      <c r="AW3905" s="14" t="s">
        <v>30</v>
      </c>
      <c r="AX3905" s="14" t="s">
        <v>73</v>
      </c>
      <c r="AY3905" s="263" t="s">
        <v>129</v>
      </c>
    </row>
    <row r="3906" spans="1:51" s="14" customFormat="1" ht="12">
      <c r="A3906" s="14"/>
      <c r="B3906" s="253"/>
      <c r="C3906" s="254"/>
      <c r="D3906" s="234" t="s">
        <v>188</v>
      </c>
      <c r="E3906" s="255" t="s">
        <v>1</v>
      </c>
      <c r="F3906" s="256" t="s">
        <v>2111</v>
      </c>
      <c r="G3906" s="254"/>
      <c r="H3906" s="257">
        <v>1.129</v>
      </c>
      <c r="I3906" s="258"/>
      <c r="J3906" s="254"/>
      <c r="K3906" s="254"/>
      <c r="L3906" s="259"/>
      <c r="M3906" s="260"/>
      <c r="N3906" s="261"/>
      <c r="O3906" s="261"/>
      <c r="P3906" s="261"/>
      <c r="Q3906" s="261"/>
      <c r="R3906" s="261"/>
      <c r="S3906" s="261"/>
      <c r="T3906" s="262"/>
      <c r="U3906" s="14"/>
      <c r="V3906" s="14"/>
      <c r="W3906" s="14"/>
      <c r="X3906" s="14"/>
      <c r="Y3906" s="14"/>
      <c r="Z3906" s="14"/>
      <c r="AA3906" s="14"/>
      <c r="AB3906" s="14"/>
      <c r="AC3906" s="14"/>
      <c r="AD3906" s="14"/>
      <c r="AE3906" s="14"/>
      <c r="AT3906" s="263" t="s">
        <v>188</v>
      </c>
      <c r="AU3906" s="263" t="s">
        <v>82</v>
      </c>
      <c r="AV3906" s="14" t="s">
        <v>82</v>
      </c>
      <c r="AW3906" s="14" t="s">
        <v>30</v>
      </c>
      <c r="AX3906" s="14" t="s">
        <v>73</v>
      </c>
      <c r="AY3906" s="263" t="s">
        <v>129</v>
      </c>
    </row>
    <row r="3907" spans="1:51" s="14" customFormat="1" ht="12">
      <c r="A3907" s="14"/>
      <c r="B3907" s="253"/>
      <c r="C3907" s="254"/>
      <c r="D3907" s="234" t="s">
        <v>188</v>
      </c>
      <c r="E3907" s="255" t="s">
        <v>1</v>
      </c>
      <c r="F3907" s="256" t="s">
        <v>2056</v>
      </c>
      <c r="G3907" s="254"/>
      <c r="H3907" s="257">
        <v>-2.52</v>
      </c>
      <c r="I3907" s="258"/>
      <c r="J3907" s="254"/>
      <c r="K3907" s="254"/>
      <c r="L3907" s="259"/>
      <c r="M3907" s="260"/>
      <c r="N3907" s="261"/>
      <c r="O3907" s="261"/>
      <c r="P3907" s="261"/>
      <c r="Q3907" s="261"/>
      <c r="R3907" s="261"/>
      <c r="S3907" s="261"/>
      <c r="T3907" s="262"/>
      <c r="U3907" s="14"/>
      <c r="V3907" s="14"/>
      <c r="W3907" s="14"/>
      <c r="X3907" s="14"/>
      <c r="Y3907" s="14"/>
      <c r="Z3907" s="14"/>
      <c r="AA3907" s="14"/>
      <c r="AB3907" s="14"/>
      <c r="AC3907" s="14"/>
      <c r="AD3907" s="14"/>
      <c r="AE3907" s="14"/>
      <c r="AT3907" s="263" t="s">
        <v>188</v>
      </c>
      <c r="AU3907" s="263" t="s">
        <v>82</v>
      </c>
      <c r="AV3907" s="14" t="s">
        <v>82</v>
      </c>
      <c r="AW3907" s="14" t="s">
        <v>30</v>
      </c>
      <c r="AX3907" s="14" t="s">
        <v>73</v>
      </c>
      <c r="AY3907" s="263" t="s">
        <v>129</v>
      </c>
    </row>
    <row r="3908" spans="1:51" s="14" customFormat="1" ht="12">
      <c r="A3908" s="14"/>
      <c r="B3908" s="253"/>
      <c r="C3908" s="254"/>
      <c r="D3908" s="234" t="s">
        <v>188</v>
      </c>
      <c r="E3908" s="255" t="s">
        <v>1</v>
      </c>
      <c r="F3908" s="256" t="s">
        <v>2112</v>
      </c>
      <c r="G3908" s="254"/>
      <c r="H3908" s="257">
        <v>-2.625</v>
      </c>
      <c r="I3908" s="258"/>
      <c r="J3908" s="254"/>
      <c r="K3908" s="254"/>
      <c r="L3908" s="259"/>
      <c r="M3908" s="260"/>
      <c r="N3908" s="261"/>
      <c r="O3908" s="261"/>
      <c r="P3908" s="261"/>
      <c r="Q3908" s="261"/>
      <c r="R3908" s="261"/>
      <c r="S3908" s="261"/>
      <c r="T3908" s="262"/>
      <c r="U3908" s="14"/>
      <c r="V3908" s="14"/>
      <c r="W3908" s="14"/>
      <c r="X3908" s="14"/>
      <c r="Y3908" s="14"/>
      <c r="Z3908" s="14"/>
      <c r="AA3908" s="14"/>
      <c r="AB3908" s="14"/>
      <c r="AC3908" s="14"/>
      <c r="AD3908" s="14"/>
      <c r="AE3908" s="14"/>
      <c r="AT3908" s="263" t="s">
        <v>188</v>
      </c>
      <c r="AU3908" s="263" t="s">
        <v>82</v>
      </c>
      <c r="AV3908" s="14" t="s">
        <v>82</v>
      </c>
      <c r="AW3908" s="14" t="s">
        <v>30</v>
      </c>
      <c r="AX3908" s="14" t="s">
        <v>73</v>
      </c>
      <c r="AY3908" s="263" t="s">
        <v>129</v>
      </c>
    </row>
    <row r="3909" spans="1:51" s="14" customFormat="1" ht="12">
      <c r="A3909" s="14"/>
      <c r="B3909" s="253"/>
      <c r="C3909" s="254"/>
      <c r="D3909" s="234" t="s">
        <v>188</v>
      </c>
      <c r="E3909" s="255" t="s">
        <v>1</v>
      </c>
      <c r="F3909" s="256" t="s">
        <v>2113</v>
      </c>
      <c r="G3909" s="254"/>
      <c r="H3909" s="257">
        <v>0.91</v>
      </c>
      <c r="I3909" s="258"/>
      <c r="J3909" s="254"/>
      <c r="K3909" s="254"/>
      <c r="L3909" s="259"/>
      <c r="M3909" s="260"/>
      <c r="N3909" s="261"/>
      <c r="O3909" s="261"/>
      <c r="P3909" s="261"/>
      <c r="Q3909" s="261"/>
      <c r="R3909" s="261"/>
      <c r="S3909" s="261"/>
      <c r="T3909" s="262"/>
      <c r="U3909" s="14"/>
      <c r="V3909" s="14"/>
      <c r="W3909" s="14"/>
      <c r="X3909" s="14"/>
      <c r="Y3909" s="14"/>
      <c r="Z3909" s="14"/>
      <c r="AA3909" s="14"/>
      <c r="AB3909" s="14"/>
      <c r="AC3909" s="14"/>
      <c r="AD3909" s="14"/>
      <c r="AE3909" s="14"/>
      <c r="AT3909" s="263" t="s">
        <v>188</v>
      </c>
      <c r="AU3909" s="263" t="s">
        <v>82</v>
      </c>
      <c r="AV3909" s="14" t="s">
        <v>82</v>
      </c>
      <c r="AW3909" s="14" t="s">
        <v>30</v>
      </c>
      <c r="AX3909" s="14" t="s">
        <v>73</v>
      </c>
      <c r="AY3909" s="263" t="s">
        <v>129</v>
      </c>
    </row>
    <row r="3910" spans="1:51" s="14" customFormat="1" ht="12">
      <c r="A3910" s="14"/>
      <c r="B3910" s="253"/>
      <c r="C3910" s="254"/>
      <c r="D3910" s="234" t="s">
        <v>188</v>
      </c>
      <c r="E3910" s="255" t="s">
        <v>1</v>
      </c>
      <c r="F3910" s="256" t="s">
        <v>2114</v>
      </c>
      <c r="G3910" s="254"/>
      <c r="H3910" s="257">
        <v>-14.5</v>
      </c>
      <c r="I3910" s="258"/>
      <c r="J3910" s="254"/>
      <c r="K3910" s="254"/>
      <c r="L3910" s="259"/>
      <c r="M3910" s="260"/>
      <c r="N3910" s="261"/>
      <c r="O3910" s="261"/>
      <c r="P3910" s="261"/>
      <c r="Q3910" s="261"/>
      <c r="R3910" s="261"/>
      <c r="S3910" s="261"/>
      <c r="T3910" s="262"/>
      <c r="U3910" s="14"/>
      <c r="V3910" s="14"/>
      <c r="W3910" s="14"/>
      <c r="X3910" s="14"/>
      <c r="Y3910" s="14"/>
      <c r="Z3910" s="14"/>
      <c r="AA3910" s="14"/>
      <c r="AB3910" s="14"/>
      <c r="AC3910" s="14"/>
      <c r="AD3910" s="14"/>
      <c r="AE3910" s="14"/>
      <c r="AT3910" s="263" t="s">
        <v>188</v>
      </c>
      <c r="AU3910" s="263" t="s">
        <v>82</v>
      </c>
      <c r="AV3910" s="14" t="s">
        <v>82</v>
      </c>
      <c r="AW3910" s="14" t="s">
        <v>30</v>
      </c>
      <c r="AX3910" s="14" t="s">
        <v>73</v>
      </c>
      <c r="AY3910" s="263" t="s">
        <v>129</v>
      </c>
    </row>
    <row r="3911" spans="1:51" s="13" customFormat="1" ht="12">
      <c r="A3911" s="13"/>
      <c r="B3911" s="243"/>
      <c r="C3911" s="244"/>
      <c r="D3911" s="234" t="s">
        <v>188</v>
      </c>
      <c r="E3911" s="245" t="s">
        <v>1</v>
      </c>
      <c r="F3911" s="246" t="s">
        <v>1176</v>
      </c>
      <c r="G3911" s="244"/>
      <c r="H3911" s="245" t="s">
        <v>1</v>
      </c>
      <c r="I3911" s="247"/>
      <c r="J3911" s="244"/>
      <c r="K3911" s="244"/>
      <c r="L3911" s="248"/>
      <c r="M3911" s="249"/>
      <c r="N3911" s="250"/>
      <c r="O3911" s="250"/>
      <c r="P3911" s="250"/>
      <c r="Q3911" s="250"/>
      <c r="R3911" s="250"/>
      <c r="S3911" s="250"/>
      <c r="T3911" s="251"/>
      <c r="U3911" s="13"/>
      <c r="V3911" s="13"/>
      <c r="W3911" s="13"/>
      <c r="X3911" s="13"/>
      <c r="Y3911" s="13"/>
      <c r="Z3911" s="13"/>
      <c r="AA3911" s="13"/>
      <c r="AB3911" s="13"/>
      <c r="AC3911" s="13"/>
      <c r="AD3911" s="13"/>
      <c r="AE3911" s="13"/>
      <c r="AT3911" s="252" t="s">
        <v>188</v>
      </c>
      <c r="AU3911" s="252" t="s">
        <v>82</v>
      </c>
      <c r="AV3911" s="13" t="s">
        <v>80</v>
      </c>
      <c r="AW3911" s="13" t="s">
        <v>30</v>
      </c>
      <c r="AX3911" s="13" t="s">
        <v>73</v>
      </c>
      <c r="AY3911" s="252" t="s">
        <v>129</v>
      </c>
    </row>
    <row r="3912" spans="1:51" s="14" customFormat="1" ht="12">
      <c r="A3912" s="14"/>
      <c r="B3912" s="253"/>
      <c r="C3912" s="254"/>
      <c r="D3912" s="234" t="s">
        <v>188</v>
      </c>
      <c r="E3912" s="255" t="s">
        <v>1</v>
      </c>
      <c r="F3912" s="256" t="s">
        <v>2115</v>
      </c>
      <c r="G3912" s="254"/>
      <c r="H3912" s="257">
        <v>5.977</v>
      </c>
      <c r="I3912" s="258"/>
      <c r="J3912" s="254"/>
      <c r="K3912" s="254"/>
      <c r="L3912" s="259"/>
      <c r="M3912" s="260"/>
      <c r="N3912" s="261"/>
      <c r="O3912" s="261"/>
      <c r="P3912" s="261"/>
      <c r="Q3912" s="261"/>
      <c r="R3912" s="261"/>
      <c r="S3912" s="261"/>
      <c r="T3912" s="262"/>
      <c r="U3912" s="14"/>
      <c r="V3912" s="14"/>
      <c r="W3912" s="14"/>
      <c r="X3912" s="14"/>
      <c r="Y3912" s="14"/>
      <c r="Z3912" s="14"/>
      <c r="AA3912" s="14"/>
      <c r="AB3912" s="14"/>
      <c r="AC3912" s="14"/>
      <c r="AD3912" s="14"/>
      <c r="AE3912" s="14"/>
      <c r="AT3912" s="263" t="s">
        <v>188</v>
      </c>
      <c r="AU3912" s="263" t="s">
        <v>82</v>
      </c>
      <c r="AV3912" s="14" t="s">
        <v>82</v>
      </c>
      <c r="AW3912" s="14" t="s">
        <v>30</v>
      </c>
      <c r="AX3912" s="14" t="s">
        <v>73</v>
      </c>
      <c r="AY3912" s="263" t="s">
        <v>129</v>
      </c>
    </row>
    <row r="3913" spans="1:51" s="14" customFormat="1" ht="12">
      <c r="A3913" s="14"/>
      <c r="B3913" s="253"/>
      <c r="C3913" s="254"/>
      <c r="D3913" s="234" t="s">
        <v>188</v>
      </c>
      <c r="E3913" s="255" t="s">
        <v>1</v>
      </c>
      <c r="F3913" s="256" t="s">
        <v>2116</v>
      </c>
      <c r="G3913" s="254"/>
      <c r="H3913" s="257">
        <v>7.045</v>
      </c>
      <c r="I3913" s="258"/>
      <c r="J3913" s="254"/>
      <c r="K3913" s="254"/>
      <c r="L3913" s="259"/>
      <c r="M3913" s="260"/>
      <c r="N3913" s="261"/>
      <c r="O3913" s="261"/>
      <c r="P3913" s="261"/>
      <c r="Q3913" s="261"/>
      <c r="R3913" s="261"/>
      <c r="S3913" s="261"/>
      <c r="T3913" s="262"/>
      <c r="U3913" s="14"/>
      <c r="V3913" s="14"/>
      <c r="W3913" s="14"/>
      <c r="X3913" s="14"/>
      <c r="Y3913" s="14"/>
      <c r="Z3913" s="14"/>
      <c r="AA3913" s="14"/>
      <c r="AB3913" s="14"/>
      <c r="AC3913" s="14"/>
      <c r="AD3913" s="14"/>
      <c r="AE3913" s="14"/>
      <c r="AT3913" s="263" t="s">
        <v>188</v>
      </c>
      <c r="AU3913" s="263" t="s">
        <v>82</v>
      </c>
      <c r="AV3913" s="14" t="s">
        <v>82</v>
      </c>
      <c r="AW3913" s="14" t="s">
        <v>30</v>
      </c>
      <c r="AX3913" s="14" t="s">
        <v>73</v>
      </c>
      <c r="AY3913" s="263" t="s">
        <v>129</v>
      </c>
    </row>
    <row r="3914" spans="1:51" s="14" customFormat="1" ht="12">
      <c r="A3914" s="14"/>
      <c r="B3914" s="253"/>
      <c r="C3914" s="254"/>
      <c r="D3914" s="234" t="s">
        <v>188</v>
      </c>
      <c r="E3914" s="255" t="s">
        <v>1</v>
      </c>
      <c r="F3914" s="256" t="s">
        <v>2109</v>
      </c>
      <c r="G3914" s="254"/>
      <c r="H3914" s="257">
        <v>4.145</v>
      </c>
      <c r="I3914" s="258"/>
      <c r="J3914" s="254"/>
      <c r="K3914" s="254"/>
      <c r="L3914" s="259"/>
      <c r="M3914" s="260"/>
      <c r="N3914" s="261"/>
      <c r="O3914" s="261"/>
      <c r="P3914" s="261"/>
      <c r="Q3914" s="261"/>
      <c r="R3914" s="261"/>
      <c r="S3914" s="261"/>
      <c r="T3914" s="262"/>
      <c r="U3914" s="14"/>
      <c r="V3914" s="14"/>
      <c r="W3914" s="14"/>
      <c r="X3914" s="14"/>
      <c r="Y3914" s="14"/>
      <c r="Z3914" s="14"/>
      <c r="AA3914" s="14"/>
      <c r="AB3914" s="14"/>
      <c r="AC3914" s="14"/>
      <c r="AD3914" s="14"/>
      <c r="AE3914" s="14"/>
      <c r="AT3914" s="263" t="s">
        <v>188</v>
      </c>
      <c r="AU3914" s="263" t="s">
        <v>82</v>
      </c>
      <c r="AV3914" s="14" t="s">
        <v>82</v>
      </c>
      <c r="AW3914" s="14" t="s">
        <v>30</v>
      </c>
      <c r="AX3914" s="14" t="s">
        <v>73</v>
      </c>
      <c r="AY3914" s="263" t="s">
        <v>129</v>
      </c>
    </row>
    <row r="3915" spans="1:51" s="14" customFormat="1" ht="12">
      <c r="A3915" s="14"/>
      <c r="B3915" s="253"/>
      <c r="C3915" s="254"/>
      <c r="D3915" s="234" t="s">
        <v>188</v>
      </c>
      <c r="E3915" s="255" t="s">
        <v>1</v>
      </c>
      <c r="F3915" s="256" t="s">
        <v>2117</v>
      </c>
      <c r="G3915" s="254"/>
      <c r="H3915" s="257">
        <v>-2.174</v>
      </c>
      <c r="I3915" s="258"/>
      <c r="J3915" s="254"/>
      <c r="K3915" s="254"/>
      <c r="L3915" s="259"/>
      <c r="M3915" s="260"/>
      <c r="N3915" s="261"/>
      <c r="O3915" s="261"/>
      <c r="P3915" s="261"/>
      <c r="Q3915" s="261"/>
      <c r="R3915" s="261"/>
      <c r="S3915" s="261"/>
      <c r="T3915" s="262"/>
      <c r="U3915" s="14"/>
      <c r="V3915" s="14"/>
      <c r="W3915" s="14"/>
      <c r="X3915" s="14"/>
      <c r="Y3915" s="14"/>
      <c r="Z3915" s="14"/>
      <c r="AA3915" s="14"/>
      <c r="AB3915" s="14"/>
      <c r="AC3915" s="14"/>
      <c r="AD3915" s="14"/>
      <c r="AE3915" s="14"/>
      <c r="AT3915" s="263" t="s">
        <v>188</v>
      </c>
      <c r="AU3915" s="263" t="s">
        <v>82</v>
      </c>
      <c r="AV3915" s="14" t="s">
        <v>82</v>
      </c>
      <c r="AW3915" s="14" t="s">
        <v>30</v>
      </c>
      <c r="AX3915" s="14" t="s">
        <v>73</v>
      </c>
      <c r="AY3915" s="263" t="s">
        <v>129</v>
      </c>
    </row>
    <row r="3916" spans="1:51" s="14" customFormat="1" ht="12">
      <c r="A3916" s="14"/>
      <c r="B3916" s="253"/>
      <c r="C3916" s="254"/>
      <c r="D3916" s="234" t="s">
        <v>188</v>
      </c>
      <c r="E3916" s="255" t="s">
        <v>1</v>
      </c>
      <c r="F3916" s="256" t="s">
        <v>2118</v>
      </c>
      <c r="G3916" s="254"/>
      <c r="H3916" s="257">
        <v>1.041</v>
      </c>
      <c r="I3916" s="258"/>
      <c r="J3916" s="254"/>
      <c r="K3916" s="254"/>
      <c r="L3916" s="259"/>
      <c r="M3916" s="260"/>
      <c r="N3916" s="261"/>
      <c r="O3916" s="261"/>
      <c r="P3916" s="261"/>
      <c r="Q3916" s="261"/>
      <c r="R3916" s="261"/>
      <c r="S3916" s="261"/>
      <c r="T3916" s="262"/>
      <c r="U3916" s="14"/>
      <c r="V3916" s="14"/>
      <c r="W3916" s="14"/>
      <c r="X3916" s="14"/>
      <c r="Y3916" s="14"/>
      <c r="Z3916" s="14"/>
      <c r="AA3916" s="14"/>
      <c r="AB3916" s="14"/>
      <c r="AC3916" s="14"/>
      <c r="AD3916" s="14"/>
      <c r="AE3916" s="14"/>
      <c r="AT3916" s="263" t="s">
        <v>188</v>
      </c>
      <c r="AU3916" s="263" t="s">
        <v>82</v>
      </c>
      <c r="AV3916" s="14" t="s">
        <v>82</v>
      </c>
      <c r="AW3916" s="14" t="s">
        <v>30</v>
      </c>
      <c r="AX3916" s="14" t="s">
        <v>73</v>
      </c>
      <c r="AY3916" s="263" t="s">
        <v>129</v>
      </c>
    </row>
    <row r="3917" spans="1:51" s="13" customFormat="1" ht="12">
      <c r="A3917" s="13"/>
      <c r="B3917" s="243"/>
      <c r="C3917" s="244"/>
      <c r="D3917" s="234" t="s">
        <v>188</v>
      </c>
      <c r="E3917" s="245" t="s">
        <v>1</v>
      </c>
      <c r="F3917" s="246" t="s">
        <v>1179</v>
      </c>
      <c r="G3917" s="244"/>
      <c r="H3917" s="245" t="s">
        <v>1</v>
      </c>
      <c r="I3917" s="247"/>
      <c r="J3917" s="244"/>
      <c r="K3917" s="244"/>
      <c r="L3917" s="248"/>
      <c r="M3917" s="249"/>
      <c r="N3917" s="250"/>
      <c r="O3917" s="250"/>
      <c r="P3917" s="250"/>
      <c r="Q3917" s="250"/>
      <c r="R3917" s="250"/>
      <c r="S3917" s="250"/>
      <c r="T3917" s="251"/>
      <c r="U3917" s="13"/>
      <c r="V3917" s="13"/>
      <c r="W3917" s="13"/>
      <c r="X3917" s="13"/>
      <c r="Y3917" s="13"/>
      <c r="Z3917" s="13"/>
      <c r="AA3917" s="13"/>
      <c r="AB3917" s="13"/>
      <c r="AC3917" s="13"/>
      <c r="AD3917" s="13"/>
      <c r="AE3917" s="13"/>
      <c r="AT3917" s="252" t="s">
        <v>188</v>
      </c>
      <c r="AU3917" s="252" t="s">
        <v>82</v>
      </c>
      <c r="AV3917" s="13" t="s">
        <v>80</v>
      </c>
      <c r="AW3917" s="13" t="s">
        <v>30</v>
      </c>
      <c r="AX3917" s="13" t="s">
        <v>73</v>
      </c>
      <c r="AY3917" s="252" t="s">
        <v>129</v>
      </c>
    </row>
    <row r="3918" spans="1:51" s="14" customFormat="1" ht="12">
      <c r="A3918" s="14"/>
      <c r="B3918" s="253"/>
      <c r="C3918" s="254"/>
      <c r="D3918" s="234" t="s">
        <v>188</v>
      </c>
      <c r="E3918" s="255" t="s">
        <v>1</v>
      </c>
      <c r="F3918" s="256" t="s">
        <v>2119</v>
      </c>
      <c r="G3918" s="254"/>
      <c r="H3918" s="257">
        <v>7.253</v>
      </c>
      <c r="I3918" s="258"/>
      <c r="J3918" s="254"/>
      <c r="K3918" s="254"/>
      <c r="L3918" s="259"/>
      <c r="M3918" s="260"/>
      <c r="N3918" s="261"/>
      <c r="O3918" s="261"/>
      <c r="P3918" s="261"/>
      <c r="Q3918" s="261"/>
      <c r="R3918" s="261"/>
      <c r="S3918" s="261"/>
      <c r="T3918" s="262"/>
      <c r="U3918" s="14"/>
      <c r="V3918" s="14"/>
      <c r="W3918" s="14"/>
      <c r="X3918" s="14"/>
      <c r="Y3918" s="14"/>
      <c r="Z3918" s="14"/>
      <c r="AA3918" s="14"/>
      <c r="AB3918" s="14"/>
      <c r="AC3918" s="14"/>
      <c r="AD3918" s="14"/>
      <c r="AE3918" s="14"/>
      <c r="AT3918" s="263" t="s">
        <v>188</v>
      </c>
      <c r="AU3918" s="263" t="s">
        <v>82</v>
      </c>
      <c r="AV3918" s="14" t="s">
        <v>82</v>
      </c>
      <c r="AW3918" s="14" t="s">
        <v>30</v>
      </c>
      <c r="AX3918" s="14" t="s">
        <v>73</v>
      </c>
      <c r="AY3918" s="263" t="s">
        <v>129</v>
      </c>
    </row>
    <row r="3919" spans="1:51" s="14" customFormat="1" ht="12">
      <c r="A3919" s="14"/>
      <c r="B3919" s="253"/>
      <c r="C3919" s="254"/>
      <c r="D3919" s="234" t="s">
        <v>188</v>
      </c>
      <c r="E3919" s="255" t="s">
        <v>1</v>
      </c>
      <c r="F3919" s="256" t="s">
        <v>2120</v>
      </c>
      <c r="G3919" s="254"/>
      <c r="H3919" s="257">
        <v>7.82</v>
      </c>
      <c r="I3919" s="258"/>
      <c r="J3919" s="254"/>
      <c r="K3919" s="254"/>
      <c r="L3919" s="259"/>
      <c r="M3919" s="260"/>
      <c r="N3919" s="261"/>
      <c r="O3919" s="261"/>
      <c r="P3919" s="261"/>
      <c r="Q3919" s="261"/>
      <c r="R3919" s="261"/>
      <c r="S3919" s="261"/>
      <c r="T3919" s="262"/>
      <c r="U3919" s="14"/>
      <c r="V3919" s="14"/>
      <c r="W3919" s="14"/>
      <c r="X3919" s="14"/>
      <c r="Y3919" s="14"/>
      <c r="Z3919" s="14"/>
      <c r="AA3919" s="14"/>
      <c r="AB3919" s="14"/>
      <c r="AC3919" s="14"/>
      <c r="AD3919" s="14"/>
      <c r="AE3919" s="14"/>
      <c r="AT3919" s="263" t="s">
        <v>188</v>
      </c>
      <c r="AU3919" s="263" t="s">
        <v>82</v>
      </c>
      <c r="AV3919" s="14" t="s">
        <v>82</v>
      </c>
      <c r="AW3919" s="14" t="s">
        <v>30</v>
      </c>
      <c r="AX3919" s="14" t="s">
        <v>73</v>
      </c>
      <c r="AY3919" s="263" t="s">
        <v>129</v>
      </c>
    </row>
    <row r="3920" spans="1:51" s="14" customFormat="1" ht="12">
      <c r="A3920" s="14"/>
      <c r="B3920" s="253"/>
      <c r="C3920" s="254"/>
      <c r="D3920" s="234" t="s">
        <v>188</v>
      </c>
      <c r="E3920" s="255" t="s">
        <v>1</v>
      </c>
      <c r="F3920" s="256" t="s">
        <v>2121</v>
      </c>
      <c r="G3920" s="254"/>
      <c r="H3920" s="257">
        <v>22.33</v>
      </c>
      <c r="I3920" s="258"/>
      <c r="J3920" s="254"/>
      <c r="K3920" s="254"/>
      <c r="L3920" s="259"/>
      <c r="M3920" s="260"/>
      <c r="N3920" s="261"/>
      <c r="O3920" s="261"/>
      <c r="P3920" s="261"/>
      <c r="Q3920" s="261"/>
      <c r="R3920" s="261"/>
      <c r="S3920" s="261"/>
      <c r="T3920" s="262"/>
      <c r="U3920" s="14"/>
      <c r="V3920" s="14"/>
      <c r="W3920" s="14"/>
      <c r="X3920" s="14"/>
      <c r="Y3920" s="14"/>
      <c r="Z3920" s="14"/>
      <c r="AA3920" s="14"/>
      <c r="AB3920" s="14"/>
      <c r="AC3920" s="14"/>
      <c r="AD3920" s="14"/>
      <c r="AE3920" s="14"/>
      <c r="AT3920" s="263" t="s">
        <v>188</v>
      </c>
      <c r="AU3920" s="263" t="s">
        <v>82</v>
      </c>
      <c r="AV3920" s="14" t="s">
        <v>82</v>
      </c>
      <c r="AW3920" s="14" t="s">
        <v>30</v>
      </c>
      <c r="AX3920" s="14" t="s">
        <v>73</v>
      </c>
      <c r="AY3920" s="263" t="s">
        <v>129</v>
      </c>
    </row>
    <row r="3921" spans="1:51" s="14" customFormat="1" ht="12">
      <c r="A3921" s="14"/>
      <c r="B3921" s="253"/>
      <c r="C3921" s="254"/>
      <c r="D3921" s="234" t="s">
        <v>188</v>
      </c>
      <c r="E3921" s="255" t="s">
        <v>1</v>
      </c>
      <c r="F3921" s="256" t="s">
        <v>2064</v>
      </c>
      <c r="G3921" s="254"/>
      <c r="H3921" s="257">
        <v>-1.26</v>
      </c>
      <c r="I3921" s="258"/>
      <c r="J3921" s="254"/>
      <c r="K3921" s="254"/>
      <c r="L3921" s="259"/>
      <c r="M3921" s="260"/>
      <c r="N3921" s="261"/>
      <c r="O3921" s="261"/>
      <c r="P3921" s="261"/>
      <c r="Q3921" s="261"/>
      <c r="R3921" s="261"/>
      <c r="S3921" s="261"/>
      <c r="T3921" s="262"/>
      <c r="U3921" s="14"/>
      <c r="V3921" s="14"/>
      <c r="W3921" s="14"/>
      <c r="X3921" s="14"/>
      <c r="Y3921" s="14"/>
      <c r="Z3921" s="14"/>
      <c r="AA3921" s="14"/>
      <c r="AB3921" s="14"/>
      <c r="AC3921" s="14"/>
      <c r="AD3921" s="14"/>
      <c r="AE3921" s="14"/>
      <c r="AT3921" s="263" t="s">
        <v>188</v>
      </c>
      <c r="AU3921" s="263" t="s">
        <v>82</v>
      </c>
      <c r="AV3921" s="14" t="s">
        <v>82</v>
      </c>
      <c r="AW3921" s="14" t="s">
        <v>30</v>
      </c>
      <c r="AX3921" s="14" t="s">
        <v>73</v>
      </c>
      <c r="AY3921" s="263" t="s">
        <v>129</v>
      </c>
    </row>
    <row r="3922" spans="1:51" s="14" customFormat="1" ht="12">
      <c r="A3922" s="14"/>
      <c r="B3922" s="253"/>
      <c r="C3922" s="254"/>
      <c r="D3922" s="234" t="s">
        <v>188</v>
      </c>
      <c r="E3922" s="255" t="s">
        <v>1</v>
      </c>
      <c r="F3922" s="256" t="s">
        <v>2122</v>
      </c>
      <c r="G3922" s="254"/>
      <c r="H3922" s="257">
        <v>1.827</v>
      </c>
      <c r="I3922" s="258"/>
      <c r="J3922" s="254"/>
      <c r="K3922" s="254"/>
      <c r="L3922" s="259"/>
      <c r="M3922" s="260"/>
      <c r="N3922" s="261"/>
      <c r="O3922" s="261"/>
      <c r="P3922" s="261"/>
      <c r="Q3922" s="261"/>
      <c r="R3922" s="261"/>
      <c r="S3922" s="261"/>
      <c r="T3922" s="262"/>
      <c r="U3922" s="14"/>
      <c r="V3922" s="14"/>
      <c r="W3922" s="14"/>
      <c r="X3922" s="14"/>
      <c r="Y3922" s="14"/>
      <c r="Z3922" s="14"/>
      <c r="AA3922" s="14"/>
      <c r="AB3922" s="14"/>
      <c r="AC3922" s="14"/>
      <c r="AD3922" s="14"/>
      <c r="AE3922" s="14"/>
      <c r="AT3922" s="263" t="s">
        <v>188</v>
      </c>
      <c r="AU3922" s="263" t="s">
        <v>82</v>
      </c>
      <c r="AV3922" s="14" t="s">
        <v>82</v>
      </c>
      <c r="AW3922" s="14" t="s">
        <v>30</v>
      </c>
      <c r="AX3922" s="14" t="s">
        <v>73</v>
      </c>
      <c r="AY3922" s="263" t="s">
        <v>129</v>
      </c>
    </row>
    <row r="3923" spans="1:51" s="14" customFormat="1" ht="12">
      <c r="A3923" s="14"/>
      <c r="B3923" s="253"/>
      <c r="C3923" s="254"/>
      <c r="D3923" s="234" t="s">
        <v>188</v>
      </c>
      <c r="E3923" s="255" t="s">
        <v>1</v>
      </c>
      <c r="F3923" s="256" t="s">
        <v>2068</v>
      </c>
      <c r="G3923" s="254"/>
      <c r="H3923" s="257">
        <v>-1.276</v>
      </c>
      <c r="I3923" s="258"/>
      <c r="J3923" s="254"/>
      <c r="K3923" s="254"/>
      <c r="L3923" s="259"/>
      <c r="M3923" s="260"/>
      <c r="N3923" s="261"/>
      <c r="O3923" s="261"/>
      <c r="P3923" s="261"/>
      <c r="Q3923" s="261"/>
      <c r="R3923" s="261"/>
      <c r="S3923" s="261"/>
      <c r="T3923" s="262"/>
      <c r="U3923" s="14"/>
      <c r="V3923" s="14"/>
      <c r="W3923" s="14"/>
      <c r="X3923" s="14"/>
      <c r="Y3923" s="14"/>
      <c r="Z3923" s="14"/>
      <c r="AA3923" s="14"/>
      <c r="AB3923" s="14"/>
      <c r="AC3923" s="14"/>
      <c r="AD3923" s="14"/>
      <c r="AE3923" s="14"/>
      <c r="AT3923" s="263" t="s">
        <v>188</v>
      </c>
      <c r="AU3923" s="263" t="s">
        <v>82</v>
      </c>
      <c r="AV3923" s="14" t="s">
        <v>82</v>
      </c>
      <c r="AW3923" s="14" t="s">
        <v>30</v>
      </c>
      <c r="AX3923" s="14" t="s">
        <v>73</v>
      </c>
      <c r="AY3923" s="263" t="s">
        <v>129</v>
      </c>
    </row>
    <row r="3924" spans="1:51" s="14" customFormat="1" ht="12">
      <c r="A3924" s="14"/>
      <c r="B3924" s="253"/>
      <c r="C3924" s="254"/>
      <c r="D3924" s="234" t="s">
        <v>188</v>
      </c>
      <c r="E3924" s="255" t="s">
        <v>1</v>
      </c>
      <c r="F3924" s="256" t="s">
        <v>2069</v>
      </c>
      <c r="G3924" s="254"/>
      <c r="H3924" s="257">
        <v>0.709</v>
      </c>
      <c r="I3924" s="258"/>
      <c r="J3924" s="254"/>
      <c r="K3924" s="254"/>
      <c r="L3924" s="259"/>
      <c r="M3924" s="260"/>
      <c r="N3924" s="261"/>
      <c r="O3924" s="261"/>
      <c r="P3924" s="261"/>
      <c r="Q3924" s="261"/>
      <c r="R3924" s="261"/>
      <c r="S3924" s="261"/>
      <c r="T3924" s="262"/>
      <c r="U3924" s="14"/>
      <c r="V3924" s="14"/>
      <c r="W3924" s="14"/>
      <c r="X3924" s="14"/>
      <c r="Y3924" s="14"/>
      <c r="Z3924" s="14"/>
      <c r="AA3924" s="14"/>
      <c r="AB3924" s="14"/>
      <c r="AC3924" s="14"/>
      <c r="AD3924" s="14"/>
      <c r="AE3924" s="14"/>
      <c r="AT3924" s="263" t="s">
        <v>188</v>
      </c>
      <c r="AU3924" s="263" t="s">
        <v>82</v>
      </c>
      <c r="AV3924" s="14" t="s">
        <v>82</v>
      </c>
      <c r="AW3924" s="14" t="s">
        <v>30</v>
      </c>
      <c r="AX3924" s="14" t="s">
        <v>73</v>
      </c>
      <c r="AY3924" s="263" t="s">
        <v>129</v>
      </c>
    </row>
    <row r="3925" spans="1:51" s="13" customFormat="1" ht="12">
      <c r="A3925" s="13"/>
      <c r="B3925" s="243"/>
      <c r="C3925" s="244"/>
      <c r="D3925" s="234" t="s">
        <v>188</v>
      </c>
      <c r="E3925" s="245" t="s">
        <v>1</v>
      </c>
      <c r="F3925" s="246" t="s">
        <v>1180</v>
      </c>
      <c r="G3925" s="244"/>
      <c r="H3925" s="245" t="s">
        <v>1</v>
      </c>
      <c r="I3925" s="247"/>
      <c r="J3925" s="244"/>
      <c r="K3925" s="244"/>
      <c r="L3925" s="248"/>
      <c r="M3925" s="249"/>
      <c r="N3925" s="250"/>
      <c r="O3925" s="250"/>
      <c r="P3925" s="250"/>
      <c r="Q3925" s="250"/>
      <c r="R3925" s="250"/>
      <c r="S3925" s="250"/>
      <c r="T3925" s="251"/>
      <c r="U3925" s="13"/>
      <c r="V3925" s="13"/>
      <c r="W3925" s="13"/>
      <c r="X3925" s="13"/>
      <c r="Y3925" s="13"/>
      <c r="Z3925" s="13"/>
      <c r="AA3925" s="13"/>
      <c r="AB3925" s="13"/>
      <c r="AC3925" s="13"/>
      <c r="AD3925" s="13"/>
      <c r="AE3925" s="13"/>
      <c r="AT3925" s="252" t="s">
        <v>188</v>
      </c>
      <c r="AU3925" s="252" t="s">
        <v>82</v>
      </c>
      <c r="AV3925" s="13" t="s">
        <v>80</v>
      </c>
      <c r="AW3925" s="13" t="s">
        <v>30</v>
      </c>
      <c r="AX3925" s="13" t="s">
        <v>73</v>
      </c>
      <c r="AY3925" s="252" t="s">
        <v>129</v>
      </c>
    </row>
    <row r="3926" spans="1:51" s="14" customFormat="1" ht="12">
      <c r="A3926" s="14"/>
      <c r="B3926" s="253"/>
      <c r="C3926" s="254"/>
      <c r="D3926" s="234" t="s">
        <v>188</v>
      </c>
      <c r="E3926" s="255" t="s">
        <v>1</v>
      </c>
      <c r="F3926" s="256" t="s">
        <v>2119</v>
      </c>
      <c r="G3926" s="254"/>
      <c r="H3926" s="257">
        <v>7.253</v>
      </c>
      <c r="I3926" s="258"/>
      <c r="J3926" s="254"/>
      <c r="K3926" s="254"/>
      <c r="L3926" s="259"/>
      <c r="M3926" s="260"/>
      <c r="N3926" s="261"/>
      <c r="O3926" s="261"/>
      <c r="P3926" s="261"/>
      <c r="Q3926" s="261"/>
      <c r="R3926" s="261"/>
      <c r="S3926" s="261"/>
      <c r="T3926" s="262"/>
      <c r="U3926" s="14"/>
      <c r="V3926" s="14"/>
      <c r="W3926" s="14"/>
      <c r="X3926" s="14"/>
      <c r="Y3926" s="14"/>
      <c r="Z3926" s="14"/>
      <c r="AA3926" s="14"/>
      <c r="AB3926" s="14"/>
      <c r="AC3926" s="14"/>
      <c r="AD3926" s="14"/>
      <c r="AE3926" s="14"/>
      <c r="AT3926" s="263" t="s">
        <v>188</v>
      </c>
      <c r="AU3926" s="263" t="s">
        <v>82</v>
      </c>
      <c r="AV3926" s="14" t="s">
        <v>82</v>
      </c>
      <c r="AW3926" s="14" t="s">
        <v>30</v>
      </c>
      <c r="AX3926" s="14" t="s">
        <v>73</v>
      </c>
      <c r="AY3926" s="263" t="s">
        <v>129</v>
      </c>
    </row>
    <row r="3927" spans="1:51" s="14" customFormat="1" ht="12">
      <c r="A3927" s="14"/>
      <c r="B3927" s="253"/>
      <c r="C3927" s="254"/>
      <c r="D3927" s="234" t="s">
        <v>188</v>
      </c>
      <c r="E3927" s="255" t="s">
        <v>1</v>
      </c>
      <c r="F3927" s="256" t="s">
        <v>2120</v>
      </c>
      <c r="G3927" s="254"/>
      <c r="H3927" s="257">
        <v>7.82</v>
      </c>
      <c r="I3927" s="258"/>
      <c r="J3927" s="254"/>
      <c r="K3927" s="254"/>
      <c r="L3927" s="259"/>
      <c r="M3927" s="260"/>
      <c r="N3927" s="261"/>
      <c r="O3927" s="261"/>
      <c r="P3927" s="261"/>
      <c r="Q3927" s="261"/>
      <c r="R3927" s="261"/>
      <c r="S3927" s="261"/>
      <c r="T3927" s="262"/>
      <c r="U3927" s="14"/>
      <c r="V3927" s="14"/>
      <c r="W3927" s="14"/>
      <c r="X3927" s="14"/>
      <c r="Y3927" s="14"/>
      <c r="Z3927" s="14"/>
      <c r="AA3927" s="14"/>
      <c r="AB3927" s="14"/>
      <c r="AC3927" s="14"/>
      <c r="AD3927" s="14"/>
      <c r="AE3927" s="14"/>
      <c r="AT3927" s="263" t="s">
        <v>188</v>
      </c>
      <c r="AU3927" s="263" t="s">
        <v>82</v>
      </c>
      <c r="AV3927" s="14" t="s">
        <v>82</v>
      </c>
      <c r="AW3927" s="14" t="s">
        <v>30</v>
      </c>
      <c r="AX3927" s="14" t="s">
        <v>73</v>
      </c>
      <c r="AY3927" s="263" t="s">
        <v>129</v>
      </c>
    </row>
    <row r="3928" spans="1:51" s="14" customFormat="1" ht="12">
      <c r="A3928" s="14"/>
      <c r="B3928" s="253"/>
      <c r="C3928" s="254"/>
      <c r="D3928" s="234" t="s">
        <v>188</v>
      </c>
      <c r="E3928" s="255" t="s">
        <v>1</v>
      </c>
      <c r="F3928" s="256" t="s">
        <v>2121</v>
      </c>
      <c r="G3928" s="254"/>
      <c r="H3928" s="257">
        <v>22.33</v>
      </c>
      <c r="I3928" s="258"/>
      <c r="J3928" s="254"/>
      <c r="K3928" s="254"/>
      <c r="L3928" s="259"/>
      <c r="M3928" s="260"/>
      <c r="N3928" s="261"/>
      <c r="O3928" s="261"/>
      <c r="P3928" s="261"/>
      <c r="Q3928" s="261"/>
      <c r="R3928" s="261"/>
      <c r="S3928" s="261"/>
      <c r="T3928" s="262"/>
      <c r="U3928" s="14"/>
      <c r="V3928" s="14"/>
      <c r="W3928" s="14"/>
      <c r="X3928" s="14"/>
      <c r="Y3928" s="14"/>
      <c r="Z3928" s="14"/>
      <c r="AA3928" s="14"/>
      <c r="AB3928" s="14"/>
      <c r="AC3928" s="14"/>
      <c r="AD3928" s="14"/>
      <c r="AE3928" s="14"/>
      <c r="AT3928" s="263" t="s">
        <v>188</v>
      </c>
      <c r="AU3928" s="263" t="s">
        <v>82</v>
      </c>
      <c r="AV3928" s="14" t="s">
        <v>82</v>
      </c>
      <c r="AW3928" s="14" t="s">
        <v>30</v>
      </c>
      <c r="AX3928" s="14" t="s">
        <v>73</v>
      </c>
      <c r="AY3928" s="263" t="s">
        <v>129</v>
      </c>
    </row>
    <row r="3929" spans="1:51" s="14" customFormat="1" ht="12">
      <c r="A3929" s="14"/>
      <c r="B3929" s="253"/>
      <c r="C3929" s="254"/>
      <c r="D3929" s="234" t="s">
        <v>188</v>
      </c>
      <c r="E3929" s="255" t="s">
        <v>1</v>
      </c>
      <c r="F3929" s="256" t="s">
        <v>2064</v>
      </c>
      <c r="G3929" s="254"/>
      <c r="H3929" s="257">
        <v>-1.26</v>
      </c>
      <c r="I3929" s="258"/>
      <c r="J3929" s="254"/>
      <c r="K3929" s="254"/>
      <c r="L3929" s="259"/>
      <c r="M3929" s="260"/>
      <c r="N3929" s="261"/>
      <c r="O3929" s="261"/>
      <c r="P3929" s="261"/>
      <c r="Q3929" s="261"/>
      <c r="R3929" s="261"/>
      <c r="S3929" s="261"/>
      <c r="T3929" s="262"/>
      <c r="U3929" s="14"/>
      <c r="V3929" s="14"/>
      <c r="W3929" s="14"/>
      <c r="X3929" s="14"/>
      <c r="Y3929" s="14"/>
      <c r="Z3929" s="14"/>
      <c r="AA3929" s="14"/>
      <c r="AB3929" s="14"/>
      <c r="AC3929" s="14"/>
      <c r="AD3929" s="14"/>
      <c r="AE3929" s="14"/>
      <c r="AT3929" s="263" t="s">
        <v>188</v>
      </c>
      <c r="AU3929" s="263" t="s">
        <v>82</v>
      </c>
      <c r="AV3929" s="14" t="s">
        <v>82</v>
      </c>
      <c r="AW3929" s="14" t="s">
        <v>30</v>
      </c>
      <c r="AX3929" s="14" t="s">
        <v>73</v>
      </c>
      <c r="AY3929" s="263" t="s">
        <v>129</v>
      </c>
    </row>
    <row r="3930" spans="1:51" s="14" customFormat="1" ht="12">
      <c r="A3930" s="14"/>
      <c r="B3930" s="253"/>
      <c r="C3930" s="254"/>
      <c r="D3930" s="234" t="s">
        <v>188</v>
      </c>
      <c r="E3930" s="255" t="s">
        <v>1</v>
      </c>
      <c r="F3930" s="256" t="s">
        <v>2122</v>
      </c>
      <c r="G3930" s="254"/>
      <c r="H3930" s="257">
        <v>1.827</v>
      </c>
      <c r="I3930" s="258"/>
      <c r="J3930" s="254"/>
      <c r="K3930" s="254"/>
      <c r="L3930" s="259"/>
      <c r="M3930" s="260"/>
      <c r="N3930" s="261"/>
      <c r="O3930" s="261"/>
      <c r="P3930" s="261"/>
      <c r="Q3930" s="261"/>
      <c r="R3930" s="261"/>
      <c r="S3930" s="261"/>
      <c r="T3930" s="262"/>
      <c r="U3930" s="14"/>
      <c r="V3930" s="14"/>
      <c r="W3930" s="14"/>
      <c r="X3930" s="14"/>
      <c r="Y3930" s="14"/>
      <c r="Z3930" s="14"/>
      <c r="AA3930" s="14"/>
      <c r="AB3930" s="14"/>
      <c r="AC3930" s="14"/>
      <c r="AD3930" s="14"/>
      <c r="AE3930" s="14"/>
      <c r="AT3930" s="263" t="s">
        <v>188</v>
      </c>
      <c r="AU3930" s="263" t="s">
        <v>82</v>
      </c>
      <c r="AV3930" s="14" t="s">
        <v>82</v>
      </c>
      <c r="AW3930" s="14" t="s">
        <v>30</v>
      </c>
      <c r="AX3930" s="14" t="s">
        <v>73</v>
      </c>
      <c r="AY3930" s="263" t="s">
        <v>129</v>
      </c>
    </row>
    <row r="3931" spans="1:51" s="14" customFormat="1" ht="12">
      <c r="A3931" s="14"/>
      <c r="B3931" s="253"/>
      <c r="C3931" s="254"/>
      <c r="D3931" s="234" t="s">
        <v>188</v>
      </c>
      <c r="E3931" s="255" t="s">
        <v>1</v>
      </c>
      <c r="F3931" s="256" t="s">
        <v>2068</v>
      </c>
      <c r="G3931" s="254"/>
      <c r="H3931" s="257">
        <v>-1.276</v>
      </c>
      <c r="I3931" s="258"/>
      <c r="J3931" s="254"/>
      <c r="K3931" s="254"/>
      <c r="L3931" s="259"/>
      <c r="M3931" s="260"/>
      <c r="N3931" s="261"/>
      <c r="O3931" s="261"/>
      <c r="P3931" s="261"/>
      <c r="Q3931" s="261"/>
      <c r="R3931" s="261"/>
      <c r="S3931" s="261"/>
      <c r="T3931" s="262"/>
      <c r="U3931" s="14"/>
      <c r="V3931" s="14"/>
      <c r="W3931" s="14"/>
      <c r="X3931" s="14"/>
      <c r="Y3931" s="14"/>
      <c r="Z3931" s="14"/>
      <c r="AA3931" s="14"/>
      <c r="AB3931" s="14"/>
      <c r="AC3931" s="14"/>
      <c r="AD3931" s="14"/>
      <c r="AE3931" s="14"/>
      <c r="AT3931" s="263" t="s">
        <v>188</v>
      </c>
      <c r="AU3931" s="263" t="s">
        <v>82</v>
      </c>
      <c r="AV3931" s="14" t="s">
        <v>82</v>
      </c>
      <c r="AW3931" s="14" t="s">
        <v>30</v>
      </c>
      <c r="AX3931" s="14" t="s">
        <v>73</v>
      </c>
      <c r="AY3931" s="263" t="s">
        <v>129</v>
      </c>
    </row>
    <row r="3932" spans="1:51" s="14" customFormat="1" ht="12">
      <c r="A3932" s="14"/>
      <c r="B3932" s="253"/>
      <c r="C3932" s="254"/>
      <c r="D3932" s="234" t="s">
        <v>188</v>
      </c>
      <c r="E3932" s="255" t="s">
        <v>1</v>
      </c>
      <c r="F3932" s="256" t="s">
        <v>2069</v>
      </c>
      <c r="G3932" s="254"/>
      <c r="H3932" s="257">
        <v>0.709</v>
      </c>
      <c r="I3932" s="258"/>
      <c r="J3932" s="254"/>
      <c r="K3932" s="254"/>
      <c r="L3932" s="259"/>
      <c r="M3932" s="260"/>
      <c r="N3932" s="261"/>
      <c r="O3932" s="261"/>
      <c r="P3932" s="261"/>
      <c r="Q3932" s="261"/>
      <c r="R3932" s="261"/>
      <c r="S3932" s="261"/>
      <c r="T3932" s="262"/>
      <c r="U3932" s="14"/>
      <c r="V3932" s="14"/>
      <c r="W3932" s="14"/>
      <c r="X3932" s="14"/>
      <c r="Y3932" s="14"/>
      <c r="Z3932" s="14"/>
      <c r="AA3932" s="14"/>
      <c r="AB3932" s="14"/>
      <c r="AC3932" s="14"/>
      <c r="AD3932" s="14"/>
      <c r="AE3932" s="14"/>
      <c r="AT3932" s="263" t="s">
        <v>188</v>
      </c>
      <c r="AU3932" s="263" t="s">
        <v>82</v>
      </c>
      <c r="AV3932" s="14" t="s">
        <v>82</v>
      </c>
      <c r="AW3932" s="14" t="s">
        <v>30</v>
      </c>
      <c r="AX3932" s="14" t="s">
        <v>73</v>
      </c>
      <c r="AY3932" s="263" t="s">
        <v>129</v>
      </c>
    </row>
    <row r="3933" spans="1:51" s="13" customFormat="1" ht="12">
      <c r="A3933" s="13"/>
      <c r="B3933" s="243"/>
      <c r="C3933" s="244"/>
      <c r="D3933" s="234" t="s">
        <v>188</v>
      </c>
      <c r="E3933" s="245" t="s">
        <v>1</v>
      </c>
      <c r="F3933" s="246" t="s">
        <v>1181</v>
      </c>
      <c r="G3933" s="244"/>
      <c r="H3933" s="245" t="s">
        <v>1</v>
      </c>
      <c r="I3933" s="247"/>
      <c r="J3933" s="244"/>
      <c r="K3933" s="244"/>
      <c r="L3933" s="248"/>
      <c r="M3933" s="249"/>
      <c r="N3933" s="250"/>
      <c r="O3933" s="250"/>
      <c r="P3933" s="250"/>
      <c r="Q3933" s="250"/>
      <c r="R3933" s="250"/>
      <c r="S3933" s="250"/>
      <c r="T3933" s="251"/>
      <c r="U3933" s="13"/>
      <c r="V3933" s="13"/>
      <c r="W3933" s="13"/>
      <c r="X3933" s="13"/>
      <c r="Y3933" s="13"/>
      <c r="Z3933" s="13"/>
      <c r="AA3933" s="13"/>
      <c r="AB3933" s="13"/>
      <c r="AC3933" s="13"/>
      <c r="AD3933" s="13"/>
      <c r="AE3933" s="13"/>
      <c r="AT3933" s="252" t="s">
        <v>188</v>
      </c>
      <c r="AU3933" s="252" t="s">
        <v>82</v>
      </c>
      <c r="AV3933" s="13" t="s">
        <v>80</v>
      </c>
      <c r="AW3933" s="13" t="s">
        <v>30</v>
      </c>
      <c r="AX3933" s="13" t="s">
        <v>73</v>
      </c>
      <c r="AY3933" s="252" t="s">
        <v>129</v>
      </c>
    </row>
    <row r="3934" spans="1:51" s="14" customFormat="1" ht="12">
      <c r="A3934" s="14"/>
      <c r="B3934" s="253"/>
      <c r="C3934" s="254"/>
      <c r="D3934" s="234" t="s">
        <v>188</v>
      </c>
      <c r="E3934" s="255" t="s">
        <v>1</v>
      </c>
      <c r="F3934" s="256" t="s">
        <v>2123</v>
      </c>
      <c r="G3934" s="254"/>
      <c r="H3934" s="257">
        <v>7.414</v>
      </c>
      <c r="I3934" s="258"/>
      <c r="J3934" s="254"/>
      <c r="K3934" s="254"/>
      <c r="L3934" s="259"/>
      <c r="M3934" s="260"/>
      <c r="N3934" s="261"/>
      <c r="O3934" s="261"/>
      <c r="P3934" s="261"/>
      <c r="Q3934" s="261"/>
      <c r="R3934" s="261"/>
      <c r="S3934" s="261"/>
      <c r="T3934" s="262"/>
      <c r="U3934" s="14"/>
      <c r="V3934" s="14"/>
      <c r="W3934" s="14"/>
      <c r="X3934" s="14"/>
      <c r="Y3934" s="14"/>
      <c r="Z3934" s="14"/>
      <c r="AA3934" s="14"/>
      <c r="AB3934" s="14"/>
      <c r="AC3934" s="14"/>
      <c r="AD3934" s="14"/>
      <c r="AE3934" s="14"/>
      <c r="AT3934" s="263" t="s">
        <v>188</v>
      </c>
      <c r="AU3934" s="263" t="s">
        <v>82</v>
      </c>
      <c r="AV3934" s="14" t="s">
        <v>82</v>
      </c>
      <c r="AW3934" s="14" t="s">
        <v>30</v>
      </c>
      <c r="AX3934" s="14" t="s">
        <v>73</v>
      </c>
      <c r="AY3934" s="263" t="s">
        <v>129</v>
      </c>
    </row>
    <row r="3935" spans="1:51" s="14" customFormat="1" ht="12">
      <c r="A3935" s="14"/>
      <c r="B3935" s="253"/>
      <c r="C3935" s="254"/>
      <c r="D3935" s="234" t="s">
        <v>188</v>
      </c>
      <c r="E3935" s="255" t="s">
        <v>1</v>
      </c>
      <c r="F3935" s="256" t="s">
        <v>2124</v>
      </c>
      <c r="G3935" s="254"/>
      <c r="H3935" s="257">
        <v>7.994</v>
      </c>
      <c r="I3935" s="258"/>
      <c r="J3935" s="254"/>
      <c r="K3935" s="254"/>
      <c r="L3935" s="259"/>
      <c r="M3935" s="260"/>
      <c r="N3935" s="261"/>
      <c r="O3935" s="261"/>
      <c r="P3935" s="261"/>
      <c r="Q3935" s="261"/>
      <c r="R3935" s="261"/>
      <c r="S3935" s="261"/>
      <c r="T3935" s="262"/>
      <c r="U3935" s="14"/>
      <c r="V3935" s="14"/>
      <c r="W3935" s="14"/>
      <c r="X3935" s="14"/>
      <c r="Y3935" s="14"/>
      <c r="Z3935" s="14"/>
      <c r="AA3935" s="14"/>
      <c r="AB3935" s="14"/>
      <c r="AC3935" s="14"/>
      <c r="AD3935" s="14"/>
      <c r="AE3935" s="14"/>
      <c r="AT3935" s="263" t="s">
        <v>188</v>
      </c>
      <c r="AU3935" s="263" t="s">
        <v>82</v>
      </c>
      <c r="AV3935" s="14" t="s">
        <v>82</v>
      </c>
      <c r="AW3935" s="14" t="s">
        <v>30</v>
      </c>
      <c r="AX3935" s="14" t="s">
        <v>73</v>
      </c>
      <c r="AY3935" s="263" t="s">
        <v>129</v>
      </c>
    </row>
    <row r="3936" spans="1:51" s="14" customFormat="1" ht="12">
      <c r="A3936" s="14"/>
      <c r="B3936" s="253"/>
      <c r="C3936" s="254"/>
      <c r="D3936" s="234" t="s">
        <v>188</v>
      </c>
      <c r="E3936" s="255" t="s">
        <v>1</v>
      </c>
      <c r="F3936" s="256" t="s">
        <v>2121</v>
      </c>
      <c r="G3936" s="254"/>
      <c r="H3936" s="257">
        <v>22.33</v>
      </c>
      <c r="I3936" s="258"/>
      <c r="J3936" s="254"/>
      <c r="K3936" s="254"/>
      <c r="L3936" s="259"/>
      <c r="M3936" s="260"/>
      <c r="N3936" s="261"/>
      <c r="O3936" s="261"/>
      <c r="P3936" s="261"/>
      <c r="Q3936" s="261"/>
      <c r="R3936" s="261"/>
      <c r="S3936" s="261"/>
      <c r="T3936" s="262"/>
      <c r="U3936" s="14"/>
      <c r="V3936" s="14"/>
      <c r="W3936" s="14"/>
      <c r="X3936" s="14"/>
      <c r="Y3936" s="14"/>
      <c r="Z3936" s="14"/>
      <c r="AA3936" s="14"/>
      <c r="AB3936" s="14"/>
      <c r="AC3936" s="14"/>
      <c r="AD3936" s="14"/>
      <c r="AE3936" s="14"/>
      <c r="AT3936" s="263" t="s">
        <v>188</v>
      </c>
      <c r="AU3936" s="263" t="s">
        <v>82</v>
      </c>
      <c r="AV3936" s="14" t="s">
        <v>82</v>
      </c>
      <c r="AW3936" s="14" t="s">
        <v>30</v>
      </c>
      <c r="AX3936" s="14" t="s">
        <v>73</v>
      </c>
      <c r="AY3936" s="263" t="s">
        <v>129</v>
      </c>
    </row>
    <row r="3937" spans="1:51" s="14" customFormat="1" ht="12">
      <c r="A3937" s="14"/>
      <c r="B3937" s="253"/>
      <c r="C3937" s="254"/>
      <c r="D3937" s="234" t="s">
        <v>188</v>
      </c>
      <c r="E3937" s="255" t="s">
        <v>1</v>
      </c>
      <c r="F3937" s="256" t="s">
        <v>2064</v>
      </c>
      <c r="G3937" s="254"/>
      <c r="H3937" s="257">
        <v>-1.26</v>
      </c>
      <c r="I3937" s="258"/>
      <c r="J3937" s="254"/>
      <c r="K3937" s="254"/>
      <c r="L3937" s="259"/>
      <c r="M3937" s="260"/>
      <c r="N3937" s="261"/>
      <c r="O3937" s="261"/>
      <c r="P3937" s="261"/>
      <c r="Q3937" s="261"/>
      <c r="R3937" s="261"/>
      <c r="S3937" s="261"/>
      <c r="T3937" s="262"/>
      <c r="U3937" s="14"/>
      <c r="V3937" s="14"/>
      <c r="W3937" s="14"/>
      <c r="X3937" s="14"/>
      <c r="Y3937" s="14"/>
      <c r="Z3937" s="14"/>
      <c r="AA3937" s="14"/>
      <c r="AB3937" s="14"/>
      <c r="AC3937" s="14"/>
      <c r="AD3937" s="14"/>
      <c r="AE3937" s="14"/>
      <c r="AT3937" s="263" t="s">
        <v>188</v>
      </c>
      <c r="AU3937" s="263" t="s">
        <v>82</v>
      </c>
      <c r="AV3937" s="14" t="s">
        <v>82</v>
      </c>
      <c r="AW3937" s="14" t="s">
        <v>30</v>
      </c>
      <c r="AX3937" s="14" t="s">
        <v>73</v>
      </c>
      <c r="AY3937" s="263" t="s">
        <v>129</v>
      </c>
    </row>
    <row r="3938" spans="1:51" s="14" customFormat="1" ht="12">
      <c r="A3938" s="14"/>
      <c r="B3938" s="253"/>
      <c r="C3938" s="254"/>
      <c r="D3938" s="234" t="s">
        <v>188</v>
      </c>
      <c r="E3938" s="255" t="s">
        <v>1</v>
      </c>
      <c r="F3938" s="256" t="s">
        <v>2125</v>
      </c>
      <c r="G3938" s="254"/>
      <c r="H3938" s="257">
        <v>1.89</v>
      </c>
      <c r="I3938" s="258"/>
      <c r="J3938" s="254"/>
      <c r="K3938" s="254"/>
      <c r="L3938" s="259"/>
      <c r="M3938" s="260"/>
      <c r="N3938" s="261"/>
      <c r="O3938" s="261"/>
      <c r="P3938" s="261"/>
      <c r="Q3938" s="261"/>
      <c r="R3938" s="261"/>
      <c r="S3938" s="261"/>
      <c r="T3938" s="262"/>
      <c r="U3938" s="14"/>
      <c r="V3938" s="14"/>
      <c r="W3938" s="14"/>
      <c r="X3938" s="14"/>
      <c r="Y3938" s="14"/>
      <c r="Z3938" s="14"/>
      <c r="AA3938" s="14"/>
      <c r="AB3938" s="14"/>
      <c r="AC3938" s="14"/>
      <c r="AD3938" s="14"/>
      <c r="AE3938" s="14"/>
      <c r="AT3938" s="263" t="s">
        <v>188</v>
      </c>
      <c r="AU3938" s="263" t="s">
        <v>82</v>
      </c>
      <c r="AV3938" s="14" t="s">
        <v>82</v>
      </c>
      <c r="AW3938" s="14" t="s">
        <v>30</v>
      </c>
      <c r="AX3938" s="14" t="s">
        <v>73</v>
      </c>
      <c r="AY3938" s="263" t="s">
        <v>129</v>
      </c>
    </row>
    <row r="3939" spans="1:51" s="14" customFormat="1" ht="12">
      <c r="A3939" s="14"/>
      <c r="B3939" s="253"/>
      <c r="C3939" s="254"/>
      <c r="D3939" s="234" t="s">
        <v>188</v>
      </c>
      <c r="E3939" s="255" t="s">
        <v>1</v>
      </c>
      <c r="F3939" s="256" t="s">
        <v>2083</v>
      </c>
      <c r="G3939" s="254"/>
      <c r="H3939" s="257">
        <v>-2.552</v>
      </c>
      <c r="I3939" s="258"/>
      <c r="J3939" s="254"/>
      <c r="K3939" s="254"/>
      <c r="L3939" s="259"/>
      <c r="M3939" s="260"/>
      <c r="N3939" s="261"/>
      <c r="O3939" s="261"/>
      <c r="P3939" s="261"/>
      <c r="Q3939" s="261"/>
      <c r="R3939" s="261"/>
      <c r="S3939" s="261"/>
      <c r="T3939" s="262"/>
      <c r="U3939" s="14"/>
      <c r="V3939" s="14"/>
      <c r="W3939" s="14"/>
      <c r="X3939" s="14"/>
      <c r="Y3939" s="14"/>
      <c r="Z3939" s="14"/>
      <c r="AA3939" s="14"/>
      <c r="AB3939" s="14"/>
      <c r="AC3939" s="14"/>
      <c r="AD3939" s="14"/>
      <c r="AE3939" s="14"/>
      <c r="AT3939" s="263" t="s">
        <v>188</v>
      </c>
      <c r="AU3939" s="263" t="s">
        <v>82</v>
      </c>
      <c r="AV3939" s="14" t="s">
        <v>82</v>
      </c>
      <c r="AW3939" s="14" t="s">
        <v>30</v>
      </c>
      <c r="AX3939" s="14" t="s">
        <v>73</v>
      </c>
      <c r="AY3939" s="263" t="s">
        <v>129</v>
      </c>
    </row>
    <row r="3940" spans="1:51" s="14" customFormat="1" ht="12">
      <c r="A3940" s="14"/>
      <c r="B3940" s="253"/>
      <c r="C3940" s="254"/>
      <c r="D3940" s="234" t="s">
        <v>188</v>
      </c>
      <c r="E3940" s="255" t="s">
        <v>1</v>
      </c>
      <c r="F3940" s="256" t="s">
        <v>2084</v>
      </c>
      <c r="G3940" s="254"/>
      <c r="H3940" s="257">
        <v>1.418</v>
      </c>
      <c r="I3940" s="258"/>
      <c r="J3940" s="254"/>
      <c r="K3940" s="254"/>
      <c r="L3940" s="259"/>
      <c r="M3940" s="260"/>
      <c r="N3940" s="261"/>
      <c r="O3940" s="261"/>
      <c r="P3940" s="261"/>
      <c r="Q3940" s="261"/>
      <c r="R3940" s="261"/>
      <c r="S3940" s="261"/>
      <c r="T3940" s="262"/>
      <c r="U3940" s="14"/>
      <c r="V3940" s="14"/>
      <c r="W3940" s="14"/>
      <c r="X3940" s="14"/>
      <c r="Y3940" s="14"/>
      <c r="Z3940" s="14"/>
      <c r="AA3940" s="14"/>
      <c r="AB3940" s="14"/>
      <c r="AC3940" s="14"/>
      <c r="AD3940" s="14"/>
      <c r="AE3940" s="14"/>
      <c r="AT3940" s="263" t="s">
        <v>188</v>
      </c>
      <c r="AU3940" s="263" t="s">
        <v>82</v>
      </c>
      <c r="AV3940" s="14" t="s">
        <v>82</v>
      </c>
      <c r="AW3940" s="14" t="s">
        <v>30</v>
      </c>
      <c r="AX3940" s="14" t="s">
        <v>73</v>
      </c>
      <c r="AY3940" s="263" t="s">
        <v>129</v>
      </c>
    </row>
    <row r="3941" spans="1:51" s="13" customFormat="1" ht="12">
      <c r="A3941" s="13"/>
      <c r="B3941" s="243"/>
      <c r="C3941" s="244"/>
      <c r="D3941" s="234" t="s">
        <v>188</v>
      </c>
      <c r="E3941" s="245" t="s">
        <v>1</v>
      </c>
      <c r="F3941" s="246" t="s">
        <v>1182</v>
      </c>
      <c r="G3941" s="244"/>
      <c r="H3941" s="245" t="s">
        <v>1</v>
      </c>
      <c r="I3941" s="247"/>
      <c r="J3941" s="244"/>
      <c r="K3941" s="244"/>
      <c r="L3941" s="248"/>
      <c r="M3941" s="249"/>
      <c r="N3941" s="250"/>
      <c r="O3941" s="250"/>
      <c r="P3941" s="250"/>
      <c r="Q3941" s="250"/>
      <c r="R3941" s="250"/>
      <c r="S3941" s="250"/>
      <c r="T3941" s="251"/>
      <c r="U3941" s="13"/>
      <c r="V3941" s="13"/>
      <c r="W3941" s="13"/>
      <c r="X3941" s="13"/>
      <c r="Y3941" s="13"/>
      <c r="Z3941" s="13"/>
      <c r="AA3941" s="13"/>
      <c r="AB3941" s="13"/>
      <c r="AC3941" s="13"/>
      <c r="AD3941" s="13"/>
      <c r="AE3941" s="13"/>
      <c r="AT3941" s="252" t="s">
        <v>188</v>
      </c>
      <c r="AU3941" s="252" t="s">
        <v>82</v>
      </c>
      <c r="AV3941" s="13" t="s">
        <v>80</v>
      </c>
      <c r="AW3941" s="13" t="s">
        <v>30</v>
      </c>
      <c r="AX3941" s="13" t="s">
        <v>73</v>
      </c>
      <c r="AY3941" s="252" t="s">
        <v>129</v>
      </c>
    </row>
    <row r="3942" spans="1:51" s="14" customFormat="1" ht="12">
      <c r="A3942" s="14"/>
      <c r="B3942" s="253"/>
      <c r="C3942" s="254"/>
      <c r="D3942" s="234" t="s">
        <v>188</v>
      </c>
      <c r="E3942" s="255" t="s">
        <v>1</v>
      </c>
      <c r="F3942" s="256" t="s">
        <v>2123</v>
      </c>
      <c r="G3942" s="254"/>
      <c r="H3942" s="257">
        <v>7.414</v>
      </c>
      <c r="I3942" s="258"/>
      <c r="J3942" s="254"/>
      <c r="K3942" s="254"/>
      <c r="L3942" s="259"/>
      <c r="M3942" s="260"/>
      <c r="N3942" s="261"/>
      <c r="O3942" s="261"/>
      <c r="P3942" s="261"/>
      <c r="Q3942" s="261"/>
      <c r="R3942" s="261"/>
      <c r="S3942" s="261"/>
      <c r="T3942" s="262"/>
      <c r="U3942" s="14"/>
      <c r="V3942" s="14"/>
      <c r="W3942" s="14"/>
      <c r="X3942" s="14"/>
      <c r="Y3942" s="14"/>
      <c r="Z3942" s="14"/>
      <c r="AA3942" s="14"/>
      <c r="AB3942" s="14"/>
      <c r="AC3942" s="14"/>
      <c r="AD3942" s="14"/>
      <c r="AE3942" s="14"/>
      <c r="AT3942" s="263" t="s">
        <v>188</v>
      </c>
      <c r="AU3942" s="263" t="s">
        <v>82</v>
      </c>
      <c r="AV3942" s="14" t="s">
        <v>82</v>
      </c>
      <c r="AW3942" s="14" t="s">
        <v>30</v>
      </c>
      <c r="AX3942" s="14" t="s">
        <v>73</v>
      </c>
      <c r="AY3942" s="263" t="s">
        <v>129</v>
      </c>
    </row>
    <row r="3943" spans="1:51" s="14" customFormat="1" ht="12">
      <c r="A3943" s="14"/>
      <c r="B3943" s="253"/>
      <c r="C3943" s="254"/>
      <c r="D3943" s="234" t="s">
        <v>188</v>
      </c>
      <c r="E3943" s="255" t="s">
        <v>1</v>
      </c>
      <c r="F3943" s="256" t="s">
        <v>2124</v>
      </c>
      <c r="G3943" s="254"/>
      <c r="H3943" s="257">
        <v>7.994</v>
      </c>
      <c r="I3943" s="258"/>
      <c r="J3943" s="254"/>
      <c r="K3943" s="254"/>
      <c r="L3943" s="259"/>
      <c r="M3943" s="260"/>
      <c r="N3943" s="261"/>
      <c r="O3943" s="261"/>
      <c r="P3943" s="261"/>
      <c r="Q3943" s="261"/>
      <c r="R3943" s="261"/>
      <c r="S3943" s="261"/>
      <c r="T3943" s="262"/>
      <c r="U3943" s="14"/>
      <c r="V3943" s="14"/>
      <c r="W3943" s="14"/>
      <c r="X3943" s="14"/>
      <c r="Y3943" s="14"/>
      <c r="Z3943" s="14"/>
      <c r="AA3943" s="14"/>
      <c r="AB3943" s="14"/>
      <c r="AC3943" s="14"/>
      <c r="AD3943" s="14"/>
      <c r="AE3943" s="14"/>
      <c r="AT3943" s="263" t="s">
        <v>188</v>
      </c>
      <c r="AU3943" s="263" t="s">
        <v>82</v>
      </c>
      <c r="AV3943" s="14" t="s">
        <v>82</v>
      </c>
      <c r="AW3943" s="14" t="s">
        <v>30</v>
      </c>
      <c r="AX3943" s="14" t="s">
        <v>73</v>
      </c>
      <c r="AY3943" s="263" t="s">
        <v>129</v>
      </c>
    </row>
    <row r="3944" spans="1:51" s="14" customFormat="1" ht="12">
      <c r="A3944" s="14"/>
      <c r="B3944" s="253"/>
      <c r="C3944" s="254"/>
      <c r="D3944" s="234" t="s">
        <v>188</v>
      </c>
      <c r="E3944" s="255" t="s">
        <v>1</v>
      </c>
      <c r="F3944" s="256" t="s">
        <v>2121</v>
      </c>
      <c r="G3944" s="254"/>
      <c r="H3944" s="257">
        <v>22.33</v>
      </c>
      <c r="I3944" s="258"/>
      <c r="J3944" s="254"/>
      <c r="K3944" s="254"/>
      <c r="L3944" s="259"/>
      <c r="M3944" s="260"/>
      <c r="N3944" s="261"/>
      <c r="O3944" s="261"/>
      <c r="P3944" s="261"/>
      <c r="Q3944" s="261"/>
      <c r="R3944" s="261"/>
      <c r="S3944" s="261"/>
      <c r="T3944" s="262"/>
      <c r="U3944" s="14"/>
      <c r="V3944" s="14"/>
      <c r="W3944" s="14"/>
      <c r="X3944" s="14"/>
      <c r="Y3944" s="14"/>
      <c r="Z3944" s="14"/>
      <c r="AA3944" s="14"/>
      <c r="AB3944" s="14"/>
      <c r="AC3944" s="14"/>
      <c r="AD3944" s="14"/>
      <c r="AE3944" s="14"/>
      <c r="AT3944" s="263" t="s">
        <v>188</v>
      </c>
      <c r="AU3944" s="263" t="s">
        <v>82</v>
      </c>
      <c r="AV3944" s="14" t="s">
        <v>82</v>
      </c>
      <c r="AW3944" s="14" t="s">
        <v>30</v>
      </c>
      <c r="AX3944" s="14" t="s">
        <v>73</v>
      </c>
      <c r="AY3944" s="263" t="s">
        <v>129</v>
      </c>
    </row>
    <row r="3945" spans="1:51" s="14" customFormat="1" ht="12">
      <c r="A3945" s="14"/>
      <c r="B3945" s="253"/>
      <c r="C3945" s="254"/>
      <c r="D3945" s="234" t="s">
        <v>188</v>
      </c>
      <c r="E3945" s="255" t="s">
        <v>1</v>
      </c>
      <c r="F3945" s="256" t="s">
        <v>2064</v>
      </c>
      <c r="G3945" s="254"/>
      <c r="H3945" s="257">
        <v>-1.26</v>
      </c>
      <c r="I3945" s="258"/>
      <c r="J3945" s="254"/>
      <c r="K3945" s="254"/>
      <c r="L3945" s="259"/>
      <c r="M3945" s="260"/>
      <c r="N3945" s="261"/>
      <c r="O3945" s="261"/>
      <c r="P3945" s="261"/>
      <c r="Q3945" s="261"/>
      <c r="R3945" s="261"/>
      <c r="S3945" s="261"/>
      <c r="T3945" s="262"/>
      <c r="U3945" s="14"/>
      <c r="V3945" s="14"/>
      <c r="W3945" s="14"/>
      <c r="X3945" s="14"/>
      <c r="Y3945" s="14"/>
      <c r="Z3945" s="14"/>
      <c r="AA3945" s="14"/>
      <c r="AB3945" s="14"/>
      <c r="AC3945" s="14"/>
      <c r="AD3945" s="14"/>
      <c r="AE3945" s="14"/>
      <c r="AT3945" s="263" t="s">
        <v>188</v>
      </c>
      <c r="AU3945" s="263" t="s">
        <v>82</v>
      </c>
      <c r="AV3945" s="14" t="s">
        <v>82</v>
      </c>
      <c r="AW3945" s="14" t="s">
        <v>30</v>
      </c>
      <c r="AX3945" s="14" t="s">
        <v>73</v>
      </c>
      <c r="AY3945" s="263" t="s">
        <v>129</v>
      </c>
    </row>
    <row r="3946" spans="1:51" s="14" customFormat="1" ht="12">
      <c r="A3946" s="14"/>
      <c r="B3946" s="253"/>
      <c r="C3946" s="254"/>
      <c r="D3946" s="234" t="s">
        <v>188</v>
      </c>
      <c r="E3946" s="255" t="s">
        <v>1</v>
      </c>
      <c r="F3946" s="256" t="s">
        <v>2125</v>
      </c>
      <c r="G3946" s="254"/>
      <c r="H3946" s="257">
        <v>1.89</v>
      </c>
      <c r="I3946" s="258"/>
      <c r="J3946" s="254"/>
      <c r="K3946" s="254"/>
      <c r="L3946" s="259"/>
      <c r="M3946" s="260"/>
      <c r="N3946" s="261"/>
      <c r="O3946" s="261"/>
      <c r="P3946" s="261"/>
      <c r="Q3946" s="261"/>
      <c r="R3946" s="261"/>
      <c r="S3946" s="261"/>
      <c r="T3946" s="262"/>
      <c r="U3946" s="14"/>
      <c r="V3946" s="14"/>
      <c r="W3946" s="14"/>
      <c r="X3946" s="14"/>
      <c r="Y3946" s="14"/>
      <c r="Z3946" s="14"/>
      <c r="AA3946" s="14"/>
      <c r="AB3946" s="14"/>
      <c r="AC3946" s="14"/>
      <c r="AD3946" s="14"/>
      <c r="AE3946" s="14"/>
      <c r="AT3946" s="263" t="s">
        <v>188</v>
      </c>
      <c r="AU3946" s="263" t="s">
        <v>82</v>
      </c>
      <c r="AV3946" s="14" t="s">
        <v>82</v>
      </c>
      <c r="AW3946" s="14" t="s">
        <v>30</v>
      </c>
      <c r="AX3946" s="14" t="s">
        <v>73</v>
      </c>
      <c r="AY3946" s="263" t="s">
        <v>129</v>
      </c>
    </row>
    <row r="3947" spans="1:51" s="14" customFormat="1" ht="12">
      <c r="A3947" s="14"/>
      <c r="B3947" s="253"/>
      <c r="C3947" s="254"/>
      <c r="D3947" s="234" t="s">
        <v>188</v>
      </c>
      <c r="E3947" s="255" t="s">
        <v>1</v>
      </c>
      <c r="F3947" s="256" t="s">
        <v>2083</v>
      </c>
      <c r="G3947" s="254"/>
      <c r="H3947" s="257">
        <v>-2.552</v>
      </c>
      <c r="I3947" s="258"/>
      <c r="J3947" s="254"/>
      <c r="K3947" s="254"/>
      <c r="L3947" s="259"/>
      <c r="M3947" s="260"/>
      <c r="N3947" s="261"/>
      <c r="O3947" s="261"/>
      <c r="P3947" s="261"/>
      <c r="Q3947" s="261"/>
      <c r="R3947" s="261"/>
      <c r="S3947" s="261"/>
      <c r="T3947" s="262"/>
      <c r="U3947" s="14"/>
      <c r="V3947" s="14"/>
      <c r="W3947" s="14"/>
      <c r="X3947" s="14"/>
      <c r="Y3947" s="14"/>
      <c r="Z3947" s="14"/>
      <c r="AA3947" s="14"/>
      <c r="AB3947" s="14"/>
      <c r="AC3947" s="14"/>
      <c r="AD3947" s="14"/>
      <c r="AE3947" s="14"/>
      <c r="AT3947" s="263" t="s">
        <v>188</v>
      </c>
      <c r="AU3947" s="263" t="s">
        <v>82</v>
      </c>
      <c r="AV3947" s="14" t="s">
        <v>82</v>
      </c>
      <c r="AW3947" s="14" t="s">
        <v>30</v>
      </c>
      <c r="AX3947" s="14" t="s">
        <v>73</v>
      </c>
      <c r="AY3947" s="263" t="s">
        <v>129</v>
      </c>
    </row>
    <row r="3948" spans="1:51" s="14" customFormat="1" ht="12">
      <c r="A3948" s="14"/>
      <c r="B3948" s="253"/>
      <c r="C3948" s="254"/>
      <c r="D3948" s="234" t="s">
        <v>188</v>
      </c>
      <c r="E3948" s="255" t="s">
        <v>1</v>
      </c>
      <c r="F3948" s="256" t="s">
        <v>2084</v>
      </c>
      <c r="G3948" s="254"/>
      <c r="H3948" s="257">
        <v>1.418</v>
      </c>
      <c r="I3948" s="258"/>
      <c r="J3948" s="254"/>
      <c r="K3948" s="254"/>
      <c r="L3948" s="259"/>
      <c r="M3948" s="260"/>
      <c r="N3948" s="261"/>
      <c r="O3948" s="261"/>
      <c r="P3948" s="261"/>
      <c r="Q3948" s="261"/>
      <c r="R3948" s="261"/>
      <c r="S3948" s="261"/>
      <c r="T3948" s="262"/>
      <c r="U3948" s="14"/>
      <c r="V3948" s="14"/>
      <c r="W3948" s="14"/>
      <c r="X3948" s="14"/>
      <c r="Y3948" s="14"/>
      <c r="Z3948" s="14"/>
      <c r="AA3948" s="14"/>
      <c r="AB3948" s="14"/>
      <c r="AC3948" s="14"/>
      <c r="AD3948" s="14"/>
      <c r="AE3948" s="14"/>
      <c r="AT3948" s="263" t="s">
        <v>188</v>
      </c>
      <c r="AU3948" s="263" t="s">
        <v>82</v>
      </c>
      <c r="AV3948" s="14" t="s">
        <v>82</v>
      </c>
      <c r="AW3948" s="14" t="s">
        <v>30</v>
      </c>
      <c r="AX3948" s="14" t="s">
        <v>73</v>
      </c>
      <c r="AY3948" s="263" t="s">
        <v>129</v>
      </c>
    </row>
    <row r="3949" spans="1:51" s="13" customFormat="1" ht="12">
      <c r="A3949" s="13"/>
      <c r="B3949" s="243"/>
      <c r="C3949" s="244"/>
      <c r="D3949" s="234" t="s">
        <v>188</v>
      </c>
      <c r="E3949" s="245" t="s">
        <v>1</v>
      </c>
      <c r="F3949" s="246" t="s">
        <v>1183</v>
      </c>
      <c r="G3949" s="244"/>
      <c r="H3949" s="245" t="s">
        <v>1</v>
      </c>
      <c r="I3949" s="247"/>
      <c r="J3949" s="244"/>
      <c r="K3949" s="244"/>
      <c r="L3949" s="248"/>
      <c r="M3949" s="249"/>
      <c r="N3949" s="250"/>
      <c r="O3949" s="250"/>
      <c r="P3949" s="250"/>
      <c r="Q3949" s="250"/>
      <c r="R3949" s="250"/>
      <c r="S3949" s="250"/>
      <c r="T3949" s="251"/>
      <c r="U3949" s="13"/>
      <c r="V3949" s="13"/>
      <c r="W3949" s="13"/>
      <c r="X3949" s="13"/>
      <c r="Y3949" s="13"/>
      <c r="Z3949" s="13"/>
      <c r="AA3949" s="13"/>
      <c r="AB3949" s="13"/>
      <c r="AC3949" s="13"/>
      <c r="AD3949" s="13"/>
      <c r="AE3949" s="13"/>
      <c r="AT3949" s="252" t="s">
        <v>188</v>
      </c>
      <c r="AU3949" s="252" t="s">
        <v>82</v>
      </c>
      <c r="AV3949" s="13" t="s">
        <v>80</v>
      </c>
      <c r="AW3949" s="13" t="s">
        <v>30</v>
      </c>
      <c r="AX3949" s="13" t="s">
        <v>73</v>
      </c>
      <c r="AY3949" s="252" t="s">
        <v>129</v>
      </c>
    </row>
    <row r="3950" spans="1:51" s="14" customFormat="1" ht="12">
      <c r="A3950" s="14"/>
      <c r="B3950" s="253"/>
      <c r="C3950" s="254"/>
      <c r="D3950" s="234" t="s">
        <v>188</v>
      </c>
      <c r="E3950" s="255" t="s">
        <v>1</v>
      </c>
      <c r="F3950" s="256" t="s">
        <v>2126</v>
      </c>
      <c r="G3950" s="254"/>
      <c r="H3950" s="257">
        <v>17.841</v>
      </c>
      <c r="I3950" s="258"/>
      <c r="J3950" s="254"/>
      <c r="K3950" s="254"/>
      <c r="L3950" s="259"/>
      <c r="M3950" s="260"/>
      <c r="N3950" s="261"/>
      <c r="O3950" s="261"/>
      <c r="P3950" s="261"/>
      <c r="Q3950" s="261"/>
      <c r="R3950" s="261"/>
      <c r="S3950" s="261"/>
      <c r="T3950" s="262"/>
      <c r="U3950" s="14"/>
      <c r="V3950" s="14"/>
      <c r="W3950" s="14"/>
      <c r="X3950" s="14"/>
      <c r="Y3950" s="14"/>
      <c r="Z3950" s="14"/>
      <c r="AA3950" s="14"/>
      <c r="AB3950" s="14"/>
      <c r="AC3950" s="14"/>
      <c r="AD3950" s="14"/>
      <c r="AE3950" s="14"/>
      <c r="AT3950" s="263" t="s">
        <v>188</v>
      </c>
      <c r="AU3950" s="263" t="s">
        <v>82</v>
      </c>
      <c r="AV3950" s="14" t="s">
        <v>82</v>
      </c>
      <c r="AW3950" s="14" t="s">
        <v>30</v>
      </c>
      <c r="AX3950" s="14" t="s">
        <v>73</v>
      </c>
      <c r="AY3950" s="263" t="s">
        <v>129</v>
      </c>
    </row>
    <row r="3951" spans="1:51" s="14" customFormat="1" ht="12">
      <c r="A3951" s="14"/>
      <c r="B3951" s="253"/>
      <c r="C3951" s="254"/>
      <c r="D3951" s="234" t="s">
        <v>188</v>
      </c>
      <c r="E3951" s="255" t="s">
        <v>1</v>
      </c>
      <c r="F3951" s="256" t="s">
        <v>2056</v>
      </c>
      <c r="G3951" s="254"/>
      <c r="H3951" s="257">
        <v>-2.52</v>
      </c>
      <c r="I3951" s="258"/>
      <c r="J3951" s="254"/>
      <c r="K3951" s="254"/>
      <c r="L3951" s="259"/>
      <c r="M3951" s="260"/>
      <c r="N3951" s="261"/>
      <c r="O3951" s="261"/>
      <c r="P3951" s="261"/>
      <c r="Q3951" s="261"/>
      <c r="R3951" s="261"/>
      <c r="S3951" s="261"/>
      <c r="T3951" s="262"/>
      <c r="U3951" s="14"/>
      <c r="V3951" s="14"/>
      <c r="W3951" s="14"/>
      <c r="X3951" s="14"/>
      <c r="Y3951" s="14"/>
      <c r="Z3951" s="14"/>
      <c r="AA3951" s="14"/>
      <c r="AB3951" s="14"/>
      <c r="AC3951" s="14"/>
      <c r="AD3951" s="14"/>
      <c r="AE3951" s="14"/>
      <c r="AT3951" s="263" t="s">
        <v>188</v>
      </c>
      <c r="AU3951" s="263" t="s">
        <v>82</v>
      </c>
      <c r="AV3951" s="14" t="s">
        <v>82</v>
      </c>
      <c r="AW3951" s="14" t="s">
        <v>30</v>
      </c>
      <c r="AX3951" s="14" t="s">
        <v>73</v>
      </c>
      <c r="AY3951" s="263" t="s">
        <v>129</v>
      </c>
    </row>
    <row r="3952" spans="1:51" s="14" customFormat="1" ht="12">
      <c r="A3952" s="14"/>
      <c r="B3952" s="253"/>
      <c r="C3952" s="254"/>
      <c r="D3952" s="234" t="s">
        <v>188</v>
      </c>
      <c r="E3952" s="255" t="s">
        <v>1</v>
      </c>
      <c r="F3952" s="256" t="s">
        <v>2127</v>
      </c>
      <c r="G3952" s="254"/>
      <c r="H3952" s="257">
        <v>-7.375</v>
      </c>
      <c r="I3952" s="258"/>
      <c r="J3952" s="254"/>
      <c r="K3952" s="254"/>
      <c r="L3952" s="259"/>
      <c r="M3952" s="260"/>
      <c r="N3952" s="261"/>
      <c r="O3952" s="261"/>
      <c r="P3952" s="261"/>
      <c r="Q3952" s="261"/>
      <c r="R3952" s="261"/>
      <c r="S3952" s="261"/>
      <c r="T3952" s="262"/>
      <c r="U3952" s="14"/>
      <c r="V3952" s="14"/>
      <c r="W3952" s="14"/>
      <c r="X3952" s="14"/>
      <c r="Y3952" s="14"/>
      <c r="Z3952" s="14"/>
      <c r="AA3952" s="14"/>
      <c r="AB3952" s="14"/>
      <c r="AC3952" s="14"/>
      <c r="AD3952" s="14"/>
      <c r="AE3952" s="14"/>
      <c r="AT3952" s="263" t="s">
        <v>188</v>
      </c>
      <c r="AU3952" s="263" t="s">
        <v>82</v>
      </c>
      <c r="AV3952" s="14" t="s">
        <v>82</v>
      </c>
      <c r="AW3952" s="14" t="s">
        <v>30</v>
      </c>
      <c r="AX3952" s="14" t="s">
        <v>73</v>
      </c>
      <c r="AY3952" s="263" t="s">
        <v>129</v>
      </c>
    </row>
    <row r="3953" spans="1:51" s="13" customFormat="1" ht="12">
      <c r="A3953" s="13"/>
      <c r="B3953" s="243"/>
      <c r="C3953" s="244"/>
      <c r="D3953" s="234" t="s">
        <v>188</v>
      </c>
      <c r="E3953" s="245" t="s">
        <v>1</v>
      </c>
      <c r="F3953" s="246" t="s">
        <v>1185</v>
      </c>
      <c r="G3953" s="244"/>
      <c r="H3953" s="245" t="s">
        <v>1</v>
      </c>
      <c r="I3953" s="247"/>
      <c r="J3953" s="244"/>
      <c r="K3953" s="244"/>
      <c r="L3953" s="248"/>
      <c r="M3953" s="249"/>
      <c r="N3953" s="250"/>
      <c r="O3953" s="250"/>
      <c r="P3953" s="250"/>
      <c r="Q3953" s="250"/>
      <c r="R3953" s="250"/>
      <c r="S3953" s="250"/>
      <c r="T3953" s="251"/>
      <c r="U3953" s="13"/>
      <c r="V3953" s="13"/>
      <c r="W3953" s="13"/>
      <c r="X3953" s="13"/>
      <c r="Y3953" s="13"/>
      <c r="Z3953" s="13"/>
      <c r="AA3953" s="13"/>
      <c r="AB3953" s="13"/>
      <c r="AC3953" s="13"/>
      <c r="AD3953" s="13"/>
      <c r="AE3953" s="13"/>
      <c r="AT3953" s="252" t="s">
        <v>188</v>
      </c>
      <c r="AU3953" s="252" t="s">
        <v>82</v>
      </c>
      <c r="AV3953" s="13" t="s">
        <v>80</v>
      </c>
      <c r="AW3953" s="13" t="s">
        <v>30</v>
      </c>
      <c r="AX3953" s="13" t="s">
        <v>73</v>
      </c>
      <c r="AY3953" s="252" t="s">
        <v>129</v>
      </c>
    </row>
    <row r="3954" spans="1:51" s="14" customFormat="1" ht="12">
      <c r="A3954" s="14"/>
      <c r="B3954" s="253"/>
      <c r="C3954" s="254"/>
      <c r="D3954" s="234" t="s">
        <v>188</v>
      </c>
      <c r="E3954" s="255" t="s">
        <v>1</v>
      </c>
      <c r="F3954" s="256" t="s">
        <v>2128</v>
      </c>
      <c r="G3954" s="254"/>
      <c r="H3954" s="257">
        <v>67.888</v>
      </c>
      <c r="I3954" s="258"/>
      <c r="J3954" s="254"/>
      <c r="K3954" s="254"/>
      <c r="L3954" s="259"/>
      <c r="M3954" s="260"/>
      <c r="N3954" s="261"/>
      <c r="O3954" s="261"/>
      <c r="P3954" s="261"/>
      <c r="Q3954" s="261"/>
      <c r="R3954" s="261"/>
      <c r="S3954" s="261"/>
      <c r="T3954" s="262"/>
      <c r="U3954" s="14"/>
      <c r="V3954" s="14"/>
      <c r="W3954" s="14"/>
      <c r="X3954" s="14"/>
      <c r="Y3954" s="14"/>
      <c r="Z3954" s="14"/>
      <c r="AA3954" s="14"/>
      <c r="AB3954" s="14"/>
      <c r="AC3954" s="14"/>
      <c r="AD3954" s="14"/>
      <c r="AE3954" s="14"/>
      <c r="AT3954" s="263" t="s">
        <v>188</v>
      </c>
      <c r="AU3954" s="263" t="s">
        <v>82</v>
      </c>
      <c r="AV3954" s="14" t="s">
        <v>82</v>
      </c>
      <c r="AW3954" s="14" t="s">
        <v>30</v>
      </c>
      <c r="AX3954" s="14" t="s">
        <v>73</v>
      </c>
      <c r="AY3954" s="263" t="s">
        <v>129</v>
      </c>
    </row>
    <row r="3955" spans="1:51" s="14" customFormat="1" ht="12">
      <c r="A3955" s="14"/>
      <c r="B3955" s="253"/>
      <c r="C3955" s="254"/>
      <c r="D3955" s="234" t="s">
        <v>188</v>
      </c>
      <c r="E3955" s="255" t="s">
        <v>1</v>
      </c>
      <c r="F3955" s="256" t="s">
        <v>2074</v>
      </c>
      <c r="G3955" s="254"/>
      <c r="H3955" s="257">
        <v>-10.08</v>
      </c>
      <c r="I3955" s="258"/>
      <c r="J3955" s="254"/>
      <c r="K3955" s="254"/>
      <c r="L3955" s="259"/>
      <c r="M3955" s="260"/>
      <c r="N3955" s="261"/>
      <c r="O3955" s="261"/>
      <c r="P3955" s="261"/>
      <c r="Q3955" s="261"/>
      <c r="R3955" s="261"/>
      <c r="S3955" s="261"/>
      <c r="T3955" s="262"/>
      <c r="U3955" s="14"/>
      <c r="V3955" s="14"/>
      <c r="W3955" s="14"/>
      <c r="X3955" s="14"/>
      <c r="Y3955" s="14"/>
      <c r="Z3955" s="14"/>
      <c r="AA3955" s="14"/>
      <c r="AB3955" s="14"/>
      <c r="AC3955" s="14"/>
      <c r="AD3955" s="14"/>
      <c r="AE3955" s="14"/>
      <c r="AT3955" s="263" t="s">
        <v>188</v>
      </c>
      <c r="AU3955" s="263" t="s">
        <v>82</v>
      </c>
      <c r="AV3955" s="14" t="s">
        <v>82</v>
      </c>
      <c r="AW3955" s="14" t="s">
        <v>30</v>
      </c>
      <c r="AX3955" s="14" t="s">
        <v>73</v>
      </c>
      <c r="AY3955" s="263" t="s">
        <v>129</v>
      </c>
    </row>
    <row r="3956" spans="1:51" s="14" customFormat="1" ht="12">
      <c r="A3956" s="14"/>
      <c r="B3956" s="253"/>
      <c r="C3956" s="254"/>
      <c r="D3956" s="234" t="s">
        <v>188</v>
      </c>
      <c r="E3956" s="255" t="s">
        <v>1</v>
      </c>
      <c r="F3956" s="256" t="s">
        <v>2129</v>
      </c>
      <c r="G3956" s="254"/>
      <c r="H3956" s="257">
        <v>-3.843</v>
      </c>
      <c r="I3956" s="258"/>
      <c r="J3956" s="254"/>
      <c r="K3956" s="254"/>
      <c r="L3956" s="259"/>
      <c r="M3956" s="260"/>
      <c r="N3956" s="261"/>
      <c r="O3956" s="261"/>
      <c r="P3956" s="261"/>
      <c r="Q3956" s="261"/>
      <c r="R3956" s="261"/>
      <c r="S3956" s="261"/>
      <c r="T3956" s="262"/>
      <c r="U3956" s="14"/>
      <c r="V3956" s="14"/>
      <c r="W3956" s="14"/>
      <c r="X3956" s="14"/>
      <c r="Y3956" s="14"/>
      <c r="Z3956" s="14"/>
      <c r="AA3956" s="14"/>
      <c r="AB3956" s="14"/>
      <c r="AC3956" s="14"/>
      <c r="AD3956" s="14"/>
      <c r="AE3956" s="14"/>
      <c r="AT3956" s="263" t="s">
        <v>188</v>
      </c>
      <c r="AU3956" s="263" t="s">
        <v>82</v>
      </c>
      <c r="AV3956" s="14" t="s">
        <v>82</v>
      </c>
      <c r="AW3956" s="14" t="s">
        <v>30</v>
      </c>
      <c r="AX3956" s="14" t="s">
        <v>73</v>
      </c>
      <c r="AY3956" s="263" t="s">
        <v>129</v>
      </c>
    </row>
    <row r="3957" spans="1:51" s="14" customFormat="1" ht="12">
      <c r="A3957" s="14"/>
      <c r="B3957" s="253"/>
      <c r="C3957" s="254"/>
      <c r="D3957" s="234" t="s">
        <v>188</v>
      </c>
      <c r="E3957" s="255" t="s">
        <v>1</v>
      </c>
      <c r="F3957" s="256" t="s">
        <v>2130</v>
      </c>
      <c r="G3957" s="254"/>
      <c r="H3957" s="257">
        <v>-2.573</v>
      </c>
      <c r="I3957" s="258"/>
      <c r="J3957" s="254"/>
      <c r="K3957" s="254"/>
      <c r="L3957" s="259"/>
      <c r="M3957" s="260"/>
      <c r="N3957" s="261"/>
      <c r="O3957" s="261"/>
      <c r="P3957" s="261"/>
      <c r="Q3957" s="261"/>
      <c r="R3957" s="261"/>
      <c r="S3957" s="261"/>
      <c r="T3957" s="262"/>
      <c r="U3957" s="14"/>
      <c r="V3957" s="14"/>
      <c r="W3957" s="14"/>
      <c r="X3957" s="14"/>
      <c r="Y3957" s="14"/>
      <c r="Z3957" s="14"/>
      <c r="AA3957" s="14"/>
      <c r="AB3957" s="14"/>
      <c r="AC3957" s="14"/>
      <c r="AD3957" s="14"/>
      <c r="AE3957" s="14"/>
      <c r="AT3957" s="263" t="s">
        <v>188</v>
      </c>
      <c r="AU3957" s="263" t="s">
        <v>82</v>
      </c>
      <c r="AV3957" s="14" t="s">
        <v>82</v>
      </c>
      <c r="AW3957" s="14" t="s">
        <v>30</v>
      </c>
      <c r="AX3957" s="14" t="s">
        <v>73</v>
      </c>
      <c r="AY3957" s="263" t="s">
        <v>129</v>
      </c>
    </row>
    <row r="3958" spans="1:51" s="14" customFormat="1" ht="12">
      <c r="A3958" s="14"/>
      <c r="B3958" s="253"/>
      <c r="C3958" s="254"/>
      <c r="D3958" s="234" t="s">
        <v>188</v>
      </c>
      <c r="E3958" s="255" t="s">
        <v>1</v>
      </c>
      <c r="F3958" s="256" t="s">
        <v>2131</v>
      </c>
      <c r="G3958" s="254"/>
      <c r="H3958" s="257">
        <v>-21.188</v>
      </c>
      <c r="I3958" s="258"/>
      <c r="J3958" s="254"/>
      <c r="K3958" s="254"/>
      <c r="L3958" s="259"/>
      <c r="M3958" s="260"/>
      <c r="N3958" s="261"/>
      <c r="O3958" s="261"/>
      <c r="P3958" s="261"/>
      <c r="Q3958" s="261"/>
      <c r="R3958" s="261"/>
      <c r="S3958" s="261"/>
      <c r="T3958" s="262"/>
      <c r="U3958" s="14"/>
      <c r="V3958" s="14"/>
      <c r="W3958" s="14"/>
      <c r="X3958" s="14"/>
      <c r="Y3958" s="14"/>
      <c r="Z3958" s="14"/>
      <c r="AA3958" s="14"/>
      <c r="AB3958" s="14"/>
      <c r="AC3958" s="14"/>
      <c r="AD3958" s="14"/>
      <c r="AE3958" s="14"/>
      <c r="AT3958" s="263" t="s">
        <v>188</v>
      </c>
      <c r="AU3958" s="263" t="s">
        <v>82</v>
      </c>
      <c r="AV3958" s="14" t="s">
        <v>82</v>
      </c>
      <c r="AW3958" s="14" t="s">
        <v>30</v>
      </c>
      <c r="AX3958" s="14" t="s">
        <v>73</v>
      </c>
      <c r="AY3958" s="263" t="s">
        <v>129</v>
      </c>
    </row>
    <row r="3959" spans="1:51" s="13" customFormat="1" ht="12">
      <c r="A3959" s="13"/>
      <c r="B3959" s="243"/>
      <c r="C3959" s="244"/>
      <c r="D3959" s="234" t="s">
        <v>188</v>
      </c>
      <c r="E3959" s="245" t="s">
        <v>1</v>
      </c>
      <c r="F3959" s="246" t="s">
        <v>1186</v>
      </c>
      <c r="G3959" s="244"/>
      <c r="H3959" s="245" t="s">
        <v>1</v>
      </c>
      <c r="I3959" s="247"/>
      <c r="J3959" s="244"/>
      <c r="K3959" s="244"/>
      <c r="L3959" s="248"/>
      <c r="M3959" s="249"/>
      <c r="N3959" s="250"/>
      <c r="O3959" s="250"/>
      <c r="P3959" s="250"/>
      <c r="Q3959" s="250"/>
      <c r="R3959" s="250"/>
      <c r="S3959" s="250"/>
      <c r="T3959" s="251"/>
      <c r="U3959" s="13"/>
      <c r="V3959" s="13"/>
      <c r="W3959" s="13"/>
      <c r="X3959" s="13"/>
      <c r="Y3959" s="13"/>
      <c r="Z3959" s="13"/>
      <c r="AA3959" s="13"/>
      <c r="AB3959" s="13"/>
      <c r="AC3959" s="13"/>
      <c r="AD3959" s="13"/>
      <c r="AE3959" s="13"/>
      <c r="AT3959" s="252" t="s">
        <v>188</v>
      </c>
      <c r="AU3959" s="252" t="s">
        <v>82</v>
      </c>
      <c r="AV3959" s="13" t="s">
        <v>80</v>
      </c>
      <c r="AW3959" s="13" t="s">
        <v>30</v>
      </c>
      <c r="AX3959" s="13" t="s">
        <v>73</v>
      </c>
      <c r="AY3959" s="252" t="s">
        <v>129</v>
      </c>
    </row>
    <row r="3960" spans="1:51" s="14" customFormat="1" ht="12">
      <c r="A3960" s="14"/>
      <c r="B3960" s="253"/>
      <c r="C3960" s="254"/>
      <c r="D3960" s="234" t="s">
        <v>188</v>
      </c>
      <c r="E3960" s="255" t="s">
        <v>1</v>
      </c>
      <c r="F3960" s="256" t="s">
        <v>2123</v>
      </c>
      <c r="G3960" s="254"/>
      <c r="H3960" s="257">
        <v>7.414</v>
      </c>
      <c r="I3960" s="258"/>
      <c r="J3960" s="254"/>
      <c r="K3960" s="254"/>
      <c r="L3960" s="259"/>
      <c r="M3960" s="260"/>
      <c r="N3960" s="261"/>
      <c r="O3960" s="261"/>
      <c r="P3960" s="261"/>
      <c r="Q3960" s="261"/>
      <c r="R3960" s="261"/>
      <c r="S3960" s="261"/>
      <c r="T3960" s="262"/>
      <c r="U3960" s="14"/>
      <c r="V3960" s="14"/>
      <c r="W3960" s="14"/>
      <c r="X3960" s="14"/>
      <c r="Y3960" s="14"/>
      <c r="Z3960" s="14"/>
      <c r="AA3960" s="14"/>
      <c r="AB3960" s="14"/>
      <c r="AC3960" s="14"/>
      <c r="AD3960" s="14"/>
      <c r="AE3960" s="14"/>
      <c r="AT3960" s="263" t="s">
        <v>188</v>
      </c>
      <c r="AU3960" s="263" t="s">
        <v>82</v>
      </c>
      <c r="AV3960" s="14" t="s">
        <v>82</v>
      </c>
      <c r="AW3960" s="14" t="s">
        <v>30</v>
      </c>
      <c r="AX3960" s="14" t="s">
        <v>73</v>
      </c>
      <c r="AY3960" s="263" t="s">
        <v>129</v>
      </c>
    </row>
    <row r="3961" spans="1:51" s="14" customFormat="1" ht="12">
      <c r="A3961" s="14"/>
      <c r="B3961" s="253"/>
      <c r="C3961" s="254"/>
      <c r="D3961" s="234" t="s">
        <v>188</v>
      </c>
      <c r="E3961" s="255" t="s">
        <v>1</v>
      </c>
      <c r="F3961" s="256" t="s">
        <v>2124</v>
      </c>
      <c r="G3961" s="254"/>
      <c r="H3961" s="257">
        <v>7.994</v>
      </c>
      <c r="I3961" s="258"/>
      <c r="J3961" s="254"/>
      <c r="K3961" s="254"/>
      <c r="L3961" s="259"/>
      <c r="M3961" s="260"/>
      <c r="N3961" s="261"/>
      <c r="O3961" s="261"/>
      <c r="P3961" s="261"/>
      <c r="Q3961" s="261"/>
      <c r="R3961" s="261"/>
      <c r="S3961" s="261"/>
      <c r="T3961" s="262"/>
      <c r="U3961" s="14"/>
      <c r="V3961" s="14"/>
      <c r="W3961" s="14"/>
      <c r="X3961" s="14"/>
      <c r="Y3961" s="14"/>
      <c r="Z3961" s="14"/>
      <c r="AA3961" s="14"/>
      <c r="AB3961" s="14"/>
      <c r="AC3961" s="14"/>
      <c r="AD3961" s="14"/>
      <c r="AE3961" s="14"/>
      <c r="AT3961" s="263" t="s">
        <v>188</v>
      </c>
      <c r="AU3961" s="263" t="s">
        <v>82</v>
      </c>
      <c r="AV3961" s="14" t="s">
        <v>82</v>
      </c>
      <c r="AW3961" s="14" t="s">
        <v>30</v>
      </c>
      <c r="AX3961" s="14" t="s">
        <v>73</v>
      </c>
      <c r="AY3961" s="263" t="s">
        <v>129</v>
      </c>
    </row>
    <row r="3962" spans="1:51" s="14" customFormat="1" ht="12">
      <c r="A3962" s="14"/>
      <c r="B3962" s="253"/>
      <c r="C3962" s="254"/>
      <c r="D3962" s="234" t="s">
        <v>188</v>
      </c>
      <c r="E3962" s="255" t="s">
        <v>1</v>
      </c>
      <c r="F3962" s="256" t="s">
        <v>2121</v>
      </c>
      <c r="G3962" s="254"/>
      <c r="H3962" s="257">
        <v>22.33</v>
      </c>
      <c r="I3962" s="258"/>
      <c r="J3962" s="254"/>
      <c r="K3962" s="254"/>
      <c r="L3962" s="259"/>
      <c r="M3962" s="260"/>
      <c r="N3962" s="261"/>
      <c r="O3962" s="261"/>
      <c r="P3962" s="261"/>
      <c r="Q3962" s="261"/>
      <c r="R3962" s="261"/>
      <c r="S3962" s="261"/>
      <c r="T3962" s="262"/>
      <c r="U3962" s="14"/>
      <c r="V3962" s="14"/>
      <c r="W3962" s="14"/>
      <c r="X3962" s="14"/>
      <c r="Y3962" s="14"/>
      <c r="Z3962" s="14"/>
      <c r="AA3962" s="14"/>
      <c r="AB3962" s="14"/>
      <c r="AC3962" s="14"/>
      <c r="AD3962" s="14"/>
      <c r="AE3962" s="14"/>
      <c r="AT3962" s="263" t="s">
        <v>188</v>
      </c>
      <c r="AU3962" s="263" t="s">
        <v>82</v>
      </c>
      <c r="AV3962" s="14" t="s">
        <v>82</v>
      </c>
      <c r="AW3962" s="14" t="s">
        <v>30</v>
      </c>
      <c r="AX3962" s="14" t="s">
        <v>73</v>
      </c>
      <c r="AY3962" s="263" t="s">
        <v>129</v>
      </c>
    </row>
    <row r="3963" spans="1:51" s="14" customFormat="1" ht="12">
      <c r="A3963" s="14"/>
      <c r="B3963" s="253"/>
      <c r="C3963" s="254"/>
      <c r="D3963" s="234" t="s">
        <v>188</v>
      </c>
      <c r="E3963" s="255" t="s">
        <v>1</v>
      </c>
      <c r="F3963" s="256" t="s">
        <v>2064</v>
      </c>
      <c r="G3963" s="254"/>
      <c r="H3963" s="257">
        <v>-1.26</v>
      </c>
      <c r="I3963" s="258"/>
      <c r="J3963" s="254"/>
      <c r="K3963" s="254"/>
      <c r="L3963" s="259"/>
      <c r="M3963" s="260"/>
      <c r="N3963" s="261"/>
      <c r="O3963" s="261"/>
      <c r="P3963" s="261"/>
      <c r="Q3963" s="261"/>
      <c r="R3963" s="261"/>
      <c r="S3963" s="261"/>
      <c r="T3963" s="262"/>
      <c r="U3963" s="14"/>
      <c r="V3963" s="14"/>
      <c r="W3963" s="14"/>
      <c r="X3963" s="14"/>
      <c r="Y3963" s="14"/>
      <c r="Z3963" s="14"/>
      <c r="AA3963" s="14"/>
      <c r="AB3963" s="14"/>
      <c r="AC3963" s="14"/>
      <c r="AD3963" s="14"/>
      <c r="AE3963" s="14"/>
      <c r="AT3963" s="263" t="s">
        <v>188</v>
      </c>
      <c r="AU3963" s="263" t="s">
        <v>82</v>
      </c>
      <c r="AV3963" s="14" t="s">
        <v>82</v>
      </c>
      <c r="AW3963" s="14" t="s">
        <v>30</v>
      </c>
      <c r="AX3963" s="14" t="s">
        <v>73</v>
      </c>
      <c r="AY3963" s="263" t="s">
        <v>129</v>
      </c>
    </row>
    <row r="3964" spans="1:51" s="14" customFormat="1" ht="12">
      <c r="A3964" s="14"/>
      <c r="B3964" s="253"/>
      <c r="C3964" s="254"/>
      <c r="D3964" s="234" t="s">
        <v>188</v>
      </c>
      <c r="E3964" s="255" t="s">
        <v>1</v>
      </c>
      <c r="F3964" s="256" t="s">
        <v>2125</v>
      </c>
      <c r="G3964" s="254"/>
      <c r="H3964" s="257">
        <v>1.89</v>
      </c>
      <c r="I3964" s="258"/>
      <c r="J3964" s="254"/>
      <c r="K3964" s="254"/>
      <c r="L3964" s="259"/>
      <c r="M3964" s="260"/>
      <c r="N3964" s="261"/>
      <c r="O3964" s="261"/>
      <c r="P3964" s="261"/>
      <c r="Q3964" s="261"/>
      <c r="R3964" s="261"/>
      <c r="S3964" s="261"/>
      <c r="T3964" s="262"/>
      <c r="U3964" s="14"/>
      <c r="V3964" s="14"/>
      <c r="W3964" s="14"/>
      <c r="X3964" s="14"/>
      <c r="Y3964" s="14"/>
      <c r="Z3964" s="14"/>
      <c r="AA3964" s="14"/>
      <c r="AB3964" s="14"/>
      <c r="AC3964" s="14"/>
      <c r="AD3964" s="14"/>
      <c r="AE3964" s="14"/>
      <c r="AT3964" s="263" t="s">
        <v>188</v>
      </c>
      <c r="AU3964" s="263" t="s">
        <v>82</v>
      </c>
      <c r="AV3964" s="14" t="s">
        <v>82</v>
      </c>
      <c r="AW3964" s="14" t="s">
        <v>30</v>
      </c>
      <c r="AX3964" s="14" t="s">
        <v>73</v>
      </c>
      <c r="AY3964" s="263" t="s">
        <v>129</v>
      </c>
    </row>
    <row r="3965" spans="1:51" s="14" customFormat="1" ht="12">
      <c r="A3965" s="14"/>
      <c r="B3965" s="253"/>
      <c r="C3965" s="254"/>
      <c r="D3965" s="234" t="s">
        <v>188</v>
      </c>
      <c r="E3965" s="255" t="s">
        <v>1</v>
      </c>
      <c r="F3965" s="256" t="s">
        <v>2083</v>
      </c>
      <c r="G3965" s="254"/>
      <c r="H3965" s="257">
        <v>-2.552</v>
      </c>
      <c r="I3965" s="258"/>
      <c r="J3965" s="254"/>
      <c r="K3965" s="254"/>
      <c r="L3965" s="259"/>
      <c r="M3965" s="260"/>
      <c r="N3965" s="261"/>
      <c r="O3965" s="261"/>
      <c r="P3965" s="261"/>
      <c r="Q3965" s="261"/>
      <c r="R3965" s="261"/>
      <c r="S3965" s="261"/>
      <c r="T3965" s="262"/>
      <c r="U3965" s="14"/>
      <c r="V3965" s="14"/>
      <c r="W3965" s="14"/>
      <c r="X3965" s="14"/>
      <c r="Y3965" s="14"/>
      <c r="Z3965" s="14"/>
      <c r="AA3965" s="14"/>
      <c r="AB3965" s="14"/>
      <c r="AC3965" s="14"/>
      <c r="AD3965" s="14"/>
      <c r="AE3965" s="14"/>
      <c r="AT3965" s="263" t="s">
        <v>188</v>
      </c>
      <c r="AU3965" s="263" t="s">
        <v>82</v>
      </c>
      <c r="AV3965" s="14" t="s">
        <v>82</v>
      </c>
      <c r="AW3965" s="14" t="s">
        <v>30</v>
      </c>
      <c r="AX3965" s="14" t="s">
        <v>73</v>
      </c>
      <c r="AY3965" s="263" t="s">
        <v>129</v>
      </c>
    </row>
    <row r="3966" spans="1:51" s="14" customFormat="1" ht="12">
      <c r="A3966" s="14"/>
      <c r="B3966" s="253"/>
      <c r="C3966" s="254"/>
      <c r="D3966" s="234" t="s">
        <v>188</v>
      </c>
      <c r="E3966" s="255" t="s">
        <v>1</v>
      </c>
      <c r="F3966" s="256" t="s">
        <v>2084</v>
      </c>
      <c r="G3966" s="254"/>
      <c r="H3966" s="257">
        <v>1.418</v>
      </c>
      <c r="I3966" s="258"/>
      <c r="J3966" s="254"/>
      <c r="K3966" s="254"/>
      <c r="L3966" s="259"/>
      <c r="M3966" s="260"/>
      <c r="N3966" s="261"/>
      <c r="O3966" s="261"/>
      <c r="P3966" s="261"/>
      <c r="Q3966" s="261"/>
      <c r="R3966" s="261"/>
      <c r="S3966" s="261"/>
      <c r="T3966" s="262"/>
      <c r="U3966" s="14"/>
      <c r="V3966" s="14"/>
      <c r="W3966" s="14"/>
      <c r="X3966" s="14"/>
      <c r="Y3966" s="14"/>
      <c r="Z3966" s="14"/>
      <c r="AA3966" s="14"/>
      <c r="AB3966" s="14"/>
      <c r="AC3966" s="14"/>
      <c r="AD3966" s="14"/>
      <c r="AE3966" s="14"/>
      <c r="AT3966" s="263" t="s">
        <v>188</v>
      </c>
      <c r="AU3966" s="263" t="s">
        <v>82</v>
      </c>
      <c r="AV3966" s="14" t="s">
        <v>82</v>
      </c>
      <c r="AW3966" s="14" t="s">
        <v>30</v>
      </c>
      <c r="AX3966" s="14" t="s">
        <v>73</v>
      </c>
      <c r="AY3966" s="263" t="s">
        <v>129</v>
      </c>
    </row>
    <row r="3967" spans="1:51" s="13" customFormat="1" ht="12">
      <c r="A3967" s="13"/>
      <c r="B3967" s="243"/>
      <c r="C3967" s="244"/>
      <c r="D3967" s="234" t="s">
        <v>188</v>
      </c>
      <c r="E3967" s="245" t="s">
        <v>1</v>
      </c>
      <c r="F3967" s="246" t="s">
        <v>1187</v>
      </c>
      <c r="G3967" s="244"/>
      <c r="H3967" s="245" t="s">
        <v>1</v>
      </c>
      <c r="I3967" s="247"/>
      <c r="J3967" s="244"/>
      <c r="K3967" s="244"/>
      <c r="L3967" s="248"/>
      <c r="M3967" s="249"/>
      <c r="N3967" s="250"/>
      <c r="O3967" s="250"/>
      <c r="P3967" s="250"/>
      <c r="Q3967" s="250"/>
      <c r="R3967" s="250"/>
      <c r="S3967" s="250"/>
      <c r="T3967" s="251"/>
      <c r="U3967" s="13"/>
      <c r="V3967" s="13"/>
      <c r="W3967" s="13"/>
      <c r="X3967" s="13"/>
      <c r="Y3967" s="13"/>
      <c r="Z3967" s="13"/>
      <c r="AA3967" s="13"/>
      <c r="AB3967" s="13"/>
      <c r="AC3967" s="13"/>
      <c r="AD3967" s="13"/>
      <c r="AE3967" s="13"/>
      <c r="AT3967" s="252" t="s">
        <v>188</v>
      </c>
      <c r="AU3967" s="252" t="s">
        <v>82</v>
      </c>
      <c r="AV3967" s="13" t="s">
        <v>80</v>
      </c>
      <c r="AW3967" s="13" t="s">
        <v>30</v>
      </c>
      <c r="AX3967" s="13" t="s">
        <v>73</v>
      </c>
      <c r="AY3967" s="252" t="s">
        <v>129</v>
      </c>
    </row>
    <row r="3968" spans="1:51" s="14" customFormat="1" ht="12">
      <c r="A3968" s="14"/>
      <c r="B3968" s="253"/>
      <c r="C3968" s="254"/>
      <c r="D3968" s="234" t="s">
        <v>188</v>
      </c>
      <c r="E3968" s="255" t="s">
        <v>1</v>
      </c>
      <c r="F3968" s="256" t="s">
        <v>2123</v>
      </c>
      <c r="G3968" s="254"/>
      <c r="H3968" s="257">
        <v>7.414</v>
      </c>
      <c r="I3968" s="258"/>
      <c r="J3968" s="254"/>
      <c r="K3968" s="254"/>
      <c r="L3968" s="259"/>
      <c r="M3968" s="260"/>
      <c r="N3968" s="261"/>
      <c r="O3968" s="261"/>
      <c r="P3968" s="261"/>
      <c r="Q3968" s="261"/>
      <c r="R3968" s="261"/>
      <c r="S3968" s="261"/>
      <c r="T3968" s="262"/>
      <c r="U3968" s="14"/>
      <c r="V3968" s="14"/>
      <c r="W3968" s="14"/>
      <c r="X3968" s="14"/>
      <c r="Y3968" s="14"/>
      <c r="Z3968" s="14"/>
      <c r="AA3968" s="14"/>
      <c r="AB3968" s="14"/>
      <c r="AC3968" s="14"/>
      <c r="AD3968" s="14"/>
      <c r="AE3968" s="14"/>
      <c r="AT3968" s="263" t="s">
        <v>188</v>
      </c>
      <c r="AU3968" s="263" t="s">
        <v>82</v>
      </c>
      <c r="AV3968" s="14" t="s">
        <v>82</v>
      </c>
      <c r="AW3968" s="14" t="s">
        <v>30</v>
      </c>
      <c r="AX3968" s="14" t="s">
        <v>73</v>
      </c>
      <c r="AY3968" s="263" t="s">
        <v>129</v>
      </c>
    </row>
    <row r="3969" spans="1:51" s="14" customFormat="1" ht="12">
      <c r="A3969" s="14"/>
      <c r="B3969" s="253"/>
      <c r="C3969" s="254"/>
      <c r="D3969" s="234" t="s">
        <v>188</v>
      </c>
      <c r="E3969" s="255" t="s">
        <v>1</v>
      </c>
      <c r="F3969" s="256" t="s">
        <v>2124</v>
      </c>
      <c r="G3969" s="254"/>
      <c r="H3969" s="257">
        <v>7.994</v>
      </c>
      <c r="I3969" s="258"/>
      <c r="J3969" s="254"/>
      <c r="K3969" s="254"/>
      <c r="L3969" s="259"/>
      <c r="M3969" s="260"/>
      <c r="N3969" s="261"/>
      <c r="O3969" s="261"/>
      <c r="P3969" s="261"/>
      <c r="Q3969" s="261"/>
      <c r="R3969" s="261"/>
      <c r="S3969" s="261"/>
      <c r="T3969" s="262"/>
      <c r="U3969" s="14"/>
      <c r="V3969" s="14"/>
      <c r="W3969" s="14"/>
      <c r="X3969" s="14"/>
      <c r="Y3969" s="14"/>
      <c r="Z3969" s="14"/>
      <c r="AA3969" s="14"/>
      <c r="AB3969" s="14"/>
      <c r="AC3969" s="14"/>
      <c r="AD3969" s="14"/>
      <c r="AE3969" s="14"/>
      <c r="AT3969" s="263" t="s">
        <v>188</v>
      </c>
      <c r="AU3969" s="263" t="s">
        <v>82</v>
      </c>
      <c r="AV3969" s="14" t="s">
        <v>82</v>
      </c>
      <c r="AW3969" s="14" t="s">
        <v>30</v>
      </c>
      <c r="AX3969" s="14" t="s">
        <v>73</v>
      </c>
      <c r="AY3969" s="263" t="s">
        <v>129</v>
      </c>
    </row>
    <row r="3970" spans="1:51" s="14" customFormat="1" ht="12">
      <c r="A3970" s="14"/>
      <c r="B3970" s="253"/>
      <c r="C3970" s="254"/>
      <c r="D3970" s="234" t="s">
        <v>188</v>
      </c>
      <c r="E3970" s="255" t="s">
        <v>1</v>
      </c>
      <c r="F3970" s="256" t="s">
        <v>2121</v>
      </c>
      <c r="G3970" s="254"/>
      <c r="H3970" s="257">
        <v>22.33</v>
      </c>
      <c r="I3970" s="258"/>
      <c r="J3970" s="254"/>
      <c r="K3970" s="254"/>
      <c r="L3970" s="259"/>
      <c r="M3970" s="260"/>
      <c r="N3970" s="261"/>
      <c r="O3970" s="261"/>
      <c r="P3970" s="261"/>
      <c r="Q3970" s="261"/>
      <c r="R3970" s="261"/>
      <c r="S3970" s="261"/>
      <c r="T3970" s="262"/>
      <c r="U3970" s="14"/>
      <c r="V3970" s="14"/>
      <c r="W3970" s="14"/>
      <c r="X3970" s="14"/>
      <c r="Y3970" s="14"/>
      <c r="Z3970" s="14"/>
      <c r="AA3970" s="14"/>
      <c r="AB3970" s="14"/>
      <c r="AC3970" s="14"/>
      <c r="AD3970" s="14"/>
      <c r="AE3970" s="14"/>
      <c r="AT3970" s="263" t="s">
        <v>188</v>
      </c>
      <c r="AU3970" s="263" t="s">
        <v>82</v>
      </c>
      <c r="AV3970" s="14" t="s">
        <v>82</v>
      </c>
      <c r="AW3970" s="14" t="s">
        <v>30</v>
      </c>
      <c r="AX3970" s="14" t="s">
        <v>73</v>
      </c>
      <c r="AY3970" s="263" t="s">
        <v>129</v>
      </c>
    </row>
    <row r="3971" spans="1:51" s="14" customFormat="1" ht="12">
      <c r="A3971" s="14"/>
      <c r="B3971" s="253"/>
      <c r="C3971" s="254"/>
      <c r="D3971" s="234" t="s">
        <v>188</v>
      </c>
      <c r="E3971" s="255" t="s">
        <v>1</v>
      </c>
      <c r="F3971" s="256" t="s">
        <v>2064</v>
      </c>
      <c r="G3971" s="254"/>
      <c r="H3971" s="257">
        <v>-1.26</v>
      </c>
      <c r="I3971" s="258"/>
      <c r="J3971" s="254"/>
      <c r="K3971" s="254"/>
      <c r="L3971" s="259"/>
      <c r="M3971" s="260"/>
      <c r="N3971" s="261"/>
      <c r="O3971" s="261"/>
      <c r="P3971" s="261"/>
      <c r="Q3971" s="261"/>
      <c r="R3971" s="261"/>
      <c r="S3971" s="261"/>
      <c r="T3971" s="262"/>
      <c r="U3971" s="14"/>
      <c r="V3971" s="14"/>
      <c r="W3971" s="14"/>
      <c r="X3971" s="14"/>
      <c r="Y3971" s="14"/>
      <c r="Z3971" s="14"/>
      <c r="AA3971" s="14"/>
      <c r="AB3971" s="14"/>
      <c r="AC3971" s="14"/>
      <c r="AD3971" s="14"/>
      <c r="AE3971" s="14"/>
      <c r="AT3971" s="263" t="s">
        <v>188</v>
      </c>
      <c r="AU3971" s="263" t="s">
        <v>82</v>
      </c>
      <c r="AV3971" s="14" t="s">
        <v>82</v>
      </c>
      <c r="AW3971" s="14" t="s">
        <v>30</v>
      </c>
      <c r="AX3971" s="14" t="s">
        <v>73</v>
      </c>
      <c r="AY3971" s="263" t="s">
        <v>129</v>
      </c>
    </row>
    <row r="3972" spans="1:51" s="14" customFormat="1" ht="12">
      <c r="A3972" s="14"/>
      <c r="B3972" s="253"/>
      <c r="C3972" s="254"/>
      <c r="D3972" s="234" t="s">
        <v>188</v>
      </c>
      <c r="E3972" s="255" t="s">
        <v>1</v>
      </c>
      <c r="F3972" s="256" t="s">
        <v>2125</v>
      </c>
      <c r="G3972" s="254"/>
      <c r="H3972" s="257">
        <v>1.89</v>
      </c>
      <c r="I3972" s="258"/>
      <c r="J3972" s="254"/>
      <c r="K3972" s="254"/>
      <c r="L3972" s="259"/>
      <c r="M3972" s="260"/>
      <c r="N3972" s="261"/>
      <c r="O3972" s="261"/>
      <c r="P3972" s="261"/>
      <c r="Q3972" s="261"/>
      <c r="R3972" s="261"/>
      <c r="S3972" s="261"/>
      <c r="T3972" s="262"/>
      <c r="U3972" s="14"/>
      <c r="V3972" s="14"/>
      <c r="W3972" s="14"/>
      <c r="X3972" s="14"/>
      <c r="Y3972" s="14"/>
      <c r="Z3972" s="14"/>
      <c r="AA3972" s="14"/>
      <c r="AB3972" s="14"/>
      <c r="AC3972" s="14"/>
      <c r="AD3972" s="14"/>
      <c r="AE3972" s="14"/>
      <c r="AT3972" s="263" t="s">
        <v>188</v>
      </c>
      <c r="AU3972" s="263" t="s">
        <v>82</v>
      </c>
      <c r="AV3972" s="14" t="s">
        <v>82</v>
      </c>
      <c r="AW3972" s="14" t="s">
        <v>30</v>
      </c>
      <c r="AX3972" s="14" t="s">
        <v>73</v>
      </c>
      <c r="AY3972" s="263" t="s">
        <v>129</v>
      </c>
    </row>
    <row r="3973" spans="1:51" s="14" customFormat="1" ht="12">
      <c r="A3973" s="14"/>
      <c r="B3973" s="253"/>
      <c r="C3973" s="254"/>
      <c r="D3973" s="234" t="s">
        <v>188</v>
      </c>
      <c r="E3973" s="255" t="s">
        <v>1</v>
      </c>
      <c r="F3973" s="256" t="s">
        <v>2083</v>
      </c>
      <c r="G3973" s="254"/>
      <c r="H3973" s="257">
        <v>-2.552</v>
      </c>
      <c r="I3973" s="258"/>
      <c r="J3973" s="254"/>
      <c r="K3973" s="254"/>
      <c r="L3973" s="259"/>
      <c r="M3973" s="260"/>
      <c r="N3973" s="261"/>
      <c r="O3973" s="261"/>
      <c r="P3973" s="261"/>
      <c r="Q3973" s="261"/>
      <c r="R3973" s="261"/>
      <c r="S3973" s="261"/>
      <c r="T3973" s="262"/>
      <c r="U3973" s="14"/>
      <c r="V3973" s="14"/>
      <c r="W3973" s="14"/>
      <c r="X3973" s="14"/>
      <c r="Y3973" s="14"/>
      <c r="Z3973" s="14"/>
      <c r="AA3973" s="14"/>
      <c r="AB3973" s="14"/>
      <c r="AC3973" s="14"/>
      <c r="AD3973" s="14"/>
      <c r="AE3973" s="14"/>
      <c r="AT3973" s="263" t="s">
        <v>188</v>
      </c>
      <c r="AU3973" s="263" t="s">
        <v>82</v>
      </c>
      <c r="AV3973" s="14" t="s">
        <v>82</v>
      </c>
      <c r="AW3973" s="14" t="s">
        <v>30</v>
      </c>
      <c r="AX3973" s="14" t="s">
        <v>73</v>
      </c>
      <c r="AY3973" s="263" t="s">
        <v>129</v>
      </c>
    </row>
    <row r="3974" spans="1:51" s="14" customFormat="1" ht="12">
      <c r="A3974" s="14"/>
      <c r="B3974" s="253"/>
      <c r="C3974" s="254"/>
      <c r="D3974" s="234" t="s">
        <v>188</v>
      </c>
      <c r="E3974" s="255" t="s">
        <v>1</v>
      </c>
      <c r="F3974" s="256" t="s">
        <v>2084</v>
      </c>
      <c r="G3974" s="254"/>
      <c r="H3974" s="257">
        <v>1.418</v>
      </c>
      <c r="I3974" s="258"/>
      <c r="J3974" s="254"/>
      <c r="K3974" s="254"/>
      <c r="L3974" s="259"/>
      <c r="M3974" s="260"/>
      <c r="N3974" s="261"/>
      <c r="O3974" s="261"/>
      <c r="P3974" s="261"/>
      <c r="Q3974" s="261"/>
      <c r="R3974" s="261"/>
      <c r="S3974" s="261"/>
      <c r="T3974" s="262"/>
      <c r="U3974" s="14"/>
      <c r="V3974" s="14"/>
      <c r="W3974" s="14"/>
      <c r="X3974" s="14"/>
      <c r="Y3974" s="14"/>
      <c r="Z3974" s="14"/>
      <c r="AA3974" s="14"/>
      <c r="AB3974" s="14"/>
      <c r="AC3974" s="14"/>
      <c r="AD3974" s="14"/>
      <c r="AE3974" s="14"/>
      <c r="AT3974" s="263" t="s">
        <v>188</v>
      </c>
      <c r="AU3974" s="263" t="s">
        <v>82</v>
      </c>
      <c r="AV3974" s="14" t="s">
        <v>82</v>
      </c>
      <c r="AW3974" s="14" t="s">
        <v>30</v>
      </c>
      <c r="AX3974" s="14" t="s">
        <v>73</v>
      </c>
      <c r="AY3974" s="263" t="s">
        <v>129</v>
      </c>
    </row>
    <row r="3975" spans="1:51" s="13" customFormat="1" ht="12">
      <c r="A3975" s="13"/>
      <c r="B3975" s="243"/>
      <c r="C3975" s="244"/>
      <c r="D3975" s="234" t="s">
        <v>188</v>
      </c>
      <c r="E3975" s="245" t="s">
        <v>1</v>
      </c>
      <c r="F3975" s="246" t="s">
        <v>1188</v>
      </c>
      <c r="G3975" s="244"/>
      <c r="H3975" s="245" t="s">
        <v>1</v>
      </c>
      <c r="I3975" s="247"/>
      <c r="J3975" s="244"/>
      <c r="K3975" s="244"/>
      <c r="L3975" s="248"/>
      <c r="M3975" s="249"/>
      <c r="N3975" s="250"/>
      <c r="O3975" s="250"/>
      <c r="P3975" s="250"/>
      <c r="Q3975" s="250"/>
      <c r="R3975" s="250"/>
      <c r="S3975" s="250"/>
      <c r="T3975" s="251"/>
      <c r="U3975" s="13"/>
      <c r="V3975" s="13"/>
      <c r="W3975" s="13"/>
      <c r="X3975" s="13"/>
      <c r="Y3975" s="13"/>
      <c r="Z3975" s="13"/>
      <c r="AA3975" s="13"/>
      <c r="AB3975" s="13"/>
      <c r="AC3975" s="13"/>
      <c r="AD3975" s="13"/>
      <c r="AE3975" s="13"/>
      <c r="AT3975" s="252" t="s">
        <v>188</v>
      </c>
      <c r="AU3975" s="252" t="s">
        <v>82</v>
      </c>
      <c r="AV3975" s="13" t="s">
        <v>80</v>
      </c>
      <c r="AW3975" s="13" t="s">
        <v>30</v>
      </c>
      <c r="AX3975" s="13" t="s">
        <v>73</v>
      </c>
      <c r="AY3975" s="252" t="s">
        <v>129</v>
      </c>
    </row>
    <row r="3976" spans="1:51" s="14" customFormat="1" ht="12">
      <c r="A3976" s="14"/>
      <c r="B3976" s="253"/>
      <c r="C3976" s="254"/>
      <c r="D3976" s="234" t="s">
        <v>188</v>
      </c>
      <c r="E3976" s="255" t="s">
        <v>1</v>
      </c>
      <c r="F3976" s="256" t="s">
        <v>2119</v>
      </c>
      <c r="G3976" s="254"/>
      <c r="H3976" s="257">
        <v>7.253</v>
      </c>
      <c r="I3976" s="258"/>
      <c r="J3976" s="254"/>
      <c r="K3976" s="254"/>
      <c r="L3976" s="259"/>
      <c r="M3976" s="260"/>
      <c r="N3976" s="261"/>
      <c r="O3976" s="261"/>
      <c r="P3976" s="261"/>
      <c r="Q3976" s="261"/>
      <c r="R3976" s="261"/>
      <c r="S3976" s="261"/>
      <c r="T3976" s="262"/>
      <c r="U3976" s="14"/>
      <c r="V3976" s="14"/>
      <c r="W3976" s="14"/>
      <c r="X3976" s="14"/>
      <c r="Y3976" s="14"/>
      <c r="Z3976" s="14"/>
      <c r="AA3976" s="14"/>
      <c r="AB3976" s="14"/>
      <c r="AC3976" s="14"/>
      <c r="AD3976" s="14"/>
      <c r="AE3976" s="14"/>
      <c r="AT3976" s="263" t="s">
        <v>188</v>
      </c>
      <c r="AU3976" s="263" t="s">
        <v>82</v>
      </c>
      <c r="AV3976" s="14" t="s">
        <v>82</v>
      </c>
      <c r="AW3976" s="14" t="s">
        <v>30</v>
      </c>
      <c r="AX3976" s="14" t="s">
        <v>73</v>
      </c>
      <c r="AY3976" s="263" t="s">
        <v>129</v>
      </c>
    </row>
    <row r="3977" spans="1:51" s="14" customFormat="1" ht="12">
      <c r="A3977" s="14"/>
      <c r="B3977" s="253"/>
      <c r="C3977" s="254"/>
      <c r="D3977" s="234" t="s">
        <v>188</v>
      </c>
      <c r="E3977" s="255" t="s">
        <v>1</v>
      </c>
      <c r="F3977" s="256" t="s">
        <v>2120</v>
      </c>
      <c r="G3977" s="254"/>
      <c r="H3977" s="257">
        <v>7.82</v>
      </c>
      <c r="I3977" s="258"/>
      <c r="J3977" s="254"/>
      <c r="K3977" s="254"/>
      <c r="L3977" s="259"/>
      <c r="M3977" s="260"/>
      <c r="N3977" s="261"/>
      <c r="O3977" s="261"/>
      <c r="P3977" s="261"/>
      <c r="Q3977" s="261"/>
      <c r="R3977" s="261"/>
      <c r="S3977" s="261"/>
      <c r="T3977" s="262"/>
      <c r="U3977" s="14"/>
      <c r="V3977" s="14"/>
      <c r="W3977" s="14"/>
      <c r="X3977" s="14"/>
      <c r="Y3977" s="14"/>
      <c r="Z3977" s="14"/>
      <c r="AA3977" s="14"/>
      <c r="AB3977" s="14"/>
      <c r="AC3977" s="14"/>
      <c r="AD3977" s="14"/>
      <c r="AE3977" s="14"/>
      <c r="AT3977" s="263" t="s">
        <v>188</v>
      </c>
      <c r="AU3977" s="263" t="s">
        <v>82</v>
      </c>
      <c r="AV3977" s="14" t="s">
        <v>82</v>
      </c>
      <c r="AW3977" s="14" t="s">
        <v>30</v>
      </c>
      <c r="AX3977" s="14" t="s">
        <v>73</v>
      </c>
      <c r="AY3977" s="263" t="s">
        <v>129</v>
      </c>
    </row>
    <row r="3978" spans="1:51" s="14" customFormat="1" ht="12">
      <c r="A3978" s="14"/>
      <c r="B3978" s="253"/>
      <c r="C3978" s="254"/>
      <c r="D3978" s="234" t="s">
        <v>188</v>
      </c>
      <c r="E3978" s="255" t="s">
        <v>1</v>
      </c>
      <c r="F3978" s="256" t="s">
        <v>2121</v>
      </c>
      <c r="G3978" s="254"/>
      <c r="H3978" s="257">
        <v>22.33</v>
      </c>
      <c r="I3978" s="258"/>
      <c r="J3978" s="254"/>
      <c r="K3978" s="254"/>
      <c r="L3978" s="259"/>
      <c r="M3978" s="260"/>
      <c r="N3978" s="261"/>
      <c r="O3978" s="261"/>
      <c r="P3978" s="261"/>
      <c r="Q3978" s="261"/>
      <c r="R3978" s="261"/>
      <c r="S3978" s="261"/>
      <c r="T3978" s="262"/>
      <c r="U3978" s="14"/>
      <c r="V3978" s="14"/>
      <c r="W3978" s="14"/>
      <c r="X3978" s="14"/>
      <c r="Y3978" s="14"/>
      <c r="Z3978" s="14"/>
      <c r="AA3978" s="14"/>
      <c r="AB3978" s="14"/>
      <c r="AC3978" s="14"/>
      <c r="AD3978" s="14"/>
      <c r="AE3978" s="14"/>
      <c r="AT3978" s="263" t="s">
        <v>188</v>
      </c>
      <c r="AU3978" s="263" t="s">
        <v>82</v>
      </c>
      <c r="AV3978" s="14" t="s">
        <v>82</v>
      </c>
      <c r="AW3978" s="14" t="s">
        <v>30</v>
      </c>
      <c r="AX3978" s="14" t="s">
        <v>73</v>
      </c>
      <c r="AY3978" s="263" t="s">
        <v>129</v>
      </c>
    </row>
    <row r="3979" spans="1:51" s="14" customFormat="1" ht="12">
      <c r="A3979" s="14"/>
      <c r="B3979" s="253"/>
      <c r="C3979" s="254"/>
      <c r="D3979" s="234" t="s">
        <v>188</v>
      </c>
      <c r="E3979" s="255" t="s">
        <v>1</v>
      </c>
      <c r="F3979" s="256" t="s">
        <v>2064</v>
      </c>
      <c r="G3979" s="254"/>
      <c r="H3979" s="257">
        <v>-1.26</v>
      </c>
      <c r="I3979" s="258"/>
      <c r="J3979" s="254"/>
      <c r="K3979" s="254"/>
      <c r="L3979" s="259"/>
      <c r="M3979" s="260"/>
      <c r="N3979" s="261"/>
      <c r="O3979" s="261"/>
      <c r="P3979" s="261"/>
      <c r="Q3979" s="261"/>
      <c r="R3979" s="261"/>
      <c r="S3979" s="261"/>
      <c r="T3979" s="262"/>
      <c r="U3979" s="14"/>
      <c r="V3979" s="14"/>
      <c r="W3979" s="14"/>
      <c r="X3979" s="14"/>
      <c r="Y3979" s="14"/>
      <c r="Z3979" s="14"/>
      <c r="AA3979" s="14"/>
      <c r="AB3979" s="14"/>
      <c r="AC3979" s="14"/>
      <c r="AD3979" s="14"/>
      <c r="AE3979" s="14"/>
      <c r="AT3979" s="263" t="s">
        <v>188</v>
      </c>
      <c r="AU3979" s="263" t="s">
        <v>82</v>
      </c>
      <c r="AV3979" s="14" t="s">
        <v>82</v>
      </c>
      <c r="AW3979" s="14" t="s">
        <v>30</v>
      </c>
      <c r="AX3979" s="14" t="s">
        <v>73</v>
      </c>
      <c r="AY3979" s="263" t="s">
        <v>129</v>
      </c>
    </row>
    <row r="3980" spans="1:51" s="14" customFormat="1" ht="12">
      <c r="A3980" s="14"/>
      <c r="B3980" s="253"/>
      <c r="C3980" s="254"/>
      <c r="D3980" s="234" t="s">
        <v>188</v>
      </c>
      <c r="E3980" s="255" t="s">
        <v>1</v>
      </c>
      <c r="F3980" s="256" t="s">
        <v>2132</v>
      </c>
      <c r="G3980" s="254"/>
      <c r="H3980" s="257">
        <v>1.838</v>
      </c>
      <c r="I3980" s="258"/>
      <c r="J3980" s="254"/>
      <c r="K3980" s="254"/>
      <c r="L3980" s="259"/>
      <c r="M3980" s="260"/>
      <c r="N3980" s="261"/>
      <c r="O3980" s="261"/>
      <c r="P3980" s="261"/>
      <c r="Q3980" s="261"/>
      <c r="R3980" s="261"/>
      <c r="S3980" s="261"/>
      <c r="T3980" s="262"/>
      <c r="U3980" s="14"/>
      <c r="V3980" s="14"/>
      <c r="W3980" s="14"/>
      <c r="X3980" s="14"/>
      <c r="Y3980" s="14"/>
      <c r="Z3980" s="14"/>
      <c r="AA3980" s="14"/>
      <c r="AB3980" s="14"/>
      <c r="AC3980" s="14"/>
      <c r="AD3980" s="14"/>
      <c r="AE3980" s="14"/>
      <c r="AT3980" s="263" t="s">
        <v>188</v>
      </c>
      <c r="AU3980" s="263" t="s">
        <v>82</v>
      </c>
      <c r="AV3980" s="14" t="s">
        <v>82</v>
      </c>
      <c r="AW3980" s="14" t="s">
        <v>30</v>
      </c>
      <c r="AX3980" s="14" t="s">
        <v>73</v>
      </c>
      <c r="AY3980" s="263" t="s">
        <v>129</v>
      </c>
    </row>
    <row r="3981" spans="1:51" s="14" customFormat="1" ht="12">
      <c r="A3981" s="14"/>
      <c r="B3981" s="253"/>
      <c r="C3981" s="254"/>
      <c r="D3981" s="234" t="s">
        <v>188</v>
      </c>
      <c r="E3981" s="255" t="s">
        <v>1</v>
      </c>
      <c r="F3981" s="256" t="s">
        <v>2068</v>
      </c>
      <c r="G3981" s="254"/>
      <c r="H3981" s="257">
        <v>-1.276</v>
      </c>
      <c r="I3981" s="258"/>
      <c r="J3981" s="254"/>
      <c r="K3981" s="254"/>
      <c r="L3981" s="259"/>
      <c r="M3981" s="260"/>
      <c r="N3981" s="261"/>
      <c r="O3981" s="261"/>
      <c r="P3981" s="261"/>
      <c r="Q3981" s="261"/>
      <c r="R3981" s="261"/>
      <c r="S3981" s="261"/>
      <c r="T3981" s="262"/>
      <c r="U3981" s="14"/>
      <c r="V3981" s="14"/>
      <c r="W3981" s="14"/>
      <c r="X3981" s="14"/>
      <c r="Y3981" s="14"/>
      <c r="Z3981" s="14"/>
      <c r="AA3981" s="14"/>
      <c r="AB3981" s="14"/>
      <c r="AC3981" s="14"/>
      <c r="AD3981" s="14"/>
      <c r="AE3981" s="14"/>
      <c r="AT3981" s="263" t="s">
        <v>188</v>
      </c>
      <c r="AU3981" s="263" t="s">
        <v>82</v>
      </c>
      <c r="AV3981" s="14" t="s">
        <v>82</v>
      </c>
      <c r="AW3981" s="14" t="s">
        <v>30</v>
      </c>
      <c r="AX3981" s="14" t="s">
        <v>73</v>
      </c>
      <c r="AY3981" s="263" t="s">
        <v>129</v>
      </c>
    </row>
    <row r="3982" spans="1:51" s="14" customFormat="1" ht="12">
      <c r="A3982" s="14"/>
      <c r="B3982" s="253"/>
      <c r="C3982" s="254"/>
      <c r="D3982" s="234" t="s">
        <v>188</v>
      </c>
      <c r="E3982" s="255" t="s">
        <v>1</v>
      </c>
      <c r="F3982" s="256" t="s">
        <v>2069</v>
      </c>
      <c r="G3982" s="254"/>
      <c r="H3982" s="257">
        <v>0.709</v>
      </c>
      <c r="I3982" s="258"/>
      <c r="J3982" s="254"/>
      <c r="K3982" s="254"/>
      <c r="L3982" s="259"/>
      <c r="M3982" s="260"/>
      <c r="N3982" s="261"/>
      <c r="O3982" s="261"/>
      <c r="P3982" s="261"/>
      <c r="Q3982" s="261"/>
      <c r="R3982" s="261"/>
      <c r="S3982" s="261"/>
      <c r="T3982" s="262"/>
      <c r="U3982" s="14"/>
      <c r="V3982" s="14"/>
      <c r="W3982" s="14"/>
      <c r="X3982" s="14"/>
      <c r="Y3982" s="14"/>
      <c r="Z3982" s="14"/>
      <c r="AA3982" s="14"/>
      <c r="AB3982" s="14"/>
      <c r="AC3982" s="14"/>
      <c r="AD3982" s="14"/>
      <c r="AE3982" s="14"/>
      <c r="AT3982" s="263" t="s">
        <v>188</v>
      </c>
      <c r="AU3982" s="263" t="s">
        <v>82</v>
      </c>
      <c r="AV3982" s="14" t="s">
        <v>82</v>
      </c>
      <c r="AW3982" s="14" t="s">
        <v>30</v>
      </c>
      <c r="AX3982" s="14" t="s">
        <v>73</v>
      </c>
      <c r="AY3982" s="263" t="s">
        <v>129</v>
      </c>
    </row>
    <row r="3983" spans="1:51" s="13" customFormat="1" ht="12">
      <c r="A3983" s="13"/>
      <c r="B3983" s="243"/>
      <c r="C3983" s="244"/>
      <c r="D3983" s="234" t="s">
        <v>188</v>
      </c>
      <c r="E3983" s="245" t="s">
        <v>1</v>
      </c>
      <c r="F3983" s="246" t="s">
        <v>1189</v>
      </c>
      <c r="G3983" s="244"/>
      <c r="H3983" s="245" t="s">
        <v>1</v>
      </c>
      <c r="I3983" s="247"/>
      <c r="J3983" s="244"/>
      <c r="K3983" s="244"/>
      <c r="L3983" s="248"/>
      <c r="M3983" s="249"/>
      <c r="N3983" s="250"/>
      <c r="O3983" s="250"/>
      <c r="P3983" s="250"/>
      <c r="Q3983" s="250"/>
      <c r="R3983" s="250"/>
      <c r="S3983" s="250"/>
      <c r="T3983" s="251"/>
      <c r="U3983" s="13"/>
      <c r="V3983" s="13"/>
      <c r="W3983" s="13"/>
      <c r="X3983" s="13"/>
      <c r="Y3983" s="13"/>
      <c r="Z3983" s="13"/>
      <c r="AA3983" s="13"/>
      <c r="AB3983" s="13"/>
      <c r="AC3983" s="13"/>
      <c r="AD3983" s="13"/>
      <c r="AE3983" s="13"/>
      <c r="AT3983" s="252" t="s">
        <v>188</v>
      </c>
      <c r="AU3983" s="252" t="s">
        <v>82</v>
      </c>
      <c r="AV3983" s="13" t="s">
        <v>80</v>
      </c>
      <c r="AW3983" s="13" t="s">
        <v>30</v>
      </c>
      <c r="AX3983" s="13" t="s">
        <v>73</v>
      </c>
      <c r="AY3983" s="252" t="s">
        <v>129</v>
      </c>
    </row>
    <row r="3984" spans="1:51" s="14" customFormat="1" ht="12">
      <c r="A3984" s="14"/>
      <c r="B3984" s="253"/>
      <c r="C3984" s="254"/>
      <c r="D3984" s="234" t="s">
        <v>188</v>
      </c>
      <c r="E3984" s="255" t="s">
        <v>1</v>
      </c>
      <c r="F3984" s="256" t="s">
        <v>2123</v>
      </c>
      <c r="G3984" s="254"/>
      <c r="H3984" s="257">
        <v>7.414</v>
      </c>
      <c r="I3984" s="258"/>
      <c r="J3984" s="254"/>
      <c r="K3984" s="254"/>
      <c r="L3984" s="259"/>
      <c r="M3984" s="260"/>
      <c r="N3984" s="261"/>
      <c r="O3984" s="261"/>
      <c r="P3984" s="261"/>
      <c r="Q3984" s="261"/>
      <c r="R3984" s="261"/>
      <c r="S3984" s="261"/>
      <c r="T3984" s="262"/>
      <c r="U3984" s="14"/>
      <c r="V3984" s="14"/>
      <c r="W3984" s="14"/>
      <c r="X3984" s="14"/>
      <c r="Y3984" s="14"/>
      <c r="Z3984" s="14"/>
      <c r="AA3984" s="14"/>
      <c r="AB3984" s="14"/>
      <c r="AC3984" s="14"/>
      <c r="AD3984" s="14"/>
      <c r="AE3984" s="14"/>
      <c r="AT3984" s="263" t="s">
        <v>188</v>
      </c>
      <c r="AU3984" s="263" t="s">
        <v>82</v>
      </c>
      <c r="AV3984" s="14" t="s">
        <v>82</v>
      </c>
      <c r="AW3984" s="14" t="s">
        <v>30</v>
      </c>
      <c r="AX3984" s="14" t="s">
        <v>73</v>
      </c>
      <c r="AY3984" s="263" t="s">
        <v>129</v>
      </c>
    </row>
    <row r="3985" spans="1:51" s="14" customFormat="1" ht="12">
      <c r="A3985" s="14"/>
      <c r="B3985" s="253"/>
      <c r="C3985" s="254"/>
      <c r="D3985" s="234" t="s">
        <v>188</v>
      </c>
      <c r="E3985" s="255" t="s">
        <v>1</v>
      </c>
      <c r="F3985" s="256" t="s">
        <v>2124</v>
      </c>
      <c r="G3985" s="254"/>
      <c r="H3985" s="257">
        <v>7.994</v>
      </c>
      <c r="I3985" s="258"/>
      <c r="J3985" s="254"/>
      <c r="K3985" s="254"/>
      <c r="L3985" s="259"/>
      <c r="M3985" s="260"/>
      <c r="N3985" s="261"/>
      <c r="O3985" s="261"/>
      <c r="P3985" s="261"/>
      <c r="Q3985" s="261"/>
      <c r="R3985" s="261"/>
      <c r="S3985" s="261"/>
      <c r="T3985" s="262"/>
      <c r="U3985" s="14"/>
      <c r="V3985" s="14"/>
      <c r="W3985" s="14"/>
      <c r="X3985" s="14"/>
      <c r="Y3985" s="14"/>
      <c r="Z3985" s="14"/>
      <c r="AA3985" s="14"/>
      <c r="AB3985" s="14"/>
      <c r="AC3985" s="14"/>
      <c r="AD3985" s="14"/>
      <c r="AE3985" s="14"/>
      <c r="AT3985" s="263" t="s">
        <v>188</v>
      </c>
      <c r="AU3985" s="263" t="s">
        <v>82</v>
      </c>
      <c r="AV3985" s="14" t="s">
        <v>82</v>
      </c>
      <c r="AW3985" s="14" t="s">
        <v>30</v>
      </c>
      <c r="AX3985" s="14" t="s">
        <v>73</v>
      </c>
      <c r="AY3985" s="263" t="s">
        <v>129</v>
      </c>
    </row>
    <row r="3986" spans="1:51" s="14" customFormat="1" ht="12">
      <c r="A3986" s="14"/>
      <c r="B3986" s="253"/>
      <c r="C3986" s="254"/>
      <c r="D3986" s="234" t="s">
        <v>188</v>
      </c>
      <c r="E3986" s="255" t="s">
        <v>1</v>
      </c>
      <c r="F3986" s="256" t="s">
        <v>2121</v>
      </c>
      <c r="G3986" s="254"/>
      <c r="H3986" s="257">
        <v>22.33</v>
      </c>
      <c r="I3986" s="258"/>
      <c r="J3986" s="254"/>
      <c r="K3986" s="254"/>
      <c r="L3986" s="259"/>
      <c r="M3986" s="260"/>
      <c r="N3986" s="261"/>
      <c r="O3986" s="261"/>
      <c r="P3986" s="261"/>
      <c r="Q3986" s="261"/>
      <c r="R3986" s="261"/>
      <c r="S3986" s="261"/>
      <c r="T3986" s="262"/>
      <c r="U3986" s="14"/>
      <c r="V3986" s="14"/>
      <c r="W3986" s="14"/>
      <c r="X3986" s="14"/>
      <c r="Y3986" s="14"/>
      <c r="Z3986" s="14"/>
      <c r="AA3986" s="14"/>
      <c r="AB3986" s="14"/>
      <c r="AC3986" s="14"/>
      <c r="AD3986" s="14"/>
      <c r="AE3986" s="14"/>
      <c r="AT3986" s="263" t="s">
        <v>188</v>
      </c>
      <c r="AU3986" s="263" t="s">
        <v>82</v>
      </c>
      <c r="AV3986" s="14" t="s">
        <v>82</v>
      </c>
      <c r="AW3986" s="14" t="s">
        <v>30</v>
      </c>
      <c r="AX3986" s="14" t="s">
        <v>73</v>
      </c>
      <c r="AY3986" s="263" t="s">
        <v>129</v>
      </c>
    </row>
    <row r="3987" spans="1:51" s="14" customFormat="1" ht="12">
      <c r="A3987" s="14"/>
      <c r="B3987" s="253"/>
      <c r="C3987" s="254"/>
      <c r="D3987" s="234" t="s">
        <v>188</v>
      </c>
      <c r="E3987" s="255" t="s">
        <v>1</v>
      </c>
      <c r="F3987" s="256" t="s">
        <v>2064</v>
      </c>
      <c r="G3987" s="254"/>
      <c r="H3987" s="257">
        <v>-1.26</v>
      </c>
      <c r="I3987" s="258"/>
      <c r="J3987" s="254"/>
      <c r="K3987" s="254"/>
      <c r="L3987" s="259"/>
      <c r="M3987" s="260"/>
      <c r="N3987" s="261"/>
      <c r="O3987" s="261"/>
      <c r="P3987" s="261"/>
      <c r="Q3987" s="261"/>
      <c r="R3987" s="261"/>
      <c r="S3987" s="261"/>
      <c r="T3987" s="262"/>
      <c r="U3987" s="14"/>
      <c r="V3987" s="14"/>
      <c r="W3987" s="14"/>
      <c r="X3987" s="14"/>
      <c r="Y3987" s="14"/>
      <c r="Z3987" s="14"/>
      <c r="AA3987" s="14"/>
      <c r="AB3987" s="14"/>
      <c r="AC3987" s="14"/>
      <c r="AD3987" s="14"/>
      <c r="AE3987" s="14"/>
      <c r="AT3987" s="263" t="s">
        <v>188</v>
      </c>
      <c r="AU3987" s="263" t="s">
        <v>82</v>
      </c>
      <c r="AV3987" s="14" t="s">
        <v>82</v>
      </c>
      <c r="AW3987" s="14" t="s">
        <v>30</v>
      </c>
      <c r="AX3987" s="14" t="s">
        <v>73</v>
      </c>
      <c r="AY3987" s="263" t="s">
        <v>129</v>
      </c>
    </row>
    <row r="3988" spans="1:51" s="14" customFormat="1" ht="12">
      <c r="A3988" s="14"/>
      <c r="B3988" s="253"/>
      <c r="C3988" s="254"/>
      <c r="D3988" s="234" t="s">
        <v>188</v>
      </c>
      <c r="E3988" s="255" t="s">
        <v>1</v>
      </c>
      <c r="F3988" s="256" t="s">
        <v>2125</v>
      </c>
      <c r="G3988" s="254"/>
      <c r="H3988" s="257">
        <v>1.89</v>
      </c>
      <c r="I3988" s="258"/>
      <c r="J3988" s="254"/>
      <c r="K3988" s="254"/>
      <c r="L3988" s="259"/>
      <c r="M3988" s="260"/>
      <c r="N3988" s="261"/>
      <c r="O3988" s="261"/>
      <c r="P3988" s="261"/>
      <c r="Q3988" s="261"/>
      <c r="R3988" s="261"/>
      <c r="S3988" s="261"/>
      <c r="T3988" s="262"/>
      <c r="U3988" s="14"/>
      <c r="V3988" s="14"/>
      <c r="W3988" s="14"/>
      <c r="X3988" s="14"/>
      <c r="Y3988" s="14"/>
      <c r="Z3988" s="14"/>
      <c r="AA3988" s="14"/>
      <c r="AB3988" s="14"/>
      <c r="AC3988" s="14"/>
      <c r="AD3988" s="14"/>
      <c r="AE3988" s="14"/>
      <c r="AT3988" s="263" t="s">
        <v>188</v>
      </c>
      <c r="AU3988" s="263" t="s">
        <v>82</v>
      </c>
      <c r="AV3988" s="14" t="s">
        <v>82</v>
      </c>
      <c r="AW3988" s="14" t="s">
        <v>30</v>
      </c>
      <c r="AX3988" s="14" t="s">
        <v>73</v>
      </c>
      <c r="AY3988" s="263" t="s">
        <v>129</v>
      </c>
    </row>
    <row r="3989" spans="1:51" s="14" customFormat="1" ht="12">
      <c r="A3989" s="14"/>
      <c r="B3989" s="253"/>
      <c r="C3989" s="254"/>
      <c r="D3989" s="234" t="s">
        <v>188</v>
      </c>
      <c r="E3989" s="255" t="s">
        <v>1</v>
      </c>
      <c r="F3989" s="256" t="s">
        <v>2083</v>
      </c>
      <c r="G3989" s="254"/>
      <c r="H3989" s="257">
        <v>-2.552</v>
      </c>
      <c r="I3989" s="258"/>
      <c r="J3989" s="254"/>
      <c r="K3989" s="254"/>
      <c r="L3989" s="259"/>
      <c r="M3989" s="260"/>
      <c r="N3989" s="261"/>
      <c r="O3989" s="261"/>
      <c r="P3989" s="261"/>
      <c r="Q3989" s="261"/>
      <c r="R3989" s="261"/>
      <c r="S3989" s="261"/>
      <c r="T3989" s="262"/>
      <c r="U3989" s="14"/>
      <c r="V3989" s="14"/>
      <c r="W3989" s="14"/>
      <c r="X3989" s="14"/>
      <c r="Y3989" s="14"/>
      <c r="Z3989" s="14"/>
      <c r="AA3989" s="14"/>
      <c r="AB3989" s="14"/>
      <c r="AC3989" s="14"/>
      <c r="AD3989" s="14"/>
      <c r="AE3989" s="14"/>
      <c r="AT3989" s="263" t="s">
        <v>188</v>
      </c>
      <c r="AU3989" s="263" t="s">
        <v>82</v>
      </c>
      <c r="AV3989" s="14" t="s">
        <v>82</v>
      </c>
      <c r="AW3989" s="14" t="s">
        <v>30</v>
      </c>
      <c r="AX3989" s="14" t="s">
        <v>73</v>
      </c>
      <c r="AY3989" s="263" t="s">
        <v>129</v>
      </c>
    </row>
    <row r="3990" spans="1:51" s="14" customFormat="1" ht="12">
      <c r="A3990" s="14"/>
      <c r="B3990" s="253"/>
      <c r="C3990" s="254"/>
      <c r="D3990" s="234" t="s">
        <v>188</v>
      </c>
      <c r="E3990" s="255" t="s">
        <v>1</v>
      </c>
      <c r="F3990" s="256" t="s">
        <v>2084</v>
      </c>
      <c r="G3990" s="254"/>
      <c r="H3990" s="257">
        <v>1.418</v>
      </c>
      <c r="I3990" s="258"/>
      <c r="J3990" s="254"/>
      <c r="K3990" s="254"/>
      <c r="L3990" s="259"/>
      <c r="M3990" s="260"/>
      <c r="N3990" s="261"/>
      <c r="O3990" s="261"/>
      <c r="P3990" s="261"/>
      <c r="Q3990" s="261"/>
      <c r="R3990" s="261"/>
      <c r="S3990" s="261"/>
      <c r="T3990" s="262"/>
      <c r="U3990" s="14"/>
      <c r="V3990" s="14"/>
      <c r="W3990" s="14"/>
      <c r="X3990" s="14"/>
      <c r="Y3990" s="14"/>
      <c r="Z3990" s="14"/>
      <c r="AA3990" s="14"/>
      <c r="AB3990" s="14"/>
      <c r="AC3990" s="14"/>
      <c r="AD3990" s="14"/>
      <c r="AE3990" s="14"/>
      <c r="AT3990" s="263" t="s">
        <v>188</v>
      </c>
      <c r="AU3990" s="263" t="s">
        <v>82</v>
      </c>
      <c r="AV3990" s="14" t="s">
        <v>82</v>
      </c>
      <c r="AW3990" s="14" t="s">
        <v>30</v>
      </c>
      <c r="AX3990" s="14" t="s">
        <v>73</v>
      </c>
      <c r="AY3990" s="263" t="s">
        <v>129</v>
      </c>
    </row>
    <row r="3991" spans="1:51" s="13" customFormat="1" ht="12">
      <c r="A3991" s="13"/>
      <c r="B3991" s="243"/>
      <c r="C3991" s="244"/>
      <c r="D3991" s="234" t="s">
        <v>188</v>
      </c>
      <c r="E3991" s="245" t="s">
        <v>1</v>
      </c>
      <c r="F3991" s="246" t="s">
        <v>1025</v>
      </c>
      <c r="G3991" s="244"/>
      <c r="H3991" s="245" t="s">
        <v>1</v>
      </c>
      <c r="I3991" s="247"/>
      <c r="J3991" s="244"/>
      <c r="K3991" s="244"/>
      <c r="L3991" s="248"/>
      <c r="M3991" s="249"/>
      <c r="N3991" s="250"/>
      <c r="O3991" s="250"/>
      <c r="P3991" s="250"/>
      <c r="Q3991" s="250"/>
      <c r="R3991" s="250"/>
      <c r="S3991" s="250"/>
      <c r="T3991" s="251"/>
      <c r="U3991" s="13"/>
      <c r="V3991" s="13"/>
      <c r="W3991" s="13"/>
      <c r="X3991" s="13"/>
      <c r="Y3991" s="13"/>
      <c r="Z3991" s="13"/>
      <c r="AA3991" s="13"/>
      <c r="AB3991" s="13"/>
      <c r="AC3991" s="13"/>
      <c r="AD3991" s="13"/>
      <c r="AE3991" s="13"/>
      <c r="AT3991" s="252" t="s">
        <v>188</v>
      </c>
      <c r="AU3991" s="252" t="s">
        <v>82</v>
      </c>
      <c r="AV3991" s="13" t="s">
        <v>80</v>
      </c>
      <c r="AW3991" s="13" t="s">
        <v>30</v>
      </c>
      <c r="AX3991" s="13" t="s">
        <v>73</v>
      </c>
      <c r="AY3991" s="252" t="s">
        <v>129</v>
      </c>
    </row>
    <row r="3992" spans="1:51" s="14" customFormat="1" ht="12">
      <c r="A3992" s="14"/>
      <c r="B3992" s="253"/>
      <c r="C3992" s="254"/>
      <c r="D3992" s="234" t="s">
        <v>188</v>
      </c>
      <c r="E3992" s="255" t="s">
        <v>1</v>
      </c>
      <c r="F3992" s="256" t="s">
        <v>2133</v>
      </c>
      <c r="G3992" s="254"/>
      <c r="H3992" s="257">
        <v>4.906</v>
      </c>
      <c r="I3992" s="258"/>
      <c r="J3992" s="254"/>
      <c r="K3992" s="254"/>
      <c r="L3992" s="259"/>
      <c r="M3992" s="260"/>
      <c r="N3992" s="261"/>
      <c r="O3992" s="261"/>
      <c r="P3992" s="261"/>
      <c r="Q3992" s="261"/>
      <c r="R3992" s="261"/>
      <c r="S3992" s="261"/>
      <c r="T3992" s="262"/>
      <c r="U3992" s="14"/>
      <c r="V3992" s="14"/>
      <c r="W3992" s="14"/>
      <c r="X3992" s="14"/>
      <c r="Y3992" s="14"/>
      <c r="Z3992" s="14"/>
      <c r="AA3992" s="14"/>
      <c r="AB3992" s="14"/>
      <c r="AC3992" s="14"/>
      <c r="AD3992" s="14"/>
      <c r="AE3992" s="14"/>
      <c r="AT3992" s="263" t="s">
        <v>188</v>
      </c>
      <c r="AU3992" s="263" t="s">
        <v>82</v>
      </c>
      <c r="AV3992" s="14" t="s">
        <v>82</v>
      </c>
      <c r="AW3992" s="14" t="s">
        <v>30</v>
      </c>
      <c r="AX3992" s="14" t="s">
        <v>73</v>
      </c>
      <c r="AY3992" s="263" t="s">
        <v>129</v>
      </c>
    </row>
    <row r="3993" spans="1:51" s="14" customFormat="1" ht="12">
      <c r="A3993" s="14"/>
      <c r="B3993" s="253"/>
      <c r="C3993" s="254"/>
      <c r="D3993" s="234" t="s">
        <v>188</v>
      </c>
      <c r="E3993" s="255" t="s">
        <v>1</v>
      </c>
      <c r="F3993" s="256" t="s">
        <v>2134</v>
      </c>
      <c r="G3993" s="254"/>
      <c r="H3993" s="257">
        <v>1.05</v>
      </c>
      <c r="I3993" s="258"/>
      <c r="J3993" s="254"/>
      <c r="K3993" s="254"/>
      <c r="L3993" s="259"/>
      <c r="M3993" s="260"/>
      <c r="N3993" s="261"/>
      <c r="O3993" s="261"/>
      <c r="P3993" s="261"/>
      <c r="Q3993" s="261"/>
      <c r="R3993" s="261"/>
      <c r="S3993" s="261"/>
      <c r="T3993" s="262"/>
      <c r="U3993" s="14"/>
      <c r="V3993" s="14"/>
      <c r="W3993" s="14"/>
      <c r="X3993" s="14"/>
      <c r="Y3993" s="14"/>
      <c r="Z3993" s="14"/>
      <c r="AA3993" s="14"/>
      <c r="AB3993" s="14"/>
      <c r="AC3993" s="14"/>
      <c r="AD3993" s="14"/>
      <c r="AE3993" s="14"/>
      <c r="AT3993" s="263" t="s">
        <v>188</v>
      </c>
      <c r="AU3993" s="263" t="s">
        <v>82</v>
      </c>
      <c r="AV3993" s="14" t="s">
        <v>82</v>
      </c>
      <c r="AW3993" s="14" t="s">
        <v>30</v>
      </c>
      <c r="AX3993" s="14" t="s">
        <v>73</v>
      </c>
      <c r="AY3993" s="263" t="s">
        <v>129</v>
      </c>
    </row>
    <row r="3994" spans="1:51" s="13" customFormat="1" ht="12">
      <c r="A3994" s="13"/>
      <c r="B3994" s="243"/>
      <c r="C3994" s="244"/>
      <c r="D3994" s="234" t="s">
        <v>188</v>
      </c>
      <c r="E3994" s="245" t="s">
        <v>1</v>
      </c>
      <c r="F3994" s="246" t="s">
        <v>1029</v>
      </c>
      <c r="G3994" s="244"/>
      <c r="H3994" s="245" t="s">
        <v>1</v>
      </c>
      <c r="I3994" s="247"/>
      <c r="J3994" s="244"/>
      <c r="K3994" s="244"/>
      <c r="L3994" s="248"/>
      <c r="M3994" s="249"/>
      <c r="N3994" s="250"/>
      <c r="O3994" s="250"/>
      <c r="P3994" s="250"/>
      <c r="Q3994" s="250"/>
      <c r="R3994" s="250"/>
      <c r="S3994" s="250"/>
      <c r="T3994" s="251"/>
      <c r="U3994" s="13"/>
      <c r="V3994" s="13"/>
      <c r="W3994" s="13"/>
      <c r="X3994" s="13"/>
      <c r="Y3994" s="13"/>
      <c r="Z3994" s="13"/>
      <c r="AA3994" s="13"/>
      <c r="AB3994" s="13"/>
      <c r="AC3994" s="13"/>
      <c r="AD3994" s="13"/>
      <c r="AE3994" s="13"/>
      <c r="AT3994" s="252" t="s">
        <v>188</v>
      </c>
      <c r="AU3994" s="252" t="s">
        <v>82</v>
      </c>
      <c r="AV3994" s="13" t="s">
        <v>80</v>
      </c>
      <c r="AW3994" s="13" t="s">
        <v>30</v>
      </c>
      <c r="AX3994" s="13" t="s">
        <v>73</v>
      </c>
      <c r="AY3994" s="252" t="s">
        <v>129</v>
      </c>
    </row>
    <row r="3995" spans="1:51" s="14" customFormat="1" ht="12">
      <c r="A3995" s="14"/>
      <c r="B3995" s="253"/>
      <c r="C3995" s="254"/>
      <c r="D3995" s="234" t="s">
        <v>188</v>
      </c>
      <c r="E3995" s="255" t="s">
        <v>1</v>
      </c>
      <c r="F3995" s="256" t="s">
        <v>2135</v>
      </c>
      <c r="G3995" s="254"/>
      <c r="H3995" s="257">
        <v>13.001</v>
      </c>
      <c r="I3995" s="258"/>
      <c r="J3995" s="254"/>
      <c r="K3995" s="254"/>
      <c r="L3995" s="259"/>
      <c r="M3995" s="260"/>
      <c r="N3995" s="261"/>
      <c r="O3995" s="261"/>
      <c r="P3995" s="261"/>
      <c r="Q3995" s="261"/>
      <c r="R3995" s="261"/>
      <c r="S3995" s="261"/>
      <c r="T3995" s="262"/>
      <c r="U3995" s="14"/>
      <c r="V3995" s="14"/>
      <c r="W3995" s="14"/>
      <c r="X3995" s="14"/>
      <c r="Y3995" s="14"/>
      <c r="Z3995" s="14"/>
      <c r="AA3995" s="14"/>
      <c r="AB3995" s="14"/>
      <c r="AC3995" s="14"/>
      <c r="AD3995" s="14"/>
      <c r="AE3995" s="14"/>
      <c r="AT3995" s="263" t="s">
        <v>188</v>
      </c>
      <c r="AU3995" s="263" t="s">
        <v>82</v>
      </c>
      <c r="AV3995" s="14" t="s">
        <v>82</v>
      </c>
      <c r="AW3995" s="14" t="s">
        <v>30</v>
      </c>
      <c r="AX3995" s="14" t="s">
        <v>73</v>
      </c>
      <c r="AY3995" s="263" t="s">
        <v>129</v>
      </c>
    </row>
    <row r="3996" spans="1:51" s="14" customFormat="1" ht="12">
      <c r="A3996" s="14"/>
      <c r="B3996" s="253"/>
      <c r="C3996" s="254"/>
      <c r="D3996" s="234" t="s">
        <v>188</v>
      </c>
      <c r="E3996" s="255" t="s">
        <v>1</v>
      </c>
      <c r="F3996" s="256" t="s">
        <v>2083</v>
      </c>
      <c r="G3996" s="254"/>
      <c r="H3996" s="257">
        <v>-2.552</v>
      </c>
      <c r="I3996" s="258"/>
      <c r="J3996" s="254"/>
      <c r="K3996" s="254"/>
      <c r="L3996" s="259"/>
      <c r="M3996" s="260"/>
      <c r="N3996" s="261"/>
      <c r="O3996" s="261"/>
      <c r="P3996" s="261"/>
      <c r="Q3996" s="261"/>
      <c r="R3996" s="261"/>
      <c r="S3996" s="261"/>
      <c r="T3996" s="262"/>
      <c r="U3996" s="14"/>
      <c r="V3996" s="14"/>
      <c r="W3996" s="14"/>
      <c r="X3996" s="14"/>
      <c r="Y3996" s="14"/>
      <c r="Z3996" s="14"/>
      <c r="AA3996" s="14"/>
      <c r="AB3996" s="14"/>
      <c r="AC3996" s="14"/>
      <c r="AD3996" s="14"/>
      <c r="AE3996" s="14"/>
      <c r="AT3996" s="263" t="s">
        <v>188</v>
      </c>
      <c r="AU3996" s="263" t="s">
        <v>82</v>
      </c>
      <c r="AV3996" s="14" t="s">
        <v>82</v>
      </c>
      <c r="AW3996" s="14" t="s">
        <v>30</v>
      </c>
      <c r="AX3996" s="14" t="s">
        <v>73</v>
      </c>
      <c r="AY3996" s="263" t="s">
        <v>129</v>
      </c>
    </row>
    <row r="3997" spans="1:51" s="14" customFormat="1" ht="12">
      <c r="A3997" s="14"/>
      <c r="B3997" s="253"/>
      <c r="C3997" s="254"/>
      <c r="D3997" s="234" t="s">
        <v>188</v>
      </c>
      <c r="E3997" s="255" t="s">
        <v>1</v>
      </c>
      <c r="F3997" s="256" t="s">
        <v>2084</v>
      </c>
      <c r="G3997" s="254"/>
      <c r="H3997" s="257">
        <v>1.418</v>
      </c>
      <c r="I3997" s="258"/>
      <c r="J3997" s="254"/>
      <c r="K3997" s="254"/>
      <c r="L3997" s="259"/>
      <c r="M3997" s="260"/>
      <c r="N3997" s="261"/>
      <c r="O3997" s="261"/>
      <c r="P3997" s="261"/>
      <c r="Q3997" s="261"/>
      <c r="R3997" s="261"/>
      <c r="S3997" s="261"/>
      <c r="T3997" s="262"/>
      <c r="U3997" s="14"/>
      <c r="V3997" s="14"/>
      <c r="W3997" s="14"/>
      <c r="X3997" s="14"/>
      <c r="Y3997" s="14"/>
      <c r="Z3997" s="14"/>
      <c r="AA3997" s="14"/>
      <c r="AB3997" s="14"/>
      <c r="AC3997" s="14"/>
      <c r="AD3997" s="14"/>
      <c r="AE3997" s="14"/>
      <c r="AT3997" s="263" t="s">
        <v>188</v>
      </c>
      <c r="AU3997" s="263" t="s">
        <v>82</v>
      </c>
      <c r="AV3997" s="14" t="s">
        <v>82</v>
      </c>
      <c r="AW3997" s="14" t="s">
        <v>30</v>
      </c>
      <c r="AX3997" s="14" t="s">
        <v>73</v>
      </c>
      <c r="AY3997" s="263" t="s">
        <v>129</v>
      </c>
    </row>
    <row r="3998" spans="1:51" s="13" customFormat="1" ht="12">
      <c r="A3998" s="13"/>
      <c r="B3998" s="243"/>
      <c r="C3998" s="244"/>
      <c r="D3998" s="234" t="s">
        <v>188</v>
      </c>
      <c r="E3998" s="245" t="s">
        <v>1</v>
      </c>
      <c r="F3998" s="246" t="s">
        <v>1034</v>
      </c>
      <c r="G3998" s="244"/>
      <c r="H3998" s="245" t="s">
        <v>1</v>
      </c>
      <c r="I3998" s="247"/>
      <c r="J3998" s="244"/>
      <c r="K3998" s="244"/>
      <c r="L3998" s="248"/>
      <c r="M3998" s="249"/>
      <c r="N3998" s="250"/>
      <c r="O3998" s="250"/>
      <c r="P3998" s="250"/>
      <c r="Q3998" s="250"/>
      <c r="R3998" s="250"/>
      <c r="S3998" s="250"/>
      <c r="T3998" s="251"/>
      <c r="U3998" s="13"/>
      <c r="V3998" s="13"/>
      <c r="W3998" s="13"/>
      <c r="X3998" s="13"/>
      <c r="Y3998" s="13"/>
      <c r="Z3998" s="13"/>
      <c r="AA3998" s="13"/>
      <c r="AB3998" s="13"/>
      <c r="AC3998" s="13"/>
      <c r="AD3998" s="13"/>
      <c r="AE3998" s="13"/>
      <c r="AT3998" s="252" t="s">
        <v>188</v>
      </c>
      <c r="AU3998" s="252" t="s">
        <v>82</v>
      </c>
      <c r="AV3998" s="13" t="s">
        <v>80</v>
      </c>
      <c r="AW3998" s="13" t="s">
        <v>30</v>
      </c>
      <c r="AX3998" s="13" t="s">
        <v>73</v>
      </c>
      <c r="AY3998" s="252" t="s">
        <v>129</v>
      </c>
    </row>
    <row r="3999" spans="1:51" s="14" customFormat="1" ht="12">
      <c r="A3999" s="14"/>
      <c r="B3999" s="253"/>
      <c r="C3999" s="254"/>
      <c r="D3999" s="234" t="s">
        <v>188</v>
      </c>
      <c r="E3999" s="255" t="s">
        <v>1</v>
      </c>
      <c r="F3999" s="256" t="s">
        <v>2136</v>
      </c>
      <c r="G3999" s="254"/>
      <c r="H3999" s="257">
        <v>13.055</v>
      </c>
      <c r="I3999" s="258"/>
      <c r="J3999" s="254"/>
      <c r="K3999" s="254"/>
      <c r="L3999" s="259"/>
      <c r="M3999" s="260"/>
      <c r="N3999" s="261"/>
      <c r="O3999" s="261"/>
      <c r="P3999" s="261"/>
      <c r="Q3999" s="261"/>
      <c r="R3999" s="261"/>
      <c r="S3999" s="261"/>
      <c r="T3999" s="262"/>
      <c r="U3999" s="14"/>
      <c r="V3999" s="14"/>
      <c r="W3999" s="14"/>
      <c r="X3999" s="14"/>
      <c r="Y3999" s="14"/>
      <c r="Z3999" s="14"/>
      <c r="AA3999" s="14"/>
      <c r="AB3999" s="14"/>
      <c r="AC3999" s="14"/>
      <c r="AD3999" s="14"/>
      <c r="AE3999" s="14"/>
      <c r="AT3999" s="263" t="s">
        <v>188</v>
      </c>
      <c r="AU3999" s="263" t="s">
        <v>82</v>
      </c>
      <c r="AV3999" s="14" t="s">
        <v>82</v>
      </c>
      <c r="AW3999" s="14" t="s">
        <v>30</v>
      </c>
      <c r="AX3999" s="14" t="s">
        <v>73</v>
      </c>
      <c r="AY3999" s="263" t="s">
        <v>129</v>
      </c>
    </row>
    <row r="4000" spans="1:51" s="14" customFormat="1" ht="12">
      <c r="A4000" s="14"/>
      <c r="B4000" s="253"/>
      <c r="C4000" s="254"/>
      <c r="D4000" s="234" t="s">
        <v>188</v>
      </c>
      <c r="E4000" s="255" t="s">
        <v>1</v>
      </c>
      <c r="F4000" s="256" t="s">
        <v>2068</v>
      </c>
      <c r="G4000" s="254"/>
      <c r="H4000" s="257">
        <v>-1.276</v>
      </c>
      <c r="I4000" s="258"/>
      <c r="J4000" s="254"/>
      <c r="K4000" s="254"/>
      <c r="L4000" s="259"/>
      <c r="M4000" s="260"/>
      <c r="N4000" s="261"/>
      <c r="O4000" s="261"/>
      <c r="P4000" s="261"/>
      <c r="Q4000" s="261"/>
      <c r="R4000" s="261"/>
      <c r="S4000" s="261"/>
      <c r="T4000" s="262"/>
      <c r="U4000" s="14"/>
      <c r="V4000" s="14"/>
      <c r="W4000" s="14"/>
      <c r="X4000" s="14"/>
      <c r="Y4000" s="14"/>
      <c r="Z4000" s="14"/>
      <c r="AA4000" s="14"/>
      <c r="AB4000" s="14"/>
      <c r="AC4000" s="14"/>
      <c r="AD4000" s="14"/>
      <c r="AE4000" s="14"/>
      <c r="AT4000" s="263" t="s">
        <v>188</v>
      </c>
      <c r="AU4000" s="263" t="s">
        <v>82</v>
      </c>
      <c r="AV4000" s="14" t="s">
        <v>82</v>
      </c>
      <c r="AW4000" s="14" t="s">
        <v>30</v>
      </c>
      <c r="AX4000" s="14" t="s">
        <v>73</v>
      </c>
      <c r="AY4000" s="263" t="s">
        <v>129</v>
      </c>
    </row>
    <row r="4001" spans="1:51" s="14" customFormat="1" ht="12">
      <c r="A4001" s="14"/>
      <c r="B4001" s="253"/>
      <c r="C4001" s="254"/>
      <c r="D4001" s="234" t="s">
        <v>188</v>
      </c>
      <c r="E4001" s="255" t="s">
        <v>1</v>
      </c>
      <c r="F4001" s="256" t="s">
        <v>2069</v>
      </c>
      <c r="G4001" s="254"/>
      <c r="H4001" s="257">
        <v>0.709</v>
      </c>
      <c r="I4001" s="258"/>
      <c r="J4001" s="254"/>
      <c r="K4001" s="254"/>
      <c r="L4001" s="259"/>
      <c r="M4001" s="260"/>
      <c r="N4001" s="261"/>
      <c r="O4001" s="261"/>
      <c r="P4001" s="261"/>
      <c r="Q4001" s="261"/>
      <c r="R4001" s="261"/>
      <c r="S4001" s="261"/>
      <c r="T4001" s="262"/>
      <c r="U4001" s="14"/>
      <c r="V4001" s="14"/>
      <c r="W4001" s="14"/>
      <c r="X4001" s="14"/>
      <c r="Y4001" s="14"/>
      <c r="Z4001" s="14"/>
      <c r="AA4001" s="14"/>
      <c r="AB4001" s="14"/>
      <c r="AC4001" s="14"/>
      <c r="AD4001" s="14"/>
      <c r="AE4001" s="14"/>
      <c r="AT4001" s="263" t="s">
        <v>188</v>
      </c>
      <c r="AU4001" s="263" t="s">
        <v>82</v>
      </c>
      <c r="AV4001" s="14" t="s">
        <v>82</v>
      </c>
      <c r="AW4001" s="14" t="s">
        <v>30</v>
      </c>
      <c r="AX4001" s="14" t="s">
        <v>73</v>
      </c>
      <c r="AY4001" s="263" t="s">
        <v>129</v>
      </c>
    </row>
    <row r="4002" spans="1:51" s="13" customFormat="1" ht="12">
      <c r="A4002" s="13"/>
      <c r="B4002" s="243"/>
      <c r="C4002" s="244"/>
      <c r="D4002" s="234" t="s">
        <v>188</v>
      </c>
      <c r="E4002" s="245" t="s">
        <v>1</v>
      </c>
      <c r="F4002" s="246" t="s">
        <v>1034</v>
      </c>
      <c r="G4002" s="244"/>
      <c r="H4002" s="245" t="s">
        <v>1</v>
      </c>
      <c r="I4002" s="247"/>
      <c r="J4002" s="244"/>
      <c r="K4002" s="244"/>
      <c r="L4002" s="248"/>
      <c r="M4002" s="249"/>
      <c r="N4002" s="250"/>
      <c r="O4002" s="250"/>
      <c r="P4002" s="250"/>
      <c r="Q4002" s="250"/>
      <c r="R4002" s="250"/>
      <c r="S4002" s="250"/>
      <c r="T4002" s="251"/>
      <c r="U4002" s="13"/>
      <c r="V4002" s="13"/>
      <c r="W4002" s="13"/>
      <c r="X4002" s="13"/>
      <c r="Y4002" s="13"/>
      <c r="Z4002" s="13"/>
      <c r="AA4002" s="13"/>
      <c r="AB4002" s="13"/>
      <c r="AC4002" s="13"/>
      <c r="AD4002" s="13"/>
      <c r="AE4002" s="13"/>
      <c r="AT4002" s="252" t="s">
        <v>188</v>
      </c>
      <c r="AU4002" s="252" t="s">
        <v>82</v>
      </c>
      <c r="AV4002" s="13" t="s">
        <v>80</v>
      </c>
      <c r="AW4002" s="13" t="s">
        <v>30</v>
      </c>
      <c r="AX4002" s="13" t="s">
        <v>73</v>
      </c>
      <c r="AY4002" s="252" t="s">
        <v>129</v>
      </c>
    </row>
    <row r="4003" spans="1:51" s="14" customFormat="1" ht="12">
      <c r="A4003" s="14"/>
      <c r="B4003" s="253"/>
      <c r="C4003" s="254"/>
      <c r="D4003" s="234" t="s">
        <v>188</v>
      </c>
      <c r="E4003" s="255" t="s">
        <v>1</v>
      </c>
      <c r="F4003" s="256" t="s">
        <v>2133</v>
      </c>
      <c r="G4003" s="254"/>
      <c r="H4003" s="257">
        <v>4.906</v>
      </c>
      <c r="I4003" s="258"/>
      <c r="J4003" s="254"/>
      <c r="K4003" s="254"/>
      <c r="L4003" s="259"/>
      <c r="M4003" s="260"/>
      <c r="N4003" s="261"/>
      <c r="O4003" s="261"/>
      <c r="P4003" s="261"/>
      <c r="Q4003" s="261"/>
      <c r="R4003" s="261"/>
      <c r="S4003" s="261"/>
      <c r="T4003" s="262"/>
      <c r="U4003" s="14"/>
      <c r="V4003" s="14"/>
      <c r="W4003" s="14"/>
      <c r="X4003" s="14"/>
      <c r="Y4003" s="14"/>
      <c r="Z4003" s="14"/>
      <c r="AA4003" s="14"/>
      <c r="AB4003" s="14"/>
      <c r="AC4003" s="14"/>
      <c r="AD4003" s="14"/>
      <c r="AE4003" s="14"/>
      <c r="AT4003" s="263" t="s">
        <v>188</v>
      </c>
      <c r="AU4003" s="263" t="s">
        <v>82</v>
      </c>
      <c r="AV4003" s="14" t="s">
        <v>82</v>
      </c>
      <c r="AW4003" s="14" t="s">
        <v>30</v>
      </c>
      <c r="AX4003" s="14" t="s">
        <v>73</v>
      </c>
      <c r="AY4003" s="263" t="s">
        <v>129</v>
      </c>
    </row>
    <row r="4004" spans="1:51" s="14" customFormat="1" ht="12">
      <c r="A4004" s="14"/>
      <c r="B4004" s="253"/>
      <c r="C4004" s="254"/>
      <c r="D4004" s="234" t="s">
        <v>188</v>
      </c>
      <c r="E4004" s="255" t="s">
        <v>1</v>
      </c>
      <c r="F4004" s="256" t="s">
        <v>2137</v>
      </c>
      <c r="G4004" s="254"/>
      <c r="H4004" s="257">
        <v>0.998</v>
      </c>
      <c r="I4004" s="258"/>
      <c r="J4004" s="254"/>
      <c r="K4004" s="254"/>
      <c r="L4004" s="259"/>
      <c r="M4004" s="260"/>
      <c r="N4004" s="261"/>
      <c r="O4004" s="261"/>
      <c r="P4004" s="261"/>
      <c r="Q4004" s="261"/>
      <c r="R4004" s="261"/>
      <c r="S4004" s="261"/>
      <c r="T4004" s="262"/>
      <c r="U4004" s="14"/>
      <c r="V4004" s="14"/>
      <c r="W4004" s="14"/>
      <c r="X4004" s="14"/>
      <c r="Y4004" s="14"/>
      <c r="Z4004" s="14"/>
      <c r="AA4004" s="14"/>
      <c r="AB4004" s="14"/>
      <c r="AC4004" s="14"/>
      <c r="AD4004" s="14"/>
      <c r="AE4004" s="14"/>
      <c r="AT4004" s="263" t="s">
        <v>188</v>
      </c>
      <c r="AU4004" s="263" t="s">
        <v>82</v>
      </c>
      <c r="AV4004" s="14" t="s">
        <v>82</v>
      </c>
      <c r="AW4004" s="14" t="s">
        <v>30</v>
      </c>
      <c r="AX4004" s="14" t="s">
        <v>73</v>
      </c>
      <c r="AY4004" s="263" t="s">
        <v>129</v>
      </c>
    </row>
    <row r="4005" spans="1:51" s="13" customFormat="1" ht="12">
      <c r="A4005" s="13"/>
      <c r="B4005" s="243"/>
      <c r="C4005" s="244"/>
      <c r="D4005" s="234" t="s">
        <v>188</v>
      </c>
      <c r="E4005" s="245" t="s">
        <v>1</v>
      </c>
      <c r="F4005" s="246" t="s">
        <v>1040</v>
      </c>
      <c r="G4005" s="244"/>
      <c r="H4005" s="245" t="s">
        <v>1</v>
      </c>
      <c r="I4005" s="247"/>
      <c r="J4005" s="244"/>
      <c r="K4005" s="244"/>
      <c r="L4005" s="248"/>
      <c r="M4005" s="249"/>
      <c r="N4005" s="250"/>
      <c r="O4005" s="250"/>
      <c r="P4005" s="250"/>
      <c r="Q4005" s="250"/>
      <c r="R4005" s="250"/>
      <c r="S4005" s="250"/>
      <c r="T4005" s="251"/>
      <c r="U4005" s="13"/>
      <c r="V4005" s="13"/>
      <c r="W4005" s="13"/>
      <c r="X4005" s="13"/>
      <c r="Y4005" s="13"/>
      <c r="Z4005" s="13"/>
      <c r="AA4005" s="13"/>
      <c r="AB4005" s="13"/>
      <c r="AC4005" s="13"/>
      <c r="AD4005" s="13"/>
      <c r="AE4005" s="13"/>
      <c r="AT4005" s="252" t="s">
        <v>188</v>
      </c>
      <c r="AU4005" s="252" t="s">
        <v>82</v>
      </c>
      <c r="AV4005" s="13" t="s">
        <v>80</v>
      </c>
      <c r="AW4005" s="13" t="s">
        <v>30</v>
      </c>
      <c r="AX4005" s="13" t="s">
        <v>73</v>
      </c>
      <c r="AY4005" s="252" t="s">
        <v>129</v>
      </c>
    </row>
    <row r="4006" spans="1:51" s="14" customFormat="1" ht="12">
      <c r="A4006" s="14"/>
      <c r="B4006" s="253"/>
      <c r="C4006" s="254"/>
      <c r="D4006" s="234" t="s">
        <v>188</v>
      </c>
      <c r="E4006" s="255" t="s">
        <v>1</v>
      </c>
      <c r="F4006" s="256" t="s">
        <v>2138</v>
      </c>
      <c r="G4006" s="254"/>
      <c r="H4006" s="257">
        <v>2.78</v>
      </c>
      <c r="I4006" s="258"/>
      <c r="J4006" s="254"/>
      <c r="K4006" s="254"/>
      <c r="L4006" s="259"/>
      <c r="M4006" s="260"/>
      <c r="N4006" s="261"/>
      <c r="O4006" s="261"/>
      <c r="P4006" s="261"/>
      <c r="Q4006" s="261"/>
      <c r="R4006" s="261"/>
      <c r="S4006" s="261"/>
      <c r="T4006" s="262"/>
      <c r="U4006" s="14"/>
      <c r="V4006" s="14"/>
      <c r="W4006" s="14"/>
      <c r="X4006" s="14"/>
      <c r="Y4006" s="14"/>
      <c r="Z4006" s="14"/>
      <c r="AA4006" s="14"/>
      <c r="AB4006" s="14"/>
      <c r="AC4006" s="14"/>
      <c r="AD4006" s="14"/>
      <c r="AE4006" s="14"/>
      <c r="AT4006" s="263" t="s">
        <v>188</v>
      </c>
      <c r="AU4006" s="263" t="s">
        <v>82</v>
      </c>
      <c r="AV4006" s="14" t="s">
        <v>82</v>
      </c>
      <c r="AW4006" s="14" t="s">
        <v>30</v>
      </c>
      <c r="AX4006" s="14" t="s">
        <v>73</v>
      </c>
      <c r="AY4006" s="263" t="s">
        <v>129</v>
      </c>
    </row>
    <row r="4007" spans="1:51" s="14" customFormat="1" ht="12">
      <c r="A4007" s="14"/>
      <c r="B4007" s="253"/>
      <c r="C4007" s="254"/>
      <c r="D4007" s="234" t="s">
        <v>188</v>
      </c>
      <c r="E4007" s="255" t="s">
        <v>1</v>
      </c>
      <c r="F4007" s="256" t="s">
        <v>2139</v>
      </c>
      <c r="G4007" s="254"/>
      <c r="H4007" s="257">
        <v>4.41</v>
      </c>
      <c r="I4007" s="258"/>
      <c r="J4007" s="254"/>
      <c r="K4007" s="254"/>
      <c r="L4007" s="259"/>
      <c r="M4007" s="260"/>
      <c r="N4007" s="261"/>
      <c r="O4007" s="261"/>
      <c r="P4007" s="261"/>
      <c r="Q4007" s="261"/>
      <c r="R4007" s="261"/>
      <c r="S4007" s="261"/>
      <c r="T4007" s="262"/>
      <c r="U4007" s="14"/>
      <c r="V4007" s="14"/>
      <c r="W4007" s="14"/>
      <c r="X4007" s="14"/>
      <c r="Y4007" s="14"/>
      <c r="Z4007" s="14"/>
      <c r="AA4007" s="14"/>
      <c r="AB4007" s="14"/>
      <c r="AC4007" s="14"/>
      <c r="AD4007" s="14"/>
      <c r="AE4007" s="14"/>
      <c r="AT4007" s="263" t="s">
        <v>188</v>
      </c>
      <c r="AU4007" s="263" t="s">
        <v>82</v>
      </c>
      <c r="AV4007" s="14" t="s">
        <v>82</v>
      </c>
      <c r="AW4007" s="14" t="s">
        <v>30</v>
      </c>
      <c r="AX4007" s="14" t="s">
        <v>73</v>
      </c>
      <c r="AY4007" s="263" t="s">
        <v>129</v>
      </c>
    </row>
    <row r="4008" spans="1:51" s="16" customFormat="1" ht="12">
      <c r="A4008" s="16"/>
      <c r="B4008" s="286"/>
      <c r="C4008" s="287"/>
      <c r="D4008" s="234" t="s">
        <v>188</v>
      </c>
      <c r="E4008" s="288" t="s">
        <v>1</v>
      </c>
      <c r="F4008" s="289" t="s">
        <v>451</v>
      </c>
      <c r="G4008" s="287"/>
      <c r="H4008" s="290">
        <v>527.7559999999996</v>
      </c>
      <c r="I4008" s="291"/>
      <c r="J4008" s="287"/>
      <c r="K4008" s="287"/>
      <c r="L4008" s="292"/>
      <c r="M4008" s="293"/>
      <c r="N4008" s="294"/>
      <c r="O4008" s="294"/>
      <c r="P4008" s="294"/>
      <c r="Q4008" s="294"/>
      <c r="R4008" s="294"/>
      <c r="S4008" s="294"/>
      <c r="T4008" s="295"/>
      <c r="U4008" s="16"/>
      <c r="V4008" s="16"/>
      <c r="W4008" s="16"/>
      <c r="X4008" s="16"/>
      <c r="Y4008" s="16"/>
      <c r="Z4008" s="16"/>
      <c r="AA4008" s="16"/>
      <c r="AB4008" s="16"/>
      <c r="AC4008" s="16"/>
      <c r="AD4008" s="16"/>
      <c r="AE4008" s="16"/>
      <c r="AT4008" s="296" t="s">
        <v>188</v>
      </c>
      <c r="AU4008" s="296" t="s">
        <v>82</v>
      </c>
      <c r="AV4008" s="16" t="s">
        <v>141</v>
      </c>
      <c r="AW4008" s="16" t="s">
        <v>30</v>
      </c>
      <c r="AX4008" s="16" t="s">
        <v>73</v>
      </c>
      <c r="AY4008" s="296" t="s">
        <v>129</v>
      </c>
    </row>
    <row r="4009" spans="1:51" s="15" customFormat="1" ht="12">
      <c r="A4009" s="15"/>
      <c r="B4009" s="264"/>
      <c r="C4009" s="265"/>
      <c r="D4009" s="234" t="s">
        <v>188</v>
      </c>
      <c r="E4009" s="266" t="s">
        <v>1</v>
      </c>
      <c r="F4009" s="267" t="s">
        <v>197</v>
      </c>
      <c r="G4009" s="265"/>
      <c r="H4009" s="268">
        <v>1159.1190000000004</v>
      </c>
      <c r="I4009" s="269"/>
      <c r="J4009" s="265"/>
      <c r="K4009" s="265"/>
      <c r="L4009" s="270"/>
      <c r="M4009" s="271"/>
      <c r="N4009" s="272"/>
      <c r="O4009" s="272"/>
      <c r="P4009" s="272"/>
      <c r="Q4009" s="272"/>
      <c r="R4009" s="272"/>
      <c r="S4009" s="272"/>
      <c r="T4009" s="273"/>
      <c r="U4009" s="15"/>
      <c r="V4009" s="15"/>
      <c r="W4009" s="15"/>
      <c r="X4009" s="15"/>
      <c r="Y4009" s="15"/>
      <c r="Z4009" s="15"/>
      <c r="AA4009" s="15"/>
      <c r="AB4009" s="15"/>
      <c r="AC4009" s="15"/>
      <c r="AD4009" s="15"/>
      <c r="AE4009" s="15"/>
      <c r="AT4009" s="274" t="s">
        <v>188</v>
      </c>
      <c r="AU4009" s="274" t="s">
        <v>82</v>
      </c>
      <c r="AV4009" s="15" t="s">
        <v>136</v>
      </c>
      <c r="AW4009" s="15" t="s">
        <v>30</v>
      </c>
      <c r="AX4009" s="15" t="s">
        <v>80</v>
      </c>
      <c r="AY4009" s="274" t="s">
        <v>129</v>
      </c>
    </row>
    <row r="4010" spans="1:65" s="2" customFormat="1" ht="21.75" customHeight="1">
      <c r="A4010" s="39"/>
      <c r="B4010" s="40"/>
      <c r="C4010" s="220" t="s">
        <v>2140</v>
      </c>
      <c r="D4010" s="220" t="s">
        <v>132</v>
      </c>
      <c r="E4010" s="221" t="s">
        <v>2141</v>
      </c>
      <c r="F4010" s="222" t="s">
        <v>2142</v>
      </c>
      <c r="G4010" s="223" t="s">
        <v>187</v>
      </c>
      <c r="H4010" s="224">
        <v>73.851</v>
      </c>
      <c r="I4010" s="225"/>
      <c r="J4010" s="226">
        <f>ROUND(I4010*H4010,2)</f>
        <v>0</v>
      </c>
      <c r="K4010" s="227"/>
      <c r="L4010" s="45"/>
      <c r="M4010" s="228" t="s">
        <v>1</v>
      </c>
      <c r="N4010" s="229" t="s">
        <v>38</v>
      </c>
      <c r="O4010" s="92"/>
      <c r="P4010" s="230">
        <f>O4010*H4010</f>
        <v>0</v>
      </c>
      <c r="Q4010" s="230">
        <v>0</v>
      </c>
      <c r="R4010" s="230">
        <f>Q4010*H4010</f>
        <v>0</v>
      </c>
      <c r="S4010" s="230">
        <v>0</v>
      </c>
      <c r="T4010" s="231">
        <f>S4010*H4010</f>
        <v>0</v>
      </c>
      <c r="U4010" s="39"/>
      <c r="V4010" s="39"/>
      <c r="W4010" s="39"/>
      <c r="X4010" s="39"/>
      <c r="Y4010" s="39"/>
      <c r="Z4010" s="39"/>
      <c r="AA4010" s="39"/>
      <c r="AB4010" s="39"/>
      <c r="AC4010" s="39"/>
      <c r="AD4010" s="39"/>
      <c r="AE4010" s="39"/>
      <c r="AR4010" s="232" t="s">
        <v>248</v>
      </c>
      <c r="AT4010" s="232" t="s">
        <v>132</v>
      </c>
      <c r="AU4010" s="232" t="s">
        <v>82</v>
      </c>
      <c r="AY4010" s="18" t="s">
        <v>129</v>
      </c>
      <c r="BE4010" s="233">
        <f>IF(N4010="základní",J4010,0)</f>
        <v>0</v>
      </c>
      <c r="BF4010" s="233">
        <f>IF(N4010="snížená",J4010,0)</f>
        <v>0</v>
      </c>
      <c r="BG4010" s="233">
        <f>IF(N4010="zákl. přenesená",J4010,0)</f>
        <v>0</v>
      </c>
      <c r="BH4010" s="233">
        <f>IF(N4010="sníž. přenesená",J4010,0)</f>
        <v>0</v>
      </c>
      <c r="BI4010" s="233">
        <f>IF(N4010="nulová",J4010,0)</f>
        <v>0</v>
      </c>
      <c r="BJ4010" s="18" t="s">
        <v>80</v>
      </c>
      <c r="BK4010" s="233">
        <f>ROUND(I4010*H4010,2)</f>
        <v>0</v>
      </c>
      <c r="BL4010" s="18" t="s">
        <v>248</v>
      </c>
      <c r="BM4010" s="232" t="s">
        <v>2143</v>
      </c>
    </row>
    <row r="4011" spans="1:47" s="2" customFormat="1" ht="12">
      <c r="A4011" s="39"/>
      <c r="B4011" s="40"/>
      <c r="C4011" s="41"/>
      <c r="D4011" s="234" t="s">
        <v>137</v>
      </c>
      <c r="E4011" s="41"/>
      <c r="F4011" s="235" t="s">
        <v>2142</v>
      </c>
      <c r="G4011" s="41"/>
      <c r="H4011" s="41"/>
      <c r="I4011" s="236"/>
      <c r="J4011" s="41"/>
      <c r="K4011" s="41"/>
      <c r="L4011" s="45"/>
      <c r="M4011" s="237"/>
      <c r="N4011" s="238"/>
      <c r="O4011" s="92"/>
      <c r="P4011" s="92"/>
      <c r="Q4011" s="92"/>
      <c r="R4011" s="92"/>
      <c r="S4011" s="92"/>
      <c r="T4011" s="93"/>
      <c r="U4011" s="39"/>
      <c r="V4011" s="39"/>
      <c r="W4011" s="39"/>
      <c r="X4011" s="39"/>
      <c r="Y4011" s="39"/>
      <c r="Z4011" s="39"/>
      <c r="AA4011" s="39"/>
      <c r="AB4011" s="39"/>
      <c r="AC4011" s="39"/>
      <c r="AD4011" s="39"/>
      <c r="AE4011" s="39"/>
      <c r="AT4011" s="18" t="s">
        <v>137</v>
      </c>
      <c r="AU4011" s="18" t="s">
        <v>82</v>
      </c>
    </row>
    <row r="4012" spans="1:51" s="13" customFormat="1" ht="12">
      <c r="A4012" s="13"/>
      <c r="B4012" s="243"/>
      <c r="C4012" s="244"/>
      <c r="D4012" s="234" t="s">
        <v>188</v>
      </c>
      <c r="E4012" s="245" t="s">
        <v>1</v>
      </c>
      <c r="F4012" s="246" t="s">
        <v>374</v>
      </c>
      <c r="G4012" s="244"/>
      <c r="H4012" s="245" t="s">
        <v>1</v>
      </c>
      <c r="I4012" s="247"/>
      <c r="J4012" s="244"/>
      <c r="K4012" s="244"/>
      <c r="L4012" s="248"/>
      <c r="M4012" s="249"/>
      <c r="N4012" s="250"/>
      <c r="O4012" s="250"/>
      <c r="P4012" s="250"/>
      <c r="Q4012" s="250"/>
      <c r="R4012" s="250"/>
      <c r="S4012" s="250"/>
      <c r="T4012" s="251"/>
      <c r="U4012" s="13"/>
      <c r="V4012" s="13"/>
      <c r="W4012" s="13"/>
      <c r="X4012" s="13"/>
      <c r="Y4012" s="13"/>
      <c r="Z4012" s="13"/>
      <c r="AA4012" s="13"/>
      <c r="AB4012" s="13"/>
      <c r="AC4012" s="13"/>
      <c r="AD4012" s="13"/>
      <c r="AE4012" s="13"/>
      <c r="AT4012" s="252" t="s">
        <v>188</v>
      </c>
      <c r="AU4012" s="252" t="s">
        <v>82</v>
      </c>
      <c r="AV4012" s="13" t="s">
        <v>80</v>
      </c>
      <c r="AW4012" s="13" t="s">
        <v>30</v>
      </c>
      <c r="AX4012" s="13" t="s">
        <v>73</v>
      </c>
      <c r="AY4012" s="252" t="s">
        <v>129</v>
      </c>
    </row>
    <row r="4013" spans="1:51" s="13" customFormat="1" ht="12">
      <c r="A4013" s="13"/>
      <c r="B4013" s="243"/>
      <c r="C4013" s="244"/>
      <c r="D4013" s="234" t="s">
        <v>188</v>
      </c>
      <c r="E4013" s="245" t="s">
        <v>1</v>
      </c>
      <c r="F4013" s="246" t="s">
        <v>684</v>
      </c>
      <c r="G4013" s="244"/>
      <c r="H4013" s="245" t="s">
        <v>1</v>
      </c>
      <c r="I4013" s="247"/>
      <c r="J4013" s="244"/>
      <c r="K4013" s="244"/>
      <c r="L4013" s="248"/>
      <c r="M4013" s="249"/>
      <c r="N4013" s="250"/>
      <c r="O4013" s="250"/>
      <c r="P4013" s="250"/>
      <c r="Q4013" s="250"/>
      <c r="R4013" s="250"/>
      <c r="S4013" s="250"/>
      <c r="T4013" s="251"/>
      <c r="U4013" s="13"/>
      <c r="V4013" s="13"/>
      <c r="W4013" s="13"/>
      <c r="X4013" s="13"/>
      <c r="Y4013" s="13"/>
      <c r="Z4013" s="13"/>
      <c r="AA4013" s="13"/>
      <c r="AB4013" s="13"/>
      <c r="AC4013" s="13"/>
      <c r="AD4013" s="13"/>
      <c r="AE4013" s="13"/>
      <c r="AT4013" s="252" t="s">
        <v>188</v>
      </c>
      <c r="AU4013" s="252" t="s">
        <v>82</v>
      </c>
      <c r="AV4013" s="13" t="s">
        <v>80</v>
      </c>
      <c r="AW4013" s="13" t="s">
        <v>30</v>
      </c>
      <c r="AX4013" s="13" t="s">
        <v>73</v>
      </c>
      <c r="AY4013" s="252" t="s">
        <v>129</v>
      </c>
    </row>
    <row r="4014" spans="1:51" s="14" customFormat="1" ht="12">
      <c r="A4014" s="14"/>
      <c r="B4014" s="253"/>
      <c r="C4014" s="254"/>
      <c r="D4014" s="234" t="s">
        <v>188</v>
      </c>
      <c r="E4014" s="255" t="s">
        <v>1</v>
      </c>
      <c r="F4014" s="256" t="s">
        <v>2144</v>
      </c>
      <c r="G4014" s="254"/>
      <c r="H4014" s="257">
        <v>18.944</v>
      </c>
      <c r="I4014" s="258"/>
      <c r="J4014" s="254"/>
      <c r="K4014" s="254"/>
      <c r="L4014" s="259"/>
      <c r="M4014" s="260"/>
      <c r="N4014" s="261"/>
      <c r="O4014" s="261"/>
      <c r="P4014" s="261"/>
      <c r="Q4014" s="261"/>
      <c r="R4014" s="261"/>
      <c r="S4014" s="261"/>
      <c r="T4014" s="262"/>
      <c r="U4014" s="14"/>
      <c r="V4014" s="14"/>
      <c r="W4014" s="14"/>
      <c r="X4014" s="14"/>
      <c r="Y4014" s="14"/>
      <c r="Z4014" s="14"/>
      <c r="AA4014" s="14"/>
      <c r="AB4014" s="14"/>
      <c r="AC4014" s="14"/>
      <c r="AD4014" s="14"/>
      <c r="AE4014" s="14"/>
      <c r="AT4014" s="263" t="s">
        <v>188</v>
      </c>
      <c r="AU4014" s="263" t="s">
        <v>82</v>
      </c>
      <c r="AV4014" s="14" t="s">
        <v>82</v>
      </c>
      <c r="AW4014" s="14" t="s">
        <v>30</v>
      </c>
      <c r="AX4014" s="14" t="s">
        <v>73</v>
      </c>
      <c r="AY4014" s="263" t="s">
        <v>129</v>
      </c>
    </row>
    <row r="4015" spans="1:51" s="13" customFormat="1" ht="12">
      <c r="A4015" s="13"/>
      <c r="B4015" s="243"/>
      <c r="C4015" s="244"/>
      <c r="D4015" s="234" t="s">
        <v>188</v>
      </c>
      <c r="E4015" s="245" t="s">
        <v>1</v>
      </c>
      <c r="F4015" s="246" t="s">
        <v>695</v>
      </c>
      <c r="G4015" s="244"/>
      <c r="H4015" s="245" t="s">
        <v>1</v>
      </c>
      <c r="I4015" s="247"/>
      <c r="J4015" s="244"/>
      <c r="K4015" s="244"/>
      <c r="L4015" s="248"/>
      <c r="M4015" s="249"/>
      <c r="N4015" s="250"/>
      <c r="O4015" s="250"/>
      <c r="P4015" s="250"/>
      <c r="Q4015" s="250"/>
      <c r="R4015" s="250"/>
      <c r="S4015" s="250"/>
      <c r="T4015" s="251"/>
      <c r="U4015" s="13"/>
      <c r="V4015" s="13"/>
      <c r="W4015" s="13"/>
      <c r="X4015" s="13"/>
      <c r="Y4015" s="13"/>
      <c r="Z4015" s="13"/>
      <c r="AA4015" s="13"/>
      <c r="AB4015" s="13"/>
      <c r="AC4015" s="13"/>
      <c r="AD4015" s="13"/>
      <c r="AE4015" s="13"/>
      <c r="AT4015" s="252" t="s">
        <v>188</v>
      </c>
      <c r="AU4015" s="252" t="s">
        <v>82</v>
      </c>
      <c r="AV4015" s="13" t="s">
        <v>80</v>
      </c>
      <c r="AW4015" s="13" t="s">
        <v>30</v>
      </c>
      <c r="AX4015" s="13" t="s">
        <v>73</v>
      </c>
      <c r="AY4015" s="252" t="s">
        <v>129</v>
      </c>
    </row>
    <row r="4016" spans="1:51" s="14" customFormat="1" ht="12">
      <c r="A4016" s="14"/>
      <c r="B4016" s="253"/>
      <c r="C4016" s="254"/>
      <c r="D4016" s="234" t="s">
        <v>188</v>
      </c>
      <c r="E4016" s="255" t="s">
        <v>1</v>
      </c>
      <c r="F4016" s="256" t="s">
        <v>2145</v>
      </c>
      <c r="G4016" s="254"/>
      <c r="H4016" s="257">
        <v>24.763</v>
      </c>
      <c r="I4016" s="258"/>
      <c r="J4016" s="254"/>
      <c r="K4016" s="254"/>
      <c r="L4016" s="259"/>
      <c r="M4016" s="260"/>
      <c r="N4016" s="261"/>
      <c r="O4016" s="261"/>
      <c r="P4016" s="261"/>
      <c r="Q4016" s="261"/>
      <c r="R4016" s="261"/>
      <c r="S4016" s="261"/>
      <c r="T4016" s="262"/>
      <c r="U4016" s="14"/>
      <c r="V4016" s="14"/>
      <c r="W4016" s="14"/>
      <c r="X4016" s="14"/>
      <c r="Y4016" s="14"/>
      <c r="Z4016" s="14"/>
      <c r="AA4016" s="14"/>
      <c r="AB4016" s="14"/>
      <c r="AC4016" s="14"/>
      <c r="AD4016" s="14"/>
      <c r="AE4016" s="14"/>
      <c r="AT4016" s="263" t="s">
        <v>188</v>
      </c>
      <c r="AU4016" s="263" t="s">
        <v>82</v>
      </c>
      <c r="AV4016" s="14" t="s">
        <v>82</v>
      </c>
      <c r="AW4016" s="14" t="s">
        <v>30</v>
      </c>
      <c r="AX4016" s="14" t="s">
        <v>73</v>
      </c>
      <c r="AY4016" s="263" t="s">
        <v>129</v>
      </c>
    </row>
    <row r="4017" spans="1:51" s="16" customFormat="1" ht="12">
      <c r="A4017" s="16"/>
      <c r="B4017" s="286"/>
      <c r="C4017" s="287"/>
      <c r="D4017" s="234" t="s">
        <v>188</v>
      </c>
      <c r="E4017" s="288" t="s">
        <v>1</v>
      </c>
      <c r="F4017" s="289" t="s">
        <v>451</v>
      </c>
      <c r="G4017" s="287"/>
      <c r="H4017" s="290">
        <v>43.707</v>
      </c>
      <c r="I4017" s="291"/>
      <c r="J4017" s="287"/>
      <c r="K4017" s="287"/>
      <c r="L4017" s="292"/>
      <c r="M4017" s="293"/>
      <c r="N4017" s="294"/>
      <c r="O4017" s="294"/>
      <c r="P4017" s="294"/>
      <c r="Q4017" s="294"/>
      <c r="R4017" s="294"/>
      <c r="S4017" s="294"/>
      <c r="T4017" s="295"/>
      <c r="U4017" s="16"/>
      <c r="V4017" s="16"/>
      <c r="W4017" s="16"/>
      <c r="X4017" s="16"/>
      <c r="Y4017" s="16"/>
      <c r="Z4017" s="16"/>
      <c r="AA4017" s="16"/>
      <c r="AB4017" s="16"/>
      <c r="AC4017" s="16"/>
      <c r="AD4017" s="16"/>
      <c r="AE4017" s="16"/>
      <c r="AT4017" s="296" t="s">
        <v>188</v>
      </c>
      <c r="AU4017" s="296" t="s">
        <v>82</v>
      </c>
      <c r="AV4017" s="16" t="s">
        <v>141</v>
      </c>
      <c r="AW4017" s="16" t="s">
        <v>30</v>
      </c>
      <c r="AX4017" s="16" t="s">
        <v>73</v>
      </c>
      <c r="AY4017" s="296" t="s">
        <v>129</v>
      </c>
    </row>
    <row r="4018" spans="1:51" s="13" customFormat="1" ht="12">
      <c r="A4018" s="13"/>
      <c r="B4018" s="243"/>
      <c r="C4018" s="244"/>
      <c r="D4018" s="234" t="s">
        <v>188</v>
      </c>
      <c r="E4018" s="245" t="s">
        <v>1</v>
      </c>
      <c r="F4018" s="246" t="s">
        <v>389</v>
      </c>
      <c r="G4018" s="244"/>
      <c r="H4018" s="245" t="s">
        <v>1</v>
      </c>
      <c r="I4018" s="247"/>
      <c r="J4018" s="244"/>
      <c r="K4018" s="244"/>
      <c r="L4018" s="248"/>
      <c r="M4018" s="249"/>
      <c r="N4018" s="250"/>
      <c r="O4018" s="250"/>
      <c r="P4018" s="250"/>
      <c r="Q4018" s="250"/>
      <c r="R4018" s="250"/>
      <c r="S4018" s="250"/>
      <c r="T4018" s="251"/>
      <c r="U4018" s="13"/>
      <c r="V4018" s="13"/>
      <c r="W4018" s="13"/>
      <c r="X4018" s="13"/>
      <c r="Y4018" s="13"/>
      <c r="Z4018" s="13"/>
      <c r="AA4018" s="13"/>
      <c r="AB4018" s="13"/>
      <c r="AC4018" s="13"/>
      <c r="AD4018" s="13"/>
      <c r="AE4018" s="13"/>
      <c r="AT4018" s="252" t="s">
        <v>188</v>
      </c>
      <c r="AU4018" s="252" t="s">
        <v>82</v>
      </c>
      <c r="AV4018" s="13" t="s">
        <v>80</v>
      </c>
      <c r="AW4018" s="13" t="s">
        <v>30</v>
      </c>
      <c r="AX4018" s="13" t="s">
        <v>73</v>
      </c>
      <c r="AY4018" s="252" t="s">
        <v>129</v>
      </c>
    </row>
    <row r="4019" spans="1:51" s="13" customFormat="1" ht="12">
      <c r="A4019" s="13"/>
      <c r="B4019" s="243"/>
      <c r="C4019" s="244"/>
      <c r="D4019" s="234" t="s">
        <v>188</v>
      </c>
      <c r="E4019" s="245" t="s">
        <v>1</v>
      </c>
      <c r="F4019" s="246" t="s">
        <v>997</v>
      </c>
      <c r="G4019" s="244"/>
      <c r="H4019" s="245" t="s">
        <v>1</v>
      </c>
      <c r="I4019" s="247"/>
      <c r="J4019" s="244"/>
      <c r="K4019" s="244"/>
      <c r="L4019" s="248"/>
      <c r="M4019" s="249"/>
      <c r="N4019" s="250"/>
      <c r="O4019" s="250"/>
      <c r="P4019" s="250"/>
      <c r="Q4019" s="250"/>
      <c r="R4019" s="250"/>
      <c r="S4019" s="250"/>
      <c r="T4019" s="251"/>
      <c r="U4019" s="13"/>
      <c r="V4019" s="13"/>
      <c r="W4019" s="13"/>
      <c r="X4019" s="13"/>
      <c r="Y4019" s="13"/>
      <c r="Z4019" s="13"/>
      <c r="AA4019" s="13"/>
      <c r="AB4019" s="13"/>
      <c r="AC4019" s="13"/>
      <c r="AD4019" s="13"/>
      <c r="AE4019" s="13"/>
      <c r="AT4019" s="252" t="s">
        <v>188</v>
      </c>
      <c r="AU4019" s="252" t="s">
        <v>82</v>
      </c>
      <c r="AV4019" s="13" t="s">
        <v>80</v>
      </c>
      <c r="AW4019" s="13" t="s">
        <v>30</v>
      </c>
      <c r="AX4019" s="13" t="s">
        <v>73</v>
      </c>
      <c r="AY4019" s="252" t="s">
        <v>129</v>
      </c>
    </row>
    <row r="4020" spans="1:51" s="14" customFormat="1" ht="12">
      <c r="A4020" s="14"/>
      <c r="B4020" s="253"/>
      <c r="C4020" s="254"/>
      <c r="D4020" s="234" t="s">
        <v>188</v>
      </c>
      <c r="E4020" s="255" t="s">
        <v>1</v>
      </c>
      <c r="F4020" s="256" t="s">
        <v>2146</v>
      </c>
      <c r="G4020" s="254"/>
      <c r="H4020" s="257">
        <v>10.15</v>
      </c>
      <c r="I4020" s="258"/>
      <c r="J4020" s="254"/>
      <c r="K4020" s="254"/>
      <c r="L4020" s="259"/>
      <c r="M4020" s="260"/>
      <c r="N4020" s="261"/>
      <c r="O4020" s="261"/>
      <c r="P4020" s="261"/>
      <c r="Q4020" s="261"/>
      <c r="R4020" s="261"/>
      <c r="S4020" s="261"/>
      <c r="T4020" s="262"/>
      <c r="U4020" s="14"/>
      <c r="V4020" s="14"/>
      <c r="W4020" s="14"/>
      <c r="X4020" s="14"/>
      <c r="Y4020" s="14"/>
      <c r="Z4020" s="14"/>
      <c r="AA4020" s="14"/>
      <c r="AB4020" s="14"/>
      <c r="AC4020" s="14"/>
      <c r="AD4020" s="14"/>
      <c r="AE4020" s="14"/>
      <c r="AT4020" s="263" t="s">
        <v>188</v>
      </c>
      <c r="AU4020" s="263" t="s">
        <v>82</v>
      </c>
      <c r="AV4020" s="14" t="s">
        <v>82</v>
      </c>
      <c r="AW4020" s="14" t="s">
        <v>30</v>
      </c>
      <c r="AX4020" s="14" t="s">
        <v>73</v>
      </c>
      <c r="AY4020" s="263" t="s">
        <v>129</v>
      </c>
    </row>
    <row r="4021" spans="1:51" s="13" customFormat="1" ht="12">
      <c r="A4021" s="13"/>
      <c r="B4021" s="243"/>
      <c r="C4021" s="244"/>
      <c r="D4021" s="234" t="s">
        <v>188</v>
      </c>
      <c r="E4021" s="245" t="s">
        <v>1</v>
      </c>
      <c r="F4021" s="246" t="s">
        <v>1014</v>
      </c>
      <c r="G4021" s="244"/>
      <c r="H4021" s="245" t="s">
        <v>1</v>
      </c>
      <c r="I4021" s="247"/>
      <c r="J4021" s="244"/>
      <c r="K4021" s="244"/>
      <c r="L4021" s="248"/>
      <c r="M4021" s="249"/>
      <c r="N4021" s="250"/>
      <c r="O4021" s="250"/>
      <c r="P4021" s="250"/>
      <c r="Q4021" s="250"/>
      <c r="R4021" s="250"/>
      <c r="S4021" s="250"/>
      <c r="T4021" s="251"/>
      <c r="U4021" s="13"/>
      <c r="V4021" s="13"/>
      <c r="W4021" s="13"/>
      <c r="X4021" s="13"/>
      <c r="Y4021" s="13"/>
      <c r="Z4021" s="13"/>
      <c r="AA4021" s="13"/>
      <c r="AB4021" s="13"/>
      <c r="AC4021" s="13"/>
      <c r="AD4021" s="13"/>
      <c r="AE4021" s="13"/>
      <c r="AT4021" s="252" t="s">
        <v>188</v>
      </c>
      <c r="AU4021" s="252" t="s">
        <v>82</v>
      </c>
      <c r="AV4021" s="13" t="s">
        <v>80</v>
      </c>
      <c r="AW4021" s="13" t="s">
        <v>30</v>
      </c>
      <c r="AX4021" s="13" t="s">
        <v>73</v>
      </c>
      <c r="AY4021" s="252" t="s">
        <v>129</v>
      </c>
    </row>
    <row r="4022" spans="1:51" s="14" customFormat="1" ht="12">
      <c r="A4022" s="14"/>
      <c r="B4022" s="253"/>
      <c r="C4022" s="254"/>
      <c r="D4022" s="234" t="s">
        <v>188</v>
      </c>
      <c r="E4022" s="255" t="s">
        <v>1</v>
      </c>
      <c r="F4022" s="256" t="s">
        <v>2147</v>
      </c>
      <c r="G4022" s="254"/>
      <c r="H4022" s="257">
        <v>5.163</v>
      </c>
      <c r="I4022" s="258"/>
      <c r="J4022" s="254"/>
      <c r="K4022" s="254"/>
      <c r="L4022" s="259"/>
      <c r="M4022" s="260"/>
      <c r="N4022" s="261"/>
      <c r="O4022" s="261"/>
      <c r="P4022" s="261"/>
      <c r="Q4022" s="261"/>
      <c r="R4022" s="261"/>
      <c r="S4022" s="261"/>
      <c r="T4022" s="262"/>
      <c r="U4022" s="14"/>
      <c r="V4022" s="14"/>
      <c r="W4022" s="14"/>
      <c r="X4022" s="14"/>
      <c r="Y4022" s="14"/>
      <c r="Z4022" s="14"/>
      <c r="AA4022" s="14"/>
      <c r="AB4022" s="14"/>
      <c r="AC4022" s="14"/>
      <c r="AD4022" s="14"/>
      <c r="AE4022" s="14"/>
      <c r="AT4022" s="263" t="s">
        <v>188</v>
      </c>
      <c r="AU4022" s="263" t="s">
        <v>82</v>
      </c>
      <c r="AV4022" s="14" t="s">
        <v>82</v>
      </c>
      <c r="AW4022" s="14" t="s">
        <v>30</v>
      </c>
      <c r="AX4022" s="14" t="s">
        <v>73</v>
      </c>
      <c r="AY4022" s="263" t="s">
        <v>129</v>
      </c>
    </row>
    <row r="4023" spans="1:51" s="13" customFormat="1" ht="12">
      <c r="A4023" s="13"/>
      <c r="B4023" s="243"/>
      <c r="C4023" s="244"/>
      <c r="D4023" s="234" t="s">
        <v>188</v>
      </c>
      <c r="E4023" s="245" t="s">
        <v>1</v>
      </c>
      <c r="F4023" s="246" t="s">
        <v>1016</v>
      </c>
      <c r="G4023" s="244"/>
      <c r="H4023" s="245" t="s">
        <v>1</v>
      </c>
      <c r="I4023" s="247"/>
      <c r="J4023" s="244"/>
      <c r="K4023" s="244"/>
      <c r="L4023" s="248"/>
      <c r="M4023" s="249"/>
      <c r="N4023" s="250"/>
      <c r="O4023" s="250"/>
      <c r="P4023" s="250"/>
      <c r="Q4023" s="250"/>
      <c r="R4023" s="250"/>
      <c r="S4023" s="250"/>
      <c r="T4023" s="251"/>
      <c r="U4023" s="13"/>
      <c r="V4023" s="13"/>
      <c r="W4023" s="13"/>
      <c r="X4023" s="13"/>
      <c r="Y4023" s="13"/>
      <c r="Z4023" s="13"/>
      <c r="AA4023" s="13"/>
      <c r="AB4023" s="13"/>
      <c r="AC4023" s="13"/>
      <c r="AD4023" s="13"/>
      <c r="AE4023" s="13"/>
      <c r="AT4023" s="252" t="s">
        <v>188</v>
      </c>
      <c r="AU4023" s="252" t="s">
        <v>82</v>
      </c>
      <c r="AV4023" s="13" t="s">
        <v>80</v>
      </c>
      <c r="AW4023" s="13" t="s">
        <v>30</v>
      </c>
      <c r="AX4023" s="13" t="s">
        <v>73</v>
      </c>
      <c r="AY4023" s="252" t="s">
        <v>129</v>
      </c>
    </row>
    <row r="4024" spans="1:51" s="14" customFormat="1" ht="12">
      <c r="A4024" s="14"/>
      <c r="B4024" s="253"/>
      <c r="C4024" s="254"/>
      <c r="D4024" s="234" t="s">
        <v>188</v>
      </c>
      <c r="E4024" s="255" t="s">
        <v>1</v>
      </c>
      <c r="F4024" s="256" t="s">
        <v>2148</v>
      </c>
      <c r="G4024" s="254"/>
      <c r="H4024" s="257">
        <v>14.831</v>
      </c>
      <c r="I4024" s="258"/>
      <c r="J4024" s="254"/>
      <c r="K4024" s="254"/>
      <c r="L4024" s="259"/>
      <c r="M4024" s="260"/>
      <c r="N4024" s="261"/>
      <c r="O4024" s="261"/>
      <c r="P4024" s="261"/>
      <c r="Q4024" s="261"/>
      <c r="R4024" s="261"/>
      <c r="S4024" s="261"/>
      <c r="T4024" s="262"/>
      <c r="U4024" s="14"/>
      <c r="V4024" s="14"/>
      <c r="W4024" s="14"/>
      <c r="X4024" s="14"/>
      <c r="Y4024" s="14"/>
      <c r="Z4024" s="14"/>
      <c r="AA4024" s="14"/>
      <c r="AB4024" s="14"/>
      <c r="AC4024" s="14"/>
      <c r="AD4024" s="14"/>
      <c r="AE4024" s="14"/>
      <c r="AT4024" s="263" t="s">
        <v>188</v>
      </c>
      <c r="AU4024" s="263" t="s">
        <v>82</v>
      </c>
      <c r="AV4024" s="14" t="s">
        <v>82</v>
      </c>
      <c r="AW4024" s="14" t="s">
        <v>30</v>
      </c>
      <c r="AX4024" s="14" t="s">
        <v>73</v>
      </c>
      <c r="AY4024" s="263" t="s">
        <v>129</v>
      </c>
    </row>
    <row r="4025" spans="1:51" s="16" customFormat="1" ht="12">
      <c r="A4025" s="16"/>
      <c r="B4025" s="286"/>
      <c r="C4025" s="287"/>
      <c r="D4025" s="234" t="s">
        <v>188</v>
      </c>
      <c r="E4025" s="288" t="s">
        <v>1</v>
      </c>
      <c r="F4025" s="289" t="s">
        <v>451</v>
      </c>
      <c r="G4025" s="287"/>
      <c r="H4025" s="290">
        <v>30.144</v>
      </c>
      <c r="I4025" s="291"/>
      <c r="J4025" s="287"/>
      <c r="K4025" s="287"/>
      <c r="L4025" s="292"/>
      <c r="M4025" s="293"/>
      <c r="N4025" s="294"/>
      <c r="O4025" s="294"/>
      <c r="P4025" s="294"/>
      <c r="Q4025" s="294"/>
      <c r="R4025" s="294"/>
      <c r="S4025" s="294"/>
      <c r="T4025" s="295"/>
      <c r="U4025" s="16"/>
      <c r="V4025" s="16"/>
      <c r="W4025" s="16"/>
      <c r="X4025" s="16"/>
      <c r="Y4025" s="16"/>
      <c r="Z4025" s="16"/>
      <c r="AA4025" s="16"/>
      <c r="AB4025" s="16"/>
      <c r="AC4025" s="16"/>
      <c r="AD4025" s="16"/>
      <c r="AE4025" s="16"/>
      <c r="AT4025" s="296" t="s">
        <v>188</v>
      </c>
      <c r="AU4025" s="296" t="s">
        <v>82</v>
      </c>
      <c r="AV4025" s="16" t="s">
        <v>141</v>
      </c>
      <c r="AW4025" s="16" t="s">
        <v>30</v>
      </c>
      <c r="AX4025" s="16" t="s">
        <v>73</v>
      </c>
      <c r="AY4025" s="296" t="s">
        <v>129</v>
      </c>
    </row>
    <row r="4026" spans="1:51" s="15" customFormat="1" ht="12">
      <c r="A4026" s="15"/>
      <c r="B4026" s="264"/>
      <c r="C4026" s="265"/>
      <c r="D4026" s="234" t="s">
        <v>188</v>
      </c>
      <c r="E4026" s="266" t="s">
        <v>1</v>
      </c>
      <c r="F4026" s="267" t="s">
        <v>197</v>
      </c>
      <c r="G4026" s="265"/>
      <c r="H4026" s="268">
        <v>73.851</v>
      </c>
      <c r="I4026" s="269"/>
      <c r="J4026" s="265"/>
      <c r="K4026" s="265"/>
      <c r="L4026" s="270"/>
      <c r="M4026" s="271"/>
      <c r="N4026" s="272"/>
      <c r="O4026" s="272"/>
      <c r="P4026" s="272"/>
      <c r="Q4026" s="272"/>
      <c r="R4026" s="272"/>
      <c r="S4026" s="272"/>
      <c r="T4026" s="273"/>
      <c r="U4026" s="15"/>
      <c r="V4026" s="15"/>
      <c r="W4026" s="15"/>
      <c r="X4026" s="15"/>
      <c r="Y4026" s="15"/>
      <c r="Z4026" s="15"/>
      <c r="AA4026" s="15"/>
      <c r="AB4026" s="15"/>
      <c r="AC4026" s="15"/>
      <c r="AD4026" s="15"/>
      <c r="AE4026" s="15"/>
      <c r="AT4026" s="274" t="s">
        <v>188</v>
      </c>
      <c r="AU4026" s="274" t="s">
        <v>82</v>
      </c>
      <c r="AV4026" s="15" t="s">
        <v>136</v>
      </c>
      <c r="AW4026" s="15" t="s">
        <v>30</v>
      </c>
      <c r="AX4026" s="15" t="s">
        <v>80</v>
      </c>
      <c r="AY4026" s="274" t="s">
        <v>129</v>
      </c>
    </row>
    <row r="4027" spans="1:65" s="2" customFormat="1" ht="33" customHeight="1">
      <c r="A4027" s="39"/>
      <c r="B4027" s="40"/>
      <c r="C4027" s="220" t="s">
        <v>1285</v>
      </c>
      <c r="D4027" s="220" t="s">
        <v>132</v>
      </c>
      <c r="E4027" s="221" t="s">
        <v>2149</v>
      </c>
      <c r="F4027" s="222" t="s">
        <v>2150</v>
      </c>
      <c r="G4027" s="223" t="s">
        <v>187</v>
      </c>
      <c r="H4027" s="224">
        <v>1684.774</v>
      </c>
      <c r="I4027" s="225"/>
      <c r="J4027" s="226">
        <f>ROUND(I4027*H4027,2)</f>
        <v>0</v>
      </c>
      <c r="K4027" s="227"/>
      <c r="L4027" s="45"/>
      <c r="M4027" s="228" t="s">
        <v>1</v>
      </c>
      <c r="N4027" s="229" t="s">
        <v>38</v>
      </c>
      <c r="O4027" s="92"/>
      <c r="P4027" s="230">
        <f>O4027*H4027</f>
        <v>0</v>
      </c>
      <c r="Q4027" s="230">
        <v>0</v>
      </c>
      <c r="R4027" s="230">
        <f>Q4027*H4027</f>
        <v>0</v>
      </c>
      <c r="S4027" s="230">
        <v>0</v>
      </c>
      <c r="T4027" s="231">
        <f>S4027*H4027</f>
        <v>0</v>
      </c>
      <c r="U4027" s="39"/>
      <c r="V4027" s="39"/>
      <c r="W4027" s="39"/>
      <c r="X4027" s="39"/>
      <c r="Y4027" s="39"/>
      <c r="Z4027" s="39"/>
      <c r="AA4027" s="39"/>
      <c r="AB4027" s="39"/>
      <c r="AC4027" s="39"/>
      <c r="AD4027" s="39"/>
      <c r="AE4027" s="39"/>
      <c r="AR4027" s="232" t="s">
        <v>248</v>
      </c>
      <c r="AT4027" s="232" t="s">
        <v>132</v>
      </c>
      <c r="AU4027" s="232" t="s">
        <v>82</v>
      </c>
      <c r="AY4027" s="18" t="s">
        <v>129</v>
      </c>
      <c r="BE4027" s="233">
        <f>IF(N4027="základní",J4027,0)</f>
        <v>0</v>
      </c>
      <c r="BF4027" s="233">
        <f>IF(N4027="snížená",J4027,0)</f>
        <v>0</v>
      </c>
      <c r="BG4027" s="233">
        <f>IF(N4027="zákl. přenesená",J4027,0)</f>
        <v>0</v>
      </c>
      <c r="BH4027" s="233">
        <f>IF(N4027="sníž. přenesená",J4027,0)</f>
        <v>0</v>
      </c>
      <c r="BI4027" s="233">
        <f>IF(N4027="nulová",J4027,0)</f>
        <v>0</v>
      </c>
      <c r="BJ4027" s="18" t="s">
        <v>80</v>
      </c>
      <c r="BK4027" s="233">
        <f>ROUND(I4027*H4027,2)</f>
        <v>0</v>
      </c>
      <c r="BL4027" s="18" t="s">
        <v>248</v>
      </c>
      <c r="BM4027" s="232" t="s">
        <v>2151</v>
      </c>
    </row>
    <row r="4028" spans="1:47" s="2" customFormat="1" ht="12">
      <c r="A4028" s="39"/>
      <c r="B4028" s="40"/>
      <c r="C4028" s="41"/>
      <c r="D4028" s="234" t="s">
        <v>137</v>
      </c>
      <c r="E4028" s="41"/>
      <c r="F4028" s="235" t="s">
        <v>2150</v>
      </c>
      <c r="G4028" s="41"/>
      <c r="H4028" s="41"/>
      <c r="I4028" s="236"/>
      <c r="J4028" s="41"/>
      <c r="K4028" s="41"/>
      <c r="L4028" s="45"/>
      <c r="M4028" s="237"/>
      <c r="N4028" s="238"/>
      <c r="O4028" s="92"/>
      <c r="P4028" s="92"/>
      <c r="Q4028" s="92"/>
      <c r="R4028" s="92"/>
      <c r="S4028" s="92"/>
      <c r="T4028" s="93"/>
      <c r="U4028" s="39"/>
      <c r="V4028" s="39"/>
      <c r="W4028" s="39"/>
      <c r="X4028" s="39"/>
      <c r="Y4028" s="39"/>
      <c r="Z4028" s="39"/>
      <c r="AA4028" s="39"/>
      <c r="AB4028" s="39"/>
      <c r="AC4028" s="39"/>
      <c r="AD4028" s="39"/>
      <c r="AE4028" s="39"/>
      <c r="AT4028" s="18" t="s">
        <v>137</v>
      </c>
      <c r="AU4028" s="18" t="s">
        <v>82</v>
      </c>
    </row>
    <row r="4029" spans="1:51" s="13" customFormat="1" ht="12">
      <c r="A4029" s="13"/>
      <c r="B4029" s="243"/>
      <c r="C4029" s="244"/>
      <c r="D4029" s="234" t="s">
        <v>188</v>
      </c>
      <c r="E4029" s="245" t="s">
        <v>1</v>
      </c>
      <c r="F4029" s="246" t="s">
        <v>2033</v>
      </c>
      <c r="G4029" s="244"/>
      <c r="H4029" s="245" t="s">
        <v>1</v>
      </c>
      <c r="I4029" s="247"/>
      <c r="J4029" s="244"/>
      <c r="K4029" s="244"/>
      <c r="L4029" s="248"/>
      <c r="M4029" s="249"/>
      <c r="N4029" s="250"/>
      <c r="O4029" s="250"/>
      <c r="P4029" s="250"/>
      <c r="Q4029" s="250"/>
      <c r="R4029" s="250"/>
      <c r="S4029" s="250"/>
      <c r="T4029" s="251"/>
      <c r="U4029" s="13"/>
      <c r="V4029" s="13"/>
      <c r="W4029" s="13"/>
      <c r="X4029" s="13"/>
      <c r="Y4029" s="13"/>
      <c r="Z4029" s="13"/>
      <c r="AA4029" s="13"/>
      <c r="AB4029" s="13"/>
      <c r="AC4029" s="13"/>
      <c r="AD4029" s="13"/>
      <c r="AE4029" s="13"/>
      <c r="AT4029" s="252" t="s">
        <v>188</v>
      </c>
      <c r="AU4029" s="252" t="s">
        <v>82</v>
      </c>
      <c r="AV4029" s="13" t="s">
        <v>80</v>
      </c>
      <c r="AW4029" s="13" t="s">
        <v>30</v>
      </c>
      <c r="AX4029" s="13" t="s">
        <v>73</v>
      </c>
      <c r="AY4029" s="252" t="s">
        <v>129</v>
      </c>
    </row>
    <row r="4030" spans="1:51" s="13" customFormat="1" ht="12">
      <c r="A4030" s="13"/>
      <c r="B4030" s="243"/>
      <c r="C4030" s="244"/>
      <c r="D4030" s="234" t="s">
        <v>188</v>
      </c>
      <c r="E4030" s="245" t="s">
        <v>1</v>
      </c>
      <c r="F4030" s="246" t="s">
        <v>374</v>
      </c>
      <c r="G4030" s="244"/>
      <c r="H4030" s="245" t="s">
        <v>1</v>
      </c>
      <c r="I4030" s="247"/>
      <c r="J4030" s="244"/>
      <c r="K4030" s="244"/>
      <c r="L4030" s="248"/>
      <c r="M4030" s="249"/>
      <c r="N4030" s="250"/>
      <c r="O4030" s="250"/>
      <c r="P4030" s="250"/>
      <c r="Q4030" s="250"/>
      <c r="R4030" s="250"/>
      <c r="S4030" s="250"/>
      <c r="T4030" s="251"/>
      <c r="U4030" s="13"/>
      <c r="V4030" s="13"/>
      <c r="W4030" s="13"/>
      <c r="X4030" s="13"/>
      <c r="Y4030" s="13"/>
      <c r="Z4030" s="13"/>
      <c r="AA4030" s="13"/>
      <c r="AB4030" s="13"/>
      <c r="AC4030" s="13"/>
      <c r="AD4030" s="13"/>
      <c r="AE4030" s="13"/>
      <c r="AT4030" s="252" t="s">
        <v>188</v>
      </c>
      <c r="AU4030" s="252" t="s">
        <v>82</v>
      </c>
      <c r="AV4030" s="13" t="s">
        <v>80</v>
      </c>
      <c r="AW4030" s="13" t="s">
        <v>30</v>
      </c>
      <c r="AX4030" s="13" t="s">
        <v>73</v>
      </c>
      <c r="AY4030" s="252" t="s">
        <v>129</v>
      </c>
    </row>
    <row r="4031" spans="1:51" s="13" customFormat="1" ht="12">
      <c r="A4031" s="13"/>
      <c r="B4031" s="243"/>
      <c r="C4031" s="244"/>
      <c r="D4031" s="234" t="s">
        <v>188</v>
      </c>
      <c r="E4031" s="245" t="s">
        <v>1</v>
      </c>
      <c r="F4031" s="246" t="s">
        <v>375</v>
      </c>
      <c r="G4031" s="244"/>
      <c r="H4031" s="245" t="s">
        <v>1</v>
      </c>
      <c r="I4031" s="247"/>
      <c r="J4031" s="244"/>
      <c r="K4031" s="244"/>
      <c r="L4031" s="248"/>
      <c r="M4031" s="249"/>
      <c r="N4031" s="250"/>
      <c r="O4031" s="250"/>
      <c r="P4031" s="250"/>
      <c r="Q4031" s="250"/>
      <c r="R4031" s="250"/>
      <c r="S4031" s="250"/>
      <c r="T4031" s="251"/>
      <c r="U4031" s="13"/>
      <c r="V4031" s="13"/>
      <c r="W4031" s="13"/>
      <c r="X4031" s="13"/>
      <c r="Y4031" s="13"/>
      <c r="Z4031" s="13"/>
      <c r="AA4031" s="13"/>
      <c r="AB4031" s="13"/>
      <c r="AC4031" s="13"/>
      <c r="AD4031" s="13"/>
      <c r="AE4031" s="13"/>
      <c r="AT4031" s="252" t="s">
        <v>188</v>
      </c>
      <c r="AU4031" s="252" t="s">
        <v>82</v>
      </c>
      <c r="AV4031" s="13" t="s">
        <v>80</v>
      </c>
      <c r="AW4031" s="13" t="s">
        <v>30</v>
      </c>
      <c r="AX4031" s="13" t="s">
        <v>73</v>
      </c>
      <c r="AY4031" s="252" t="s">
        <v>129</v>
      </c>
    </row>
    <row r="4032" spans="1:51" s="14" customFormat="1" ht="12">
      <c r="A4032" s="14"/>
      <c r="B4032" s="253"/>
      <c r="C4032" s="254"/>
      <c r="D4032" s="234" t="s">
        <v>188</v>
      </c>
      <c r="E4032" s="255" t="s">
        <v>1</v>
      </c>
      <c r="F4032" s="256" t="s">
        <v>439</v>
      </c>
      <c r="G4032" s="254"/>
      <c r="H4032" s="257">
        <v>13.86</v>
      </c>
      <c r="I4032" s="258"/>
      <c r="J4032" s="254"/>
      <c r="K4032" s="254"/>
      <c r="L4032" s="259"/>
      <c r="M4032" s="260"/>
      <c r="N4032" s="261"/>
      <c r="O4032" s="261"/>
      <c r="P4032" s="261"/>
      <c r="Q4032" s="261"/>
      <c r="R4032" s="261"/>
      <c r="S4032" s="261"/>
      <c r="T4032" s="262"/>
      <c r="U4032" s="14"/>
      <c r="V4032" s="14"/>
      <c r="W4032" s="14"/>
      <c r="X4032" s="14"/>
      <c r="Y4032" s="14"/>
      <c r="Z4032" s="14"/>
      <c r="AA4032" s="14"/>
      <c r="AB4032" s="14"/>
      <c r="AC4032" s="14"/>
      <c r="AD4032" s="14"/>
      <c r="AE4032" s="14"/>
      <c r="AT4032" s="263" t="s">
        <v>188</v>
      </c>
      <c r="AU4032" s="263" t="s">
        <v>82</v>
      </c>
      <c r="AV4032" s="14" t="s">
        <v>82</v>
      </c>
      <c r="AW4032" s="14" t="s">
        <v>30</v>
      </c>
      <c r="AX4032" s="14" t="s">
        <v>73</v>
      </c>
      <c r="AY4032" s="263" t="s">
        <v>129</v>
      </c>
    </row>
    <row r="4033" spans="1:51" s="13" customFormat="1" ht="12">
      <c r="A4033" s="13"/>
      <c r="B4033" s="243"/>
      <c r="C4033" s="244"/>
      <c r="D4033" s="234" t="s">
        <v>188</v>
      </c>
      <c r="E4033" s="245" t="s">
        <v>1</v>
      </c>
      <c r="F4033" s="246" t="s">
        <v>440</v>
      </c>
      <c r="G4033" s="244"/>
      <c r="H4033" s="245" t="s">
        <v>1</v>
      </c>
      <c r="I4033" s="247"/>
      <c r="J4033" s="244"/>
      <c r="K4033" s="244"/>
      <c r="L4033" s="248"/>
      <c r="M4033" s="249"/>
      <c r="N4033" s="250"/>
      <c r="O4033" s="250"/>
      <c r="P4033" s="250"/>
      <c r="Q4033" s="250"/>
      <c r="R4033" s="250"/>
      <c r="S4033" s="250"/>
      <c r="T4033" s="251"/>
      <c r="U4033" s="13"/>
      <c r="V4033" s="13"/>
      <c r="W4033" s="13"/>
      <c r="X4033" s="13"/>
      <c r="Y4033" s="13"/>
      <c r="Z4033" s="13"/>
      <c r="AA4033" s="13"/>
      <c r="AB4033" s="13"/>
      <c r="AC4033" s="13"/>
      <c r="AD4033" s="13"/>
      <c r="AE4033" s="13"/>
      <c r="AT4033" s="252" t="s">
        <v>188</v>
      </c>
      <c r="AU4033" s="252" t="s">
        <v>82</v>
      </c>
      <c r="AV4033" s="13" t="s">
        <v>80</v>
      </c>
      <c r="AW4033" s="13" t="s">
        <v>30</v>
      </c>
      <c r="AX4033" s="13" t="s">
        <v>73</v>
      </c>
      <c r="AY4033" s="252" t="s">
        <v>129</v>
      </c>
    </row>
    <row r="4034" spans="1:51" s="14" customFormat="1" ht="12">
      <c r="A4034" s="14"/>
      <c r="B4034" s="253"/>
      <c r="C4034" s="254"/>
      <c r="D4034" s="234" t="s">
        <v>188</v>
      </c>
      <c r="E4034" s="255" t="s">
        <v>1</v>
      </c>
      <c r="F4034" s="256" t="s">
        <v>441</v>
      </c>
      <c r="G4034" s="254"/>
      <c r="H4034" s="257">
        <v>26.625</v>
      </c>
      <c r="I4034" s="258"/>
      <c r="J4034" s="254"/>
      <c r="K4034" s="254"/>
      <c r="L4034" s="259"/>
      <c r="M4034" s="260"/>
      <c r="N4034" s="261"/>
      <c r="O4034" s="261"/>
      <c r="P4034" s="261"/>
      <c r="Q4034" s="261"/>
      <c r="R4034" s="261"/>
      <c r="S4034" s="261"/>
      <c r="T4034" s="262"/>
      <c r="U4034" s="14"/>
      <c r="V4034" s="14"/>
      <c r="W4034" s="14"/>
      <c r="X4034" s="14"/>
      <c r="Y4034" s="14"/>
      <c r="Z4034" s="14"/>
      <c r="AA4034" s="14"/>
      <c r="AB4034" s="14"/>
      <c r="AC4034" s="14"/>
      <c r="AD4034" s="14"/>
      <c r="AE4034" s="14"/>
      <c r="AT4034" s="263" t="s">
        <v>188</v>
      </c>
      <c r="AU4034" s="263" t="s">
        <v>82</v>
      </c>
      <c r="AV4034" s="14" t="s">
        <v>82</v>
      </c>
      <c r="AW4034" s="14" t="s">
        <v>30</v>
      </c>
      <c r="AX4034" s="14" t="s">
        <v>73</v>
      </c>
      <c r="AY4034" s="263" t="s">
        <v>129</v>
      </c>
    </row>
    <row r="4035" spans="1:51" s="13" customFormat="1" ht="12">
      <c r="A4035" s="13"/>
      <c r="B4035" s="243"/>
      <c r="C4035" s="244"/>
      <c r="D4035" s="234" t="s">
        <v>188</v>
      </c>
      <c r="E4035" s="245" t="s">
        <v>1</v>
      </c>
      <c r="F4035" s="246" t="s">
        <v>378</v>
      </c>
      <c r="G4035" s="244"/>
      <c r="H4035" s="245" t="s">
        <v>1</v>
      </c>
      <c r="I4035" s="247"/>
      <c r="J4035" s="244"/>
      <c r="K4035" s="244"/>
      <c r="L4035" s="248"/>
      <c r="M4035" s="249"/>
      <c r="N4035" s="250"/>
      <c r="O4035" s="250"/>
      <c r="P4035" s="250"/>
      <c r="Q4035" s="250"/>
      <c r="R4035" s="250"/>
      <c r="S4035" s="250"/>
      <c r="T4035" s="251"/>
      <c r="U4035" s="13"/>
      <c r="V4035" s="13"/>
      <c r="W4035" s="13"/>
      <c r="X4035" s="13"/>
      <c r="Y4035" s="13"/>
      <c r="Z4035" s="13"/>
      <c r="AA4035" s="13"/>
      <c r="AB4035" s="13"/>
      <c r="AC4035" s="13"/>
      <c r="AD4035" s="13"/>
      <c r="AE4035" s="13"/>
      <c r="AT4035" s="252" t="s">
        <v>188</v>
      </c>
      <c r="AU4035" s="252" t="s">
        <v>82</v>
      </c>
      <c r="AV4035" s="13" t="s">
        <v>80</v>
      </c>
      <c r="AW4035" s="13" t="s">
        <v>30</v>
      </c>
      <c r="AX4035" s="13" t="s">
        <v>73</v>
      </c>
      <c r="AY4035" s="252" t="s">
        <v>129</v>
      </c>
    </row>
    <row r="4036" spans="1:51" s="14" customFormat="1" ht="12">
      <c r="A4036" s="14"/>
      <c r="B4036" s="253"/>
      <c r="C4036" s="254"/>
      <c r="D4036" s="234" t="s">
        <v>188</v>
      </c>
      <c r="E4036" s="255" t="s">
        <v>1</v>
      </c>
      <c r="F4036" s="256" t="s">
        <v>442</v>
      </c>
      <c r="G4036" s="254"/>
      <c r="H4036" s="257">
        <v>10.8</v>
      </c>
      <c r="I4036" s="258"/>
      <c r="J4036" s="254"/>
      <c r="K4036" s="254"/>
      <c r="L4036" s="259"/>
      <c r="M4036" s="260"/>
      <c r="N4036" s="261"/>
      <c r="O4036" s="261"/>
      <c r="P4036" s="261"/>
      <c r="Q4036" s="261"/>
      <c r="R4036" s="261"/>
      <c r="S4036" s="261"/>
      <c r="T4036" s="262"/>
      <c r="U4036" s="14"/>
      <c r="V4036" s="14"/>
      <c r="W4036" s="14"/>
      <c r="X4036" s="14"/>
      <c r="Y4036" s="14"/>
      <c r="Z4036" s="14"/>
      <c r="AA4036" s="14"/>
      <c r="AB4036" s="14"/>
      <c r="AC4036" s="14"/>
      <c r="AD4036" s="14"/>
      <c r="AE4036" s="14"/>
      <c r="AT4036" s="263" t="s">
        <v>188</v>
      </c>
      <c r="AU4036" s="263" t="s">
        <v>82</v>
      </c>
      <c r="AV4036" s="14" t="s">
        <v>82</v>
      </c>
      <c r="AW4036" s="14" t="s">
        <v>30</v>
      </c>
      <c r="AX4036" s="14" t="s">
        <v>73</v>
      </c>
      <c r="AY4036" s="263" t="s">
        <v>129</v>
      </c>
    </row>
    <row r="4037" spans="1:51" s="13" customFormat="1" ht="12">
      <c r="A4037" s="13"/>
      <c r="B4037" s="243"/>
      <c r="C4037" s="244"/>
      <c r="D4037" s="234" t="s">
        <v>188</v>
      </c>
      <c r="E4037" s="245" t="s">
        <v>1</v>
      </c>
      <c r="F4037" s="246" t="s">
        <v>443</v>
      </c>
      <c r="G4037" s="244"/>
      <c r="H4037" s="245" t="s">
        <v>1</v>
      </c>
      <c r="I4037" s="247"/>
      <c r="J4037" s="244"/>
      <c r="K4037" s="244"/>
      <c r="L4037" s="248"/>
      <c r="M4037" s="249"/>
      <c r="N4037" s="250"/>
      <c r="O4037" s="250"/>
      <c r="P4037" s="250"/>
      <c r="Q4037" s="250"/>
      <c r="R4037" s="250"/>
      <c r="S4037" s="250"/>
      <c r="T4037" s="251"/>
      <c r="U4037" s="13"/>
      <c r="V4037" s="13"/>
      <c r="W4037" s="13"/>
      <c r="X4037" s="13"/>
      <c r="Y4037" s="13"/>
      <c r="Z4037" s="13"/>
      <c r="AA4037" s="13"/>
      <c r="AB4037" s="13"/>
      <c r="AC4037" s="13"/>
      <c r="AD4037" s="13"/>
      <c r="AE4037" s="13"/>
      <c r="AT4037" s="252" t="s">
        <v>188</v>
      </c>
      <c r="AU4037" s="252" t="s">
        <v>82</v>
      </c>
      <c r="AV4037" s="13" t="s">
        <v>80</v>
      </c>
      <c r="AW4037" s="13" t="s">
        <v>30</v>
      </c>
      <c r="AX4037" s="13" t="s">
        <v>73</v>
      </c>
      <c r="AY4037" s="252" t="s">
        <v>129</v>
      </c>
    </row>
    <row r="4038" spans="1:51" s="14" customFormat="1" ht="12">
      <c r="A4038" s="14"/>
      <c r="B4038" s="253"/>
      <c r="C4038" s="254"/>
      <c r="D4038" s="234" t="s">
        <v>188</v>
      </c>
      <c r="E4038" s="255" t="s">
        <v>1</v>
      </c>
      <c r="F4038" s="256" t="s">
        <v>444</v>
      </c>
      <c r="G4038" s="254"/>
      <c r="H4038" s="257">
        <v>2.338</v>
      </c>
      <c r="I4038" s="258"/>
      <c r="J4038" s="254"/>
      <c r="K4038" s="254"/>
      <c r="L4038" s="259"/>
      <c r="M4038" s="260"/>
      <c r="N4038" s="261"/>
      <c r="O4038" s="261"/>
      <c r="P4038" s="261"/>
      <c r="Q4038" s="261"/>
      <c r="R4038" s="261"/>
      <c r="S4038" s="261"/>
      <c r="T4038" s="262"/>
      <c r="U4038" s="14"/>
      <c r="V4038" s="14"/>
      <c r="W4038" s="14"/>
      <c r="X4038" s="14"/>
      <c r="Y4038" s="14"/>
      <c r="Z4038" s="14"/>
      <c r="AA4038" s="14"/>
      <c r="AB4038" s="14"/>
      <c r="AC4038" s="14"/>
      <c r="AD4038" s="14"/>
      <c r="AE4038" s="14"/>
      <c r="AT4038" s="263" t="s">
        <v>188</v>
      </c>
      <c r="AU4038" s="263" t="s">
        <v>82</v>
      </c>
      <c r="AV4038" s="14" t="s">
        <v>82</v>
      </c>
      <c r="AW4038" s="14" t="s">
        <v>30</v>
      </c>
      <c r="AX4038" s="14" t="s">
        <v>73</v>
      </c>
      <c r="AY4038" s="263" t="s">
        <v>129</v>
      </c>
    </row>
    <row r="4039" spans="1:51" s="13" customFormat="1" ht="12">
      <c r="A4039" s="13"/>
      <c r="B4039" s="243"/>
      <c r="C4039" s="244"/>
      <c r="D4039" s="234" t="s">
        <v>188</v>
      </c>
      <c r="E4039" s="245" t="s">
        <v>1</v>
      </c>
      <c r="F4039" s="246" t="s">
        <v>550</v>
      </c>
      <c r="G4039" s="244"/>
      <c r="H4039" s="245" t="s">
        <v>1</v>
      </c>
      <c r="I4039" s="247"/>
      <c r="J4039" s="244"/>
      <c r="K4039" s="244"/>
      <c r="L4039" s="248"/>
      <c r="M4039" s="249"/>
      <c r="N4039" s="250"/>
      <c r="O4039" s="250"/>
      <c r="P4039" s="250"/>
      <c r="Q4039" s="250"/>
      <c r="R4039" s="250"/>
      <c r="S4039" s="250"/>
      <c r="T4039" s="251"/>
      <c r="U4039" s="13"/>
      <c r="V4039" s="13"/>
      <c r="W4039" s="13"/>
      <c r="X4039" s="13"/>
      <c r="Y4039" s="13"/>
      <c r="Z4039" s="13"/>
      <c r="AA4039" s="13"/>
      <c r="AB4039" s="13"/>
      <c r="AC4039" s="13"/>
      <c r="AD4039" s="13"/>
      <c r="AE4039" s="13"/>
      <c r="AT4039" s="252" t="s">
        <v>188</v>
      </c>
      <c r="AU4039" s="252" t="s">
        <v>82</v>
      </c>
      <c r="AV4039" s="13" t="s">
        <v>80</v>
      </c>
      <c r="AW4039" s="13" t="s">
        <v>30</v>
      </c>
      <c r="AX4039" s="13" t="s">
        <v>73</v>
      </c>
      <c r="AY4039" s="252" t="s">
        <v>129</v>
      </c>
    </row>
    <row r="4040" spans="1:51" s="14" customFormat="1" ht="12">
      <c r="A4040" s="14"/>
      <c r="B4040" s="253"/>
      <c r="C4040" s="254"/>
      <c r="D4040" s="234" t="s">
        <v>188</v>
      </c>
      <c r="E4040" s="255" t="s">
        <v>1</v>
      </c>
      <c r="F4040" s="256" t="s">
        <v>743</v>
      </c>
      <c r="G4040" s="254"/>
      <c r="H4040" s="257">
        <v>3.23</v>
      </c>
      <c r="I4040" s="258"/>
      <c r="J4040" s="254"/>
      <c r="K4040" s="254"/>
      <c r="L4040" s="259"/>
      <c r="M4040" s="260"/>
      <c r="N4040" s="261"/>
      <c r="O4040" s="261"/>
      <c r="P4040" s="261"/>
      <c r="Q4040" s="261"/>
      <c r="R4040" s="261"/>
      <c r="S4040" s="261"/>
      <c r="T4040" s="262"/>
      <c r="U4040" s="14"/>
      <c r="V4040" s="14"/>
      <c r="W4040" s="14"/>
      <c r="X4040" s="14"/>
      <c r="Y4040" s="14"/>
      <c r="Z4040" s="14"/>
      <c r="AA4040" s="14"/>
      <c r="AB4040" s="14"/>
      <c r="AC4040" s="14"/>
      <c r="AD4040" s="14"/>
      <c r="AE4040" s="14"/>
      <c r="AT4040" s="263" t="s">
        <v>188</v>
      </c>
      <c r="AU4040" s="263" t="s">
        <v>82</v>
      </c>
      <c r="AV4040" s="14" t="s">
        <v>82</v>
      </c>
      <c r="AW4040" s="14" t="s">
        <v>30</v>
      </c>
      <c r="AX4040" s="14" t="s">
        <v>73</v>
      </c>
      <c r="AY4040" s="263" t="s">
        <v>129</v>
      </c>
    </row>
    <row r="4041" spans="1:51" s="14" customFormat="1" ht="12">
      <c r="A4041" s="14"/>
      <c r="B4041" s="253"/>
      <c r="C4041" s="254"/>
      <c r="D4041" s="234" t="s">
        <v>188</v>
      </c>
      <c r="E4041" s="255" t="s">
        <v>1</v>
      </c>
      <c r="F4041" s="256" t="s">
        <v>744</v>
      </c>
      <c r="G4041" s="254"/>
      <c r="H4041" s="257">
        <v>0.26</v>
      </c>
      <c r="I4041" s="258"/>
      <c r="J4041" s="254"/>
      <c r="K4041" s="254"/>
      <c r="L4041" s="259"/>
      <c r="M4041" s="260"/>
      <c r="N4041" s="261"/>
      <c r="O4041" s="261"/>
      <c r="P4041" s="261"/>
      <c r="Q4041" s="261"/>
      <c r="R4041" s="261"/>
      <c r="S4041" s="261"/>
      <c r="T4041" s="262"/>
      <c r="U4041" s="14"/>
      <c r="V4041" s="14"/>
      <c r="W4041" s="14"/>
      <c r="X4041" s="14"/>
      <c r="Y4041" s="14"/>
      <c r="Z4041" s="14"/>
      <c r="AA4041" s="14"/>
      <c r="AB4041" s="14"/>
      <c r="AC4041" s="14"/>
      <c r="AD4041" s="14"/>
      <c r="AE4041" s="14"/>
      <c r="AT4041" s="263" t="s">
        <v>188</v>
      </c>
      <c r="AU4041" s="263" t="s">
        <v>82</v>
      </c>
      <c r="AV4041" s="14" t="s">
        <v>82</v>
      </c>
      <c r="AW4041" s="14" t="s">
        <v>30</v>
      </c>
      <c r="AX4041" s="14" t="s">
        <v>73</v>
      </c>
      <c r="AY4041" s="263" t="s">
        <v>129</v>
      </c>
    </row>
    <row r="4042" spans="1:51" s="13" customFormat="1" ht="12">
      <c r="A4042" s="13"/>
      <c r="B4042" s="243"/>
      <c r="C4042" s="244"/>
      <c r="D4042" s="234" t="s">
        <v>188</v>
      </c>
      <c r="E4042" s="245" t="s">
        <v>1</v>
      </c>
      <c r="F4042" s="246" t="s">
        <v>205</v>
      </c>
      <c r="G4042" s="244"/>
      <c r="H4042" s="245" t="s">
        <v>1</v>
      </c>
      <c r="I4042" s="247"/>
      <c r="J4042" s="244"/>
      <c r="K4042" s="244"/>
      <c r="L4042" s="248"/>
      <c r="M4042" s="249"/>
      <c r="N4042" s="250"/>
      <c r="O4042" s="250"/>
      <c r="P4042" s="250"/>
      <c r="Q4042" s="250"/>
      <c r="R4042" s="250"/>
      <c r="S4042" s="250"/>
      <c r="T4042" s="251"/>
      <c r="U4042" s="13"/>
      <c r="V4042" s="13"/>
      <c r="W4042" s="13"/>
      <c r="X4042" s="13"/>
      <c r="Y4042" s="13"/>
      <c r="Z4042" s="13"/>
      <c r="AA4042" s="13"/>
      <c r="AB4042" s="13"/>
      <c r="AC4042" s="13"/>
      <c r="AD4042" s="13"/>
      <c r="AE4042" s="13"/>
      <c r="AT4042" s="252" t="s">
        <v>188</v>
      </c>
      <c r="AU4042" s="252" t="s">
        <v>82</v>
      </c>
      <c r="AV4042" s="13" t="s">
        <v>80</v>
      </c>
      <c r="AW4042" s="13" t="s">
        <v>30</v>
      </c>
      <c r="AX4042" s="13" t="s">
        <v>73</v>
      </c>
      <c r="AY4042" s="252" t="s">
        <v>129</v>
      </c>
    </row>
    <row r="4043" spans="1:51" s="14" customFormat="1" ht="12">
      <c r="A4043" s="14"/>
      <c r="B4043" s="253"/>
      <c r="C4043" s="254"/>
      <c r="D4043" s="234" t="s">
        <v>188</v>
      </c>
      <c r="E4043" s="255" t="s">
        <v>1</v>
      </c>
      <c r="F4043" s="256" t="s">
        <v>445</v>
      </c>
      <c r="G4043" s="254"/>
      <c r="H4043" s="257">
        <v>7.931</v>
      </c>
      <c r="I4043" s="258"/>
      <c r="J4043" s="254"/>
      <c r="K4043" s="254"/>
      <c r="L4043" s="259"/>
      <c r="M4043" s="260"/>
      <c r="N4043" s="261"/>
      <c r="O4043" s="261"/>
      <c r="P4043" s="261"/>
      <c r="Q4043" s="261"/>
      <c r="R4043" s="261"/>
      <c r="S4043" s="261"/>
      <c r="T4043" s="262"/>
      <c r="U4043" s="14"/>
      <c r="V4043" s="14"/>
      <c r="W4043" s="14"/>
      <c r="X4043" s="14"/>
      <c r="Y4043" s="14"/>
      <c r="Z4043" s="14"/>
      <c r="AA4043" s="14"/>
      <c r="AB4043" s="14"/>
      <c r="AC4043" s="14"/>
      <c r="AD4043" s="14"/>
      <c r="AE4043" s="14"/>
      <c r="AT4043" s="263" t="s">
        <v>188</v>
      </c>
      <c r="AU4043" s="263" t="s">
        <v>82</v>
      </c>
      <c r="AV4043" s="14" t="s">
        <v>82</v>
      </c>
      <c r="AW4043" s="14" t="s">
        <v>30</v>
      </c>
      <c r="AX4043" s="14" t="s">
        <v>73</v>
      </c>
      <c r="AY4043" s="263" t="s">
        <v>129</v>
      </c>
    </row>
    <row r="4044" spans="1:51" s="14" customFormat="1" ht="12">
      <c r="A4044" s="14"/>
      <c r="B4044" s="253"/>
      <c r="C4044" s="254"/>
      <c r="D4044" s="234" t="s">
        <v>188</v>
      </c>
      <c r="E4044" s="255" t="s">
        <v>1</v>
      </c>
      <c r="F4044" s="256" t="s">
        <v>446</v>
      </c>
      <c r="G4044" s="254"/>
      <c r="H4044" s="257">
        <v>0.168</v>
      </c>
      <c r="I4044" s="258"/>
      <c r="J4044" s="254"/>
      <c r="K4044" s="254"/>
      <c r="L4044" s="259"/>
      <c r="M4044" s="260"/>
      <c r="N4044" s="261"/>
      <c r="O4044" s="261"/>
      <c r="P4044" s="261"/>
      <c r="Q4044" s="261"/>
      <c r="R4044" s="261"/>
      <c r="S4044" s="261"/>
      <c r="T4044" s="262"/>
      <c r="U4044" s="14"/>
      <c r="V4044" s="14"/>
      <c r="W4044" s="14"/>
      <c r="X4044" s="14"/>
      <c r="Y4044" s="14"/>
      <c r="Z4044" s="14"/>
      <c r="AA4044" s="14"/>
      <c r="AB4044" s="14"/>
      <c r="AC4044" s="14"/>
      <c r="AD4044" s="14"/>
      <c r="AE4044" s="14"/>
      <c r="AT4044" s="263" t="s">
        <v>188</v>
      </c>
      <c r="AU4044" s="263" t="s">
        <v>82</v>
      </c>
      <c r="AV4044" s="14" t="s">
        <v>82</v>
      </c>
      <c r="AW4044" s="14" t="s">
        <v>30</v>
      </c>
      <c r="AX4044" s="14" t="s">
        <v>73</v>
      </c>
      <c r="AY4044" s="263" t="s">
        <v>129</v>
      </c>
    </row>
    <row r="4045" spans="1:51" s="14" customFormat="1" ht="12">
      <c r="A4045" s="14"/>
      <c r="B4045" s="253"/>
      <c r="C4045" s="254"/>
      <c r="D4045" s="234" t="s">
        <v>188</v>
      </c>
      <c r="E4045" s="255" t="s">
        <v>1</v>
      </c>
      <c r="F4045" s="256" t="s">
        <v>447</v>
      </c>
      <c r="G4045" s="254"/>
      <c r="H4045" s="257">
        <v>8.606</v>
      </c>
      <c r="I4045" s="258"/>
      <c r="J4045" s="254"/>
      <c r="K4045" s="254"/>
      <c r="L4045" s="259"/>
      <c r="M4045" s="260"/>
      <c r="N4045" s="261"/>
      <c r="O4045" s="261"/>
      <c r="P4045" s="261"/>
      <c r="Q4045" s="261"/>
      <c r="R4045" s="261"/>
      <c r="S4045" s="261"/>
      <c r="T4045" s="262"/>
      <c r="U4045" s="14"/>
      <c r="V4045" s="14"/>
      <c r="W4045" s="14"/>
      <c r="X4045" s="14"/>
      <c r="Y4045" s="14"/>
      <c r="Z4045" s="14"/>
      <c r="AA4045" s="14"/>
      <c r="AB4045" s="14"/>
      <c r="AC4045" s="14"/>
      <c r="AD4045" s="14"/>
      <c r="AE4045" s="14"/>
      <c r="AT4045" s="263" t="s">
        <v>188</v>
      </c>
      <c r="AU4045" s="263" t="s">
        <v>82</v>
      </c>
      <c r="AV4045" s="14" t="s">
        <v>82</v>
      </c>
      <c r="AW4045" s="14" t="s">
        <v>30</v>
      </c>
      <c r="AX4045" s="14" t="s">
        <v>73</v>
      </c>
      <c r="AY4045" s="263" t="s">
        <v>129</v>
      </c>
    </row>
    <row r="4046" spans="1:51" s="13" customFormat="1" ht="12">
      <c r="A4046" s="13"/>
      <c r="B4046" s="243"/>
      <c r="C4046" s="244"/>
      <c r="D4046" s="234" t="s">
        <v>188</v>
      </c>
      <c r="E4046" s="245" t="s">
        <v>1</v>
      </c>
      <c r="F4046" s="246" t="s">
        <v>380</v>
      </c>
      <c r="G4046" s="244"/>
      <c r="H4046" s="245" t="s">
        <v>1</v>
      </c>
      <c r="I4046" s="247"/>
      <c r="J4046" s="244"/>
      <c r="K4046" s="244"/>
      <c r="L4046" s="248"/>
      <c r="M4046" s="249"/>
      <c r="N4046" s="250"/>
      <c r="O4046" s="250"/>
      <c r="P4046" s="250"/>
      <c r="Q4046" s="250"/>
      <c r="R4046" s="250"/>
      <c r="S4046" s="250"/>
      <c r="T4046" s="251"/>
      <c r="U4046" s="13"/>
      <c r="V4046" s="13"/>
      <c r="W4046" s="13"/>
      <c r="X4046" s="13"/>
      <c r="Y4046" s="13"/>
      <c r="Z4046" s="13"/>
      <c r="AA4046" s="13"/>
      <c r="AB4046" s="13"/>
      <c r="AC4046" s="13"/>
      <c r="AD4046" s="13"/>
      <c r="AE4046" s="13"/>
      <c r="AT4046" s="252" t="s">
        <v>188</v>
      </c>
      <c r="AU4046" s="252" t="s">
        <v>82</v>
      </c>
      <c r="AV4046" s="13" t="s">
        <v>80</v>
      </c>
      <c r="AW4046" s="13" t="s">
        <v>30</v>
      </c>
      <c r="AX4046" s="13" t="s">
        <v>73</v>
      </c>
      <c r="AY4046" s="252" t="s">
        <v>129</v>
      </c>
    </row>
    <row r="4047" spans="1:51" s="14" customFormat="1" ht="12">
      <c r="A4047" s="14"/>
      <c r="B4047" s="253"/>
      <c r="C4047" s="254"/>
      <c r="D4047" s="234" t="s">
        <v>188</v>
      </c>
      <c r="E4047" s="255" t="s">
        <v>1</v>
      </c>
      <c r="F4047" s="256" t="s">
        <v>448</v>
      </c>
      <c r="G4047" s="254"/>
      <c r="H4047" s="257">
        <v>17.25</v>
      </c>
      <c r="I4047" s="258"/>
      <c r="J4047" s="254"/>
      <c r="K4047" s="254"/>
      <c r="L4047" s="259"/>
      <c r="M4047" s="260"/>
      <c r="N4047" s="261"/>
      <c r="O4047" s="261"/>
      <c r="P4047" s="261"/>
      <c r="Q4047" s="261"/>
      <c r="R4047" s="261"/>
      <c r="S4047" s="261"/>
      <c r="T4047" s="262"/>
      <c r="U4047" s="14"/>
      <c r="V4047" s="14"/>
      <c r="W4047" s="14"/>
      <c r="X4047" s="14"/>
      <c r="Y4047" s="14"/>
      <c r="Z4047" s="14"/>
      <c r="AA4047" s="14"/>
      <c r="AB4047" s="14"/>
      <c r="AC4047" s="14"/>
      <c r="AD4047" s="14"/>
      <c r="AE4047" s="14"/>
      <c r="AT4047" s="263" t="s">
        <v>188</v>
      </c>
      <c r="AU4047" s="263" t="s">
        <v>82</v>
      </c>
      <c r="AV4047" s="14" t="s">
        <v>82</v>
      </c>
      <c r="AW4047" s="14" t="s">
        <v>30</v>
      </c>
      <c r="AX4047" s="14" t="s">
        <v>73</v>
      </c>
      <c r="AY4047" s="263" t="s">
        <v>129</v>
      </c>
    </row>
    <row r="4048" spans="1:51" s="13" customFormat="1" ht="12">
      <c r="A4048" s="13"/>
      <c r="B4048" s="243"/>
      <c r="C4048" s="244"/>
      <c r="D4048" s="234" t="s">
        <v>188</v>
      </c>
      <c r="E4048" s="245" t="s">
        <v>1</v>
      </c>
      <c r="F4048" s="246" t="s">
        <v>382</v>
      </c>
      <c r="G4048" s="244"/>
      <c r="H4048" s="245" t="s">
        <v>1</v>
      </c>
      <c r="I4048" s="247"/>
      <c r="J4048" s="244"/>
      <c r="K4048" s="244"/>
      <c r="L4048" s="248"/>
      <c r="M4048" s="249"/>
      <c r="N4048" s="250"/>
      <c r="O4048" s="250"/>
      <c r="P4048" s="250"/>
      <c r="Q4048" s="250"/>
      <c r="R4048" s="250"/>
      <c r="S4048" s="250"/>
      <c r="T4048" s="251"/>
      <c r="U4048" s="13"/>
      <c r="V4048" s="13"/>
      <c r="W4048" s="13"/>
      <c r="X4048" s="13"/>
      <c r="Y4048" s="13"/>
      <c r="Z4048" s="13"/>
      <c r="AA4048" s="13"/>
      <c r="AB4048" s="13"/>
      <c r="AC4048" s="13"/>
      <c r="AD4048" s="13"/>
      <c r="AE4048" s="13"/>
      <c r="AT4048" s="252" t="s">
        <v>188</v>
      </c>
      <c r="AU4048" s="252" t="s">
        <v>82</v>
      </c>
      <c r="AV4048" s="13" t="s">
        <v>80</v>
      </c>
      <c r="AW4048" s="13" t="s">
        <v>30</v>
      </c>
      <c r="AX4048" s="13" t="s">
        <v>73</v>
      </c>
      <c r="AY4048" s="252" t="s">
        <v>129</v>
      </c>
    </row>
    <row r="4049" spans="1:51" s="14" customFormat="1" ht="12">
      <c r="A4049" s="14"/>
      <c r="B4049" s="253"/>
      <c r="C4049" s="254"/>
      <c r="D4049" s="234" t="s">
        <v>188</v>
      </c>
      <c r="E4049" s="255" t="s">
        <v>1</v>
      </c>
      <c r="F4049" s="256" t="s">
        <v>449</v>
      </c>
      <c r="G4049" s="254"/>
      <c r="H4049" s="257">
        <v>35.25</v>
      </c>
      <c r="I4049" s="258"/>
      <c r="J4049" s="254"/>
      <c r="K4049" s="254"/>
      <c r="L4049" s="259"/>
      <c r="M4049" s="260"/>
      <c r="N4049" s="261"/>
      <c r="O4049" s="261"/>
      <c r="P4049" s="261"/>
      <c r="Q4049" s="261"/>
      <c r="R4049" s="261"/>
      <c r="S4049" s="261"/>
      <c r="T4049" s="262"/>
      <c r="U4049" s="14"/>
      <c r="V4049" s="14"/>
      <c r="W4049" s="14"/>
      <c r="X4049" s="14"/>
      <c r="Y4049" s="14"/>
      <c r="Z4049" s="14"/>
      <c r="AA4049" s="14"/>
      <c r="AB4049" s="14"/>
      <c r="AC4049" s="14"/>
      <c r="AD4049" s="14"/>
      <c r="AE4049" s="14"/>
      <c r="AT4049" s="263" t="s">
        <v>188</v>
      </c>
      <c r="AU4049" s="263" t="s">
        <v>82</v>
      </c>
      <c r="AV4049" s="14" t="s">
        <v>82</v>
      </c>
      <c r="AW4049" s="14" t="s">
        <v>30</v>
      </c>
      <c r="AX4049" s="14" t="s">
        <v>73</v>
      </c>
      <c r="AY4049" s="263" t="s">
        <v>129</v>
      </c>
    </row>
    <row r="4050" spans="1:51" s="13" customFormat="1" ht="12">
      <c r="A4050" s="13"/>
      <c r="B4050" s="243"/>
      <c r="C4050" s="244"/>
      <c r="D4050" s="234" t="s">
        <v>188</v>
      </c>
      <c r="E4050" s="245" t="s">
        <v>1</v>
      </c>
      <c r="F4050" s="246" t="s">
        <v>384</v>
      </c>
      <c r="G4050" s="244"/>
      <c r="H4050" s="245" t="s">
        <v>1</v>
      </c>
      <c r="I4050" s="247"/>
      <c r="J4050" s="244"/>
      <c r="K4050" s="244"/>
      <c r="L4050" s="248"/>
      <c r="M4050" s="249"/>
      <c r="N4050" s="250"/>
      <c r="O4050" s="250"/>
      <c r="P4050" s="250"/>
      <c r="Q4050" s="250"/>
      <c r="R4050" s="250"/>
      <c r="S4050" s="250"/>
      <c r="T4050" s="251"/>
      <c r="U4050" s="13"/>
      <c r="V4050" s="13"/>
      <c r="W4050" s="13"/>
      <c r="X4050" s="13"/>
      <c r="Y4050" s="13"/>
      <c r="Z4050" s="13"/>
      <c r="AA4050" s="13"/>
      <c r="AB4050" s="13"/>
      <c r="AC4050" s="13"/>
      <c r="AD4050" s="13"/>
      <c r="AE4050" s="13"/>
      <c r="AT4050" s="252" t="s">
        <v>188</v>
      </c>
      <c r="AU4050" s="252" t="s">
        <v>82</v>
      </c>
      <c r="AV4050" s="13" t="s">
        <v>80</v>
      </c>
      <c r="AW4050" s="13" t="s">
        <v>30</v>
      </c>
      <c r="AX4050" s="13" t="s">
        <v>73</v>
      </c>
      <c r="AY4050" s="252" t="s">
        <v>129</v>
      </c>
    </row>
    <row r="4051" spans="1:51" s="14" customFormat="1" ht="12">
      <c r="A4051" s="14"/>
      <c r="B4051" s="253"/>
      <c r="C4051" s="254"/>
      <c r="D4051" s="234" t="s">
        <v>188</v>
      </c>
      <c r="E4051" s="255" t="s">
        <v>1</v>
      </c>
      <c r="F4051" s="256" t="s">
        <v>450</v>
      </c>
      <c r="G4051" s="254"/>
      <c r="H4051" s="257">
        <v>34.875</v>
      </c>
      <c r="I4051" s="258"/>
      <c r="J4051" s="254"/>
      <c r="K4051" s="254"/>
      <c r="L4051" s="259"/>
      <c r="M4051" s="260"/>
      <c r="N4051" s="261"/>
      <c r="O4051" s="261"/>
      <c r="P4051" s="261"/>
      <c r="Q4051" s="261"/>
      <c r="R4051" s="261"/>
      <c r="S4051" s="261"/>
      <c r="T4051" s="262"/>
      <c r="U4051" s="14"/>
      <c r="V4051" s="14"/>
      <c r="W4051" s="14"/>
      <c r="X4051" s="14"/>
      <c r="Y4051" s="14"/>
      <c r="Z4051" s="14"/>
      <c r="AA4051" s="14"/>
      <c r="AB4051" s="14"/>
      <c r="AC4051" s="14"/>
      <c r="AD4051" s="14"/>
      <c r="AE4051" s="14"/>
      <c r="AT4051" s="263" t="s">
        <v>188</v>
      </c>
      <c r="AU4051" s="263" t="s">
        <v>82</v>
      </c>
      <c r="AV4051" s="14" t="s">
        <v>82</v>
      </c>
      <c r="AW4051" s="14" t="s">
        <v>30</v>
      </c>
      <c r="AX4051" s="14" t="s">
        <v>73</v>
      </c>
      <c r="AY4051" s="263" t="s">
        <v>129</v>
      </c>
    </row>
    <row r="4052" spans="1:51" s="13" customFormat="1" ht="12">
      <c r="A4052" s="13"/>
      <c r="B4052" s="243"/>
      <c r="C4052" s="244"/>
      <c r="D4052" s="234" t="s">
        <v>188</v>
      </c>
      <c r="E4052" s="245" t="s">
        <v>1</v>
      </c>
      <c r="F4052" s="246" t="s">
        <v>386</v>
      </c>
      <c r="G4052" s="244"/>
      <c r="H4052" s="245" t="s">
        <v>1</v>
      </c>
      <c r="I4052" s="247"/>
      <c r="J4052" s="244"/>
      <c r="K4052" s="244"/>
      <c r="L4052" s="248"/>
      <c r="M4052" s="249"/>
      <c r="N4052" s="250"/>
      <c r="O4052" s="250"/>
      <c r="P4052" s="250"/>
      <c r="Q4052" s="250"/>
      <c r="R4052" s="250"/>
      <c r="S4052" s="250"/>
      <c r="T4052" s="251"/>
      <c r="U4052" s="13"/>
      <c r="V4052" s="13"/>
      <c r="W4052" s="13"/>
      <c r="X4052" s="13"/>
      <c r="Y4052" s="13"/>
      <c r="Z4052" s="13"/>
      <c r="AA4052" s="13"/>
      <c r="AB4052" s="13"/>
      <c r="AC4052" s="13"/>
      <c r="AD4052" s="13"/>
      <c r="AE4052" s="13"/>
      <c r="AT4052" s="252" t="s">
        <v>188</v>
      </c>
      <c r="AU4052" s="252" t="s">
        <v>82</v>
      </c>
      <c r="AV4052" s="13" t="s">
        <v>80</v>
      </c>
      <c r="AW4052" s="13" t="s">
        <v>30</v>
      </c>
      <c r="AX4052" s="13" t="s">
        <v>73</v>
      </c>
      <c r="AY4052" s="252" t="s">
        <v>129</v>
      </c>
    </row>
    <row r="4053" spans="1:51" s="14" customFormat="1" ht="12">
      <c r="A4053" s="14"/>
      <c r="B4053" s="253"/>
      <c r="C4053" s="254"/>
      <c r="D4053" s="234" t="s">
        <v>188</v>
      </c>
      <c r="E4053" s="255" t="s">
        <v>1</v>
      </c>
      <c r="F4053" s="256" t="s">
        <v>448</v>
      </c>
      <c r="G4053" s="254"/>
      <c r="H4053" s="257">
        <v>17.25</v>
      </c>
      <c r="I4053" s="258"/>
      <c r="J4053" s="254"/>
      <c r="K4053" s="254"/>
      <c r="L4053" s="259"/>
      <c r="M4053" s="260"/>
      <c r="N4053" s="261"/>
      <c r="O4053" s="261"/>
      <c r="P4053" s="261"/>
      <c r="Q4053" s="261"/>
      <c r="R4053" s="261"/>
      <c r="S4053" s="261"/>
      <c r="T4053" s="262"/>
      <c r="U4053" s="14"/>
      <c r="V4053" s="14"/>
      <c r="W4053" s="14"/>
      <c r="X4053" s="14"/>
      <c r="Y4053" s="14"/>
      <c r="Z4053" s="14"/>
      <c r="AA4053" s="14"/>
      <c r="AB4053" s="14"/>
      <c r="AC4053" s="14"/>
      <c r="AD4053" s="14"/>
      <c r="AE4053" s="14"/>
      <c r="AT4053" s="263" t="s">
        <v>188</v>
      </c>
      <c r="AU4053" s="263" t="s">
        <v>82</v>
      </c>
      <c r="AV4053" s="14" t="s">
        <v>82</v>
      </c>
      <c r="AW4053" s="14" t="s">
        <v>30</v>
      </c>
      <c r="AX4053" s="14" t="s">
        <v>73</v>
      </c>
      <c r="AY4053" s="263" t="s">
        <v>129</v>
      </c>
    </row>
    <row r="4054" spans="1:51" s="13" customFormat="1" ht="12">
      <c r="A4054" s="13"/>
      <c r="B4054" s="243"/>
      <c r="C4054" s="244"/>
      <c r="D4054" s="234" t="s">
        <v>188</v>
      </c>
      <c r="E4054" s="245" t="s">
        <v>1</v>
      </c>
      <c r="F4054" s="246" t="s">
        <v>387</v>
      </c>
      <c r="G4054" s="244"/>
      <c r="H4054" s="245" t="s">
        <v>1</v>
      </c>
      <c r="I4054" s="247"/>
      <c r="J4054" s="244"/>
      <c r="K4054" s="244"/>
      <c r="L4054" s="248"/>
      <c r="M4054" s="249"/>
      <c r="N4054" s="250"/>
      <c r="O4054" s="250"/>
      <c r="P4054" s="250"/>
      <c r="Q4054" s="250"/>
      <c r="R4054" s="250"/>
      <c r="S4054" s="250"/>
      <c r="T4054" s="251"/>
      <c r="U4054" s="13"/>
      <c r="V4054" s="13"/>
      <c r="W4054" s="13"/>
      <c r="X4054" s="13"/>
      <c r="Y4054" s="13"/>
      <c r="Z4054" s="13"/>
      <c r="AA4054" s="13"/>
      <c r="AB4054" s="13"/>
      <c r="AC4054" s="13"/>
      <c r="AD4054" s="13"/>
      <c r="AE4054" s="13"/>
      <c r="AT4054" s="252" t="s">
        <v>188</v>
      </c>
      <c r="AU4054" s="252" t="s">
        <v>82</v>
      </c>
      <c r="AV4054" s="13" t="s">
        <v>80</v>
      </c>
      <c r="AW4054" s="13" t="s">
        <v>30</v>
      </c>
      <c r="AX4054" s="13" t="s">
        <v>73</v>
      </c>
      <c r="AY4054" s="252" t="s">
        <v>129</v>
      </c>
    </row>
    <row r="4055" spans="1:51" s="14" customFormat="1" ht="12">
      <c r="A4055" s="14"/>
      <c r="B4055" s="253"/>
      <c r="C4055" s="254"/>
      <c r="D4055" s="234" t="s">
        <v>188</v>
      </c>
      <c r="E4055" s="255" t="s">
        <v>1</v>
      </c>
      <c r="F4055" s="256" t="s">
        <v>448</v>
      </c>
      <c r="G4055" s="254"/>
      <c r="H4055" s="257">
        <v>17.25</v>
      </c>
      <c r="I4055" s="258"/>
      <c r="J4055" s="254"/>
      <c r="K4055" s="254"/>
      <c r="L4055" s="259"/>
      <c r="M4055" s="260"/>
      <c r="N4055" s="261"/>
      <c r="O4055" s="261"/>
      <c r="P4055" s="261"/>
      <c r="Q4055" s="261"/>
      <c r="R4055" s="261"/>
      <c r="S4055" s="261"/>
      <c r="T4055" s="262"/>
      <c r="U4055" s="14"/>
      <c r="V4055" s="14"/>
      <c r="W4055" s="14"/>
      <c r="X4055" s="14"/>
      <c r="Y4055" s="14"/>
      <c r="Z4055" s="14"/>
      <c r="AA4055" s="14"/>
      <c r="AB4055" s="14"/>
      <c r="AC4055" s="14"/>
      <c r="AD4055" s="14"/>
      <c r="AE4055" s="14"/>
      <c r="AT4055" s="263" t="s">
        <v>188</v>
      </c>
      <c r="AU4055" s="263" t="s">
        <v>82</v>
      </c>
      <c r="AV4055" s="14" t="s">
        <v>82</v>
      </c>
      <c r="AW4055" s="14" t="s">
        <v>30</v>
      </c>
      <c r="AX4055" s="14" t="s">
        <v>73</v>
      </c>
      <c r="AY4055" s="263" t="s">
        <v>129</v>
      </c>
    </row>
    <row r="4056" spans="1:51" s="13" customFormat="1" ht="12">
      <c r="A4056" s="13"/>
      <c r="B4056" s="243"/>
      <c r="C4056" s="244"/>
      <c r="D4056" s="234" t="s">
        <v>188</v>
      </c>
      <c r="E4056" s="245" t="s">
        <v>1</v>
      </c>
      <c r="F4056" s="246" t="s">
        <v>602</v>
      </c>
      <c r="G4056" s="244"/>
      <c r="H4056" s="245" t="s">
        <v>1</v>
      </c>
      <c r="I4056" s="247"/>
      <c r="J4056" s="244"/>
      <c r="K4056" s="244"/>
      <c r="L4056" s="248"/>
      <c r="M4056" s="249"/>
      <c r="N4056" s="250"/>
      <c r="O4056" s="250"/>
      <c r="P4056" s="250"/>
      <c r="Q4056" s="250"/>
      <c r="R4056" s="250"/>
      <c r="S4056" s="250"/>
      <c r="T4056" s="251"/>
      <c r="U4056" s="13"/>
      <c r="V4056" s="13"/>
      <c r="W4056" s="13"/>
      <c r="X4056" s="13"/>
      <c r="Y4056" s="13"/>
      <c r="Z4056" s="13"/>
      <c r="AA4056" s="13"/>
      <c r="AB4056" s="13"/>
      <c r="AC4056" s="13"/>
      <c r="AD4056" s="13"/>
      <c r="AE4056" s="13"/>
      <c r="AT4056" s="252" t="s">
        <v>188</v>
      </c>
      <c r="AU4056" s="252" t="s">
        <v>82</v>
      </c>
      <c r="AV4056" s="13" t="s">
        <v>80</v>
      </c>
      <c r="AW4056" s="13" t="s">
        <v>30</v>
      </c>
      <c r="AX4056" s="13" t="s">
        <v>73</v>
      </c>
      <c r="AY4056" s="252" t="s">
        <v>129</v>
      </c>
    </row>
    <row r="4057" spans="1:51" s="14" customFormat="1" ht="12">
      <c r="A4057" s="14"/>
      <c r="B4057" s="253"/>
      <c r="C4057" s="254"/>
      <c r="D4057" s="234" t="s">
        <v>188</v>
      </c>
      <c r="E4057" s="255" t="s">
        <v>1</v>
      </c>
      <c r="F4057" s="256" t="s">
        <v>745</v>
      </c>
      <c r="G4057" s="254"/>
      <c r="H4057" s="257">
        <v>3.355</v>
      </c>
      <c r="I4057" s="258"/>
      <c r="J4057" s="254"/>
      <c r="K4057" s="254"/>
      <c r="L4057" s="259"/>
      <c r="M4057" s="260"/>
      <c r="N4057" s="261"/>
      <c r="O4057" s="261"/>
      <c r="P4057" s="261"/>
      <c r="Q4057" s="261"/>
      <c r="R4057" s="261"/>
      <c r="S4057" s="261"/>
      <c r="T4057" s="262"/>
      <c r="U4057" s="14"/>
      <c r="V4057" s="14"/>
      <c r="W4057" s="14"/>
      <c r="X4057" s="14"/>
      <c r="Y4057" s="14"/>
      <c r="Z4057" s="14"/>
      <c r="AA4057" s="14"/>
      <c r="AB4057" s="14"/>
      <c r="AC4057" s="14"/>
      <c r="AD4057" s="14"/>
      <c r="AE4057" s="14"/>
      <c r="AT4057" s="263" t="s">
        <v>188</v>
      </c>
      <c r="AU4057" s="263" t="s">
        <v>82</v>
      </c>
      <c r="AV4057" s="14" t="s">
        <v>82</v>
      </c>
      <c r="AW4057" s="14" t="s">
        <v>30</v>
      </c>
      <c r="AX4057" s="14" t="s">
        <v>73</v>
      </c>
      <c r="AY4057" s="263" t="s">
        <v>129</v>
      </c>
    </row>
    <row r="4058" spans="1:51" s="13" customFormat="1" ht="12">
      <c r="A4058" s="13"/>
      <c r="B4058" s="243"/>
      <c r="C4058" s="244"/>
      <c r="D4058" s="234" t="s">
        <v>188</v>
      </c>
      <c r="E4058" s="245" t="s">
        <v>1</v>
      </c>
      <c r="F4058" s="246" t="s">
        <v>388</v>
      </c>
      <c r="G4058" s="244"/>
      <c r="H4058" s="245" t="s">
        <v>1</v>
      </c>
      <c r="I4058" s="247"/>
      <c r="J4058" s="244"/>
      <c r="K4058" s="244"/>
      <c r="L4058" s="248"/>
      <c r="M4058" s="249"/>
      <c r="N4058" s="250"/>
      <c r="O4058" s="250"/>
      <c r="P4058" s="250"/>
      <c r="Q4058" s="250"/>
      <c r="R4058" s="250"/>
      <c r="S4058" s="250"/>
      <c r="T4058" s="251"/>
      <c r="U4058" s="13"/>
      <c r="V4058" s="13"/>
      <c r="W4058" s="13"/>
      <c r="X4058" s="13"/>
      <c r="Y4058" s="13"/>
      <c r="Z4058" s="13"/>
      <c r="AA4058" s="13"/>
      <c r="AB4058" s="13"/>
      <c r="AC4058" s="13"/>
      <c r="AD4058" s="13"/>
      <c r="AE4058" s="13"/>
      <c r="AT4058" s="252" t="s">
        <v>188</v>
      </c>
      <c r="AU4058" s="252" t="s">
        <v>82</v>
      </c>
      <c r="AV4058" s="13" t="s">
        <v>80</v>
      </c>
      <c r="AW4058" s="13" t="s">
        <v>30</v>
      </c>
      <c r="AX4058" s="13" t="s">
        <v>73</v>
      </c>
      <c r="AY4058" s="252" t="s">
        <v>129</v>
      </c>
    </row>
    <row r="4059" spans="1:51" s="14" customFormat="1" ht="12">
      <c r="A4059" s="14"/>
      <c r="B4059" s="253"/>
      <c r="C4059" s="254"/>
      <c r="D4059" s="234" t="s">
        <v>188</v>
      </c>
      <c r="E4059" s="255" t="s">
        <v>1</v>
      </c>
      <c r="F4059" s="256" t="s">
        <v>747</v>
      </c>
      <c r="G4059" s="254"/>
      <c r="H4059" s="257">
        <v>4.575</v>
      </c>
      <c r="I4059" s="258"/>
      <c r="J4059" s="254"/>
      <c r="K4059" s="254"/>
      <c r="L4059" s="259"/>
      <c r="M4059" s="260"/>
      <c r="N4059" s="261"/>
      <c r="O4059" s="261"/>
      <c r="P4059" s="261"/>
      <c r="Q4059" s="261"/>
      <c r="R4059" s="261"/>
      <c r="S4059" s="261"/>
      <c r="T4059" s="262"/>
      <c r="U4059" s="14"/>
      <c r="V4059" s="14"/>
      <c r="W4059" s="14"/>
      <c r="X4059" s="14"/>
      <c r="Y4059" s="14"/>
      <c r="Z4059" s="14"/>
      <c r="AA4059" s="14"/>
      <c r="AB4059" s="14"/>
      <c r="AC4059" s="14"/>
      <c r="AD4059" s="14"/>
      <c r="AE4059" s="14"/>
      <c r="AT4059" s="263" t="s">
        <v>188</v>
      </c>
      <c r="AU4059" s="263" t="s">
        <v>82</v>
      </c>
      <c r="AV4059" s="14" t="s">
        <v>82</v>
      </c>
      <c r="AW4059" s="14" t="s">
        <v>30</v>
      </c>
      <c r="AX4059" s="14" t="s">
        <v>73</v>
      </c>
      <c r="AY4059" s="263" t="s">
        <v>129</v>
      </c>
    </row>
    <row r="4060" spans="1:51" s="14" customFormat="1" ht="12">
      <c r="A4060" s="14"/>
      <c r="B4060" s="253"/>
      <c r="C4060" s="254"/>
      <c r="D4060" s="234" t="s">
        <v>188</v>
      </c>
      <c r="E4060" s="255" t="s">
        <v>1</v>
      </c>
      <c r="F4060" s="256" t="s">
        <v>1452</v>
      </c>
      <c r="G4060" s="254"/>
      <c r="H4060" s="257">
        <v>3.532</v>
      </c>
      <c r="I4060" s="258"/>
      <c r="J4060" s="254"/>
      <c r="K4060" s="254"/>
      <c r="L4060" s="259"/>
      <c r="M4060" s="260"/>
      <c r="N4060" s="261"/>
      <c r="O4060" s="261"/>
      <c r="P4060" s="261"/>
      <c r="Q4060" s="261"/>
      <c r="R4060" s="261"/>
      <c r="S4060" s="261"/>
      <c r="T4060" s="262"/>
      <c r="U4060" s="14"/>
      <c r="V4060" s="14"/>
      <c r="W4060" s="14"/>
      <c r="X4060" s="14"/>
      <c r="Y4060" s="14"/>
      <c r="Z4060" s="14"/>
      <c r="AA4060" s="14"/>
      <c r="AB4060" s="14"/>
      <c r="AC4060" s="14"/>
      <c r="AD4060" s="14"/>
      <c r="AE4060" s="14"/>
      <c r="AT4060" s="263" t="s">
        <v>188</v>
      </c>
      <c r="AU4060" s="263" t="s">
        <v>82</v>
      </c>
      <c r="AV4060" s="14" t="s">
        <v>82</v>
      </c>
      <c r="AW4060" s="14" t="s">
        <v>30</v>
      </c>
      <c r="AX4060" s="14" t="s">
        <v>73</v>
      </c>
      <c r="AY4060" s="263" t="s">
        <v>129</v>
      </c>
    </row>
    <row r="4061" spans="1:51" s="13" customFormat="1" ht="12">
      <c r="A4061" s="13"/>
      <c r="B4061" s="243"/>
      <c r="C4061" s="244"/>
      <c r="D4061" s="234" t="s">
        <v>188</v>
      </c>
      <c r="E4061" s="245" t="s">
        <v>1</v>
      </c>
      <c r="F4061" s="246" t="s">
        <v>605</v>
      </c>
      <c r="G4061" s="244"/>
      <c r="H4061" s="245" t="s">
        <v>1</v>
      </c>
      <c r="I4061" s="247"/>
      <c r="J4061" s="244"/>
      <c r="K4061" s="244"/>
      <c r="L4061" s="248"/>
      <c r="M4061" s="249"/>
      <c r="N4061" s="250"/>
      <c r="O4061" s="250"/>
      <c r="P4061" s="250"/>
      <c r="Q4061" s="250"/>
      <c r="R4061" s="250"/>
      <c r="S4061" s="250"/>
      <c r="T4061" s="251"/>
      <c r="U4061" s="13"/>
      <c r="V4061" s="13"/>
      <c r="W4061" s="13"/>
      <c r="X4061" s="13"/>
      <c r="Y4061" s="13"/>
      <c r="Z4061" s="13"/>
      <c r="AA4061" s="13"/>
      <c r="AB4061" s="13"/>
      <c r="AC4061" s="13"/>
      <c r="AD4061" s="13"/>
      <c r="AE4061" s="13"/>
      <c r="AT4061" s="252" t="s">
        <v>188</v>
      </c>
      <c r="AU4061" s="252" t="s">
        <v>82</v>
      </c>
      <c r="AV4061" s="13" t="s">
        <v>80</v>
      </c>
      <c r="AW4061" s="13" t="s">
        <v>30</v>
      </c>
      <c r="AX4061" s="13" t="s">
        <v>73</v>
      </c>
      <c r="AY4061" s="252" t="s">
        <v>129</v>
      </c>
    </row>
    <row r="4062" spans="1:51" s="14" customFormat="1" ht="12">
      <c r="A4062" s="14"/>
      <c r="B4062" s="253"/>
      <c r="C4062" s="254"/>
      <c r="D4062" s="234" t="s">
        <v>188</v>
      </c>
      <c r="E4062" s="255" t="s">
        <v>1</v>
      </c>
      <c r="F4062" s="256" t="s">
        <v>749</v>
      </c>
      <c r="G4062" s="254"/>
      <c r="H4062" s="257">
        <v>5.517</v>
      </c>
      <c r="I4062" s="258"/>
      <c r="J4062" s="254"/>
      <c r="K4062" s="254"/>
      <c r="L4062" s="259"/>
      <c r="M4062" s="260"/>
      <c r="N4062" s="261"/>
      <c r="O4062" s="261"/>
      <c r="P4062" s="261"/>
      <c r="Q4062" s="261"/>
      <c r="R4062" s="261"/>
      <c r="S4062" s="261"/>
      <c r="T4062" s="262"/>
      <c r="U4062" s="14"/>
      <c r="V4062" s="14"/>
      <c r="W4062" s="14"/>
      <c r="X4062" s="14"/>
      <c r="Y4062" s="14"/>
      <c r="Z4062" s="14"/>
      <c r="AA4062" s="14"/>
      <c r="AB4062" s="14"/>
      <c r="AC4062" s="14"/>
      <c r="AD4062" s="14"/>
      <c r="AE4062" s="14"/>
      <c r="AT4062" s="263" t="s">
        <v>188</v>
      </c>
      <c r="AU4062" s="263" t="s">
        <v>82</v>
      </c>
      <c r="AV4062" s="14" t="s">
        <v>82</v>
      </c>
      <c r="AW4062" s="14" t="s">
        <v>30</v>
      </c>
      <c r="AX4062" s="14" t="s">
        <v>73</v>
      </c>
      <c r="AY4062" s="263" t="s">
        <v>129</v>
      </c>
    </row>
    <row r="4063" spans="1:51" s="16" customFormat="1" ht="12">
      <c r="A4063" s="16"/>
      <c r="B4063" s="286"/>
      <c r="C4063" s="287"/>
      <c r="D4063" s="234" t="s">
        <v>188</v>
      </c>
      <c r="E4063" s="288" t="s">
        <v>1</v>
      </c>
      <c r="F4063" s="289" t="s">
        <v>451</v>
      </c>
      <c r="G4063" s="287"/>
      <c r="H4063" s="290">
        <v>212.67199999999997</v>
      </c>
      <c r="I4063" s="291"/>
      <c r="J4063" s="287"/>
      <c r="K4063" s="287"/>
      <c r="L4063" s="292"/>
      <c r="M4063" s="293"/>
      <c r="N4063" s="294"/>
      <c r="O4063" s="294"/>
      <c r="P4063" s="294"/>
      <c r="Q4063" s="294"/>
      <c r="R4063" s="294"/>
      <c r="S4063" s="294"/>
      <c r="T4063" s="295"/>
      <c r="U4063" s="16"/>
      <c r="V4063" s="16"/>
      <c r="W4063" s="16"/>
      <c r="X4063" s="16"/>
      <c r="Y4063" s="16"/>
      <c r="Z4063" s="16"/>
      <c r="AA4063" s="16"/>
      <c r="AB4063" s="16"/>
      <c r="AC4063" s="16"/>
      <c r="AD4063" s="16"/>
      <c r="AE4063" s="16"/>
      <c r="AT4063" s="296" t="s">
        <v>188</v>
      </c>
      <c r="AU4063" s="296" t="s">
        <v>82</v>
      </c>
      <c r="AV4063" s="16" t="s">
        <v>141</v>
      </c>
      <c r="AW4063" s="16" t="s">
        <v>30</v>
      </c>
      <c r="AX4063" s="16" t="s">
        <v>73</v>
      </c>
      <c r="AY4063" s="296" t="s">
        <v>129</v>
      </c>
    </row>
    <row r="4064" spans="1:51" s="13" customFormat="1" ht="12">
      <c r="A4064" s="13"/>
      <c r="B4064" s="243"/>
      <c r="C4064" s="244"/>
      <c r="D4064" s="234" t="s">
        <v>188</v>
      </c>
      <c r="E4064" s="245" t="s">
        <v>1</v>
      </c>
      <c r="F4064" s="246" t="s">
        <v>389</v>
      </c>
      <c r="G4064" s="244"/>
      <c r="H4064" s="245" t="s">
        <v>1</v>
      </c>
      <c r="I4064" s="247"/>
      <c r="J4064" s="244"/>
      <c r="K4064" s="244"/>
      <c r="L4064" s="248"/>
      <c r="M4064" s="249"/>
      <c r="N4064" s="250"/>
      <c r="O4064" s="250"/>
      <c r="P4064" s="250"/>
      <c r="Q4064" s="250"/>
      <c r="R4064" s="250"/>
      <c r="S4064" s="250"/>
      <c r="T4064" s="251"/>
      <c r="U4064" s="13"/>
      <c r="V4064" s="13"/>
      <c r="W4064" s="13"/>
      <c r="X4064" s="13"/>
      <c r="Y4064" s="13"/>
      <c r="Z4064" s="13"/>
      <c r="AA4064" s="13"/>
      <c r="AB4064" s="13"/>
      <c r="AC4064" s="13"/>
      <c r="AD4064" s="13"/>
      <c r="AE4064" s="13"/>
      <c r="AT4064" s="252" t="s">
        <v>188</v>
      </c>
      <c r="AU4064" s="252" t="s">
        <v>82</v>
      </c>
      <c r="AV4064" s="13" t="s">
        <v>80</v>
      </c>
      <c r="AW4064" s="13" t="s">
        <v>30</v>
      </c>
      <c r="AX4064" s="13" t="s">
        <v>73</v>
      </c>
      <c r="AY4064" s="252" t="s">
        <v>129</v>
      </c>
    </row>
    <row r="4065" spans="1:51" s="13" customFormat="1" ht="12">
      <c r="A4065" s="13"/>
      <c r="B4065" s="243"/>
      <c r="C4065" s="244"/>
      <c r="D4065" s="234" t="s">
        <v>188</v>
      </c>
      <c r="E4065" s="245" t="s">
        <v>1</v>
      </c>
      <c r="F4065" s="246" t="s">
        <v>390</v>
      </c>
      <c r="G4065" s="244"/>
      <c r="H4065" s="245" t="s">
        <v>1</v>
      </c>
      <c r="I4065" s="247"/>
      <c r="J4065" s="244"/>
      <c r="K4065" s="244"/>
      <c r="L4065" s="248"/>
      <c r="M4065" s="249"/>
      <c r="N4065" s="250"/>
      <c r="O4065" s="250"/>
      <c r="P4065" s="250"/>
      <c r="Q4065" s="250"/>
      <c r="R4065" s="250"/>
      <c r="S4065" s="250"/>
      <c r="T4065" s="251"/>
      <c r="U4065" s="13"/>
      <c r="V4065" s="13"/>
      <c r="W4065" s="13"/>
      <c r="X4065" s="13"/>
      <c r="Y4065" s="13"/>
      <c r="Z4065" s="13"/>
      <c r="AA4065" s="13"/>
      <c r="AB4065" s="13"/>
      <c r="AC4065" s="13"/>
      <c r="AD4065" s="13"/>
      <c r="AE4065" s="13"/>
      <c r="AT4065" s="252" t="s">
        <v>188</v>
      </c>
      <c r="AU4065" s="252" t="s">
        <v>82</v>
      </c>
      <c r="AV4065" s="13" t="s">
        <v>80</v>
      </c>
      <c r="AW4065" s="13" t="s">
        <v>30</v>
      </c>
      <c r="AX4065" s="13" t="s">
        <v>73</v>
      </c>
      <c r="AY4065" s="252" t="s">
        <v>129</v>
      </c>
    </row>
    <row r="4066" spans="1:51" s="14" customFormat="1" ht="12">
      <c r="A4066" s="14"/>
      <c r="B4066" s="253"/>
      <c r="C4066" s="254"/>
      <c r="D4066" s="234" t="s">
        <v>188</v>
      </c>
      <c r="E4066" s="255" t="s">
        <v>1</v>
      </c>
      <c r="F4066" s="256" t="s">
        <v>452</v>
      </c>
      <c r="G4066" s="254"/>
      <c r="H4066" s="257">
        <v>22.05</v>
      </c>
      <c r="I4066" s="258"/>
      <c r="J4066" s="254"/>
      <c r="K4066" s="254"/>
      <c r="L4066" s="259"/>
      <c r="M4066" s="260"/>
      <c r="N4066" s="261"/>
      <c r="O4066" s="261"/>
      <c r="P4066" s="261"/>
      <c r="Q4066" s="261"/>
      <c r="R4066" s="261"/>
      <c r="S4066" s="261"/>
      <c r="T4066" s="262"/>
      <c r="U4066" s="14"/>
      <c r="V4066" s="14"/>
      <c r="W4066" s="14"/>
      <c r="X4066" s="14"/>
      <c r="Y4066" s="14"/>
      <c r="Z4066" s="14"/>
      <c r="AA4066" s="14"/>
      <c r="AB4066" s="14"/>
      <c r="AC4066" s="14"/>
      <c r="AD4066" s="14"/>
      <c r="AE4066" s="14"/>
      <c r="AT4066" s="263" t="s">
        <v>188</v>
      </c>
      <c r="AU4066" s="263" t="s">
        <v>82</v>
      </c>
      <c r="AV4066" s="14" t="s">
        <v>82</v>
      </c>
      <c r="AW4066" s="14" t="s">
        <v>30</v>
      </c>
      <c r="AX4066" s="14" t="s">
        <v>73</v>
      </c>
      <c r="AY4066" s="263" t="s">
        <v>129</v>
      </c>
    </row>
    <row r="4067" spans="1:51" s="13" customFormat="1" ht="12">
      <c r="A4067" s="13"/>
      <c r="B4067" s="243"/>
      <c r="C4067" s="244"/>
      <c r="D4067" s="234" t="s">
        <v>188</v>
      </c>
      <c r="E4067" s="245" t="s">
        <v>1</v>
      </c>
      <c r="F4067" s="246" t="s">
        <v>392</v>
      </c>
      <c r="G4067" s="244"/>
      <c r="H4067" s="245" t="s">
        <v>1</v>
      </c>
      <c r="I4067" s="247"/>
      <c r="J4067" s="244"/>
      <c r="K4067" s="244"/>
      <c r="L4067" s="248"/>
      <c r="M4067" s="249"/>
      <c r="N4067" s="250"/>
      <c r="O4067" s="250"/>
      <c r="P4067" s="250"/>
      <c r="Q4067" s="250"/>
      <c r="R4067" s="250"/>
      <c r="S4067" s="250"/>
      <c r="T4067" s="251"/>
      <c r="U4067" s="13"/>
      <c r="V4067" s="13"/>
      <c r="W4067" s="13"/>
      <c r="X4067" s="13"/>
      <c r="Y4067" s="13"/>
      <c r="Z4067" s="13"/>
      <c r="AA4067" s="13"/>
      <c r="AB4067" s="13"/>
      <c r="AC4067" s="13"/>
      <c r="AD4067" s="13"/>
      <c r="AE4067" s="13"/>
      <c r="AT4067" s="252" t="s">
        <v>188</v>
      </c>
      <c r="AU4067" s="252" t="s">
        <v>82</v>
      </c>
      <c r="AV4067" s="13" t="s">
        <v>80</v>
      </c>
      <c r="AW4067" s="13" t="s">
        <v>30</v>
      </c>
      <c r="AX4067" s="13" t="s">
        <v>73</v>
      </c>
      <c r="AY4067" s="252" t="s">
        <v>129</v>
      </c>
    </row>
    <row r="4068" spans="1:51" s="14" customFormat="1" ht="12">
      <c r="A4068" s="14"/>
      <c r="B4068" s="253"/>
      <c r="C4068" s="254"/>
      <c r="D4068" s="234" t="s">
        <v>188</v>
      </c>
      <c r="E4068" s="255" t="s">
        <v>1</v>
      </c>
      <c r="F4068" s="256" t="s">
        <v>453</v>
      </c>
      <c r="G4068" s="254"/>
      <c r="H4068" s="257">
        <v>28.849</v>
      </c>
      <c r="I4068" s="258"/>
      <c r="J4068" s="254"/>
      <c r="K4068" s="254"/>
      <c r="L4068" s="259"/>
      <c r="M4068" s="260"/>
      <c r="N4068" s="261"/>
      <c r="O4068" s="261"/>
      <c r="P4068" s="261"/>
      <c r="Q4068" s="261"/>
      <c r="R4068" s="261"/>
      <c r="S4068" s="261"/>
      <c r="T4068" s="262"/>
      <c r="U4068" s="14"/>
      <c r="V4068" s="14"/>
      <c r="W4068" s="14"/>
      <c r="X4068" s="14"/>
      <c r="Y4068" s="14"/>
      <c r="Z4068" s="14"/>
      <c r="AA4068" s="14"/>
      <c r="AB4068" s="14"/>
      <c r="AC4068" s="14"/>
      <c r="AD4068" s="14"/>
      <c r="AE4068" s="14"/>
      <c r="AT4068" s="263" t="s">
        <v>188</v>
      </c>
      <c r="AU4068" s="263" t="s">
        <v>82</v>
      </c>
      <c r="AV4068" s="14" t="s">
        <v>82</v>
      </c>
      <c r="AW4068" s="14" t="s">
        <v>30</v>
      </c>
      <c r="AX4068" s="14" t="s">
        <v>73</v>
      </c>
      <c r="AY4068" s="263" t="s">
        <v>129</v>
      </c>
    </row>
    <row r="4069" spans="1:51" s="13" customFormat="1" ht="12">
      <c r="A4069" s="13"/>
      <c r="B4069" s="243"/>
      <c r="C4069" s="244"/>
      <c r="D4069" s="234" t="s">
        <v>188</v>
      </c>
      <c r="E4069" s="245" t="s">
        <v>1</v>
      </c>
      <c r="F4069" s="246" t="s">
        <v>394</v>
      </c>
      <c r="G4069" s="244"/>
      <c r="H4069" s="245" t="s">
        <v>1</v>
      </c>
      <c r="I4069" s="247"/>
      <c r="J4069" s="244"/>
      <c r="K4069" s="244"/>
      <c r="L4069" s="248"/>
      <c r="M4069" s="249"/>
      <c r="N4069" s="250"/>
      <c r="O4069" s="250"/>
      <c r="P4069" s="250"/>
      <c r="Q4069" s="250"/>
      <c r="R4069" s="250"/>
      <c r="S4069" s="250"/>
      <c r="T4069" s="251"/>
      <c r="U4069" s="13"/>
      <c r="V4069" s="13"/>
      <c r="W4069" s="13"/>
      <c r="X4069" s="13"/>
      <c r="Y4069" s="13"/>
      <c r="Z4069" s="13"/>
      <c r="AA4069" s="13"/>
      <c r="AB4069" s="13"/>
      <c r="AC4069" s="13"/>
      <c r="AD4069" s="13"/>
      <c r="AE4069" s="13"/>
      <c r="AT4069" s="252" t="s">
        <v>188</v>
      </c>
      <c r="AU4069" s="252" t="s">
        <v>82</v>
      </c>
      <c r="AV4069" s="13" t="s">
        <v>80</v>
      </c>
      <c r="AW4069" s="13" t="s">
        <v>30</v>
      </c>
      <c r="AX4069" s="13" t="s">
        <v>73</v>
      </c>
      <c r="AY4069" s="252" t="s">
        <v>129</v>
      </c>
    </row>
    <row r="4070" spans="1:51" s="14" customFormat="1" ht="12">
      <c r="A4070" s="14"/>
      <c r="B4070" s="253"/>
      <c r="C4070" s="254"/>
      <c r="D4070" s="234" t="s">
        <v>188</v>
      </c>
      <c r="E4070" s="255" t="s">
        <v>1</v>
      </c>
      <c r="F4070" s="256" t="s">
        <v>454</v>
      </c>
      <c r="G4070" s="254"/>
      <c r="H4070" s="257">
        <v>20.1</v>
      </c>
      <c r="I4070" s="258"/>
      <c r="J4070" s="254"/>
      <c r="K4070" s="254"/>
      <c r="L4070" s="259"/>
      <c r="M4070" s="260"/>
      <c r="N4070" s="261"/>
      <c r="O4070" s="261"/>
      <c r="P4070" s="261"/>
      <c r="Q4070" s="261"/>
      <c r="R4070" s="261"/>
      <c r="S4070" s="261"/>
      <c r="T4070" s="262"/>
      <c r="U4070" s="14"/>
      <c r="V4070" s="14"/>
      <c r="W4070" s="14"/>
      <c r="X4070" s="14"/>
      <c r="Y4070" s="14"/>
      <c r="Z4070" s="14"/>
      <c r="AA4070" s="14"/>
      <c r="AB4070" s="14"/>
      <c r="AC4070" s="14"/>
      <c r="AD4070" s="14"/>
      <c r="AE4070" s="14"/>
      <c r="AT4070" s="263" t="s">
        <v>188</v>
      </c>
      <c r="AU4070" s="263" t="s">
        <v>82</v>
      </c>
      <c r="AV4070" s="14" t="s">
        <v>82</v>
      </c>
      <c r="AW4070" s="14" t="s">
        <v>30</v>
      </c>
      <c r="AX4070" s="14" t="s">
        <v>73</v>
      </c>
      <c r="AY4070" s="263" t="s">
        <v>129</v>
      </c>
    </row>
    <row r="4071" spans="1:51" s="13" customFormat="1" ht="12">
      <c r="A4071" s="13"/>
      <c r="B4071" s="243"/>
      <c r="C4071" s="244"/>
      <c r="D4071" s="234" t="s">
        <v>188</v>
      </c>
      <c r="E4071" s="245" t="s">
        <v>1</v>
      </c>
      <c r="F4071" s="246" t="s">
        <v>396</v>
      </c>
      <c r="G4071" s="244"/>
      <c r="H4071" s="245" t="s">
        <v>1</v>
      </c>
      <c r="I4071" s="247"/>
      <c r="J4071" s="244"/>
      <c r="K4071" s="244"/>
      <c r="L4071" s="248"/>
      <c r="M4071" s="249"/>
      <c r="N4071" s="250"/>
      <c r="O4071" s="250"/>
      <c r="P4071" s="250"/>
      <c r="Q4071" s="250"/>
      <c r="R4071" s="250"/>
      <c r="S4071" s="250"/>
      <c r="T4071" s="251"/>
      <c r="U4071" s="13"/>
      <c r="V4071" s="13"/>
      <c r="W4071" s="13"/>
      <c r="X4071" s="13"/>
      <c r="Y4071" s="13"/>
      <c r="Z4071" s="13"/>
      <c r="AA4071" s="13"/>
      <c r="AB4071" s="13"/>
      <c r="AC4071" s="13"/>
      <c r="AD4071" s="13"/>
      <c r="AE4071" s="13"/>
      <c r="AT4071" s="252" t="s">
        <v>188</v>
      </c>
      <c r="AU4071" s="252" t="s">
        <v>82</v>
      </c>
      <c r="AV4071" s="13" t="s">
        <v>80</v>
      </c>
      <c r="AW4071" s="13" t="s">
        <v>30</v>
      </c>
      <c r="AX4071" s="13" t="s">
        <v>73</v>
      </c>
      <c r="AY4071" s="252" t="s">
        <v>129</v>
      </c>
    </row>
    <row r="4072" spans="1:51" s="14" customFormat="1" ht="12">
      <c r="A4072" s="14"/>
      <c r="B4072" s="253"/>
      <c r="C4072" s="254"/>
      <c r="D4072" s="234" t="s">
        <v>188</v>
      </c>
      <c r="E4072" s="255" t="s">
        <v>1</v>
      </c>
      <c r="F4072" s="256" t="s">
        <v>455</v>
      </c>
      <c r="G4072" s="254"/>
      <c r="H4072" s="257">
        <v>16.331</v>
      </c>
      <c r="I4072" s="258"/>
      <c r="J4072" s="254"/>
      <c r="K4072" s="254"/>
      <c r="L4072" s="259"/>
      <c r="M4072" s="260"/>
      <c r="N4072" s="261"/>
      <c r="O4072" s="261"/>
      <c r="P4072" s="261"/>
      <c r="Q4072" s="261"/>
      <c r="R4072" s="261"/>
      <c r="S4072" s="261"/>
      <c r="T4072" s="262"/>
      <c r="U4072" s="14"/>
      <c r="V4072" s="14"/>
      <c r="W4072" s="14"/>
      <c r="X4072" s="14"/>
      <c r="Y4072" s="14"/>
      <c r="Z4072" s="14"/>
      <c r="AA4072" s="14"/>
      <c r="AB4072" s="14"/>
      <c r="AC4072" s="14"/>
      <c r="AD4072" s="14"/>
      <c r="AE4072" s="14"/>
      <c r="AT4072" s="263" t="s">
        <v>188</v>
      </c>
      <c r="AU4072" s="263" t="s">
        <v>82</v>
      </c>
      <c r="AV4072" s="14" t="s">
        <v>82</v>
      </c>
      <c r="AW4072" s="14" t="s">
        <v>30</v>
      </c>
      <c r="AX4072" s="14" t="s">
        <v>73</v>
      </c>
      <c r="AY4072" s="263" t="s">
        <v>129</v>
      </c>
    </row>
    <row r="4073" spans="1:51" s="13" customFormat="1" ht="12">
      <c r="A4073" s="13"/>
      <c r="B4073" s="243"/>
      <c r="C4073" s="244"/>
      <c r="D4073" s="234" t="s">
        <v>188</v>
      </c>
      <c r="E4073" s="245" t="s">
        <v>1</v>
      </c>
      <c r="F4073" s="246" t="s">
        <v>456</v>
      </c>
      <c r="G4073" s="244"/>
      <c r="H4073" s="245" t="s">
        <v>1</v>
      </c>
      <c r="I4073" s="247"/>
      <c r="J4073" s="244"/>
      <c r="K4073" s="244"/>
      <c r="L4073" s="248"/>
      <c r="M4073" s="249"/>
      <c r="N4073" s="250"/>
      <c r="O4073" s="250"/>
      <c r="P4073" s="250"/>
      <c r="Q4073" s="250"/>
      <c r="R4073" s="250"/>
      <c r="S4073" s="250"/>
      <c r="T4073" s="251"/>
      <c r="U4073" s="13"/>
      <c r="V4073" s="13"/>
      <c r="W4073" s="13"/>
      <c r="X4073" s="13"/>
      <c r="Y4073" s="13"/>
      <c r="Z4073" s="13"/>
      <c r="AA4073" s="13"/>
      <c r="AB4073" s="13"/>
      <c r="AC4073" s="13"/>
      <c r="AD4073" s="13"/>
      <c r="AE4073" s="13"/>
      <c r="AT4073" s="252" t="s">
        <v>188</v>
      </c>
      <c r="AU4073" s="252" t="s">
        <v>82</v>
      </c>
      <c r="AV4073" s="13" t="s">
        <v>80</v>
      </c>
      <c r="AW4073" s="13" t="s">
        <v>30</v>
      </c>
      <c r="AX4073" s="13" t="s">
        <v>73</v>
      </c>
      <c r="AY4073" s="252" t="s">
        <v>129</v>
      </c>
    </row>
    <row r="4074" spans="1:51" s="14" customFormat="1" ht="12">
      <c r="A4074" s="14"/>
      <c r="B4074" s="253"/>
      <c r="C4074" s="254"/>
      <c r="D4074" s="234" t="s">
        <v>188</v>
      </c>
      <c r="E4074" s="255" t="s">
        <v>1</v>
      </c>
      <c r="F4074" s="256" t="s">
        <v>457</v>
      </c>
      <c r="G4074" s="254"/>
      <c r="H4074" s="257">
        <v>27.225</v>
      </c>
      <c r="I4074" s="258"/>
      <c r="J4074" s="254"/>
      <c r="K4074" s="254"/>
      <c r="L4074" s="259"/>
      <c r="M4074" s="260"/>
      <c r="N4074" s="261"/>
      <c r="O4074" s="261"/>
      <c r="P4074" s="261"/>
      <c r="Q4074" s="261"/>
      <c r="R4074" s="261"/>
      <c r="S4074" s="261"/>
      <c r="T4074" s="262"/>
      <c r="U4074" s="14"/>
      <c r="V4074" s="14"/>
      <c r="W4074" s="14"/>
      <c r="X4074" s="14"/>
      <c r="Y4074" s="14"/>
      <c r="Z4074" s="14"/>
      <c r="AA4074" s="14"/>
      <c r="AB4074" s="14"/>
      <c r="AC4074" s="14"/>
      <c r="AD4074" s="14"/>
      <c r="AE4074" s="14"/>
      <c r="AT4074" s="263" t="s">
        <v>188</v>
      </c>
      <c r="AU4074" s="263" t="s">
        <v>82</v>
      </c>
      <c r="AV4074" s="14" t="s">
        <v>82</v>
      </c>
      <c r="AW4074" s="14" t="s">
        <v>30</v>
      </c>
      <c r="AX4074" s="14" t="s">
        <v>73</v>
      </c>
      <c r="AY4074" s="263" t="s">
        <v>129</v>
      </c>
    </row>
    <row r="4075" spans="1:51" s="14" customFormat="1" ht="12">
      <c r="A4075" s="14"/>
      <c r="B4075" s="253"/>
      <c r="C4075" s="254"/>
      <c r="D4075" s="234" t="s">
        <v>188</v>
      </c>
      <c r="E4075" s="255" t="s">
        <v>1</v>
      </c>
      <c r="F4075" s="256" t="s">
        <v>458</v>
      </c>
      <c r="G4075" s="254"/>
      <c r="H4075" s="257">
        <v>3.233</v>
      </c>
      <c r="I4075" s="258"/>
      <c r="J4075" s="254"/>
      <c r="K4075" s="254"/>
      <c r="L4075" s="259"/>
      <c r="M4075" s="260"/>
      <c r="N4075" s="261"/>
      <c r="O4075" s="261"/>
      <c r="P4075" s="261"/>
      <c r="Q4075" s="261"/>
      <c r="R4075" s="261"/>
      <c r="S4075" s="261"/>
      <c r="T4075" s="262"/>
      <c r="U4075" s="14"/>
      <c r="V4075" s="14"/>
      <c r="W4075" s="14"/>
      <c r="X4075" s="14"/>
      <c r="Y4075" s="14"/>
      <c r="Z4075" s="14"/>
      <c r="AA4075" s="14"/>
      <c r="AB4075" s="14"/>
      <c r="AC4075" s="14"/>
      <c r="AD4075" s="14"/>
      <c r="AE4075" s="14"/>
      <c r="AT4075" s="263" t="s">
        <v>188</v>
      </c>
      <c r="AU4075" s="263" t="s">
        <v>82</v>
      </c>
      <c r="AV4075" s="14" t="s">
        <v>82</v>
      </c>
      <c r="AW4075" s="14" t="s">
        <v>30</v>
      </c>
      <c r="AX4075" s="14" t="s">
        <v>73</v>
      </c>
      <c r="AY4075" s="263" t="s">
        <v>129</v>
      </c>
    </row>
    <row r="4076" spans="1:51" s="13" customFormat="1" ht="12">
      <c r="A4076" s="13"/>
      <c r="B4076" s="243"/>
      <c r="C4076" s="244"/>
      <c r="D4076" s="234" t="s">
        <v>188</v>
      </c>
      <c r="E4076" s="245" t="s">
        <v>1</v>
      </c>
      <c r="F4076" s="246" t="s">
        <v>397</v>
      </c>
      <c r="G4076" s="244"/>
      <c r="H4076" s="245" t="s">
        <v>1</v>
      </c>
      <c r="I4076" s="247"/>
      <c r="J4076" s="244"/>
      <c r="K4076" s="244"/>
      <c r="L4076" s="248"/>
      <c r="M4076" s="249"/>
      <c r="N4076" s="250"/>
      <c r="O4076" s="250"/>
      <c r="P4076" s="250"/>
      <c r="Q4076" s="250"/>
      <c r="R4076" s="250"/>
      <c r="S4076" s="250"/>
      <c r="T4076" s="251"/>
      <c r="U4076" s="13"/>
      <c r="V4076" s="13"/>
      <c r="W4076" s="13"/>
      <c r="X4076" s="13"/>
      <c r="Y4076" s="13"/>
      <c r="Z4076" s="13"/>
      <c r="AA4076" s="13"/>
      <c r="AB4076" s="13"/>
      <c r="AC4076" s="13"/>
      <c r="AD4076" s="13"/>
      <c r="AE4076" s="13"/>
      <c r="AT4076" s="252" t="s">
        <v>188</v>
      </c>
      <c r="AU4076" s="252" t="s">
        <v>82</v>
      </c>
      <c r="AV4076" s="13" t="s">
        <v>80</v>
      </c>
      <c r="AW4076" s="13" t="s">
        <v>30</v>
      </c>
      <c r="AX4076" s="13" t="s">
        <v>73</v>
      </c>
      <c r="AY4076" s="252" t="s">
        <v>129</v>
      </c>
    </row>
    <row r="4077" spans="1:51" s="14" customFormat="1" ht="12">
      <c r="A4077" s="14"/>
      <c r="B4077" s="253"/>
      <c r="C4077" s="254"/>
      <c r="D4077" s="234" t="s">
        <v>188</v>
      </c>
      <c r="E4077" s="255" t="s">
        <v>1</v>
      </c>
      <c r="F4077" s="256" t="s">
        <v>459</v>
      </c>
      <c r="G4077" s="254"/>
      <c r="H4077" s="257">
        <v>16.875</v>
      </c>
      <c r="I4077" s="258"/>
      <c r="J4077" s="254"/>
      <c r="K4077" s="254"/>
      <c r="L4077" s="259"/>
      <c r="M4077" s="260"/>
      <c r="N4077" s="261"/>
      <c r="O4077" s="261"/>
      <c r="P4077" s="261"/>
      <c r="Q4077" s="261"/>
      <c r="R4077" s="261"/>
      <c r="S4077" s="261"/>
      <c r="T4077" s="262"/>
      <c r="U4077" s="14"/>
      <c r="V4077" s="14"/>
      <c r="W4077" s="14"/>
      <c r="X4077" s="14"/>
      <c r="Y4077" s="14"/>
      <c r="Z4077" s="14"/>
      <c r="AA4077" s="14"/>
      <c r="AB4077" s="14"/>
      <c r="AC4077" s="14"/>
      <c r="AD4077" s="14"/>
      <c r="AE4077" s="14"/>
      <c r="AT4077" s="263" t="s">
        <v>188</v>
      </c>
      <c r="AU4077" s="263" t="s">
        <v>82</v>
      </c>
      <c r="AV4077" s="14" t="s">
        <v>82</v>
      </c>
      <c r="AW4077" s="14" t="s">
        <v>30</v>
      </c>
      <c r="AX4077" s="14" t="s">
        <v>73</v>
      </c>
      <c r="AY4077" s="263" t="s">
        <v>129</v>
      </c>
    </row>
    <row r="4078" spans="1:51" s="13" customFormat="1" ht="12">
      <c r="A4078" s="13"/>
      <c r="B4078" s="243"/>
      <c r="C4078" s="244"/>
      <c r="D4078" s="234" t="s">
        <v>188</v>
      </c>
      <c r="E4078" s="245" t="s">
        <v>1</v>
      </c>
      <c r="F4078" s="246" t="s">
        <v>398</v>
      </c>
      <c r="G4078" s="244"/>
      <c r="H4078" s="245" t="s">
        <v>1</v>
      </c>
      <c r="I4078" s="247"/>
      <c r="J4078" s="244"/>
      <c r="K4078" s="244"/>
      <c r="L4078" s="248"/>
      <c r="M4078" s="249"/>
      <c r="N4078" s="250"/>
      <c r="O4078" s="250"/>
      <c r="P4078" s="250"/>
      <c r="Q4078" s="250"/>
      <c r="R4078" s="250"/>
      <c r="S4078" s="250"/>
      <c r="T4078" s="251"/>
      <c r="U4078" s="13"/>
      <c r="V4078" s="13"/>
      <c r="W4078" s="13"/>
      <c r="X4078" s="13"/>
      <c r="Y4078" s="13"/>
      <c r="Z4078" s="13"/>
      <c r="AA4078" s="13"/>
      <c r="AB4078" s="13"/>
      <c r="AC4078" s="13"/>
      <c r="AD4078" s="13"/>
      <c r="AE4078" s="13"/>
      <c r="AT4078" s="252" t="s">
        <v>188</v>
      </c>
      <c r="AU4078" s="252" t="s">
        <v>82</v>
      </c>
      <c r="AV4078" s="13" t="s">
        <v>80</v>
      </c>
      <c r="AW4078" s="13" t="s">
        <v>30</v>
      </c>
      <c r="AX4078" s="13" t="s">
        <v>73</v>
      </c>
      <c r="AY4078" s="252" t="s">
        <v>129</v>
      </c>
    </row>
    <row r="4079" spans="1:51" s="14" customFormat="1" ht="12">
      <c r="A4079" s="14"/>
      <c r="B4079" s="253"/>
      <c r="C4079" s="254"/>
      <c r="D4079" s="234" t="s">
        <v>188</v>
      </c>
      <c r="E4079" s="255" t="s">
        <v>1</v>
      </c>
      <c r="F4079" s="256" t="s">
        <v>448</v>
      </c>
      <c r="G4079" s="254"/>
      <c r="H4079" s="257">
        <v>17.25</v>
      </c>
      <c r="I4079" s="258"/>
      <c r="J4079" s="254"/>
      <c r="K4079" s="254"/>
      <c r="L4079" s="259"/>
      <c r="M4079" s="260"/>
      <c r="N4079" s="261"/>
      <c r="O4079" s="261"/>
      <c r="P4079" s="261"/>
      <c r="Q4079" s="261"/>
      <c r="R4079" s="261"/>
      <c r="S4079" s="261"/>
      <c r="T4079" s="262"/>
      <c r="U4079" s="14"/>
      <c r="V4079" s="14"/>
      <c r="W4079" s="14"/>
      <c r="X4079" s="14"/>
      <c r="Y4079" s="14"/>
      <c r="Z4079" s="14"/>
      <c r="AA4079" s="14"/>
      <c r="AB4079" s="14"/>
      <c r="AC4079" s="14"/>
      <c r="AD4079" s="14"/>
      <c r="AE4079" s="14"/>
      <c r="AT4079" s="263" t="s">
        <v>188</v>
      </c>
      <c r="AU4079" s="263" t="s">
        <v>82</v>
      </c>
      <c r="AV4079" s="14" t="s">
        <v>82</v>
      </c>
      <c r="AW4079" s="14" t="s">
        <v>30</v>
      </c>
      <c r="AX4079" s="14" t="s">
        <v>73</v>
      </c>
      <c r="AY4079" s="263" t="s">
        <v>129</v>
      </c>
    </row>
    <row r="4080" spans="1:51" s="13" customFormat="1" ht="12">
      <c r="A4080" s="13"/>
      <c r="B4080" s="243"/>
      <c r="C4080" s="244"/>
      <c r="D4080" s="234" t="s">
        <v>188</v>
      </c>
      <c r="E4080" s="245" t="s">
        <v>1</v>
      </c>
      <c r="F4080" s="246" t="s">
        <v>399</v>
      </c>
      <c r="G4080" s="244"/>
      <c r="H4080" s="245" t="s">
        <v>1</v>
      </c>
      <c r="I4080" s="247"/>
      <c r="J4080" s="244"/>
      <c r="K4080" s="244"/>
      <c r="L4080" s="248"/>
      <c r="M4080" s="249"/>
      <c r="N4080" s="250"/>
      <c r="O4080" s="250"/>
      <c r="P4080" s="250"/>
      <c r="Q4080" s="250"/>
      <c r="R4080" s="250"/>
      <c r="S4080" s="250"/>
      <c r="T4080" s="251"/>
      <c r="U4080" s="13"/>
      <c r="V4080" s="13"/>
      <c r="W4080" s="13"/>
      <c r="X4080" s="13"/>
      <c r="Y4080" s="13"/>
      <c r="Z4080" s="13"/>
      <c r="AA4080" s="13"/>
      <c r="AB4080" s="13"/>
      <c r="AC4080" s="13"/>
      <c r="AD4080" s="13"/>
      <c r="AE4080" s="13"/>
      <c r="AT4080" s="252" t="s">
        <v>188</v>
      </c>
      <c r="AU4080" s="252" t="s">
        <v>82</v>
      </c>
      <c r="AV4080" s="13" t="s">
        <v>80</v>
      </c>
      <c r="AW4080" s="13" t="s">
        <v>30</v>
      </c>
      <c r="AX4080" s="13" t="s">
        <v>73</v>
      </c>
      <c r="AY4080" s="252" t="s">
        <v>129</v>
      </c>
    </row>
    <row r="4081" spans="1:51" s="14" customFormat="1" ht="12">
      <c r="A4081" s="14"/>
      <c r="B4081" s="253"/>
      <c r="C4081" s="254"/>
      <c r="D4081" s="234" t="s">
        <v>188</v>
      </c>
      <c r="E4081" s="255" t="s">
        <v>1</v>
      </c>
      <c r="F4081" s="256" t="s">
        <v>448</v>
      </c>
      <c r="G4081" s="254"/>
      <c r="H4081" s="257">
        <v>17.25</v>
      </c>
      <c r="I4081" s="258"/>
      <c r="J4081" s="254"/>
      <c r="K4081" s="254"/>
      <c r="L4081" s="259"/>
      <c r="M4081" s="260"/>
      <c r="N4081" s="261"/>
      <c r="O4081" s="261"/>
      <c r="P4081" s="261"/>
      <c r="Q4081" s="261"/>
      <c r="R4081" s="261"/>
      <c r="S4081" s="261"/>
      <c r="T4081" s="262"/>
      <c r="U4081" s="14"/>
      <c r="V4081" s="14"/>
      <c r="W4081" s="14"/>
      <c r="X4081" s="14"/>
      <c r="Y4081" s="14"/>
      <c r="Z4081" s="14"/>
      <c r="AA4081" s="14"/>
      <c r="AB4081" s="14"/>
      <c r="AC4081" s="14"/>
      <c r="AD4081" s="14"/>
      <c r="AE4081" s="14"/>
      <c r="AT4081" s="263" t="s">
        <v>188</v>
      </c>
      <c r="AU4081" s="263" t="s">
        <v>82</v>
      </c>
      <c r="AV4081" s="14" t="s">
        <v>82</v>
      </c>
      <c r="AW4081" s="14" t="s">
        <v>30</v>
      </c>
      <c r="AX4081" s="14" t="s">
        <v>73</v>
      </c>
      <c r="AY4081" s="263" t="s">
        <v>129</v>
      </c>
    </row>
    <row r="4082" spans="1:51" s="13" customFormat="1" ht="12">
      <c r="A4082" s="13"/>
      <c r="B4082" s="243"/>
      <c r="C4082" s="244"/>
      <c r="D4082" s="234" t="s">
        <v>188</v>
      </c>
      <c r="E4082" s="245" t="s">
        <v>1</v>
      </c>
      <c r="F4082" s="246" t="s">
        <v>400</v>
      </c>
      <c r="G4082" s="244"/>
      <c r="H4082" s="245" t="s">
        <v>1</v>
      </c>
      <c r="I4082" s="247"/>
      <c r="J4082" s="244"/>
      <c r="K4082" s="244"/>
      <c r="L4082" s="248"/>
      <c r="M4082" s="249"/>
      <c r="N4082" s="250"/>
      <c r="O4082" s="250"/>
      <c r="P4082" s="250"/>
      <c r="Q4082" s="250"/>
      <c r="R4082" s="250"/>
      <c r="S4082" s="250"/>
      <c r="T4082" s="251"/>
      <c r="U4082" s="13"/>
      <c r="V4082" s="13"/>
      <c r="W4082" s="13"/>
      <c r="X4082" s="13"/>
      <c r="Y4082" s="13"/>
      <c r="Z4082" s="13"/>
      <c r="AA4082" s="13"/>
      <c r="AB4082" s="13"/>
      <c r="AC4082" s="13"/>
      <c r="AD4082" s="13"/>
      <c r="AE4082" s="13"/>
      <c r="AT4082" s="252" t="s">
        <v>188</v>
      </c>
      <c r="AU4082" s="252" t="s">
        <v>82</v>
      </c>
      <c r="AV4082" s="13" t="s">
        <v>80</v>
      </c>
      <c r="AW4082" s="13" t="s">
        <v>30</v>
      </c>
      <c r="AX4082" s="13" t="s">
        <v>73</v>
      </c>
      <c r="AY4082" s="252" t="s">
        <v>129</v>
      </c>
    </row>
    <row r="4083" spans="1:51" s="14" customFormat="1" ht="12">
      <c r="A4083" s="14"/>
      <c r="B4083" s="253"/>
      <c r="C4083" s="254"/>
      <c r="D4083" s="234" t="s">
        <v>188</v>
      </c>
      <c r="E4083" s="255" t="s">
        <v>1</v>
      </c>
      <c r="F4083" s="256" t="s">
        <v>459</v>
      </c>
      <c r="G4083" s="254"/>
      <c r="H4083" s="257">
        <v>16.875</v>
      </c>
      <c r="I4083" s="258"/>
      <c r="J4083" s="254"/>
      <c r="K4083" s="254"/>
      <c r="L4083" s="259"/>
      <c r="M4083" s="260"/>
      <c r="N4083" s="261"/>
      <c r="O4083" s="261"/>
      <c r="P4083" s="261"/>
      <c r="Q4083" s="261"/>
      <c r="R4083" s="261"/>
      <c r="S4083" s="261"/>
      <c r="T4083" s="262"/>
      <c r="U4083" s="14"/>
      <c r="V4083" s="14"/>
      <c r="W4083" s="14"/>
      <c r="X4083" s="14"/>
      <c r="Y4083" s="14"/>
      <c r="Z4083" s="14"/>
      <c r="AA4083" s="14"/>
      <c r="AB4083" s="14"/>
      <c r="AC4083" s="14"/>
      <c r="AD4083" s="14"/>
      <c r="AE4083" s="14"/>
      <c r="AT4083" s="263" t="s">
        <v>188</v>
      </c>
      <c r="AU4083" s="263" t="s">
        <v>82</v>
      </c>
      <c r="AV4083" s="14" t="s">
        <v>82</v>
      </c>
      <c r="AW4083" s="14" t="s">
        <v>30</v>
      </c>
      <c r="AX4083" s="14" t="s">
        <v>73</v>
      </c>
      <c r="AY4083" s="263" t="s">
        <v>129</v>
      </c>
    </row>
    <row r="4084" spans="1:51" s="13" customFormat="1" ht="12">
      <c r="A4084" s="13"/>
      <c r="B4084" s="243"/>
      <c r="C4084" s="244"/>
      <c r="D4084" s="234" t="s">
        <v>188</v>
      </c>
      <c r="E4084" s="245" t="s">
        <v>1</v>
      </c>
      <c r="F4084" s="246" t="s">
        <v>401</v>
      </c>
      <c r="G4084" s="244"/>
      <c r="H4084" s="245" t="s">
        <v>1</v>
      </c>
      <c r="I4084" s="247"/>
      <c r="J4084" s="244"/>
      <c r="K4084" s="244"/>
      <c r="L4084" s="248"/>
      <c r="M4084" s="249"/>
      <c r="N4084" s="250"/>
      <c r="O4084" s="250"/>
      <c r="P4084" s="250"/>
      <c r="Q4084" s="250"/>
      <c r="R4084" s="250"/>
      <c r="S4084" s="250"/>
      <c r="T4084" s="251"/>
      <c r="U4084" s="13"/>
      <c r="V4084" s="13"/>
      <c r="W4084" s="13"/>
      <c r="X4084" s="13"/>
      <c r="Y4084" s="13"/>
      <c r="Z4084" s="13"/>
      <c r="AA4084" s="13"/>
      <c r="AB4084" s="13"/>
      <c r="AC4084" s="13"/>
      <c r="AD4084" s="13"/>
      <c r="AE4084" s="13"/>
      <c r="AT4084" s="252" t="s">
        <v>188</v>
      </c>
      <c r="AU4084" s="252" t="s">
        <v>82</v>
      </c>
      <c r="AV4084" s="13" t="s">
        <v>80</v>
      </c>
      <c r="AW4084" s="13" t="s">
        <v>30</v>
      </c>
      <c r="AX4084" s="13" t="s">
        <v>73</v>
      </c>
      <c r="AY4084" s="252" t="s">
        <v>129</v>
      </c>
    </row>
    <row r="4085" spans="1:51" s="14" customFormat="1" ht="12">
      <c r="A4085" s="14"/>
      <c r="B4085" s="253"/>
      <c r="C4085" s="254"/>
      <c r="D4085" s="234" t="s">
        <v>188</v>
      </c>
      <c r="E4085" s="255" t="s">
        <v>1</v>
      </c>
      <c r="F4085" s="256" t="s">
        <v>448</v>
      </c>
      <c r="G4085" s="254"/>
      <c r="H4085" s="257">
        <v>17.25</v>
      </c>
      <c r="I4085" s="258"/>
      <c r="J4085" s="254"/>
      <c r="K4085" s="254"/>
      <c r="L4085" s="259"/>
      <c r="M4085" s="260"/>
      <c r="N4085" s="261"/>
      <c r="O4085" s="261"/>
      <c r="P4085" s="261"/>
      <c r="Q4085" s="261"/>
      <c r="R4085" s="261"/>
      <c r="S4085" s="261"/>
      <c r="T4085" s="262"/>
      <c r="U4085" s="14"/>
      <c r="V4085" s="14"/>
      <c r="W4085" s="14"/>
      <c r="X4085" s="14"/>
      <c r="Y4085" s="14"/>
      <c r="Z4085" s="14"/>
      <c r="AA4085" s="14"/>
      <c r="AB4085" s="14"/>
      <c r="AC4085" s="14"/>
      <c r="AD4085" s="14"/>
      <c r="AE4085" s="14"/>
      <c r="AT4085" s="263" t="s">
        <v>188</v>
      </c>
      <c r="AU4085" s="263" t="s">
        <v>82</v>
      </c>
      <c r="AV4085" s="14" t="s">
        <v>82</v>
      </c>
      <c r="AW4085" s="14" t="s">
        <v>30</v>
      </c>
      <c r="AX4085" s="14" t="s">
        <v>73</v>
      </c>
      <c r="AY4085" s="263" t="s">
        <v>129</v>
      </c>
    </row>
    <row r="4086" spans="1:51" s="13" customFormat="1" ht="12">
      <c r="A4086" s="13"/>
      <c r="B4086" s="243"/>
      <c r="C4086" s="244"/>
      <c r="D4086" s="234" t="s">
        <v>188</v>
      </c>
      <c r="E4086" s="245" t="s">
        <v>1</v>
      </c>
      <c r="F4086" s="246" t="s">
        <v>402</v>
      </c>
      <c r="G4086" s="244"/>
      <c r="H4086" s="245" t="s">
        <v>1</v>
      </c>
      <c r="I4086" s="247"/>
      <c r="J4086" s="244"/>
      <c r="K4086" s="244"/>
      <c r="L4086" s="248"/>
      <c r="M4086" s="249"/>
      <c r="N4086" s="250"/>
      <c r="O4086" s="250"/>
      <c r="P4086" s="250"/>
      <c r="Q4086" s="250"/>
      <c r="R4086" s="250"/>
      <c r="S4086" s="250"/>
      <c r="T4086" s="251"/>
      <c r="U4086" s="13"/>
      <c r="V4086" s="13"/>
      <c r="W4086" s="13"/>
      <c r="X4086" s="13"/>
      <c r="Y4086" s="13"/>
      <c r="Z4086" s="13"/>
      <c r="AA4086" s="13"/>
      <c r="AB4086" s="13"/>
      <c r="AC4086" s="13"/>
      <c r="AD4086" s="13"/>
      <c r="AE4086" s="13"/>
      <c r="AT4086" s="252" t="s">
        <v>188</v>
      </c>
      <c r="AU4086" s="252" t="s">
        <v>82</v>
      </c>
      <c r="AV4086" s="13" t="s">
        <v>80</v>
      </c>
      <c r="AW4086" s="13" t="s">
        <v>30</v>
      </c>
      <c r="AX4086" s="13" t="s">
        <v>73</v>
      </c>
      <c r="AY4086" s="252" t="s">
        <v>129</v>
      </c>
    </row>
    <row r="4087" spans="1:51" s="14" customFormat="1" ht="12">
      <c r="A4087" s="14"/>
      <c r="B4087" s="253"/>
      <c r="C4087" s="254"/>
      <c r="D4087" s="234" t="s">
        <v>188</v>
      </c>
      <c r="E4087" s="255" t="s">
        <v>1</v>
      </c>
      <c r="F4087" s="256" t="s">
        <v>448</v>
      </c>
      <c r="G4087" s="254"/>
      <c r="H4087" s="257">
        <v>17.25</v>
      </c>
      <c r="I4087" s="258"/>
      <c r="J4087" s="254"/>
      <c r="K4087" s="254"/>
      <c r="L4087" s="259"/>
      <c r="M4087" s="260"/>
      <c r="N4087" s="261"/>
      <c r="O4087" s="261"/>
      <c r="P4087" s="261"/>
      <c r="Q4087" s="261"/>
      <c r="R4087" s="261"/>
      <c r="S4087" s="261"/>
      <c r="T4087" s="262"/>
      <c r="U4087" s="14"/>
      <c r="V4087" s="14"/>
      <c r="W4087" s="14"/>
      <c r="X4087" s="14"/>
      <c r="Y4087" s="14"/>
      <c r="Z4087" s="14"/>
      <c r="AA4087" s="14"/>
      <c r="AB4087" s="14"/>
      <c r="AC4087" s="14"/>
      <c r="AD4087" s="14"/>
      <c r="AE4087" s="14"/>
      <c r="AT4087" s="263" t="s">
        <v>188</v>
      </c>
      <c r="AU4087" s="263" t="s">
        <v>82</v>
      </c>
      <c r="AV4087" s="14" t="s">
        <v>82</v>
      </c>
      <c r="AW4087" s="14" t="s">
        <v>30</v>
      </c>
      <c r="AX4087" s="14" t="s">
        <v>73</v>
      </c>
      <c r="AY4087" s="263" t="s">
        <v>129</v>
      </c>
    </row>
    <row r="4088" spans="1:51" s="13" customFormat="1" ht="12">
      <c r="A4088" s="13"/>
      <c r="B4088" s="243"/>
      <c r="C4088" s="244"/>
      <c r="D4088" s="234" t="s">
        <v>188</v>
      </c>
      <c r="E4088" s="245" t="s">
        <v>1</v>
      </c>
      <c r="F4088" s="246" t="s">
        <v>646</v>
      </c>
      <c r="G4088" s="244"/>
      <c r="H4088" s="245" t="s">
        <v>1</v>
      </c>
      <c r="I4088" s="247"/>
      <c r="J4088" s="244"/>
      <c r="K4088" s="244"/>
      <c r="L4088" s="248"/>
      <c r="M4088" s="249"/>
      <c r="N4088" s="250"/>
      <c r="O4088" s="250"/>
      <c r="P4088" s="250"/>
      <c r="Q4088" s="250"/>
      <c r="R4088" s="250"/>
      <c r="S4088" s="250"/>
      <c r="T4088" s="251"/>
      <c r="U4088" s="13"/>
      <c r="V4088" s="13"/>
      <c r="W4088" s="13"/>
      <c r="X4088" s="13"/>
      <c r="Y4088" s="13"/>
      <c r="Z4088" s="13"/>
      <c r="AA4088" s="13"/>
      <c r="AB4088" s="13"/>
      <c r="AC4088" s="13"/>
      <c r="AD4088" s="13"/>
      <c r="AE4088" s="13"/>
      <c r="AT4088" s="252" t="s">
        <v>188</v>
      </c>
      <c r="AU4088" s="252" t="s">
        <v>82</v>
      </c>
      <c r="AV4088" s="13" t="s">
        <v>80</v>
      </c>
      <c r="AW4088" s="13" t="s">
        <v>30</v>
      </c>
      <c r="AX4088" s="13" t="s">
        <v>73</v>
      </c>
      <c r="AY4088" s="252" t="s">
        <v>129</v>
      </c>
    </row>
    <row r="4089" spans="1:51" s="14" customFormat="1" ht="12">
      <c r="A4089" s="14"/>
      <c r="B4089" s="253"/>
      <c r="C4089" s="254"/>
      <c r="D4089" s="234" t="s">
        <v>188</v>
      </c>
      <c r="E4089" s="255" t="s">
        <v>1</v>
      </c>
      <c r="F4089" s="256" t="s">
        <v>751</v>
      </c>
      <c r="G4089" s="254"/>
      <c r="H4089" s="257">
        <v>1.675</v>
      </c>
      <c r="I4089" s="258"/>
      <c r="J4089" s="254"/>
      <c r="K4089" s="254"/>
      <c r="L4089" s="259"/>
      <c r="M4089" s="260"/>
      <c r="N4089" s="261"/>
      <c r="O4089" s="261"/>
      <c r="P4089" s="261"/>
      <c r="Q4089" s="261"/>
      <c r="R4089" s="261"/>
      <c r="S4089" s="261"/>
      <c r="T4089" s="262"/>
      <c r="U4089" s="14"/>
      <c r="V4089" s="14"/>
      <c r="W4089" s="14"/>
      <c r="X4089" s="14"/>
      <c r="Y4089" s="14"/>
      <c r="Z4089" s="14"/>
      <c r="AA4089" s="14"/>
      <c r="AB4089" s="14"/>
      <c r="AC4089" s="14"/>
      <c r="AD4089" s="14"/>
      <c r="AE4089" s="14"/>
      <c r="AT4089" s="263" t="s">
        <v>188</v>
      </c>
      <c r="AU4089" s="263" t="s">
        <v>82</v>
      </c>
      <c r="AV4089" s="14" t="s">
        <v>82</v>
      </c>
      <c r="AW4089" s="14" t="s">
        <v>30</v>
      </c>
      <c r="AX4089" s="14" t="s">
        <v>73</v>
      </c>
      <c r="AY4089" s="263" t="s">
        <v>129</v>
      </c>
    </row>
    <row r="4090" spans="1:51" s="13" customFormat="1" ht="12">
      <c r="A4090" s="13"/>
      <c r="B4090" s="243"/>
      <c r="C4090" s="244"/>
      <c r="D4090" s="234" t="s">
        <v>188</v>
      </c>
      <c r="E4090" s="245" t="s">
        <v>1</v>
      </c>
      <c r="F4090" s="246" t="s">
        <v>649</v>
      </c>
      <c r="G4090" s="244"/>
      <c r="H4090" s="245" t="s">
        <v>1</v>
      </c>
      <c r="I4090" s="247"/>
      <c r="J4090" s="244"/>
      <c r="K4090" s="244"/>
      <c r="L4090" s="248"/>
      <c r="M4090" s="249"/>
      <c r="N4090" s="250"/>
      <c r="O4090" s="250"/>
      <c r="P4090" s="250"/>
      <c r="Q4090" s="250"/>
      <c r="R4090" s="250"/>
      <c r="S4090" s="250"/>
      <c r="T4090" s="251"/>
      <c r="U4090" s="13"/>
      <c r="V4090" s="13"/>
      <c r="W4090" s="13"/>
      <c r="X4090" s="13"/>
      <c r="Y4090" s="13"/>
      <c r="Z4090" s="13"/>
      <c r="AA4090" s="13"/>
      <c r="AB4090" s="13"/>
      <c r="AC4090" s="13"/>
      <c r="AD4090" s="13"/>
      <c r="AE4090" s="13"/>
      <c r="AT4090" s="252" t="s">
        <v>188</v>
      </c>
      <c r="AU4090" s="252" t="s">
        <v>82</v>
      </c>
      <c r="AV4090" s="13" t="s">
        <v>80</v>
      </c>
      <c r="AW4090" s="13" t="s">
        <v>30</v>
      </c>
      <c r="AX4090" s="13" t="s">
        <v>73</v>
      </c>
      <c r="AY4090" s="252" t="s">
        <v>129</v>
      </c>
    </row>
    <row r="4091" spans="1:51" s="14" customFormat="1" ht="12">
      <c r="A4091" s="14"/>
      <c r="B4091" s="253"/>
      <c r="C4091" s="254"/>
      <c r="D4091" s="234" t="s">
        <v>188</v>
      </c>
      <c r="E4091" s="255" t="s">
        <v>1</v>
      </c>
      <c r="F4091" s="256" t="s">
        <v>752</v>
      </c>
      <c r="G4091" s="254"/>
      <c r="H4091" s="257">
        <v>2.127</v>
      </c>
      <c r="I4091" s="258"/>
      <c r="J4091" s="254"/>
      <c r="K4091" s="254"/>
      <c r="L4091" s="259"/>
      <c r="M4091" s="260"/>
      <c r="N4091" s="261"/>
      <c r="O4091" s="261"/>
      <c r="P4091" s="261"/>
      <c r="Q4091" s="261"/>
      <c r="R4091" s="261"/>
      <c r="S4091" s="261"/>
      <c r="T4091" s="262"/>
      <c r="U4091" s="14"/>
      <c r="V4091" s="14"/>
      <c r="W4091" s="14"/>
      <c r="X4091" s="14"/>
      <c r="Y4091" s="14"/>
      <c r="Z4091" s="14"/>
      <c r="AA4091" s="14"/>
      <c r="AB4091" s="14"/>
      <c r="AC4091" s="14"/>
      <c r="AD4091" s="14"/>
      <c r="AE4091" s="14"/>
      <c r="AT4091" s="263" t="s">
        <v>188</v>
      </c>
      <c r="AU4091" s="263" t="s">
        <v>82</v>
      </c>
      <c r="AV4091" s="14" t="s">
        <v>82</v>
      </c>
      <c r="AW4091" s="14" t="s">
        <v>30</v>
      </c>
      <c r="AX4091" s="14" t="s">
        <v>73</v>
      </c>
      <c r="AY4091" s="263" t="s">
        <v>129</v>
      </c>
    </row>
    <row r="4092" spans="1:51" s="13" customFormat="1" ht="12">
      <c r="A4092" s="13"/>
      <c r="B4092" s="243"/>
      <c r="C4092" s="244"/>
      <c r="D4092" s="234" t="s">
        <v>188</v>
      </c>
      <c r="E4092" s="245" t="s">
        <v>1</v>
      </c>
      <c r="F4092" s="246" t="s">
        <v>403</v>
      </c>
      <c r="G4092" s="244"/>
      <c r="H4092" s="245" t="s">
        <v>1</v>
      </c>
      <c r="I4092" s="247"/>
      <c r="J4092" s="244"/>
      <c r="K4092" s="244"/>
      <c r="L4092" s="248"/>
      <c r="M4092" s="249"/>
      <c r="N4092" s="250"/>
      <c r="O4092" s="250"/>
      <c r="P4092" s="250"/>
      <c r="Q4092" s="250"/>
      <c r="R4092" s="250"/>
      <c r="S4092" s="250"/>
      <c r="T4092" s="251"/>
      <c r="U4092" s="13"/>
      <c r="V4092" s="13"/>
      <c r="W4092" s="13"/>
      <c r="X4092" s="13"/>
      <c r="Y4092" s="13"/>
      <c r="Z4092" s="13"/>
      <c r="AA4092" s="13"/>
      <c r="AB4092" s="13"/>
      <c r="AC4092" s="13"/>
      <c r="AD4092" s="13"/>
      <c r="AE4092" s="13"/>
      <c r="AT4092" s="252" t="s">
        <v>188</v>
      </c>
      <c r="AU4092" s="252" t="s">
        <v>82</v>
      </c>
      <c r="AV4092" s="13" t="s">
        <v>80</v>
      </c>
      <c r="AW4092" s="13" t="s">
        <v>30</v>
      </c>
      <c r="AX4092" s="13" t="s">
        <v>73</v>
      </c>
      <c r="AY4092" s="252" t="s">
        <v>129</v>
      </c>
    </row>
    <row r="4093" spans="1:51" s="14" customFormat="1" ht="12">
      <c r="A4093" s="14"/>
      <c r="B4093" s="253"/>
      <c r="C4093" s="254"/>
      <c r="D4093" s="234" t="s">
        <v>188</v>
      </c>
      <c r="E4093" s="255" t="s">
        <v>1</v>
      </c>
      <c r="F4093" s="256" t="s">
        <v>754</v>
      </c>
      <c r="G4093" s="254"/>
      <c r="H4093" s="257">
        <v>2.68</v>
      </c>
      <c r="I4093" s="258"/>
      <c r="J4093" s="254"/>
      <c r="K4093" s="254"/>
      <c r="L4093" s="259"/>
      <c r="M4093" s="260"/>
      <c r="N4093" s="261"/>
      <c r="O4093" s="261"/>
      <c r="P4093" s="261"/>
      <c r="Q4093" s="261"/>
      <c r="R4093" s="261"/>
      <c r="S4093" s="261"/>
      <c r="T4093" s="262"/>
      <c r="U4093" s="14"/>
      <c r="V4093" s="14"/>
      <c r="W4093" s="14"/>
      <c r="X4093" s="14"/>
      <c r="Y4093" s="14"/>
      <c r="Z4093" s="14"/>
      <c r="AA4093" s="14"/>
      <c r="AB4093" s="14"/>
      <c r="AC4093" s="14"/>
      <c r="AD4093" s="14"/>
      <c r="AE4093" s="14"/>
      <c r="AT4093" s="263" t="s">
        <v>188</v>
      </c>
      <c r="AU4093" s="263" t="s">
        <v>82</v>
      </c>
      <c r="AV4093" s="14" t="s">
        <v>82</v>
      </c>
      <c r="AW4093" s="14" t="s">
        <v>30</v>
      </c>
      <c r="AX4093" s="14" t="s">
        <v>73</v>
      </c>
      <c r="AY4093" s="263" t="s">
        <v>129</v>
      </c>
    </row>
    <row r="4094" spans="1:51" s="13" customFormat="1" ht="12">
      <c r="A4094" s="13"/>
      <c r="B4094" s="243"/>
      <c r="C4094" s="244"/>
      <c r="D4094" s="234" t="s">
        <v>188</v>
      </c>
      <c r="E4094" s="245" t="s">
        <v>1</v>
      </c>
      <c r="F4094" s="246" t="s">
        <v>656</v>
      </c>
      <c r="G4094" s="244"/>
      <c r="H4094" s="245" t="s">
        <v>1</v>
      </c>
      <c r="I4094" s="247"/>
      <c r="J4094" s="244"/>
      <c r="K4094" s="244"/>
      <c r="L4094" s="248"/>
      <c r="M4094" s="249"/>
      <c r="N4094" s="250"/>
      <c r="O4094" s="250"/>
      <c r="P4094" s="250"/>
      <c r="Q4094" s="250"/>
      <c r="R4094" s="250"/>
      <c r="S4094" s="250"/>
      <c r="T4094" s="251"/>
      <c r="U4094" s="13"/>
      <c r="V4094" s="13"/>
      <c r="W4094" s="13"/>
      <c r="X4094" s="13"/>
      <c r="Y4094" s="13"/>
      <c r="Z4094" s="13"/>
      <c r="AA4094" s="13"/>
      <c r="AB4094" s="13"/>
      <c r="AC4094" s="13"/>
      <c r="AD4094" s="13"/>
      <c r="AE4094" s="13"/>
      <c r="AT4094" s="252" t="s">
        <v>188</v>
      </c>
      <c r="AU4094" s="252" t="s">
        <v>82</v>
      </c>
      <c r="AV4094" s="13" t="s">
        <v>80</v>
      </c>
      <c r="AW4094" s="13" t="s">
        <v>30</v>
      </c>
      <c r="AX4094" s="13" t="s">
        <v>73</v>
      </c>
      <c r="AY4094" s="252" t="s">
        <v>129</v>
      </c>
    </row>
    <row r="4095" spans="1:51" s="14" customFormat="1" ht="12">
      <c r="A4095" s="14"/>
      <c r="B4095" s="253"/>
      <c r="C4095" s="254"/>
      <c r="D4095" s="234" t="s">
        <v>188</v>
      </c>
      <c r="E4095" s="255" t="s">
        <v>1</v>
      </c>
      <c r="F4095" s="256" t="s">
        <v>754</v>
      </c>
      <c r="G4095" s="254"/>
      <c r="H4095" s="257">
        <v>2.68</v>
      </c>
      <c r="I4095" s="258"/>
      <c r="J4095" s="254"/>
      <c r="K4095" s="254"/>
      <c r="L4095" s="259"/>
      <c r="M4095" s="260"/>
      <c r="N4095" s="261"/>
      <c r="O4095" s="261"/>
      <c r="P4095" s="261"/>
      <c r="Q4095" s="261"/>
      <c r="R4095" s="261"/>
      <c r="S4095" s="261"/>
      <c r="T4095" s="262"/>
      <c r="U4095" s="14"/>
      <c r="V4095" s="14"/>
      <c r="W4095" s="14"/>
      <c r="X4095" s="14"/>
      <c r="Y4095" s="14"/>
      <c r="Z4095" s="14"/>
      <c r="AA4095" s="14"/>
      <c r="AB4095" s="14"/>
      <c r="AC4095" s="14"/>
      <c r="AD4095" s="14"/>
      <c r="AE4095" s="14"/>
      <c r="AT4095" s="263" t="s">
        <v>188</v>
      </c>
      <c r="AU4095" s="263" t="s">
        <v>82</v>
      </c>
      <c r="AV4095" s="14" t="s">
        <v>82</v>
      </c>
      <c r="AW4095" s="14" t="s">
        <v>30</v>
      </c>
      <c r="AX4095" s="14" t="s">
        <v>73</v>
      </c>
      <c r="AY4095" s="263" t="s">
        <v>129</v>
      </c>
    </row>
    <row r="4096" spans="1:51" s="13" customFormat="1" ht="12">
      <c r="A4096" s="13"/>
      <c r="B4096" s="243"/>
      <c r="C4096" s="244"/>
      <c r="D4096" s="234" t="s">
        <v>188</v>
      </c>
      <c r="E4096" s="245" t="s">
        <v>1</v>
      </c>
      <c r="F4096" s="246" t="s">
        <v>659</v>
      </c>
      <c r="G4096" s="244"/>
      <c r="H4096" s="245" t="s">
        <v>1</v>
      </c>
      <c r="I4096" s="247"/>
      <c r="J4096" s="244"/>
      <c r="K4096" s="244"/>
      <c r="L4096" s="248"/>
      <c r="M4096" s="249"/>
      <c r="N4096" s="250"/>
      <c r="O4096" s="250"/>
      <c r="P4096" s="250"/>
      <c r="Q4096" s="250"/>
      <c r="R4096" s="250"/>
      <c r="S4096" s="250"/>
      <c r="T4096" s="251"/>
      <c r="U4096" s="13"/>
      <c r="V4096" s="13"/>
      <c r="W4096" s="13"/>
      <c r="X4096" s="13"/>
      <c r="Y4096" s="13"/>
      <c r="Z4096" s="13"/>
      <c r="AA4096" s="13"/>
      <c r="AB4096" s="13"/>
      <c r="AC4096" s="13"/>
      <c r="AD4096" s="13"/>
      <c r="AE4096" s="13"/>
      <c r="AT4096" s="252" t="s">
        <v>188</v>
      </c>
      <c r="AU4096" s="252" t="s">
        <v>82</v>
      </c>
      <c r="AV4096" s="13" t="s">
        <v>80</v>
      </c>
      <c r="AW4096" s="13" t="s">
        <v>30</v>
      </c>
      <c r="AX4096" s="13" t="s">
        <v>73</v>
      </c>
      <c r="AY4096" s="252" t="s">
        <v>129</v>
      </c>
    </row>
    <row r="4097" spans="1:51" s="14" customFormat="1" ht="12">
      <c r="A4097" s="14"/>
      <c r="B4097" s="253"/>
      <c r="C4097" s="254"/>
      <c r="D4097" s="234" t="s">
        <v>188</v>
      </c>
      <c r="E4097" s="255" t="s">
        <v>1</v>
      </c>
      <c r="F4097" s="256" t="s">
        <v>756</v>
      </c>
      <c r="G4097" s="254"/>
      <c r="H4097" s="257">
        <v>2.01</v>
      </c>
      <c r="I4097" s="258"/>
      <c r="J4097" s="254"/>
      <c r="K4097" s="254"/>
      <c r="L4097" s="259"/>
      <c r="M4097" s="260"/>
      <c r="N4097" s="261"/>
      <c r="O4097" s="261"/>
      <c r="P4097" s="261"/>
      <c r="Q4097" s="261"/>
      <c r="R4097" s="261"/>
      <c r="S4097" s="261"/>
      <c r="T4097" s="262"/>
      <c r="U4097" s="14"/>
      <c r="V4097" s="14"/>
      <c r="W4097" s="14"/>
      <c r="X4097" s="14"/>
      <c r="Y4097" s="14"/>
      <c r="Z4097" s="14"/>
      <c r="AA4097" s="14"/>
      <c r="AB4097" s="14"/>
      <c r="AC4097" s="14"/>
      <c r="AD4097" s="14"/>
      <c r="AE4097" s="14"/>
      <c r="AT4097" s="263" t="s">
        <v>188</v>
      </c>
      <c r="AU4097" s="263" t="s">
        <v>82</v>
      </c>
      <c r="AV4097" s="14" t="s">
        <v>82</v>
      </c>
      <c r="AW4097" s="14" t="s">
        <v>30</v>
      </c>
      <c r="AX4097" s="14" t="s">
        <v>73</v>
      </c>
      <c r="AY4097" s="263" t="s">
        <v>129</v>
      </c>
    </row>
    <row r="4098" spans="1:51" s="13" customFormat="1" ht="12">
      <c r="A4098" s="13"/>
      <c r="B4098" s="243"/>
      <c r="C4098" s="244"/>
      <c r="D4098" s="234" t="s">
        <v>188</v>
      </c>
      <c r="E4098" s="245" t="s">
        <v>1</v>
      </c>
      <c r="F4098" s="246" t="s">
        <v>404</v>
      </c>
      <c r="G4098" s="244"/>
      <c r="H4098" s="245" t="s">
        <v>1</v>
      </c>
      <c r="I4098" s="247"/>
      <c r="J4098" s="244"/>
      <c r="K4098" s="244"/>
      <c r="L4098" s="248"/>
      <c r="M4098" s="249"/>
      <c r="N4098" s="250"/>
      <c r="O4098" s="250"/>
      <c r="P4098" s="250"/>
      <c r="Q4098" s="250"/>
      <c r="R4098" s="250"/>
      <c r="S4098" s="250"/>
      <c r="T4098" s="251"/>
      <c r="U4098" s="13"/>
      <c r="V4098" s="13"/>
      <c r="W4098" s="13"/>
      <c r="X4098" s="13"/>
      <c r="Y4098" s="13"/>
      <c r="Z4098" s="13"/>
      <c r="AA4098" s="13"/>
      <c r="AB4098" s="13"/>
      <c r="AC4098" s="13"/>
      <c r="AD4098" s="13"/>
      <c r="AE4098" s="13"/>
      <c r="AT4098" s="252" t="s">
        <v>188</v>
      </c>
      <c r="AU4098" s="252" t="s">
        <v>82</v>
      </c>
      <c r="AV4098" s="13" t="s">
        <v>80</v>
      </c>
      <c r="AW4098" s="13" t="s">
        <v>30</v>
      </c>
      <c r="AX4098" s="13" t="s">
        <v>73</v>
      </c>
      <c r="AY4098" s="252" t="s">
        <v>129</v>
      </c>
    </row>
    <row r="4099" spans="1:51" s="14" customFormat="1" ht="12">
      <c r="A4099" s="14"/>
      <c r="B4099" s="253"/>
      <c r="C4099" s="254"/>
      <c r="D4099" s="234" t="s">
        <v>188</v>
      </c>
      <c r="E4099" s="255" t="s">
        <v>1</v>
      </c>
      <c r="F4099" s="256" t="s">
        <v>757</v>
      </c>
      <c r="G4099" s="254"/>
      <c r="H4099" s="257">
        <v>1.508</v>
      </c>
      <c r="I4099" s="258"/>
      <c r="J4099" s="254"/>
      <c r="K4099" s="254"/>
      <c r="L4099" s="259"/>
      <c r="M4099" s="260"/>
      <c r="N4099" s="261"/>
      <c r="O4099" s="261"/>
      <c r="P4099" s="261"/>
      <c r="Q4099" s="261"/>
      <c r="R4099" s="261"/>
      <c r="S4099" s="261"/>
      <c r="T4099" s="262"/>
      <c r="U4099" s="14"/>
      <c r="V4099" s="14"/>
      <c r="W4099" s="14"/>
      <c r="X4099" s="14"/>
      <c r="Y4099" s="14"/>
      <c r="Z4099" s="14"/>
      <c r="AA4099" s="14"/>
      <c r="AB4099" s="14"/>
      <c r="AC4099" s="14"/>
      <c r="AD4099" s="14"/>
      <c r="AE4099" s="14"/>
      <c r="AT4099" s="263" t="s">
        <v>188</v>
      </c>
      <c r="AU4099" s="263" t="s">
        <v>82</v>
      </c>
      <c r="AV4099" s="14" t="s">
        <v>82</v>
      </c>
      <c r="AW4099" s="14" t="s">
        <v>30</v>
      </c>
      <c r="AX4099" s="14" t="s">
        <v>73</v>
      </c>
      <c r="AY4099" s="263" t="s">
        <v>129</v>
      </c>
    </row>
    <row r="4100" spans="1:51" s="13" customFormat="1" ht="12">
      <c r="A4100" s="13"/>
      <c r="B4100" s="243"/>
      <c r="C4100" s="244"/>
      <c r="D4100" s="234" t="s">
        <v>188</v>
      </c>
      <c r="E4100" s="245" t="s">
        <v>1</v>
      </c>
      <c r="F4100" s="246" t="s">
        <v>405</v>
      </c>
      <c r="G4100" s="244"/>
      <c r="H4100" s="245" t="s">
        <v>1</v>
      </c>
      <c r="I4100" s="247"/>
      <c r="J4100" s="244"/>
      <c r="K4100" s="244"/>
      <c r="L4100" s="248"/>
      <c r="M4100" s="249"/>
      <c r="N4100" s="250"/>
      <c r="O4100" s="250"/>
      <c r="P4100" s="250"/>
      <c r="Q4100" s="250"/>
      <c r="R4100" s="250"/>
      <c r="S4100" s="250"/>
      <c r="T4100" s="251"/>
      <c r="U4100" s="13"/>
      <c r="V4100" s="13"/>
      <c r="W4100" s="13"/>
      <c r="X4100" s="13"/>
      <c r="Y4100" s="13"/>
      <c r="Z4100" s="13"/>
      <c r="AA4100" s="13"/>
      <c r="AB4100" s="13"/>
      <c r="AC4100" s="13"/>
      <c r="AD4100" s="13"/>
      <c r="AE4100" s="13"/>
      <c r="AT4100" s="252" t="s">
        <v>188</v>
      </c>
      <c r="AU4100" s="252" t="s">
        <v>82</v>
      </c>
      <c r="AV4100" s="13" t="s">
        <v>80</v>
      </c>
      <c r="AW4100" s="13" t="s">
        <v>30</v>
      </c>
      <c r="AX4100" s="13" t="s">
        <v>73</v>
      </c>
      <c r="AY4100" s="252" t="s">
        <v>129</v>
      </c>
    </row>
    <row r="4101" spans="1:51" s="14" customFormat="1" ht="12">
      <c r="A4101" s="14"/>
      <c r="B4101" s="253"/>
      <c r="C4101" s="254"/>
      <c r="D4101" s="234" t="s">
        <v>188</v>
      </c>
      <c r="E4101" s="255" t="s">
        <v>1</v>
      </c>
      <c r="F4101" s="256" t="s">
        <v>448</v>
      </c>
      <c r="G4101" s="254"/>
      <c r="H4101" s="257">
        <v>17.25</v>
      </c>
      <c r="I4101" s="258"/>
      <c r="J4101" s="254"/>
      <c r="K4101" s="254"/>
      <c r="L4101" s="259"/>
      <c r="M4101" s="260"/>
      <c r="N4101" s="261"/>
      <c r="O4101" s="261"/>
      <c r="P4101" s="261"/>
      <c r="Q4101" s="261"/>
      <c r="R4101" s="261"/>
      <c r="S4101" s="261"/>
      <c r="T4101" s="262"/>
      <c r="U4101" s="14"/>
      <c r="V4101" s="14"/>
      <c r="W4101" s="14"/>
      <c r="X4101" s="14"/>
      <c r="Y4101" s="14"/>
      <c r="Z4101" s="14"/>
      <c r="AA4101" s="14"/>
      <c r="AB4101" s="14"/>
      <c r="AC4101" s="14"/>
      <c r="AD4101" s="14"/>
      <c r="AE4101" s="14"/>
      <c r="AT4101" s="263" t="s">
        <v>188</v>
      </c>
      <c r="AU4101" s="263" t="s">
        <v>82</v>
      </c>
      <c r="AV4101" s="14" t="s">
        <v>82</v>
      </c>
      <c r="AW4101" s="14" t="s">
        <v>30</v>
      </c>
      <c r="AX4101" s="14" t="s">
        <v>73</v>
      </c>
      <c r="AY4101" s="263" t="s">
        <v>129</v>
      </c>
    </row>
    <row r="4102" spans="1:51" s="13" customFormat="1" ht="12">
      <c r="A4102" s="13"/>
      <c r="B4102" s="243"/>
      <c r="C4102" s="244"/>
      <c r="D4102" s="234" t="s">
        <v>188</v>
      </c>
      <c r="E4102" s="245" t="s">
        <v>1</v>
      </c>
      <c r="F4102" s="246" t="s">
        <v>406</v>
      </c>
      <c r="G4102" s="244"/>
      <c r="H4102" s="245" t="s">
        <v>1</v>
      </c>
      <c r="I4102" s="247"/>
      <c r="J4102" s="244"/>
      <c r="K4102" s="244"/>
      <c r="L4102" s="248"/>
      <c r="M4102" s="249"/>
      <c r="N4102" s="250"/>
      <c r="O4102" s="250"/>
      <c r="P4102" s="250"/>
      <c r="Q4102" s="250"/>
      <c r="R4102" s="250"/>
      <c r="S4102" s="250"/>
      <c r="T4102" s="251"/>
      <c r="U4102" s="13"/>
      <c r="V4102" s="13"/>
      <c r="W4102" s="13"/>
      <c r="X4102" s="13"/>
      <c r="Y4102" s="13"/>
      <c r="Z4102" s="13"/>
      <c r="AA4102" s="13"/>
      <c r="AB4102" s="13"/>
      <c r="AC4102" s="13"/>
      <c r="AD4102" s="13"/>
      <c r="AE4102" s="13"/>
      <c r="AT4102" s="252" t="s">
        <v>188</v>
      </c>
      <c r="AU4102" s="252" t="s">
        <v>82</v>
      </c>
      <c r="AV4102" s="13" t="s">
        <v>80</v>
      </c>
      <c r="AW4102" s="13" t="s">
        <v>30</v>
      </c>
      <c r="AX4102" s="13" t="s">
        <v>73</v>
      </c>
      <c r="AY4102" s="252" t="s">
        <v>129</v>
      </c>
    </row>
    <row r="4103" spans="1:51" s="14" customFormat="1" ht="12">
      <c r="A4103" s="14"/>
      <c r="B4103" s="253"/>
      <c r="C4103" s="254"/>
      <c r="D4103" s="234" t="s">
        <v>188</v>
      </c>
      <c r="E4103" s="255" t="s">
        <v>1</v>
      </c>
      <c r="F4103" s="256" t="s">
        <v>459</v>
      </c>
      <c r="G4103" s="254"/>
      <c r="H4103" s="257">
        <v>16.875</v>
      </c>
      <c r="I4103" s="258"/>
      <c r="J4103" s="254"/>
      <c r="K4103" s="254"/>
      <c r="L4103" s="259"/>
      <c r="M4103" s="260"/>
      <c r="N4103" s="261"/>
      <c r="O4103" s="261"/>
      <c r="P4103" s="261"/>
      <c r="Q4103" s="261"/>
      <c r="R4103" s="261"/>
      <c r="S4103" s="261"/>
      <c r="T4103" s="262"/>
      <c r="U4103" s="14"/>
      <c r="V4103" s="14"/>
      <c r="W4103" s="14"/>
      <c r="X4103" s="14"/>
      <c r="Y4103" s="14"/>
      <c r="Z4103" s="14"/>
      <c r="AA4103" s="14"/>
      <c r="AB4103" s="14"/>
      <c r="AC4103" s="14"/>
      <c r="AD4103" s="14"/>
      <c r="AE4103" s="14"/>
      <c r="AT4103" s="263" t="s">
        <v>188</v>
      </c>
      <c r="AU4103" s="263" t="s">
        <v>82</v>
      </c>
      <c r="AV4103" s="14" t="s">
        <v>82</v>
      </c>
      <c r="AW4103" s="14" t="s">
        <v>30</v>
      </c>
      <c r="AX4103" s="14" t="s">
        <v>73</v>
      </c>
      <c r="AY4103" s="263" t="s">
        <v>129</v>
      </c>
    </row>
    <row r="4104" spans="1:51" s="13" customFormat="1" ht="12">
      <c r="A4104" s="13"/>
      <c r="B4104" s="243"/>
      <c r="C4104" s="244"/>
      <c r="D4104" s="234" t="s">
        <v>188</v>
      </c>
      <c r="E4104" s="245" t="s">
        <v>1</v>
      </c>
      <c r="F4104" s="246" t="s">
        <v>664</v>
      </c>
      <c r="G4104" s="244"/>
      <c r="H4104" s="245" t="s">
        <v>1</v>
      </c>
      <c r="I4104" s="247"/>
      <c r="J4104" s="244"/>
      <c r="K4104" s="244"/>
      <c r="L4104" s="248"/>
      <c r="M4104" s="249"/>
      <c r="N4104" s="250"/>
      <c r="O4104" s="250"/>
      <c r="P4104" s="250"/>
      <c r="Q4104" s="250"/>
      <c r="R4104" s="250"/>
      <c r="S4104" s="250"/>
      <c r="T4104" s="251"/>
      <c r="U4104" s="13"/>
      <c r="V4104" s="13"/>
      <c r="W4104" s="13"/>
      <c r="X4104" s="13"/>
      <c r="Y4104" s="13"/>
      <c r="Z4104" s="13"/>
      <c r="AA4104" s="13"/>
      <c r="AB4104" s="13"/>
      <c r="AC4104" s="13"/>
      <c r="AD4104" s="13"/>
      <c r="AE4104" s="13"/>
      <c r="AT4104" s="252" t="s">
        <v>188</v>
      </c>
      <c r="AU4104" s="252" t="s">
        <v>82</v>
      </c>
      <c r="AV4104" s="13" t="s">
        <v>80</v>
      </c>
      <c r="AW4104" s="13" t="s">
        <v>30</v>
      </c>
      <c r="AX4104" s="13" t="s">
        <v>73</v>
      </c>
      <c r="AY4104" s="252" t="s">
        <v>129</v>
      </c>
    </row>
    <row r="4105" spans="1:51" s="14" customFormat="1" ht="12">
      <c r="A4105" s="14"/>
      <c r="B4105" s="253"/>
      <c r="C4105" s="254"/>
      <c r="D4105" s="234" t="s">
        <v>188</v>
      </c>
      <c r="E4105" s="255" t="s">
        <v>1</v>
      </c>
      <c r="F4105" s="256" t="s">
        <v>758</v>
      </c>
      <c r="G4105" s="254"/>
      <c r="H4105" s="257">
        <v>2.898</v>
      </c>
      <c r="I4105" s="258"/>
      <c r="J4105" s="254"/>
      <c r="K4105" s="254"/>
      <c r="L4105" s="259"/>
      <c r="M4105" s="260"/>
      <c r="N4105" s="261"/>
      <c r="O4105" s="261"/>
      <c r="P4105" s="261"/>
      <c r="Q4105" s="261"/>
      <c r="R4105" s="261"/>
      <c r="S4105" s="261"/>
      <c r="T4105" s="262"/>
      <c r="U4105" s="14"/>
      <c r="V4105" s="14"/>
      <c r="W4105" s="14"/>
      <c r="X4105" s="14"/>
      <c r="Y4105" s="14"/>
      <c r="Z4105" s="14"/>
      <c r="AA4105" s="14"/>
      <c r="AB4105" s="14"/>
      <c r="AC4105" s="14"/>
      <c r="AD4105" s="14"/>
      <c r="AE4105" s="14"/>
      <c r="AT4105" s="263" t="s">
        <v>188</v>
      </c>
      <c r="AU4105" s="263" t="s">
        <v>82</v>
      </c>
      <c r="AV4105" s="14" t="s">
        <v>82</v>
      </c>
      <c r="AW4105" s="14" t="s">
        <v>30</v>
      </c>
      <c r="AX4105" s="14" t="s">
        <v>73</v>
      </c>
      <c r="AY4105" s="263" t="s">
        <v>129</v>
      </c>
    </row>
    <row r="4106" spans="1:51" s="13" customFormat="1" ht="12">
      <c r="A4106" s="13"/>
      <c r="B4106" s="243"/>
      <c r="C4106" s="244"/>
      <c r="D4106" s="234" t="s">
        <v>188</v>
      </c>
      <c r="E4106" s="245" t="s">
        <v>1</v>
      </c>
      <c r="F4106" s="246" t="s">
        <v>407</v>
      </c>
      <c r="G4106" s="244"/>
      <c r="H4106" s="245" t="s">
        <v>1</v>
      </c>
      <c r="I4106" s="247"/>
      <c r="J4106" s="244"/>
      <c r="K4106" s="244"/>
      <c r="L4106" s="248"/>
      <c r="M4106" s="249"/>
      <c r="N4106" s="250"/>
      <c r="O4106" s="250"/>
      <c r="P4106" s="250"/>
      <c r="Q4106" s="250"/>
      <c r="R4106" s="250"/>
      <c r="S4106" s="250"/>
      <c r="T4106" s="251"/>
      <c r="U4106" s="13"/>
      <c r="V4106" s="13"/>
      <c r="W4106" s="13"/>
      <c r="X4106" s="13"/>
      <c r="Y4106" s="13"/>
      <c r="Z4106" s="13"/>
      <c r="AA4106" s="13"/>
      <c r="AB4106" s="13"/>
      <c r="AC4106" s="13"/>
      <c r="AD4106" s="13"/>
      <c r="AE4106" s="13"/>
      <c r="AT4106" s="252" t="s">
        <v>188</v>
      </c>
      <c r="AU4106" s="252" t="s">
        <v>82</v>
      </c>
      <c r="AV4106" s="13" t="s">
        <v>80</v>
      </c>
      <c r="AW4106" s="13" t="s">
        <v>30</v>
      </c>
      <c r="AX4106" s="13" t="s">
        <v>73</v>
      </c>
      <c r="AY4106" s="252" t="s">
        <v>129</v>
      </c>
    </row>
    <row r="4107" spans="1:51" s="14" customFormat="1" ht="12">
      <c r="A4107" s="14"/>
      <c r="B4107" s="253"/>
      <c r="C4107" s="254"/>
      <c r="D4107" s="234" t="s">
        <v>188</v>
      </c>
      <c r="E4107" s="255" t="s">
        <v>1</v>
      </c>
      <c r="F4107" s="256" t="s">
        <v>747</v>
      </c>
      <c r="G4107" s="254"/>
      <c r="H4107" s="257">
        <v>4.575</v>
      </c>
      <c r="I4107" s="258"/>
      <c r="J4107" s="254"/>
      <c r="K4107" s="254"/>
      <c r="L4107" s="259"/>
      <c r="M4107" s="260"/>
      <c r="N4107" s="261"/>
      <c r="O4107" s="261"/>
      <c r="P4107" s="261"/>
      <c r="Q4107" s="261"/>
      <c r="R4107" s="261"/>
      <c r="S4107" s="261"/>
      <c r="T4107" s="262"/>
      <c r="U4107" s="14"/>
      <c r="V4107" s="14"/>
      <c r="W4107" s="14"/>
      <c r="X4107" s="14"/>
      <c r="Y4107" s="14"/>
      <c r="Z4107" s="14"/>
      <c r="AA4107" s="14"/>
      <c r="AB4107" s="14"/>
      <c r="AC4107" s="14"/>
      <c r="AD4107" s="14"/>
      <c r="AE4107" s="14"/>
      <c r="AT4107" s="263" t="s">
        <v>188</v>
      </c>
      <c r="AU4107" s="263" t="s">
        <v>82</v>
      </c>
      <c r="AV4107" s="14" t="s">
        <v>82</v>
      </c>
      <c r="AW4107" s="14" t="s">
        <v>30</v>
      </c>
      <c r="AX4107" s="14" t="s">
        <v>73</v>
      </c>
      <c r="AY4107" s="263" t="s">
        <v>129</v>
      </c>
    </row>
    <row r="4108" spans="1:51" s="14" customFormat="1" ht="12">
      <c r="A4108" s="14"/>
      <c r="B4108" s="253"/>
      <c r="C4108" s="254"/>
      <c r="D4108" s="234" t="s">
        <v>188</v>
      </c>
      <c r="E4108" s="255" t="s">
        <v>1</v>
      </c>
      <c r="F4108" s="256" t="s">
        <v>1452</v>
      </c>
      <c r="G4108" s="254"/>
      <c r="H4108" s="257">
        <v>3.532</v>
      </c>
      <c r="I4108" s="258"/>
      <c r="J4108" s="254"/>
      <c r="K4108" s="254"/>
      <c r="L4108" s="259"/>
      <c r="M4108" s="260"/>
      <c r="N4108" s="261"/>
      <c r="O4108" s="261"/>
      <c r="P4108" s="261"/>
      <c r="Q4108" s="261"/>
      <c r="R4108" s="261"/>
      <c r="S4108" s="261"/>
      <c r="T4108" s="262"/>
      <c r="U4108" s="14"/>
      <c r="V4108" s="14"/>
      <c r="W4108" s="14"/>
      <c r="X4108" s="14"/>
      <c r="Y4108" s="14"/>
      <c r="Z4108" s="14"/>
      <c r="AA4108" s="14"/>
      <c r="AB4108" s="14"/>
      <c r="AC4108" s="14"/>
      <c r="AD4108" s="14"/>
      <c r="AE4108" s="14"/>
      <c r="AT4108" s="263" t="s">
        <v>188</v>
      </c>
      <c r="AU4108" s="263" t="s">
        <v>82</v>
      </c>
      <c r="AV4108" s="14" t="s">
        <v>82</v>
      </c>
      <c r="AW4108" s="14" t="s">
        <v>30</v>
      </c>
      <c r="AX4108" s="14" t="s">
        <v>73</v>
      </c>
      <c r="AY4108" s="263" t="s">
        <v>129</v>
      </c>
    </row>
    <row r="4109" spans="1:51" s="13" customFormat="1" ht="12">
      <c r="A4109" s="13"/>
      <c r="B4109" s="243"/>
      <c r="C4109" s="244"/>
      <c r="D4109" s="234" t="s">
        <v>188</v>
      </c>
      <c r="E4109" s="245" t="s">
        <v>1</v>
      </c>
      <c r="F4109" s="246" t="s">
        <v>671</v>
      </c>
      <c r="G4109" s="244"/>
      <c r="H4109" s="245" t="s">
        <v>1</v>
      </c>
      <c r="I4109" s="247"/>
      <c r="J4109" s="244"/>
      <c r="K4109" s="244"/>
      <c r="L4109" s="248"/>
      <c r="M4109" s="249"/>
      <c r="N4109" s="250"/>
      <c r="O4109" s="250"/>
      <c r="P4109" s="250"/>
      <c r="Q4109" s="250"/>
      <c r="R4109" s="250"/>
      <c r="S4109" s="250"/>
      <c r="T4109" s="251"/>
      <c r="U4109" s="13"/>
      <c r="V4109" s="13"/>
      <c r="W4109" s="13"/>
      <c r="X4109" s="13"/>
      <c r="Y4109" s="13"/>
      <c r="Z4109" s="13"/>
      <c r="AA4109" s="13"/>
      <c r="AB4109" s="13"/>
      <c r="AC4109" s="13"/>
      <c r="AD4109" s="13"/>
      <c r="AE4109" s="13"/>
      <c r="AT4109" s="252" t="s">
        <v>188</v>
      </c>
      <c r="AU4109" s="252" t="s">
        <v>82</v>
      </c>
      <c r="AV4109" s="13" t="s">
        <v>80</v>
      </c>
      <c r="AW4109" s="13" t="s">
        <v>30</v>
      </c>
      <c r="AX4109" s="13" t="s">
        <v>73</v>
      </c>
      <c r="AY4109" s="252" t="s">
        <v>129</v>
      </c>
    </row>
    <row r="4110" spans="1:51" s="14" customFormat="1" ht="12">
      <c r="A4110" s="14"/>
      <c r="B4110" s="253"/>
      <c r="C4110" s="254"/>
      <c r="D4110" s="234" t="s">
        <v>188</v>
      </c>
      <c r="E4110" s="255" t="s">
        <v>1</v>
      </c>
      <c r="F4110" s="256" t="s">
        <v>749</v>
      </c>
      <c r="G4110" s="254"/>
      <c r="H4110" s="257">
        <v>5.517</v>
      </c>
      <c r="I4110" s="258"/>
      <c r="J4110" s="254"/>
      <c r="K4110" s="254"/>
      <c r="L4110" s="259"/>
      <c r="M4110" s="260"/>
      <c r="N4110" s="261"/>
      <c r="O4110" s="261"/>
      <c r="P4110" s="261"/>
      <c r="Q4110" s="261"/>
      <c r="R4110" s="261"/>
      <c r="S4110" s="261"/>
      <c r="T4110" s="262"/>
      <c r="U4110" s="14"/>
      <c r="V4110" s="14"/>
      <c r="W4110" s="14"/>
      <c r="X4110" s="14"/>
      <c r="Y4110" s="14"/>
      <c r="Z4110" s="14"/>
      <c r="AA4110" s="14"/>
      <c r="AB4110" s="14"/>
      <c r="AC4110" s="14"/>
      <c r="AD4110" s="14"/>
      <c r="AE4110" s="14"/>
      <c r="AT4110" s="263" t="s">
        <v>188</v>
      </c>
      <c r="AU4110" s="263" t="s">
        <v>82</v>
      </c>
      <c r="AV4110" s="14" t="s">
        <v>82</v>
      </c>
      <c r="AW4110" s="14" t="s">
        <v>30</v>
      </c>
      <c r="AX4110" s="14" t="s">
        <v>73</v>
      </c>
      <c r="AY4110" s="263" t="s">
        <v>129</v>
      </c>
    </row>
    <row r="4111" spans="1:51" s="16" customFormat="1" ht="12">
      <c r="A4111" s="16"/>
      <c r="B4111" s="286"/>
      <c r="C4111" s="287"/>
      <c r="D4111" s="234" t="s">
        <v>188</v>
      </c>
      <c r="E4111" s="288" t="s">
        <v>1</v>
      </c>
      <c r="F4111" s="289" t="s">
        <v>451</v>
      </c>
      <c r="G4111" s="287"/>
      <c r="H4111" s="290">
        <v>283.86500000000007</v>
      </c>
      <c r="I4111" s="291"/>
      <c r="J4111" s="287"/>
      <c r="K4111" s="287"/>
      <c r="L4111" s="292"/>
      <c r="M4111" s="293"/>
      <c r="N4111" s="294"/>
      <c r="O4111" s="294"/>
      <c r="P4111" s="294"/>
      <c r="Q4111" s="294"/>
      <c r="R4111" s="294"/>
      <c r="S4111" s="294"/>
      <c r="T4111" s="295"/>
      <c r="U4111" s="16"/>
      <c r="V4111" s="16"/>
      <c r="W4111" s="16"/>
      <c r="X4111" s="16"/>
      <c r="Y4111" s="16"/>
      <c r="Z4111" s="16"/>
      <c r="AA4111" s="16"/>
      <c r="AB4111" s="16"/>
      <c r="AC4111" s="16"/>
      <c r="AD4111" s="16"/>
      <c r="AE4111" s="16"/>
      <c r="AT4111" s="296" t="s">
        <v>188</v>
      </c>
      <c r="AU4111" s="296" t="s">
        <v>82</v>
      </c>
      <c r="AV4111" s="16" t="s">
        <v>141</v>
      </c>
      <c r="AW4111" s="16" t="s">
        <v>30</v>
      </c>
      <c r="AX4111" s="16" t="s">
        <v>73</v>
      </c>
      <c r="AY4111" s="296" t="s">
        <v>129</v>
      </c>
    </row>
    <row r="4112" spans="1:51" s="13" customFormat="1" ht="12">
      <c r="A4112" s="13"/>
      <c r="B4112" s="243"/>
      <c r="C4112" s="244"/>
      <c r="D4112" s="234" t="s">
        <v>188</v>
      </c>
      <c r="E4112" s="245" t="s">
        <v>1</v>
      </c>
      <c r="F4112" s="246" t="s">
        <v>2052</v>
      </c>
      <c r="G4112" s="244"/>
      <c r="H4112" s="245" t="s">
        <v>1</v>
      </c>
      <c r="I4112" s="247"/>
      <c r="J4112" s="244"/>
      <c r="K4112" s="244"/>
      <c r="L4112" s="248"/>
      <c r="M4112" s="249"/>
      <c r="N4112" s="250"/>
      <c r="O4112" s="250"/>
      <c r="P4112" s="250"/>
      <c r="Q4112" s="250"/>
      <c r="R4112" s="250"/>
      <c r="S4112" s="250"/>
      <c r="T4112" s="251"/>
      <c r="U4112" s="13"/>
      <c r="V4112" s="13"/>
      <c r="W4112" s="13"/>
      <c r="X4112" s="13"/>
      <c r="Y4112" s="13"/>
      <c r="Z4112" s="13"/>
      <c r="AA4112" s="13"/>
      <c r="AB4112" s="13"/>
      <c r="AC4112" s="13"/>
      <c r="AD4112" s="13"/>
      <c r="AE4112" s="13"/>
      <c r="AT4112" s="252" t="s">
        <v>188</v>
      </c>
      <c r="AU4112" s="252" t="s">
        <v>82</v>
      </c>
      <c r="AV4112" s="13" t="s">
        <v>80</v>
      </c>
      <c r="AW4112" s="13" t="s">
        <v>30</v>
      </c>
      <c r="AX4112" s="13" t="s">
        <v>73</v>
      </c>
      <c r="AY4112" s="252" t="s">
        <v>129</v>
      </c>
    </row>
    <row r="4113" spans="1:51" s="13" customFormat="1" ht="12">
      <c r="A4113" s="13"/>
      <c r="B4113" s="243"/>
      <c r="C4113" s="244"/>
      <c r="D4113" s="234" t="s">
        <v>188</v>
      </c>
      <c r="E4113" s="245" t="s">
        <v>1</v>
      </c>
      <c r="F4113" s="246" t="s">
        <v>374</v>
      </c>
      <c r="G4113" s="244"/>
      <c r="H4113" s="245" t="s">
        <v>1</v>
      </c>
      <c r="I4113" s="247"/>
      <c r="J4113" s="244"/>
      <c r="K4113" s="244"/>
      <c r="L4113" s="248"/>
      <c r="M4113" s="249"/>
      <c r="N4113" s="250"/>
      <c r="O4113" s="250"/>
      <c r="P4113" s="250"/>
      <c r="Q4113" s="250"/>
      <c r="R4113" s="250"/>
      <c r="S4113" s="250"/>
      <c r="T4113" s="251"/>
      <c r="U4113" s="13"/>
      <c r="V4113" s="13"/>
      <c r="W4113" s="13"/>
      <c r="X4113" s="13"/>
      <c r="Y4113" s="13"/>
      <c r="Z4113" s="13"/>
      <c r="AA4113" s="13"/>
      <c r="AB4113" s="13"/>
      <c r="AC4113" s="13"/>
      <c r="AD4113" s="13"/>
      <c r="AE4113" s="13"/>
      <c r="AT4113" s="252" t="s">
        <v>188</v>
      </c>
      <c r="AU4113" s="252" t="s">
        <v>82</v>
      </c>
      <c r="AV4113" s="13" t="s">
        <v>80</v>
      </c>
      <c r="AW4113" s="13" t="s">
        <v>30</v>
      </c>
      <c r="AX4113" s="13" t="s">
        <v>73</v>
      </c>
      <c r="AY4113" s="252" t="s">
        <v>129</v>
      </c>
    </row>
    <row r="4114" spans="1:51" s="13" customFormat="1" ht="12">
      <c r="A4114" s="13"/>
      <c r="B4114" s="243"/>
      <c r="C4114" s="244"/>
      <c r="D4114" s="234" t="s">
        <v>188</v>
      </c>
      <c r="E4114" s="245" t="s">
        <v>1</v>
      </c>
      <c r="F4114" s="246" t="s">
        <v>561</v>
      </c>
      <c r="G4114" s="244"/>
      <c r="H4114" s="245" t="s">
        <v>1</v>
      </c>
      <c r="I4114" s="247"/>
      <c r="J4114" s="244"/>
      <c r="K4114" s="244"/>
      <c r="L4114" s="248"/>
      <c r="M4114" s="249"/>
      <c r="N4114" s="250"/>
      <c r="O4114" s="250"/>
      <c r="P4114" s="250"/>
      <c r="Q4114" s="250"/>
      <c r="R4114" s="250"/>
      <c r="S4114" s="250"/>
      <c r="T4114" s="251"/>
      <c r="U4114" s="13"/>
      <c r="V4114" s="13"/>
      <c r="W4114" s="13"/>
      <c r="X4114" s="13"/>
      <c r="Y4114" s="13"/>
      <c r="Z4114" s="13"/>
      <c r="AA4114" s="13"/>
      <c r="AB4114" s="13"/>
      <c r="AC4114" s="13"/>
      <c r="AD4114" s="13"/>
      <c r="AE4114" s="13"/>
      <c r="AT4114" s="252" t="s">
        <v>188</v>
      </c>
      <c r="AU4114" s="252" t="s">
        <v>82</v>
      </c>
      <c r="AV4114" s="13" t="s">
        <v>80</v>
      </c>
      <c r="AW4114" s="13" t="s">
        <v>30</v>
      </c>
      <c r="AX4114" s="13" t="s">
        <v>73</v>
      </c>
      <c r="AY4114" s="252" t="s">
        <v>129</v>
      </c>
    </row>
    <row r="4115" spans="1:51" s="14" customFormat="1" ht="12">
      <c r="A4115" s="14"/>
      <c r="B4115" s="253"/>
      <c r="C4115" s="254"/>
      <c r="D4115" s="234" t="s">
        <v>188</v>
      </c>
      <c r="E4115" s="255" t="s">
        <v>1</v>
      </c>
      <c r="F4115" s="256" t="s">
        <v>562</v>
      </c>
      <c r="G4115" s="254"/>
      <c r="H4115" s="257">
        <v>4.725</v>
      </c>
      <c r="I4115" s="258"/>
      <c r="J4115" s="254"/>
      <c r="K4115" s="254"/>
      <c r="L4115" s="259"/>
      <c r="M4115" s="260"/>
      <c r="N4115" s="261"/>
      <c r="O4115" s="261"/>
      <c r="P4115" s="261"/>
      <c r="Q4115" s="261"/>
      <c r="R4115" s="261"/>
      <c r="S4115" s="261"/>
      <c r="T4115" s="262"/>
      <c r="U4115" s="14"/>
      <c r="V4115" s="14"/>
      <c r="W4115" s="14"/>
      <c r="X4115" s="14"/>
      <c r="Y4115" s="14"/>
      <c r="Z4115" s="14"/>
      <c r="AA4115" s="14"/>
      <c r="AB4115" s="14"/>
      <c r="AC4115" s="14"/>
      <c r="AD4115" s="14"/>
      <c r="AE4115" s="14"/>
      <c r="AT4115" s="263" t="s">
        <v>188</v>
      </c>
      <c r="AU4115" s="263" t="s">
        <v>82</v>
      </c>
      <c r="AV4115" s="14" t="s">
        <v>82</v>
      </c>
      <c r="AW4115" s="14" t="s">
        <v>30</v>
      </c>
      <c r="AX4115" s="14" t="s">
        <v>73</v>
      </c>
      <c r="AY4115" s="263" t="s">
        <v>129</v>
      </c>
    </row>
    <row r="4116" spans="1:51" s="13" customFormat="1" ht="12">
      <c r="A4116" s="13"/>
      <c r="B4116" s="243"/>
      <c r="C4116" s="244"/>
      <c r="D4116" s="234" t="s">
        <v>188</v>
      </c>
      <c r="E4116" s="245" t="s">
        <v>1</v>
      </c>
      <c r="F4116" s="246" t="s">
        <v>375</v>
      </c>
      <c r="G4116" s="244"/>
      <c r="H4116" s="245" t="s">
        <v>1</v>
      </c>
      <c r="I4116" s="247"/>
      <c r="J4116" s="244"/>
      <c r="K4116" s="244"/>
      <c r="L4116" s="248"/>
      <c r="M4116" s="249"/>
      <c r="N4116" s="250"/>
      <c r="O4116" s="250"/>
      <c r="P4116" s="250"/>
      <c r="Q4116" s="250"/>
      <c r="R4116" s="250"/>
      <c r="S4116" s="250"/>
      <c r="T4116" s="251"/>
      <c r="U4116" s="13"/>
      <c r="V4116" s="13"/>
      <c r="W4116" s="13"/>
      <c r="X4116" s="13"/>
      <c r="Y4116" s="13"/>
      <c r="Z4116" s="13"/>
      <c r="AA4116" s="13"/>
      <c r="AB4116" s="13"/>
      <c r="AC4116" s="13"/>
      <c r="AD4116" s="13"/>
      <c r="AE4116" s="13"/>
      <c r="AT4116" s="252" t="s">
        <v>188</v>
      </c>
      <c r="AU4116" s="252" t="s">
        <v>82</v>
      </c>
      <c r="AV4116" s="13" t="s">
        <v>80</v>
      </c>
      <c r="AW4116" s="13" t="s">
        <v>30</v>
      </c>
      <c r="AX4116" s="13" t="s">
        <v>73</v>
      </c>
      <c r="AY4116" s="252" t="s">
        <v>129</v>
      </c>
    </row>
    <row r="4117" spans="1:51" s="14" customFormat="1" ht="12">
      <c r="A4117" s="14"/>
      <c r="B4117" s="253"/>
      <c r="C4117" s="254"/>
      <c r="D4117" s="234" t="s">
        <v>188</v>
      </c>
      <c r="E4117" s="255" t="s">
        <v>1</v>
      </c>
      <c r="F4117" s="256" t="s">
        <v>563</v>
      </c>
      <c r="G4117" s="254"/>
      <c r="H4117" s="257">
        <v>80.936</v>
      </c>
      <c r="I4117" s="258"/>
      <c r="J4117" s="254"/>
      <c r="K4117" s="254"/>
      <c r="L4117" s="259"/>
      <c r="M4117" s="260"/>
      <c r="N4117" s="261"/>
      <c r="O4117" s="261"/>
      <c r="P4117" s="261"/>
      <c r="Q4117" s="261"/>
      <c r="R4117" s="261"/>
      <c r="S4117" s="261"/>
      <c r="T4117" s="262"/>
      <c r="U4117" s="14"/>
      <c r="V4117" s="14"/>
      <c r="W4117" s="14"/>
      <c r="X4117" s="14"/>
      <c r="Y4117" s="14"/>
      <c r="Z4117" s="14"/>
      <c r="AA4117" s="14"/>
      <c r="AB4117" s="14"/>
      <c r="AC4117" s="14"/>
      <c r="AD4117" s="14"/>
      <c r="AE4117" s="14"/>
      <c r="AT4117" s="263" t="s">
        <v>188</v>
      </c>
      <c r="AU4117" s="263" t="s">
        <v>82</v>
      </c>
      <c r="AV4117" s="14" t="s">
        <v>82</v>
      </c>
      <c r="AW4117" s="14" t="s">
        <v>30</v>
      </c>
      <c r="AX4117" s="14" t="s">
        <v>73</v>
      </c>
      <c r="AY4117" s="263" t="s">
        <v>129</v>
      </c>
    </row>
    <row r="4118" spans="1:51" s="14" customFormat="1" ht="12">
      <c r="A4118" s="14"/>
      <c r="B4118" s="253"/>
      <c r="C4118" s="254"/>
      <c r="D4118" s="234" t="s">
        <v>188</v>
      </c>
      <c r="E4118" s="255" t="s">
        <v>1</v>
      </c>
      <c r="F4118" s="256" t="s">
        <v>564</v>
      </c>
      <c r="G4118" s="254"/>
      <c r="H4118" s="257">
        <v>-1.6</v>
      </c>
      <c r="I4118" s="258"/>
      <c r="J4118" s="254"/>
      <c r="K4118" s="254"/>
      <c r="L4118" s="259"/>
      <c r="M4118" s="260"/>
      <c r="N4118" s="261"/>
      <c r="O4118" s="261"/>
      <c r="P4118" s="261"/>
      <c r="Q4118" s="261"/>
      <c r="R4118" s="261"/>
      <c r="S4118" s="261"/>
      <c r="T4118" s="262"/>
      <c r="U4118" s="14"/>
      <c r="V4118" s="14"/>
      <c r="W4118" s="14"/>
      <c r="X4118" s="14"/>
      <c r="Y4118" s="14"/>
      <c r="Z4118" s="14"/>
      <c r="AA4118" s="14"/>
      <c r="AB4118" s="14"/>
      <c r="AC4118" s="14"/>
      <c r="AD4118" s="14"/>
      <c r="AE4118" s="14"/>
      <c r="AT4118" s="263" t="s">
        <v>188</v>
      </c>
      <c r="AU4118" s="263" t="s">
        <v>82</v>
      </c>
      <c r="AV4118" s="14" t="s">
        <v>82</v>
      </c>
      <c r="AW4118" s="14" t="s">
        <v>30</v>
      </c>
      <c r="AX4118" s="14" t="s">
        <v>73</v>
      </c>
      <c r="AY4118" s="263" t="s">
        <v>129</v>
      </c>
    </row>
    <row r="4119" spans="1:51" s="14" customFormat="1" ht="12">
      <c r="A4119" s="14"/>
      <c r="B4119" s="253"/>
      <c r="C4119" s="254"/>
      <c r="D4119" s="234" t="s">
        <v>188</v>
      </c>
      <c r="E4119" s="255" t="s">
        <v>1</v>
      </c>
      <c r="F4119" s="256" t="s">
        <v>565</v>
      </c>
      <c r="G4119" s="254"/>
      <c r="H4119" s="257">
        <v>1.184</v>
      </c>
      <c r="I4119" s="258"/>
      <c r="J4119" s="254"/>
      <c r="K4119" s="254"/>
      <c r="L4119" s="259"/>
      <c r="M4119" s="260"/>
      <c r="N4119" s="261"/>
      <c r="O4119" s="261"/>
      <c r="P4119" s="261"/>
      <c r="Q4119" s="261"/>
      <c r="R4119" s="261"/>
      <c r="S4119" s="261"/>
      <c r="T4119" s="262"/>
      <c r="U4119" s="14"/>
      <c r="V4119" s="14"/>
      <c r="W4119" s="14"/>
      <c r="X4119" s="14"/>
      <c r="Y4119" s="14"/>
      <c r="Z4119" s="14"/>
      <c r="AA4119" s="14"/>
      <c r="AB4119" s="14"/>
      <c r="AC4119" s="14"/>
      <c r="AD4119" s="14"/>
      <c r="AE4119" s="14"/>
      <c r="AT4119" s="263" t="s">
        <v>188</v>
      </c>
      <c r="AU4119" s="263" t="s">
        <v>82</v>
      </c>
      <c r="AV4119" s="14" t="s">
        <v>82</v>
      </c>
      <c r="AW4119" s="14" t="s">
        <v>30</v>
      </c>
      <c r="AX4119" s="14" t="s">
        <v>73</v>
      </c>
      <c r="AY4119" s="263" t="s">
        <v>129</v>
      </c>
    </row>
    <row r="4120" spans="1:51" s="14" customFormat="1" ht="12">
      <c r="A4120" s="14"/>
      <c r="B4120" s="253"/>
      <c r="C4120" s="254"/>
      <c r="D4120" s="234" t="s">
        <v>188</v>
      </c>
      <c r="E4120" s="255" t="s">
        <v>1</v>
      </c>
      <c r="F4120" s="256" t="s">
        <v>566</v>
      </c>
      <c r="G4120" s="254"/>
      <c r="H4120" s="257">
        <v>-1.823</v>
      </c>
      <c r="I4120" s="258"/>
      <c r="J4120" s="254"/>
      <c r="K4120" s="254"/>
      <c r="L4120" s="259"/>
      <c r="M4120" s="260"/>
      <c r="N4120" s="261"/>
      <c r="O4120" s="261"/>
      <c r="P4120" s="261"/>
      <c r="Q4120" s="261"/>
      <c r="R4120" s="261"/>
      <c r="S4120" s="261"/>
      <c r="T4120" s="262"/>
      <c r="U4120" s="14"/>
      <c r="V4120" s="14"/>
      <c r="W4120" s="14"/>
      <c r="X4120" s="14"/>
      <c r="Y4120" s="14"/>
      <c r="Z4120" s="14"/>
      <c r="AA4120" s="14"/>
      <c r="AB4120" s="14"/>
      <c r="AC4120" s="14"/>
      <c r="AD4120" s="14"/>
      <c r="AE4120" s="14"/>
      <c r="AT4120" s="263" t="s">
        <v>188</v>
      </c>
      <c r="AU4120" s="263" t="s">
        <v>82</v>
      </c>
      <c r="AV4120" s="14" t="s">
        <v>82</v>
      </c>
      <c r="AW4120" s="14" t="s">
        <v>30</v>
      </c>
      <c r="AX4120" s="14" t="s">
        <v>73</v>
      </c>
      <c r="AY4120" s="263" t="s">
        <v>129</v>
      </c>
    </row>
    <row r="4121" spans="1:51" s="14" customFormat="1" ht="12">
      <c r="A4121" s="14"/>
      <c r="B4121" s="253"/>
      <c r="C4121" s="254"/>
      <c r="D4121" s="234" t="s">
        <v>188</v>
      </c>
      <c r="E4121" s="255" t="s">
        <v>1</v>
      </c>
      <c r="F4121" s="256" t="s">
        <v>567</v>
      </c>
      <c r="G4121" s="254"/>
      <c r="H4121" s="257">
        <v>0.446</v>
      </c>
      <c r="I4121" s="258"/>
      <c r="J4121" s="254"/>
      <c r="K4121" s="254"/>
      <c r="L4121" s="259"/>
      <c r="M4121" s="260"/>
      <c r="N4121" s="261"/>
      <c r="O4121" s="261"/>
      <c r="P4121" s="261"/>
      <c r="Q4121" s="261"/>
      <c r="R4121" s="261"/>
      <c r="S4121" s="261"/>
      <c r="T4121" s="262"/>
      <c r="U4121" s="14"/>
      <c r="V4121" s="14"/>
      <c r="W4121" s="14"/>
      <c r="X4121" s="14"/>
      <c r="Y4121" s="14"/>
      <c r="Z4121" s="14"/>
      <c r="AA4121" s="14"/>
      <c r="AB4121" s="14"/>
      <c r="AC4121" s="14"/>
      <c r="AD4121" s="14"/>
      <c r="AE4121" s="14"/>
      <c r="AT4121" s="263" t="s">
        <v>188</v>
      </c>
      <c r="AU4121" s="263" t="s">
        <v>82</v>
      </c>
      <c r="AV4121" s="14" t="s">
        <v>82</v>
      </c>
      <c r="AW4121" s="14" t="s">
        <v>30</v>
      </c>
      <c r="AX4121" s="14" t="s">
        <v>73</v>
      </c>
      <c r="AY4121" s="263" t="s">
        <v>129</v>
      </c>
    </row>
    <row r="4122" spans="1:51" s="14" customFormat="1" ht="12">
      <c r="A4122" s="14"/>
      <c r="B4122" s="253"/>
      <c r="C4122" s="254"/>
      <c r="D4122" s="234" t="s">
        <v>188</v>
      </c>
      <c r="E4122" s="255" t="s">
        <v>1</v>
      </c>
      <c r="F4122" s="256" t="s">
        <v>568</v>
      </c>
      <c r="G4122" s="254"/>
      <c r="H4122" s="257">
        <v>-3.15</v>
      </c>
      <c r="I4122" s="258"/>
      <c r="J4122" s="254"/>
      <c r="K4122" s="254"/>
      <c r="L4122" s="259"/>
      <c r="M4122" s="260"/>
      <c r="N4122" s="261"/>
      <c r="O4122" s="261"/>
      <c r="P4122" s="261"/>
      <c r="Q4122" s="261"/>
      <c r="R4122" s="261"/>
      <c r="S4122" s="261"/>
      <c r="T4122" s="262"/>
      <c r="U4122" s="14"/>
      <c r="V4122" s="14"/>
      <c r="W4122" s="14"/>
      <c r="X4122" s="14"/>
      <c r="Y4122" s="14"/>
      <c r="Z4122" s="14"/>
      <c r="AA4122" s="14"/>
      <c r="AB4122" s="14"/>
      <c r="AC4122" s="14"/>
      <c r="AD4122" s="14"/>
      <c r="AE4122" s="14"/>
      <c r="AT4122" s="263" t="s">
        <v>188</v>
      </c>
      <c r="AU4122" s="263" t="s">
        <v>82</v>
      </c>
      <c r="AV4122" s="14" t="s">
        <v>82</v>
      </c>
      <c r="AW4122" s="14" t="s">
        <v>30</v>
      </c>
      <c r="AX4122" s="14" t="s">
        <v>73</v>
      </c>
      <c r="AY4122" s="263" t="s">
        <v>129</v>
      </c>
    </row>
    <row r="4123" spans="1:51" s="14" customFormat="1" ht="12">
      <c r="A4123" s="14"/>
      <c r="B4123" s="253"/>
      <c r="C4123" s="254"/>
      <c r="D4123" s="234" t="s">
        <v>188</v>
      </c>
      <c r="E4123" s="255" t="s">
        <v>1</v>
      </c>
      <c r="F4123" s="256" t="s">
        <v>569</v>
      </c>
      <c r="G4123" s="254"/>
      <c r="H4123" s="257">
        <v>1.49</v>
      </c>
      <c r="I4123" s="258"/>
      <c r="J4123" s="254"/>
      <c r="K4123" s="254"/>
      <c r="L4123" s="259"/>
      <c r="M4123" s="260"/>
      <c r="N4123" s="261"/>
      <c r="O4123" s="261"/>
      <c r="P4123" s="261"/>
      <c r="Q4123" s="261"/>
      <c r="R4123" s="261"/>
      <c r="S4123" s="261"/>
      <c r="T4123" s="262"/>
      <c r="U4123" s="14"/>
      <c r="V4123" s="14"/>
      <c r="W4123" s="14"/>
      <c r="X4123" s="14"/>
      <c r="Y4123" s="14"/>
      <c r="Z4123" s="14"/>
      <c r="AA4123" s="14"/>
      <c r="AB4123" s="14"/>
      <c r="AC4123" s="14"/>
      <c r="AD4123" s="14"/>
      <c r="AE4123" s="14"/>
      <c r="AT4123" s="263" t="s">
        <v>188</v>
      </c>
      <c r="AU4123" s="263" t="s">
        <v>82</v>
      </c>
      <c r="AV4123" s="14" t="s">
        <v>82</v>
      </c>
      <c r="AW4123" s="14" t="s">
        <v>30</v>
      </c>
      <c r="AX4123" s="14" t="s">
        <v>73</v>
      </c>
      <c r="AY4123" s="263" t="s">
        <v>129</v>
      </c>
    </row>
    <row r="4124" spans="1:51" s="14" customFormat="1" ht="12">
      <c r="A4124" s="14"/>
      <c r="B4124" s="253"/>
      <c r="C4124" s="254"/>
      <c r="D4124" s="234" t="s">
        <v>188</v>
      </c>
      <c r="E4124" s="255" t="s">
        <v>1</v>
      </c>
      <c r="F4124" s="256" t="s">
        <v>570</v>
      </c>
      <c r="G4124" s="254"/>
      <c r="H4124" s="257">
        <v>-3.623</v>
      </c>
      <c r="I4124" s="258"/>
      <c r="J4124" s="254"/>
      <c r="K4124" s="254"/>
      <c r="L4124" s="259"/>
      <c r="M4124" s="260"/>
      <c r="N4124" s="261"/>
      <c r="O4124" s="261"/>
      <c r="P4124" s="261"/>
      <c r="Q4124" s="261"/>
      <c r="R4124" s="261"/>
      <c r="S4124" s="261"/>
      <c r="T4124" s="262"/>
      <c r="U4124" s="14"/>
      <c r="V4124" s="14"/>
      <c r="W4124" s="14"/>
      <c r="X4124" s="14"/>
      <c r="Y4124" s="14"/>
      <c r="Z4124" s="14"/>
      <c r="AA4124" s="14"/>
      <c r="AB4124" s="14"/>
      <c r="AC4124" s="14"/>
      <c r="AD4124" s="14"/>
      <c r="AE4124" s="14"/>
      <c r="AT4124" s="263" t="s">
        <v>188</v>
      </c>
      <c r="AU4124" s="263" t="s">
        <v>82</v>
      </c>
      <c r="AV4124" s="14" t="s">
        <v>82</v>
      </c>
      <c r="AW4124" s="14" t="s">
        <v>30</v>
      </c>
      <c r="AX4124" s="14" t="s">
        <v>73</v>
      </c>
      <c r="AY4124" s="263" t="s">
        <v>129</v>
      </c>
    </row>
    <row r="4125" spans="1:51" s="14" customFormat="1" ht="12">
      <c r="A4125" s="14"/>
      <c r="B4125" s="253"/>
      <c r="C4125" s="254"/>
      <c r="D4125" s="234" t="s">
        <v>188</v>
      </c>
      <c r="E4125" s="255" t="s">
        <v>1</v>
      </c>
      <c r="F4125" s="256" t="s">
        <v>571</v>
      </c>
      <c r="G4125" s="254"/>
      <c r="H4125" s="257">
        <v>1.208</v>
      </c>
      <c r="I4125" s="258"/>
      <c r="J4125" s="254"/>
      <c r="K4125" s="254"/>
      <c r="L4125" s="259"/>
      <c r="M4125" s="260"/>
      <c r="N4125" s="261"/>
      <c r="O4125" s="261"/>
      <c r="P4125" s="261"/>
      <c r="Q4125" s="261"/>
      <c r="R4125" s="261"/>
      <c r="S4125" s="261"/>
      <c r="T4125" s="262"/>
      <c r="U4125" s="14"/>
      <c r="V4125" s="14"/>
      <c r="W4125" s="14"/>
      <c r="X4125" s="14"/>
      <c r="Y4125" s="14"/>
      <c r="Z4125" s="14"/>
      <c r="AA4125" s="14"/>
      <c r="AB4125" s="14"/>
      <c r="AC4125" s="14"/>
      <c r="AD4125" s="14"/>
      <c r="AE4125" s="14"/>
      <c r="AT4125" s="263" t="s">
        <v>188</v>
      </c>
      <c r="AU4125" s="263" t="s">
        <v>82</v>
      </c>
      <c r="AV4125" s="14" t="s">
        <v>82</v>
      </c>
      <c r="AW4125" s="14" t="s">
        <v>30</v>
      </c>
      <c r="AX4125" s="14" t="s">
        <v>73</v>
      </c>
      <c r="AY4125" s="263" t="s">
        <v>129</v>
      </c>
    </row>
    <row r="4126" spans="1:51" s="14" customFormat="1" ht="12">
      <c r="A4126" s="14"/>
      <c r="B4126" s="253"/>
      <c r="C4126" s="254"/>
      <c r="D4126" s="234" t="s">
        <v>188</v>
      </c>
      <c r="E4126" s="255" t="s">
        <v>1</v>
      </c>
      <c r="F4126" s="256" t="s">
        <v>2152</v>
      </c>
      <c r="G4126" s="254"/>
      <c r="H4126" s="257">
        <v>-51.349</v>
      </c>
      <c r="I4126" s="258"/>
      <c r="J4126" s="254"/>
      <c r="K4126" s="254"/>
      <c r="L4126" s="259"/>
      <c r="M4126" s="260"/>
      <c r="N4126" s="261"/>
      <c r="O4126" s="261"/>
      <c r="P4126" s="261"/>
      <c r="Q4126" s="261"/>
      <c r="R4126" s="261"/>
      <c r="S4126" s="261"/>
      <c r="T4126" s="262"/>
      <c r="U4126" s="14"/>
      <c r="V4126" s="14"/>
      <c r="W4126" s="14"/>
      <c r="X4126" s="14"/>
      <c r="Y4126" s="14"/>
      <c r="Z4126" s="14"/>
      <c r="AA4126" s="14"/>
      <c r="AB4126" s="14"/>
      <c r="AC4126" s="14"/>
      <c r="AD4126" s="14"/>
      <c r="AE4126" s="14"/>
      <c r="AT4126" s="263" t="s">
        <v>188</v>
      </c>
      <c r="AU4126" s="263" t="s">
        <v>82</v>
      </c>
      <c r="AV4126" s="14" t="s">
        <v>82</v>
      </c>
      <c r="AW4126" s="14" t="s">
        <v>30</v>
      </c>
      <c r="AX4126" s="14" t="s">
        <v>73</v>
      </c>
      <c r="AY4126" s="263" t="s">
        <v>129</v>
      </c>
    </row>
    <row r="4127" spans="1:51" s="13" customFormat="1" ht="12">
      <c r="A4127" s="13"/>
      <c r="B4127" s="243"/>
      <c r="C4127" s="244"/>
      <c r="D4127" s="234" t="s">
        <v>188</v>
      </c>
      <c r="E4127" s="245" t="s">
        <v>1</v>
      </c>
      <c r="F4127" s="246" t="s">
        <v>440</v>
      </c>
      <c r="G4127" s="244"/>
      <c r="H4127" s="245" t="s">
        <v>1</v>
      </c>
      <c r="I4127" s="247"/>
      <c r="J4127" s="244"/>
      <c r="K4127" s="244"/>
      <c r="L4127" s="248"/>
      <c r="M4127" s="249"/>
      <c r="N4127" s="250"/>
      <c r="O4127" s="250"/>
      <c r="P4127" s="250"/>
      <c r="Q4127" s="250"/>
      <c r="R4127" s="250"/>
      <c r="S4127" s="250"/>
      <c r="T4127" s="251"/>
      <c r="U4127" s="13"/>
      <c r="V4127" s="13"/>
      <c r="W4127" s="13"/>
      <c r="X4127" s="13"/>
      <c r="Y4127" s="13"/>
      <c r="Z4127" s="13"/>
      <c r="AA4127" s="13"/>
      <c r="AB4127" s="13"/>
      <c r="AC4127" s="13"/>
      <c r="AD4127" s="13"/>
      <c r="AE4127" s="13"/>
      <c r="AT4127" s="252" t="s">
        <v>188</v>
      </c>
      <c r="AU4127" s="252" t="s">
        <v>82</v>
      </c>
      <c r="AV4127" s="13" t="s">
        <v>80</v>
      </c>
      <c r="AW4127" s="13" t="s">
        <v>30</v>
      </c>
      <c r="AX4127" s="13" t="s">
        <v>73</v>
      </c>
      <c r="AY4127" s="252" t="s">
        <v>129</v>
      </c>
    </row>
    <row r="4128" spans="1:51" s="14" customFormat="1" ht="12">
      <c r="A4128" s="14"/>
      <c r="B4128" s="253"/>
      <c r="C4128" s="254"/>
      <c r="D4128" s="234" t="s">
        <v>188</v>
      </c>
      <c r="E4128" s="255" t="s">
        <v>1</v>
      </c>
      <c r="F4128" s="256" t="s">
        <v>572</v>
      </c>
      <c r="G4128" s="254"/>
      <c r="H4128" s="257">
        <v>107.792</v>
      </c>
      <c r="I4128" s="258"/>
      <c r="J4128" s="254"/>
      <c r="K4128" s="254"/>
      <c r="L4128" s="259"/>
      <c r="M4128" s="260"/>
      <c r="N4128" s="261"/>
      <c r="O4128" s="261"/>
      <c r="P4128" s="261"/>
      <c r="Q4128" s="261"/>
      <c r="R4128" s="261"/>
      <c r="S4128" s="261"/>
      <c r="T4128" s="262"/>
      <c r="U4128" s="14"/>
      <c r="V4128" s="14"/>
      <c r="W4128" s="14"/>
      <c r="X4128" s="14"/>
      <c r="Y4128" s="14"/>
      <c r="Z4128" s="14"/>
      <c r="AA4128" s="14"/>
      <c r="AB4128" s="14"/>
      <c r="AC4128" s="14"/>
      <c r="AD4128" s="14"/>
      <c r="AE4128" s="14"/>
      <c r="AT4128" s="263" t="s">
        <v>188</v>
      </c>
      <c r="AU4128" s="263" t="s">
        <v>82</v>
      </c>
      <c r="AV4128" s="14" t="s">
        <v>82</v>
      </c>
      <c r="AW4128" s="14" t="s">
        <v>30</v>
      </c>
      <c r="AX4128" s="14" t="s">
        <v>73</v>
      </c>
      <c r="AY4128" s="263" t="s">
        <v>129</v>
      </c>
    </row>
    <row r="4129" spans="1:51" s="14" customFormat="1" ht="12">
      <c r="A4129" s="14"/>
      <c r="B4129" s="253"/>
      <c r="C4129" s="254"/>
      <c r="D4129" s="234" t="s">
        <v>188</v>
      </c>
      <c r="E4129" s="255" t="s">
        <v>1</v>
      </c>
      <c r="F4129" s="256" t="s">
        <v>573</v>
      </c>
      <c r="G4129" s="254"/>
      <c r="H4129" s="257">
        <v>-12.8</v>
      </c>
      <c r="I4129" s="258"/>
      <c r="J4129" s="254"/>
      <c r="K4129" s="254"/>
      <c r="L4129" s="259"/>
      <c r="M4129" s="260"/>
      <c r="N4129" s="261"/>
      <c r="O4129" s="261"/>
      <c r="P4129" s="261"/>
      <c r="Q4129" s="261"/>
      <c r="R4129" s="261"/>
      <c r="S4129" s="261"/>
      <c r="T4129" s="262"/>
      <c r="U4129" s="14"/>
      <c r="V4129" s="14"/>
      <c r="W4129" s="14"/>
      <c r="X4129" s="14"/>
      <c r="Y4129" s="14"/>
      <c r="Z4129" s="14"/>
      <c r="AA4129" s="14"/>
      <c r="AB4129" s="14"/>
      <c r="AC4129" s="14"/>
      <c r="AD4129" s="14"/>
      <c r="AE4129" s="14"/>
      <c r="AT4129" s="263" t="s">
        <v>188</v>
      </c>
      <c r="AU4129" s="263" t="s">
        <v>82</v>
      </c>
      <c r="AV4129" s="14" t="s">
        <v>82</v>
      </c>
      <c r="AW4129" s="14" t="s">
        <v>30</v>
      </c>
      <c r="AX4129" s="14" t="s">
        <v>73</v>
      </c>
      <c r="AY4129" s="263" t="s">
        <v>129</v>
      </c>
    </row>
    <row r="4130" spans="1:51" s="14" customFormat="1" ht="12">
      <c r="A4130" s="14"/>
      <c r="B4130" s="253"/>
      <c r="C4130" s="254"/>
      <c r="D4130" s="234" t="s">
        <v>188</v>
      </c>
      <c r="E4130" s="255" t="s">
        <v>1</v>
      </c>
      <c r="F4130" s="256" t="s">
        <v>574</v>
      </c>
      <c r="G4130" s="254"/>
      <c r="H4130" s="257">
        <v>-1.4</v>
      </c>
      <c r="I4130" s="258"/>
      <c r="J4130" s="254"/>
      <c r="K4130" s="254"/>
      <c r="L4130" s="259"/>
      <c r="M4130" s="260"/>
      <c r="N4130" s="261"/>
      <c r="O4130" s="261"/>
      <c r="P4130" s="261"/>
      <c r="Q4130" s="261"/>
      <c r="R4130" s="261"/>
      <c r="S4130" s="261"/>
      <c r="T4130" s="262"/>
      <c r="U4130" s="14"/>
      <c r="V4130" s="14"/>
      <c r="W4130" s="14"/>
      <c r="X4130" s="14"/>
      <c r="Y4130" s="14"/>
      <c r="Z4130" s="14"/>
      <c r="AA4130" s="14"/>
      <c r="AB4130" s="14"/>
      <c r="AC4130" s="14"/>
      <c r="AD4130" s="14"/>
      <c r="AE4130" s="14"/>
      <c r="AT4130" s="263" t="s">
        <v>188</v>
      </c>
      <c r="AU4130" s="263" t="s">
        <v>82</v>
      </c>
      <c r="AV4130" s="14" t="s">
        <v>82</v>
      </c>
      <c r="AW4130" s="14" t="s">
        <v>30</v>
      </c>
      <c r="AX4130" s="14" t="s">
        <v>73</v>
      </c>
      <c r="AY4130" s="263" t="s">
        <v>129</v>
      </c>
    </row>
    <row r="4131" spans="1:51" s="14" customFormat="1" ht="12">
      <c r="A4131" s="14"/>
      <c r="B4131" s="253"/>
      <c r="C4131" s="254"/>
      <c r="D4131" s="234" t="s">
        <v>188</v>
      </c>
      <c r="E4131" s="255" t="s">
        <v>1</v>
      </c>
      <c r="F4131" s="256" t="s">
        <v>575</v>
      </c>
      <c r="G4131" s="254"/>
      <c r="H4131" s="257">
        <v>0.592</v>
      </c>
      <c r="I4131" s="258"/>
      <c r="J4131" s="254"/>
      <c r="K4131" s="254"/>
      <c r="L4131" s="259"/>
      <c r="M4131" s="260"/>
      <c r="N4131" s="261"/>
      <c r="O4131" s="261"/>
      <c r="P4131" s="261"/>
      <c r="Q4131" s="261"/>
      <c r="R4131" s="261"/>
      <c r="S4131" s="261"/>
      <c r="T4131" s="262"/>
      <c r="U4131" s="14"/>
      <c r="V4131" s="14"/>
      <c r="W4131" s="14"/>
      <c r="X4131" s="14"/>
      <c r="Y4131" s="14"/>
      <c r="Z4131" s="14"/>
      <c r="AA4131" s="14"/>
      <c r="AB4131" s="14"/>
      <c r="AC4131" s="14"/>
      <c r="AD4131" s="14"/>
      <c r="AE4131" s="14"/>
      <c r="AT4131" s="263" t="s">
        <v>188</v>
      </c>
      <c r="AU4131" s="263" t="s">
        <v>82</v>
      </c>
      <c r="AV4131" s="14" t="s">
        <v>82</v>
      </c>
      <c r="AW4131" s="14" t="s">
        <v>30</v>
      </c>
      <c r="AX4131" s="14" t="s">
        <v>73</v>
      </c>
      <c r="AY4131" s="263" t="s">
        <v>129</v>
      </c>
    </row>
    <row r="4132" spans="1:51" s="14" customFormat="1" ht="12">
      <c r="A4132" s="14"/>
      <c r="B4132" s="253"/>
      <c r="C4132" s="254"/>
      <c r="D4132" s="234" t="s">
        <v>188</v>
      </c>
      <c r="E4132" s="255" t="s">
        <v>1</v>
      </c>
      <c r="F4132" s="256" t="s">
        <v>576</v>
      </c>
      <c r="G4132" s="254"/>
      <c r="H4132" s="257">
        <v>-3.325</v>
      </c>
      <c r="I4132" s="258"/>
      <c r="J4132" s="254"/>
      <c r="K4132" s="254"/>
      <c r="L4132" s="259"/>
      <c r="M4132" s="260"/>
      <c r="N4132" s="261"/>
      <c r="O4132" s="261"/>
      <c r="P4132" s="261"/>
      <c r="Q4132" s="261"/>
      <c r="R4132" s="261"/>
      <c r="S4132" s="261"/>
      <c r="T4132" s="262"/>
      <c r="U4132" s="14"/>
      <c r="V4132" s="14"/>
      <c r="W4132" s="14"/>
      <c r="X4132" s="14"/>
      <c r="Y4132" s="14"/>
      <c r="Z4132" s="14"/>
      <c r="AA4132" s="14"/>
      <c r="AB4132" s="14"/>
      <c r="AC4132" s="14"/>
      <c r="AD4132" s="14"/>
      <c r="AE4132" s="14"/>
      <c r="AT4132" s="263" t="s">
        <v>188</v>
      </c>
      <c r="AU4132" s="263" t="s">
        <v>82</v>
      </c>
      <c r="AV4132" s="14" t="s">
        <v>82</v>
      </c>
      <c r="AW4132" s="14" t="s">
        <v>30</v>
      </c>
      <c r="AX4132" s="14" t="s">
        <v>73</v>
      </c>
      <c r="AY4132" s="263" t="s">
        <v>129</v>
      </c>
    </row>
    <row r="4133" spans="1:51" s="14" customFormat="1" ht="12">
      <c r="A4133" s="14"/>
      <c r="B4133" s="253"/>
      <c r="C4133" s="254"/>
      <c r="D4133" s="234" t="s">
        <v>188</v>
      </c>
      <c r="E4133" s="255" t="s">
        <v>1</v>
      </c>
      <c r="F4133" s="256" t="s">
        <v>577</v>
      </c>
      <c r="G4133" s="254"/>
      <c r="H4133" s="257">
        <v>2.768</v>
      </c>
      <c r="I4133" s="258"/>
      <c r="J4133" s="254"/>
      <c r="K4133" s="254"/>
      <c r="L4133" s="259"/>
      <c r="M4133" s="260"/>
      <c r="N4133" s="261"/>
      <c r="O4133" s="261"/>
      <c r="P4133" s="261"/>
      <c r="Q4133" s="261"/>
      <c r="R4133" s="261"/>
      <c r="S4133" s="261"/>
      <c r="T4133" s="262"/>
      <c r="U4133" s="14"/>
      <c r="V4133" s="14"/>
      <c r="W4133" s="14"/>
      <c r="X4133" s="14"/>
      <c r="Y4133" s="14"/>
      <c r="Z4133" s="14"/>
      <c r="AA4133" s="14"/>
      <c r="AB4133" s="14"/>
      <c r="AC4133" s="14"/>
      <c r="AD4133" s="14"/>
      <c r="AE4133" s="14"/>
      <c r="AT4133" s="263" t="s">
        <v>188</v>
      </c>
      <c r="AU4133" s="263" t="s">
        <v>82</v>
      </c>
      <c r="AV4133" s="14" t="s">
        <v>82</v>
      </c>
      <c r="AW4133" s="14" t="s">
        <v>30</v>
      </c>
      <c r="AX4133" s="14" t="s">
        <v>73</v>
      </c>
      <c r="AY4133" s="263" t="s">
        <v>129</v>
      </c>
    </row>
    <row r="4134" spans="1:51" s="14" customFormat="1" ht="12">
      <c r="A4134" s="14"/>
      <c r="B4134" s="253"/>
      <c r="C4134" s="254"/>
      <c r="D4134" s="234" t="s">
        <v>188</v>
      </c>
      <c r="E4134" s="255" t="s">
        <v>1</v>
      </c>
      <c r="F4134" s="256" t="s">
        <v>2153</v>
      </c>
      <c r="G4134" s="254"/>
      <c r="H4134" s="257">
        <v>-46.35</v>
      </c>
      <c r="I4134" s="258"/>
      <c r="J4134" s="254"/>
      <c r="K4134" s="254"/>
      <c r="L4134" s="259"/>
      <c r="M4134" s="260"/>
      <c r="N4134" s="261"/>
      <c r="O4134" s="261"/>
      <c r="P4134" s="261"/>
      <c r="Q4134" s="261"/>
      <c r="R4134" s="261"/>
      <c r="S4134" s="261"/>
      <c r="T4134" s="262"/>
      <c r="U4134" s="14"/>
      <c r="V4134" s="14"/>
      <c r="W4134" s="14"/>
      <c r="X4134" s="14"/>
      <c r="Y4134" s="14"/>
      <c r="Z4134" s="14"/>
      <c r="AA4134" s="14"/>
      <c r="AB4134" s="14"/>
      <c r="AC4134" s="14"/>
      <c r="AD4134" s="14"/>
      <c r="AE4134" s="14"/>
      <c r="AT4134" s="263" t="s">
        <v>188</v>
      </c>
      <c r="AU4134" s="263" t="s">
        <v>82</v>
      </c>
      <c r="AV4134" s="14" t="s">
        <v>82</v>
      </c>
      <c r="AW4134" s="14" t="s">
        <v>30</v>
      </c>
      <c r="AX4134" s="14" t="s">
        <v>73</v>
      </c>
      <c r="AY4134" s="263" t="s">
        <v>129</v>
      </c>
    </row>
    <row r="4135" spans="1:51" s="13" customFormat="1" ht="12">
      <c r="A4135" s="13"/>
      <c r="B4135" s="243"/>
      <c r="C4135" s="244"/>
      <c r="D4135" s="234" t="s">
        <v>188</v>
      </c>
      <c r="E4135" s="245" t="s">
        <v>1</v>
      </c>
      <c r="F4135" s="246" t="s">
        <v>378</v>
      </c>
      <c r="G4135" s="244"/>
      <c r="H4135" s="245" t="s">
        <v>1</v>
      </c>
      <c r="I4135" s="247"/>
      <c r="J4135" s="244"/>
      <c r="K4135" s="244"/>
      <c r="L4135" s="248"/>
      <c r="M4135" s="249"/>
      <c r="N4135" s="250"/>
      <c r="O4135" s="250"/>
      <c r="P4135" s="250"/>
      <c r="Q4135" s="250"/>
      <c r="R4135" s="250"/>
      <c r="S4135" s="250"/>
      <c r="T4135" s="251"/>
      <c r="U4135" s="13"/>
      <c r="V4135" s="13"/>
      <c r="W4135" s="13"/>
      <c r="X4135" s="13"/>
      <c r="Y4135" s="13"/>
      <c r="Z4135" s="13"/>
      <c r="AA4135" s="13"/>
      <c r="AB4135" s="13"/>
      <c r="AC4135" s="13"/>
      <c r="AD4135" s="13"/>
      <c r="AE4135" s="13"/>
      <c r="AT4135" s="252" t="s">
        <v>188</v>
      </c>
      <c r="AU4135" s="252" t="s">
        <v>82</v>
      </c>
      <c r="AV4135" s="13" t="s">
        <v>80</v>
      </c>
      <c r="AW4135" s="13" t="s">
        <v>30</v>
      </c>
      <c r="AX4135" s="13" t="s">
        <v>73</v>
      </c>
      <c r="AY4135" s="252" t="s">
        <v>129</v>
      </c>
    </row>
    <row r="4136" spans="1:51" s="14" customFormat="1" ht="12">
      <c r="A4136" s="14"/>
      <c r="B4136" s="253"/>
      <c r="C4136" s="254"/>
      <c r="D4136" s="234" t="s">
        <v>188</v>
      </c>
      <c r="E4136" s="255" t="s">
        <v>1</v>
      </c>
      <c r="F4136" s="256" t="s">
        <v>578</v>
      </c>
      <c r="G4136" s="254"/>
      <c r="H4136" s="257">
        <v>35.242</v>
      </c>
      <c r="I4136" s="258"/>
      <c r="J4136" s="254"/>
      <c r="K4136" s="254"/>
      <c r="L4136" s="259"/>
      <c r="M4136" s="260"/>
      <c r="N4136" s="261"/>
      <c r="O4136" s="261"/>
      <c r="P4136" s="261"/>
      <c r="Q4136" s="261"/>
      <c r="R4136" s="261"/>
      <c r="S4136" s="261"/>
      <c r="T4136" s="262"/>
      <c r="U4136" s="14"/>
      <c r="V4136" s="14"/>
      <c r="W4136" s="14"/>
      <c r="X4136" s="14"/>
      <c r="Y4136" s="14"/>
      <c r="Z4136" s="14"/>
      <c r="AA4136" s="14"/>
      <c r="AB4136" s="14"/>
      <c r="AC4136" s="14"/>
      <c r="AD4136" s="14"/>
      <c r="AE4136" s="14"/>
      <c r="AT4136" s="263" t="s">
        <v>188</v>
      </c>
      <c r="AU4136" s="263" t="s">
        <v>82</v>
      </c>
      <c r="AV4136" s="14" t="s">
        <v>82</v>
      </c>
      <c r="AW4136" s="14" t="s">
        <v>30</v>
      </c>
      <c r="AX4136" s="14" t="s">
        <v>73</v>
      </c>
      <c r="AY4136" s="263" t="s">
        <v>129</v>
      </c>
    </row>
    <row r="4137" spans="1:51" s="14" customFormat="1" ht="12">
      <c r="A4137" s="14"/>
      <c r="B4137" s="253"/>
      <c r="C4137" s="254"/>
      <c r="D4137" s="234" t="s">
        <v>188</v>
      </c>
      <c r="E4137" s="255" t="s">
        <v>1</v>
      </c>
      <c r="F4137" s="256" t="s">
        <v>566</v>
      </c>
      <c r="G4137" s="254"/>
      <c r="H4137" s="257">
        <v>-1.823</v>
      </c>
      <c r="I4137" s="258"/>
      <c r="J4137" s="254"/>
      <c r="K4137" s="254"/>
      <c r="L4137" s="259"/>
      <c r="M4137" s="260"/>
      <c r="N4137" s="261"/>
      <c r="O4137" s="261"/>
      <c r="P4137" s="261"/>
      <c r="Q4137" s="261"/>
      <c r="R4137" s="261"/>
      <c r="S4137" s="261"/>
      <c r="T4137" s="262"/>
      <c r="U4137" s="14"/>
      <c r="V4137" s="14"/>
      <c r="W4137" s="14"/>
      <c r="X4137" s="14"/>
      <c r="Y4137" s="14"/>
      <c r="Z4137" s="14"/>
      <c r="AA4137" s="14"/>
      <c r="AB4137" s="14"/>
      <c r="AC4137" s="14"/>
      <c r="AD4137" s="14"/>
      <c r="AE4137" s="14"/>
      <c r="AT4137" s="263" t="s">
        <v>188</v>
      </c>
      <c r="AU4137" s="263" t="s">
        <v>82</v>
      </c>
      <c r="AV4137" s="14" t="s">
        <v>82</v>
      </c>
      <c r="AW4137" s="14" t="s">
        <v>30</v>
      </c>
      <c r="AX4137" s="14" t="s">
        <v>73</v>
      </c>
      <c r="AY4137" s="263" t="s">
        <v>129</v>
      </c>
    </row>
    <row r="4138" spans="1:51" s="14" customFormat="1" ht="12">
      <c r="A4138" s="14"/>
      <c r="B4138" s="253"/>
      <c r="C4138" s="254"/>
      <c r="D4138" s="234" t="s">
        <v>188</v>
      </c>
      <c r="E4138" s="255" t="s">
        <v>1</v>
      </c>
      <c r="F4138" s="256" t="s">
        <v>579</v>
      </c>
      <c r="G4138" s="254"/>
      <c r="H4138" s="257">
        <v>1.013</v>
      </c>
      <c r="I4138" s="258"/>
      <c r="J4138" s="254"/>
      <c r="K4138" s="254"/>
      <c r="L4138" s="259"/>
      <c r="M4138" s="260"/>
      <c r="N4138" s="261"/>
      <c r="O4138" s="261"/>
      <c r="P4138" s="261"/>
      <c r="Q4138" s="261"/>
      <c r="R4138" s="261"/>
      <c r="S4138" s="261"/>
      <c r="T4138" s="262"/>
      <c r="U4138" s="14"/>
      <c r="V4138" s="14"/>
      <c r="W4138" s="14"/>
      <c r="X4138" s="14"/>
      <c r="Y4138" s="14"/>
      <c r="Z4138" s="14"/>
      <c r="AA4138" s="14"/>
      <c r="AB4138" s="14"/>
      <c r="AC4138" s="14"/>
      <c r="AD4138" s="14"/>
      <c r="AE4138" s="14"/>
      <c r="AT4138" s="263" t="s">
        <v>188</v>
      </c>
      <c r="AU4138" s="263" t="s">
        <v>82</v>
      </c>
      <c r="AV4138" s="14" t="s">
        <v>82</v>
      </c>
      <c r="AW4138" s="14" t="s">
        <v>30</v>
      </c>
      <c r="AX4138" s="14" t="s">
        <v>73</v>
      </c>
      <c r="AY4138" s="263" t="s">
        <v>129</v>
      </c>
    </row>
    <row r="4139" spans="1:51" s="14" customFormat="1" ht="12">
      <c r="A4139" s="14"/>
      <c r="B4139" s="253"/>
      <c r="C4139" s="254"/>
      <c r="D4139" s="234" t="s">
        <v>188</v>
      </c>
      <c r="E4139" s="255" t="s">
        <v>1</v>
      </c>
      <c r="F4139" s="256" t="s">
        <v>564</v>
      </c>
      <c r="G4139" s="254"/>
      <c r="H4139" s="257">
        <v>-1.6</v>
      </c>
      <c r="I4139" s="258"/>
      <c r="J4139" s="254"/>
      <c r="K4139" s="254"/>
      <c r="L4139" s="259"/>
      <c r="M4139" s="260"/>
      <c r="N4139" s="261"/>
      <c r="O4139" s="261"/>
      <c r="P4139" s="261"/>
      <c r="Q4139" s="261"/>
      <c r="R4139" s="261"/>
      <c r="S4139" s="261"/>
      <c r="T4139" s="262"/>
      <c r="U4139" s="14"/>
      <c r="V4139" s="14"/>
      <c r="W4139" s="14"/>
      <c r="X4139" s="14"/>
      <c r="Y4139" s="14"/>
      <c r="Z4139" s="14"/>
      <c r="AA4139" s="14"/>
      <c r="AB4139" s="14"/>
      <c r="AC4139" s="14"/>
      <c r="AD4139" s="14"/>
      <c r="AE4139" s="14"/>
      <c r="AT4139" s="263" t="s">
        <v>188</v>
      </c>
      <c r="AU4139" s="263" t="s">
        <v>82</v>
      </c>
      <c r="AV4139" s="14" t="s">
        <v>82</v>
      </c>
      <c r="AW4139" s="14" t="s">
        <v>30</v>
      </c>
      <c r="AX4139" s="14" t="s">
        <v>73</v>
      </c>
      <c r="AY4139" s="263" t="s">
        <v>129</v>
      </c>
    </row>
    <row r="4140" spans="1:51" s="14" customFormat="1" ht="12">
      <c r="A4140" s="14"/>
      <c r="B4140" s="253"/>
      <c r="C4140" s="254"/>
      <c r="D4140" s="234" t="s">
        <v>188</v>
      </c>
      <c r="E4140" s="255" t="s">
        <v>1</v>
      </c>
      <c r="F4140" s="256" t="s">
        <v>580</v>
      </c>
      <c r="G4140" s="254"/>
      <c r="H4140" s="257">
        <v>0.205</v>
      </c>
      <c r="I4140" s="258"/>
      <c r="J4140" s="254"/>
      <c r="K4140" s="254"/>
      <c r="L4140" s="259"/>
      <c r="M4140" s="260"/>
      <c r="N4140" s="261"/>
      <c r="O4140" s="261"/>
      <c r="P4140" s="261"/>
      <c r="Q4140" s="261"/>
      <c r="R4140" s="261"/>
      <c r="S4140" s="261"/>
      <c r="T4140" s="262"/>
      <c r="U4140" s="14"/>
      <c r="V4140" s="14"/>
      <c r="W4140" s="14"/>
      <c r="X4140" s="14"/>
      <c r="Y4140" s="14"/>
      <c r="Z4140" s="14"/>
      <c r="AA4140" s="14"/>
      <c r="AB4140" s="14"/>
      <c r="AC4140" s="14"/>
      <c r="AD4140" s="14"/>
      <c r="AE4140" s="14"/>
      <c r="AT4140" s="263" t="s">
        <v>188</v>
      </c>
      <c r="AU4140" s="263" t="s">
        <v>82</v>
      </c>
      <c r="AV4140" s="14" t="s">
        <v>82</v>
      </c>
      <c r="AW4140" s="14" t="s">
        <v>30</v>
      </c>
      <c r="AX4140" s="14" t="s">
        <v>73</v>
      </c>
      <c r="AY4140" s="263" t="s">
        <v>129</v>
      </c>
    </row>
    <row r="4141" spans="1:51" s="13" customFormat="1" ht="12">
      <c r="A4141" s="13"/>
      <c r="B4141" s="243"/>
      <c r="C4141" s="244"/>
      <c r="D4141" s="234" t="s">
        <v>188</v>
      </c>
      <c r="E4141" s="245" t="s">
        <v>1</v>
      </c>
      <c r="F4141" s="246" t="s">
        <v>443</v>
      </c>
      <c r="G4141" s="244"/>
      <c r="H4141" s="245" t="s">
        <v>1</v>
      </c>
      <c r="I4141" s="247"/>
      <c r="J4141" s="244"/>
      <c r="K4141" s="244"/>
      <c r="L4141" s="248"/>
      <c r="M4141" s="249"/>
      <c r="N4141" s="250"/>
      <c r="O4141" s="250"/>
      <c r="P4141" s="250"/>
      <c r="Q4141" s="250"/>
      <c r="R4141" s="250"/>
      <c r="S4141" s="250"/>
      <c r="T4141" s="251"/>
      <c r="U4141" s="13"/>
      <c r="V4141" s="13"/>
      <c r="W4141" s="13"/>
      <c r="X4141" s="13"/>
      <c r="Y4141" s="13"/>
      <c r="Z4141" s="13"/>
      <c r="AA4141" s="13"/>
      <c r="AB4141" s="13"/>
      <c r="AC4141" s="13"/>
      <c r="AD4141" s="13"/>
      <c r="AE4141" s="13"/>
      <c r="AT4141" s="252" t="s">
        <v>188</v>
      </c>
      <c r="AU4141" s="252" t="s">
        <v>82</v>
      </c>
      <c r="AV4141" s="13" t="s">
        <v>80</v>
      </c>
      <c r="AW4141" s="13" t="s">
        <v>30</v>
      </c>
      <c r="AX4141" s="13" t="s">
        <v>73</v>
      </c>
      <c r="AY4141" s="252" t="s">
        <v>129</v>
      </c>
    </row>
    <row r="4142" spans="1:51" s="14" customFormat="1" ht="12">
      <c r="A4142" s="14"/>
      <c r="B4142" s="253"/>
      <c r="C4142" s="254"/>
      <c r="D4142" s="234" t="s">
        <v>188</v>
      </c>
      <c r="E4142" s="255" t="s">
        <v>1</v>
      </c>
      <c r="F4142" s="256" t="s">
        <v>581</v>
      </c>
      <c r="G4142" s="254"/>
      <c r="H4142" s="257">
        <v>18.09</v>
      </c>
      <c r="I4142" s="258"/>
      <c r="J4142" s="254"/>
      <c r="K4142" s="254"/>
      <c r="L4142" s="259"/>
      <c r="M4142" s="260"/>
      <c r="N4142" s="261"/>
      <c r="O4142" s="261"/>
      <c r="P4142" s="261"/>
      <c r="Q4142" s="261"/>
      <c r="R4142" s="261"/>
      <c r="S4142" s="261"/>
      <c r="T4142" s="262"/>
      <c r="U4142" s="14"/>
      <c r="V4142" s="14"/>
      <c r="W4142" s="14"/>
      <c r="X4142" s="14"/>
      <c r="Y4142" s="14"/>
      <c r="Z4142" s="14"/>
      <c r="AA4142" s="14"/>
      <c r="AB4142" s="14"/>
      <c r="AC4142" s="14"/>
      <c r="AD4142" s="14"/>
      <c r="AE4142" s="14"/>
      <c r="AT4142" s="263" t="s">
        <v>188</v>
      </c>
      <c r="AU4142" s="263" t="s">
        <v>82</v>
      </c>
      <c r="AV4142" s="14" t="s">
        <v>82</v>
      </c>
      <c r="AW4142" s="14" t="s">
        <v>30</v>
      </c>
      <c r="AX4142" s="14" t="s">
        <v>73</v>
      </c>
      <c r="AY4142" s="263" t="s">
        <v>129</v>
      </c>
    </row>
    <row r="4143" spans="1:51" s="14" customFormat="1" ht="12">
      <c r="A4143" s="14"/>
      <c r="B4143" s="253"/>
      <c r="C4143" s="254"/>
      <c r="D4143" s="234" t="s">
        <v>188</v>
      </c>
      <c r="E4143" s="255" t="s">
        <v>1</v>
      </c>
      <c r="F4143" s="256" t="s">
        <v>582</v>
      </c>
      <c r="G4143" s="254"/>
      <c r="H4143" s="257">
        <v>-3.2</v>
      </c>
      <c r="I4143" s="258"/>
      <c r="J4143" s="254"/>
      <c r="K4143" s="254"/>
      <c r="L4143" s="259"/>
      <c r="M4143" s="260"/>
      <c r="N4143" s="261"/>
      <c r="O4143" s="261"/>
      <c r="P4143" s="261"/>
      <c r="Q4143" s="261"/>
      <c r="R4143" s="261"/>
      <c r="S4143" s="261"/>
      <c r="T4143" s="262"/>
      <c r="U4143" s="14"/>
      <c r="V4143" s="14"/>
      <c r="W4143" s="14"/>
      <c r="X4143" s="14"/>
      <c r="Y4143" s="14"/>
      <c r="Z4143" s="14"/>
      <c r="AA4143" s="14"/>
      <c r="AB4143" s="14"/>
      <c r="AC4143" s="14"/>
      <c r="AD4143" s="14"/>
      <c r="AE4143" s="14"/>
      <c r="AT4143" s="263" t="s">
        <v>188</v>
      </c>
      <c r="AU4143" s="263" t="s">
        <v>82</v>
      </c>
      <c r="AV4143" s="14" t="s">
        <v>82</v>
      </c>
      <c r="AW4143" s="14" t="s">
        <v>30</v>
      </c>
      <c r="AX4143" s="14" t="s">
        <v>73</v>
      </c>
      <c r="AY4143" s="263" t="s">
        <v>129</v>
      </c>
    </row>
    <row r="4144" spans="1:51" s="14" customFormat="1" ht="12">
      <c r="A4144" s="14"/>
      <c r="B4144" s="253"/>
      <c r="C4144" s="254"/>
      <c r="D4144" s="234" t="s">
        <v>188</v>
      </c>
      <c r="E4144" s="255" t="s">
        <v>1</v>
      </c>
      <c r="F4144" s="256" t="s">
        <v>574</v>
      </c>
      <c r="G4144" s="254"/>
      <c r="H4144" s="257">
        <v>-1.4</v>
      </c>
      <c r="I4144" s="258"/>
      <c r="J4144" s="254"/>
      <c r="K4144" s="254"/>
      <c r="L4144" s="259"/>
      <c r="M4144" s="260"/>
      <c r="N4144" s="261"/>
      <c r="O4144" s="261"/>
      <c r="P4144" s="261"/>
      <c r="Q4144" s="261"/>
      <c r="R4144" s="261"/>
      <c r="S4144" s="261"/>
      <c r="T4144" s="262"/>
      <c r="U4144" s="14"/>
      <c r="V4144" s="14"/>
      <c r="W4144" s="14"/>
      <c r="X4144" s="14"/>
      <c r="Y4144" s="14"/>
      <c r="Z4144" s="14"/>
      <c r="AA4144" s="14"/>
      <c r="AB4144" s="14"/>
      <c r="AC4144" s="14"/>
      <c r="AD4144" s="14"/>
      <c r="AE4144" s="14"/>
      <c r="AT4144" s="263" t="s">
        <v>188</v>
      </c>
      <c r="AU4144" s="263" t="s">
        <v>82</v>
      </c>
      <c r="AV4144" s="14" t="s">
        <v>82</v>
      </c>
      <c r="AW4144" s="14" t="s">
        <v>30</v>
      </c>
      <c r="AX4144" s="14" t="s">
        <v>73</v>
      </c>
      <c r="AY4144" s="263" t="s">
        <v>129</v>
      </c>
    </row>
    <row r="4145" spans="1:51" s="13" customFormat="1" ht="12">
      <c r="A4145" s="13"/>
      <c r="B4145" s="243"/>
      <c r="C4145" s="244"/>
      <c r="D4145" s="234" t="s">
        <v>188</v>
      </c>
      <c r="E4145" s="245" t="s">
        <v>1</v>
      </c>
      <c r="F4145" s="246" t="s">
        <v>550</v>
      </c>
      <c r="G4145" s="244"/>
      <c r="H4145" s="245" t="s">
        <v>1</v>
      </c>
      <c r="I4145" s="247"/>
      <c r="J4145" s="244"/>
      <c r="K4145" s="244"/>
      <c r="L4145" s="248"/>
      <c r="M4145" s="249"/>
      <c r="N4145" s="250"/>
      <c r="O4145" s="250"/>
      <c r="P4145" s="250"/>
      <c r="Q4145" s="250"/>
      <c r="R4145" s="250"/>
      <c r="S4145" s="250"/>
      <c r="T4145" s="251"/>
      <c r="U4145" s="13"/>
      <c r="V4145" s="13"/>
      <c r="W4145" s="13"/>
      <c r="X4145" s="13"/>
      <c r="Y4145" s="13"/>
      <c r="Z4145" s="13"/>
      <c r="AA4145" s="13"/>
      <c r="AB4145" s="13"/>
      <c r="AC4145" s="13"/>
      <c r="AD4145" s="13"/>
      <c r="AE4145" s="13"/>
      <c r="AT4145" s="252" t="s">
        <v>188</v>
      </c>
      <c r="AU4145" s="252" t="s">
        <v>82</v>
      </c>
      <c r="AV4145" s="13" t="s">
        <v>80</v>
      </c>
      <c r="AW4145" s="13" t="s">
        <v>30</v>
      </c>
      <c r="AX4145" s="13" t="s">
        <v>73</v>
      </c>
      <c r="AY4145" s="252" t="s">
        <v>129</v>
      </c>
    </row>
    <row r="4146" spans="1:51" s="14" customFormat="1" ht="12">
      <c r="A4146" s="14"/>
      <c r="B4146" s="253"/>
      <c r="C4146" s="254"/>
      <c r="D4146" s="234" t="s">
        <v>188</v>
      </c>
      <c r="E4146" s="255" t="s">
        <v>1</v>
      </c>
      <c r="F4146" s="256" t="s">
        <v>583</v>
      </c>
      <c r="G4146" s="254"/>
      <c r="H4146" s="257">
        <v>2.184</v>
      </c>
      <c r="I4146" s="258"/>
      <c r="J4146" s="254"/>
      <c r="K4146" s="254"/>
      <c r="L4146" s="259"/>
      <c r="M4146" s="260"/>
      <c r="N4146" s="261"/>
      <c r="O4146" s="261"/>
      <c r="P4146" s="261"/>
      <c r="Q4146" s="261"/>
      <c r="R4146" s="261"/>
      <c r="S4146" s="261"/>
      <c r="T4146" s="262"/>
      <c r="U4146" s="14"/>
      <c r="V4146" s="14"/>
      <c r="W4146" s="14"/>
      <c r="X4146" s="14"/>
      <c r="Y4146" s="14"/>
      <c r="Z4146" s="14"/>
      <c r="AA4146" s="14"/>
      <c r="AB4146" s="14"/>
      <c r="AC4146" s="14"/>
      <c r="AD4146" s="14"/>
      <c r="AE4146" s="14"/>
      <c r="AT4146" s="263" t="s">
        <v>188</v>
      </c>
      <c r="AU4146" s="263" t="s">
        <v>82</v>
      </c>
      <c r="AV4146" s="14" t="s">
        <v>82</v>
      </c>
      <c r="AW4146" s="14" t="s">
        <v>30</v>
      </c>
      <c r="AX4146" s="14" t="s">
        <v>73</v>
      </c>
      <c r="AY4146" s="263" t="s">
        <v>129</v>
      </c>
    </row>
    <row r="4147" spans="1:51" s="13" customFormat="1" ht="12">
      <c r="A4147" s="13"/>
      <c r="B4147" s="243"/>
      <c r="C4147" s="244"/>
      <c r="D4147" s="234" t="s">
        <v>188</v>
      </c>
      <c r="E4147" s="245" t="s">
        <v>1</v>
      </c>
      <c r="F4147" s="246" t="s">
        <v>205</v>
      </c>
      <c r="G4147" s="244"/>
      <c r="H4147" s="245" t="s">
        <v>1</v>
      </c>
      <c r="I4147" s="247"/>
      <c r="J4147" s="244"/>
      <c r="K4147" s="244"/>
      <c r="L4147" s="248"/>
      <c r="M4147" s="249"/>
      <c r="N4147" s="250"/>
      <c r="O4147" s="250"/>
      <c r="P4147" s="250"/>
      <c r="Q4147" s="250"/>
      <c r="R4147" s="250"/>
      <c r="S4147" s="250"/>
      <c r="T4147" s="251"/>
      <c r="U4147" s="13"/>
      <c r="V4147" s="13"/>
      <c r="W4147" s="13"/>
      <c r="X4147" s="13"/>
      <c r="Y4147" s="13"/>
      <c r="Z4147" s="13"/>
      <c r="AA4147" s="13"/>
      <c r="AB4147" s="13"/>
      <c r="AC4147" s="13"/>
      <c r="AD4147" s="13"/>
      <c r="AE4147" s="13"/>
      <c r="AT4147" s="252" t="s">
        <v>188</v>
      </c>
      <c r="AU4147" s="252" t="s">
        <v>82</v>
      </c>
      <c r="AV4147" s="13" t="s">
        <v>80</v>
      </c>
      <c r="AW4147" s="13" t="s">
        <v>30</v>
      </c>
      <c r="AX4147" s="13" t="s">
        <v>73</v>
      </c>
      <c r="AY4147" s="252" t="s">
        <v>129</v>
      </c>
    </row>
    <row r="4148" spans="1:51" s="14" customFormat="1" ht="12">
      <c r="A4148" s="14"/>
      <c r="B4148" s="253"/>
      <c r="C4148" s="254"/>
      <c r="D4148" s="234" t="s">
        <v>188</v>
      </c>
      <c r="E4148" s="255" t="s">
        <v>1</v>
      </c>
      <c r="F4148" s="256" t="s">
        <v>584</v>
      </c>
      <c r="G4148" s="254"/>
      <c r="H4148" s="257">
        <v>54.002</v>
      </c>
      <c r="I4148" s="258"/>
      <c r="J4148" s="254"/>
      <c r="K4148" s="254"/>
      <c r="L4148" s="259"/>
      <c r="M4148" s="260"/>
      <c r="N4148" s="261"/>
      <c r="O4148" s="261"/>
      <c r="P4148" s="261"/>
      <c r="Q4148" s="261"/>
      <c r="R4148" s="261"/>
      <c r="S4148" s="261"/>
      <c r="T4148" s="262"/>
      <c r="U4148" s="14"/>
      <c r="V4148" s="14"/>
      <c r="W4148" s="14"/>
      <c r="X4148" s="14"/>
      <c r="Y4148" s="14"/>
      <c r="Z4148" s="14"/>
      <c r="AA4148" s="14"/>
      <c r="AB4148" s="14"/>
      <c r="AC4148" s="14"/>
      <c r="AD4148" s="14"/>
      <c r="AE4148" s="14"/>
      <c r="AT4148" s="263" t="s">
        <v>188</v>
      </c>
      <c r="AU4148" s="263" t="s">
        <v>82</v>
      </c>
      <c r="AV4148" s="14" t="s">
        <v>82</v>
      </c>
      <c r="AW4148" s="14" t="s">
        <v>30</v>
      </c>
      <c r="AX4148" s="14" t="s">
        <v>73</v>
      </c>
      <c r="AY4148" s="263" t="s">
        <v>129</v>
      </c>
    </row>
    <row r="4149" spans="1:51" s="14" customFormat="1" ht="12">
      <c r="A4149" s="14"/>
      <c r="B4149" s="253"/>
      <c r="C4149" s="254"/>
      <c r="D4149" s="234" t="s">
        <v>188</v>
      </c>
      <c r="E4149" s="255" t="s">
        <v>1</v>
      </c>
      <c r="F4149" s="256" t="s">
        <v>582</v>
      </c>
      <c r="G4149" s="254"/>
      <c r="H4149" s="257">
        <v>-3.2</v>
      </c>
      <c r="I4149" s="258"/>
      <c r="J4149" s="254"/>
      <c r="K4149" s="254"/>
      <c r="L4149" s="259"/>
      <c r="M4149" s="260"/>
      <c r="N4149" s="261"/>
      <c r="O4149" s="261"/>
      <c r="P4149" s="261"/>
      <c r="Q4149" s="261"/>
      <c r="R4149" s="261"/>
      <c r="S4149" s="261"/>
      <c r="T4149" s="262"/>
      <c r="U4149" s="14"/>
      <c r="V4149" s="14"/>
      <c r="W4149" s="14"/>
      <c r="X4149" s="14"/>
      <c r="Y4149" s="14"/>
      <c r="Z4149" s="14"/>
      <c r="AA4149" s="14"/>
      <c r="AB4149" s="14"/>
      <c r="AC4149" s="14"/>
      <c r="AD4149" s="14"/>
      <c r="AE4149" s="14"/>
      <c r="AT4149" s="263" t="s">
        <v>188</v>
      </c>
      <c r="AU4149" s="263" t="s">
        <v>82</v>
      </c>
      <c r="AV4149" s="14" t="s">
        <v>82</v>
      </c>
      <c r="AW4149" s="14" t="s">
        <v>30</v>
      </c>
      <c r="AX4149" s="14" t="s">
        <v>73</v>
      </c>
      <c r="AY4149" s="263" t="s">
        <v>129</v>
      </c>
    </row>
    <row r="4150" spans="1:51" s="14" customFormat="1" ht="12">
      <c r="A4150" s="14"/>
      <c r="B4150" s="253"/>
      <c r="C4150" s="254"/>
      <c r="D4150" s="234" t="s">
        <v>188</v>
      </c>
      <c r="E4150" s="255" t="s">
        <v>1</v>
      </c>
      <c r="F4150" s="256" t="s">
        <v>585</v>
      </c>
      <c r="G4150" s="254"/>
      <c r="H4150" s="257">
        <v>-3.645</v>
      </c>
      <c r="I4150" s="258"/>
      <c r="J4150" s="254"/>
      <c r="K4150" s="254"/>
      <c r="L4150" s="259"/>
      <c r="M4150" s="260"/>
      <c r="N4150" s="261"/>
      <c r="O4150" s="261"/>
      <c r="P4150" s="261"/>
      <c r="Q4150" s="261"/>
      <c r="R4150" s="261"/>
      <c r="S4150" s="261"/>
      <c r="T4150" s="262"/>
      <c r="U4150" s="14"/>
      <c r="V4150" s="14"/>
      <c r="W4150" s="14"/>
      <c r="X4150" s="14"/>
      <c r="Y4150" s="14"/>
      <c r="Z4150" s="14"/>
      <c r="AA4150" s="14"/>
      <c r="AB4150" s="14"/>
      <c r="AC4150" s="14"/>
      <c r="AD4150" s="14"/>
      <c r="AE4150" s="14"/>
      <c r="AT4150" s="263" t="s">
        <v>188</v>
      </c>
      <c r="AU4150" s="263" t="s">
        <v>82</v>
      </c>
      <c r="AV4150" s="14" t="s">
        <v>82</v>
      </c>
      <c r="AW4150" s="14" t="s">
        <v>30</v>
      </c>
      <c r="AX4150" s="14" t="s">
        <v>73</v>
      </c>
      <c r="AY4150" s="263" t="s">
        <v>129</v>
      </c>
    </row>
    <row r="4151" spans="1:51" s="14" customFormat="1" ht="12">
      <c r="A4151" s="14"/>
      <c r="B4151" s="253"/>
      <c r="C4151" s="254"/>
      <c r="D4151" s="234" t="s">
        <v>188</v>
      </c>
      <c r="E4151" s="255" t="s">
        <v>1</v>
      </c>
      <c r="F4151" s="256" t="s">
        <v>586</v>
      </c>
      <c r="G4151" s="254"/>
      <c r="H4151" s="257">
        <v>2.025</v>
      </c>
      <c r="I4151" s="258"/>
      <c r="J4151" s="254"/>
      <c r="K4151" s="254"/>
      <c r="L4151" s="259"/>
      <c r="M4151" s="260"/>
      <c r="N4151" s="261"/>
      <c r="O4151" s="261"/>
      <c r="P4151" s="261"/>
      <c r="Q4151" s="261"/>
      <c r="R4151" s="261"/>
      <c r="S4151" s="261"/>
      <c r="T4151" s="262"/>
      <c r="U4151" s="14"/>
      <c r="V4151" s="14"/>
      <c r="W4151" s="14"/>
      <c r="X4151" s="14"/>
      <c r="Y4151" s="14"/>
      <c r="Z4151" s="14"/>
      <c r="AA4151" s="14"/>
      <c r="AB4151" s="14"/>
      <c r="AC4151" s="14"/>
      <c r="AD4151" s="14"/>
      <c r="AE4151" s="14"/>
      <c r="AT4151" s="263" t="s">
        <v>188</v>
      </c>
      <c r="AU4151" s="263" t="s">
        <v>82</v>
      </c>
      <c r="AV4151" s="14" t="s">
        <v>82</v>
      </c>
      <c r="AW4151" s="14" t="s">
        <v>30</v>
      </c>
      <c r="AX4151" s="14" t="s">
        <v>73</v>
      </c>
      <c r="AY4151" s="263" t="s">
        <v>129</v>
      </c>
    </row>
    <row r="4152" spans="1:51" s="14" customFormat="1" ht="12">
      <c r="A4152" s="14"/>
      <c r="B4152" s="253"/>
      <c r="C4152" s="254"/>
      <c r="D4152" s="234" t="s">
        <v>188</v>
      </c>
      <c r="E4152" s="255" t="s">
        <v>1</v>
      </c>
      <c r="F4152" s="256" t="s">
        <v>587</v>
      </c>
      <c r="G4152" s="254"/>
      <c r="H4152" s="257">
        <v>2.19</v>
      </c>
      <c r="I4152" s="258"/>
      <c r="J4152" s="254"/>
      <c r="K4152" s="254"/>
      <c r="L4152" s="259"/>
      <c r="M4152" s="260"/>
      <c r="N4152" s="261"/>
      <c r="O4152" s="261"/>
      <c r="P4152" s="261"/>
      <c r="Q4152" s="261"/>
      <c r="R4152" s="261"/>
      <c r="S4152" s="261"/>
      <c r="T4152" s="262"/>
      <c r="U4152" s="14"/>
      <c r="V4152" s="14"/>
      <c r="W4152" s="14"/>
      <c r="X4152" s="14"/>
      <c r="Y4152" s="14"/>
      <c r="Z4152" s="14"/>
      <c r="AA4152" s="14"/>
      <c r="AB4152" s="14"/>
      <c r="AC4152" s="14"/>
      <c r="AD4152" s="14"/>
      <c r="AE4152" s="14"/>
      <c r="AT4152" s="263" t="s">
        <v>188</v>
      </c>
      <c r="AU4152" s="263" t="s">
        <v>82</v>
      </c>
      <c r="AV4152" s="14" t="s">
        <v>82</v>
      </c>
      <c r="AW4152" s="14" t="s">
        <v>30</v>
      </c>
      <c r="AX4152" s="14" t="s">
        <v>73</v>
      </c>
      <c r="AY4152" s="263" t="s">
        <v>129</v>
      </c>
    </row>
    <row r="4153" spans="1:51" s="14" customFormat="1" ht="12">
      <c r="A4153" s="14"/>
      <c r="B4153" s="253"/>
      <c r="C4153" s="254"/>
      <c r="D4153" s="234" t="s">
        <v>188</v>
      </c>
      <c r="E4153" s="255" t="s">
        <v>1</v>
      </c>
      <c r="F4153" s="256" t="s">
        <v>580</v>
      </c>
      <c r="G4153" s="254"/>
      <c r="H4153" s="257">
        <v>0.205</v>
      </c>
      <c r="I4153" s="258"/>
      <c r="J4153" s="254"/>
      <c r="K4153" s="254"/>
      <c r="L4153" s="259"/>
      <c r="M4153" s="260"/>
      <c r="N4153" s="261"/>
      <c r="O4153" s="261"/>
      <c r="P4153" s="261"/>
      <c r="Q4153" s="261"/>
      <c r="R4153" s="261"/>
      <c r="S4153" s="261"/>
      <c r="T4153" s="262"/>
      <c r="U4153" s="14"/>
      <c r="V4153" s="14"/>
      <c r="W4153" s="14"/>
      <c r="X4153" s="14"/>
      <c r="Y4153" s="14"/>
      <c r="Z4153" s="14"/>
      <c r="AA4153" s="14"/>
      <c r="AB4153" s="14"/>
      <c r="AC4153" s="14"/>
      <c r="AD4153" s="14"/>
      <c r="AE4153" s="14"/>
      <c r="AT4153" s="263" t="s">
        <v>188</v>
      </c>
      <c r="AU4153" s="263" t="s">
        <v>82</v>
      </c>
      <c r="AV4153" s="14" t="s">
        <v>82</v>
      </c>
      <c r="AW4153" s="14" t="s">
        <v>30</v>
      </c>
      <c r="AX4153" s="14" t="s">
        <v>73</v>
      </c>
      <c r="AY4153" s="263" t="s">
        <v>129</v>
      </c>
    </row>
    <row r="4154" spans="1:51" s="13" customFormat="1" ht="12">
      <c r="A4154" s="13"/>
      <c r="B4154" s="243"/>
      <c r="C4154" s="244"/>
      <c r="D4154" s="234" t="s">
        <v>188</v>
      </c>
      <c r="E4154" s="245" t="s">
        <v>1</v>
      </c>
      <c r="F4154" s="246" t="s">
        <v>380</v>
      </c>
      <c r="G4154" s="244"/>
      <c r="H4154" s="245" t="s">
        <v>1</v>
      </c>
      <c r="I4154" s="247"/>
      <c r="J4154" s="244"/>
      <c r="K4154" s="244"/>
      <c r="L4154" s="248"/>
      <c r="M4154" s="249"/>
      <c r="N4154" s="250"/>
      <c r="O4154" s="250"/>
      <c r="P4154" s="250"/>
      <c r="Q4154" s="250"/>
      <c r="R4154" s="250"/>
      <c r="S4154" s="250"/>
      <c r="T4154" s="251"/>
      <c r="U4154" s="13"/>
      <c r="V4154" s="13"/>
      <c r="W4154" s="13"/>
      <c r="X4154" s="13"/>
      <c r="Y4154" s="13"/>
      <c r="Z4154" s="13"/>
      <c r="AA4154" s="13"/>
      <c r="AB4154" s="13"/>
      <c r="AC4154" s="13"/>
      <c r="AD4154" s="13"/>
      <c r="AE4154" s="13"/>
      <c r="AT4154" s="252" t="s">
        <v>188</v>
      </c>
      <c r="AU4154" s="252" t="s">
        <v>82</v>
      </c>
      <c r="AV4154" s="13" t="s">
        <v>80</v>
      </c>
      <c r="AW4154" s="13" t="s">
        <v>30</v>
      </c>
      <c r="AX4154" s="13" t="s">
        <v>73</v>
      </c>
      <c r="AY4154" s="252" t="s">
        <v>129</v>
      </c>
    </row>
    <row r="4155" spans="1:51" s="14" customFormat="1" ht="12">
      <c r="A4155" s="14"/>
      <c r="B4155" s="253"/>
      <c r="C4155" s="254"/>
      <c r="D4155" s="234" t="s">
        <v>188</v>
      </c>
      <c r="E4155" s="255" t="s">
        <v>1</v>
      </c>
      <c r="F4155" s="256" t="s">
        <v>588</v>
      </c>
      <c r="G4155" s="254"/>
      <c r="H4155" s="257">
        <v>45.292</v>
      </c>
      <c r="I4155" s="258"/>
      <c r="J4155" s="254"/>
      <c r="K4155" s="254"/>
      <c r="L4155" s="259"/>
      <c r="M4155" s="260"/>
      <c r="N4155" s="261"/>
      <c r="O4155" s="261"/>
      <c r="P4155" s="261"/>
      <c r="Q4155" s="261"/>
      <c r="R4155" s="261"/>
      <c r="S4155" s="261"/>
      <c r="T4155" s="262"/>
      <c r="U4155" s="14"/>
      <c r="V4155" s="14"/>
      <c r="W4155" s="14"/>
      <c r="X4155" s="14"/>
      <c r="Y4155" s="14"/>
      <c r="Z4155" s="14"/>
      <c r="AA4155" s="14"/>
      <c r="AB4155" s="14"/>
      <c r="AC4155" s="14"/>
      <c r="AD4155" s="14"/>
      <c r="AE4155" s="14"/>
      <c r="AT4155" s="263" t="s">
        <v>188</v>
      </c>
      <c r="AU4155" s="263" t="s">
        <v>82</v>
      </c>
      <c r="AV4155" s="14" t="s">
        <v>82</v>
      </c>
      <c r="AW4155" s="14" t="s">
        <v>30</v>
      </c>
      <c r="AX4155" s="14" t="s">
        <v>73</v>
      </c>
      <c r="AY4155" s="263" t="s">
        <v>129</v>
      </c>
    </row>
    <row r="4156" spans="1:51" s="14" customFormat="1" ht="12">
      <c r="A4156" s="14"/>
      <c r="B4156" s="253"/>
      <c r="C4156" s="254"/>
      <c r="D4156" s="234" t="s">
        <v>188</v>
      </c>
      <c r="E4156" s="255" t="s">
        <v>1</v>
      </c>
      <c r="F4156" s="256" t="s">
        <v>582</v>
      </c>
      <c r="G4156" s="254"/>
      <c r="H4156" s="257">
        <v>-3.2</v>
      </c>
      <c r="I4156" s="258"/>
      <c r="J4156" s="254"/>
      <c r="K4156" s="254"/>
      <c r="L4156" s="259"/>
      <c r="M4156" s="260"/>
      <c r="N4156" s="261"/>
      <c r="O4156" s="261"/>
      <c r="P4156" s="261"/>
      <c r="Q4156" s="261"/>
      <c r="R4156" s="261"/>
      <c r="S4156" s="261"/>
      <c r="T4156" s="262"/>
      <c r="U4156" s="14"/>
      <c r="V4156" s="14"/>
      <c r="W4156" s="14"/>
      <c r="X4156" s="14"/>
      <c r="Y4156" s="14"/>
      <c r="Z4156" s="14"/>
      <c r="AA4156" s="14"/>
      <c r="AB4156" s="14"/>
      <c r="AC4156" s="14"/>
      <c r="AD4156" s="14"/>
      <c r="AE4156" s="14"/>
      <c r="AT4156" s="263" t="s">
        <v>188</v>
      </c>
      <c r="AU4156" s="263" t="s">
        <v>82</v>
      </c>
      <c r="AV4156" s="14" t="s">
        <v>82</v>
      </c>
      <c r="AW4156" s="14" t="s">
        <v>30</v>
      </c>
      <c r="AX4156" s="14" t="s">
        <v>73</v>
      </c>
      <c r="AY4156" s="263" t="s">
        <v>129</v>
      </c>
    </row>
    <row r="4157" spans="1:51" s="14" customFormat="1" ht="12">
      <c r="A4157" s="14"/>
      <c r="B4157" s="253"/>
      <c r="C4157" s="254"/>
      <c r="D4157" s="234" t="s">
        <v>188</v>
      </c>
      <c r="E4157" s="255" t="s">
        <v>1</v>
      </c>
      <c r="F4157" s="256" t="s">
        <v>585</v>
      </c>
      <c r="G4157" s="254"/>
      <c r="H4157" s="257">
        <v>-3.645</v>
      </c>
      <c r="I4157" s="258"/>
      <c r="J4157" s="254"/>
      <c r="K4157" s="254"/>
      <c r="L4157" s="259"/>
      <c r="M4157" s="260"/>
      <c r="N4157" s="261"/>
      <c r="O4157" s="261"/>
      <c r="P4157" s="261"/>
      <c r="Q4157" s="261"/>
      <c r="R4157" s="261"/>
      <c r="S4157" s="261"/>
      <c r="T4157" s="262"/>
      <c r="U4157" s="14"/>
      <c r="V4157" s="14"/>
      <c r="W4157" s="14"/>
      <c r="X4157" s="14"/>
      <c r="Y4157" s="14"/>
      <c r="Z4157" s="14"/>
      <c r="AA4157" s="14"/>
      <c r="AB4157" s="14"/>
      <c r="AC4157" s="14"/>
      <c r="AD4157" s="14"/>
      <c r="AE4157" s="14"/>
      <c r="AT4157" s="263" t="s">
        <v>188</v>
      </c>
      <c r="AU4157" s="263" t="s">
        <v>82</v>
      </c>
      <c r="AV4157" s="14" t="s">
        <v>82</v>
      </c>
      <c r="AW4157" s="14" t="s">
        <v>30</v>
      </c>
      <c r="AX4157" s="14" t="s">
        <v>73</v>
      </c>
      <c r="AY4157" s="263" t="s">
        <v>129</v>
      </c>
    </row>
    <row r="4158" spans="1:51" s="14" customFormat="1" ht="12">
      <c r="A4158" s="14"/>
      <c r="B4158" s="253"/>
      <c r="C4158" s="254"/>
      <c r="D4158" s="234" t="s">
        <v>188</v>
      </c>
      <c r="E4158" s="255" t="s">
        <v>1</v>
      </c>
      <c r="F4158" s="256" t="s">
        <v>586</v>
      </c>
      <c r="G4158" s="254"/>
      <c r="H4158" s="257">
        <v>2.025</v>
      </c>
      <c r="I4158" s="258"/>
      <c r="J4158" s="254"/>
      <c r="K4158" s="254"/>
      <c r="L4158" s="259"/>
      <c r="M4158" s="260"/>
      <c r="N4158" s="261"/>
      <c r="O4158" s="261"/>
      <c r="P4158" s="261"/>
      <c r="Q4158" s="261"/>
      <c r="R4158" s="261"/>
      <c r="S4158" s="261"/>
      <c r="T4158" s="262"/>
      <c r="U4158" s="14"/>
      <c r="V4158" s="14"/>
      <c r="W4158" s="14"/>
      <c r="X4158" s="14"/>
      <c r="Y4158" s="14"/>
      <c r="Z4158" s="14"/>
      <c r="AA4158" s="14"/>
      <c r="AB4158" s="14"/>
      <c r="AC4158" s="14"/>
      <c r="AD4158" s="14"/>
      <c r="AE4158" s="14"/>
      <c r="AT4158" s="263" t="s">
        <v>188</v>
      </c>
      <c r="AU4158" s="263" t="s">
        <v>82</v>
      </c>
      <c r="AV4158" s="14" t="s">
        <v>82</v>
      </c>
      <c r="AW4158" s="14" t="s">
        <v>30</v>
      </c>
      <c r="AX4158" s="14" t="s">
        <v>73</v>
      </c>
      <c r="AY4158" s="263" t="s">
        <v>129</v>
      </c>
    </row>
    <row r="4159" spans="1:51" s="14" customFormat="1" ht="12">
      <c r="A4159" s="14"/>
      <c r="B4159" s="253"/>
      <c r="C4159" s="254"/>
      <c r="D4159" s="234" t="s">
        <v>188</v>
      </c>
      <c r="E4159" s="255" t="s">
        <v>1</v>
      </c>
      <c r="F4159" s="256" t="s">
        <v>589</v>
      </c>
      <c r="G4159" s="254"/>
      <c r="H4159" s="257">
        <v>2.235</v>
      </c>
      <c r="I4159" s="258"/>
      <c r="J4159" s="254"/>
      <c r="K4159" s="254"/>
      <c r="L4159" s="259"/>
      <c r="M4159" s="260"/>
      <c r="N4159" s="261"/>
      <c r="O4159" s="261"/>
      <c r="P4159" s="261"/>
      <c r="Q4159" s="261"/>
      <c r="R4159" s="261"/>
      <c r="S4159" s="261"/>
      <c r="T4159" s="262"/>
      <c r="U4159" s="14"/>
      <c r="V4159" s="14"/>
      <c r="W4159" s="14"/>
      <c r="X4159" s="14"/>
      <c r="Y4159" s="14"/>
      <c r="Z4159" s="14"/>
      <c r="AA4159" s="14"/>
      <c r="AB4159" s="14"/>
      <c r="AC4159" s="14"/>
      <c r="AD4159" s="14"/>
      <c r="AE4159" s="14"/>
      <c r="AT4159" s="263" t="s">
        <v>188</v>
      </c>
      <c r="AU4159" s="263" t="s">
        <v>82</v>
      </c>
      <c r="AV4159" s="14" t="s">
        <v>82</v>
      </c>
      <c r="AW4159" s="14" t="s">
        <v>30</v>
      </c>
      <c r="AX4159" s="14" t="s">
        <v>73</v>
      </c>
      <c r="AY4159" s="263" t="s">
        <v>129</v>
      </c>
    </row>
    <row r="4160" spans="1:51" s="14" customFormat="1" ht="12">
      <c r="A4160" s="14"/>
      <c r="B4160" s="253"/>
      <c r="C4160" s="254"/>
      <c r="D4160" s="234" t="s">
        <v>188</v>
      </c>
      <c r="E4160" s="255" t="s">
        <v>1</v>
      </c>
      <c r="F4160" s="256" t="s">
        <v>590</v>
      </c>
      <c r="G4160" s="254"/>
      <c r="H4160" s="257">
        <v>0.41</v>
      </c>
      <c r="I4160" s="258"/>
      <c r="J4160" s="254"/>
      <c r="K4160" s="254"/>
      <c r="L4160" s="259"/>
      <c r="M4160" s="260"/>
      <c r="N4160" s="261"/>
      <c r="O4160" s="261"/>
      <c r="P4160" s="261"/>
      <c r="Q4160" s="261"/>
      <c r="R4160" s="261"/>
      <c r="S4160" s="261"/>
      <c r="T4160" s="262"/>
      <c r="U4160" s="14"/>
      <c r="V4160" s="14"/>
      <c r="W4160" s="14"/>
      <c r="X4160" s="14"/>
      <c r="Y4160" s="14"/>
      <c r="Z4160" s="14"/>
      <c r="AA4160" s="14"/>
      <c r="AB4160" s="14"/>
      <c r="AC4160" s="14"/>
      <c r="AD4160" s="14"/>
      <c r="AE4160" s="14"/>
      <c r="AT4160" s="263" t="s">
        <v>188</v>
      </c>
      <c r="AU4160" s="263" t="s">
        <v>82</v>
      </c>
      <c r="AV4160" s="14" t="s">
        <v>82</v>
      </c>
      <c r="AW4160" s="14" t="s">
        <v>30</v>
      </c>
      <c r="AX4160" s="14" t="s">
        <v>73</v>
      </c>
      <c r="AY4160" s="263" t="s">
        <v>129</v>
      </c>
    </row>
    <row r="4161" spans="1:51" s="13" customFormat="1" ht="12">
      <c r="A4161" s="13"/>
      <c r="B4161" s="243"/>
      <c r="C4161" s="244"/>
      <c r="D4161" s="234" t="s">
        <v>188</v>
      </c>
      <c r="E4161" s="245" t="s">
        <v>1</v>
      </c>
      <c r="F4161" s="246" t="s">
        <v>382</v>
      </c>
      <c r="G4161" s="244"/>
      <c r="H4161" s="245" t="s">
        <v>1</v>
      </c>
      <c r="I4161" s="247"/>
      <c r="J4161" s="244"/>
      <c r="K4161" s="244"/>
      <c r="L4161" s="248"/>
      <c r="M4161" s="249"/>
      <c r="N4161" s="250"/>
      <c r="O4161" s="250"/>
      <c r="P4161" s="250"/>
      <c r="Q4161" s="250"/>
      <c r="R4161" s="250"/>
      <c r="S4161" s="250"/>
      <c r="T4161" s="251"/>
      <c r="U4161" s="13"/>
      <c r="V4161" s="13"/>
      <c r="W4161" s="13"/>
      <c r="X4161" s="13"/>
      <c r="Y4161" s="13"/>
      <c r="Z4161" s="13"/>
      <c r="AA4161" s="13"/>
      <c r="AB4161" s="13"/>
      <c r="AC4161" s="13"/>
      <c r="AD4161" s="13"/>
      <c r="AE4161" s="13"/>
      <c r="AT4161" s="252" t="s">
        <v>188</v>
      </c>
      <c r="AU4161" s="252" t="s">
        <v>82</v>
      </c>
      <c r="AV4161" s="13" t="s">
        <v>80</v>
      </c>
      <c r="AW4161" s="13" t="s">
        <v>30</v>
      </c>
      <c r="AX4161" s="13" t="s">
        <v>73</v>
      </c>
      <c r="AY4161" s="252" t="s">
        <v>129</v>
      </c>
    </row>
    <row r="4162" spans="1:51" s="14" customFormat="1" ht="12">
      <c r="A4162" s="14"/>
      <c r="B4162" s="253"/>
      <c r="C4162" s="254"/>
      <c r="D4162" s="234" t="s">
        <v>188</v>
      </c>
      <c r="E4162" s="255" t="s">
        <v>1</v>
      </c>
      <c r="F4162" s="256" t="s">
        <v>591</v>
      </c>
      <c r="G4162" s="254"/>
      <c r="H4162" s="257">
        <v>64.588</v>
      </c>
      <c r="I4162" s="258"/>
      <c r="J4162" s="254"/>
      <c r="K4162" s="254"/>
      <c r="L4162" s="259"/>
      <c r="M4162" s="260"/>
      <c r="N4162" s="261"/>
      <c r="O4162" s="261"/>
      <c r="P4162" s="261"/>
      <c r="Q4162" s="261"/>
      <c r="R4162" s="261"/>
      <c r="S4162" s="261"/>
      <c r="T4162" s="262"/>
      <c r="U4162" s="14"/>
      <c r="V4162" s="14"/>
      <c r="W4162" s="14"/>
      <c r="X4162" s="14"/>
      <c r="Y4162" s="14"/>
      <c r="Z4162" s="14"/>
      <c r="AA4162" s="14"/>
      <c r="AB4162" s="14"/>
      <c r="AC4162" s="14"/>
      <c r="AD4162" s="14"/>
      <c r="AE4162" s="14"/>
      <c r="AT4162" s="263" t="s">
        <v>188</v>
      </c>
      <c r="AU4162" s="263" t="s">
        <v>82</v>
      </c>
      <c r="AV4162" s="14" t="s">
        <v>82</v>
      </c>
      <c r="AW4162" s="14" t="s">
        <v>30</v>
      </c>
      <c r="AX4162" s="14" t="s">
        <v>73</v>
      </c>
      <c r="AY4162" s="263" t="s">
        <v>129</v>
      </c>
    </row>
    <row r="4163" spans="1:51" s="14" customFormat="1" ht="12">
      <c r="A4163" s="14"/>
      <c r="B4163" s="253"/>
      <c r="C4163" s="254"/>
      <c r="D4163" s="234" t="s">
        <v>188</v>
      </c>
      <c r="E4163" s="255" t="s">
        <v>1</v>
      </c>
      <c r="F4163" s="256" t="s">
        <v>564</v>
      </c>
      <c r="G4163" s="254"/>
      <c r="H4163" s="257">
        <v>-1.6</v>
      </c>
      <c r="I4163" s="258"/>
      <c r="J4163" s="254"/>
      <c r="K4163" s="254"/>
      <c r="L4163" s="259"/>
      <c r="M4163" s="260"/>
      <c r="N4163" s="261"/>
      <c r="O4163" s="261"/>
      <c r="P4163" s="261"/>
      <c r="Q4163" s="261"/>
      <c r="R4163" s="261"/>
      <c r="S4163" s="261"/>
      <c r="T4163" s="262"/>
      <c r="U4163" s="14"/>
      <c r="V4163" s="14"/>
      <c r="W4163" s="14"/>
      <c r="X4163" s="14"/>
      <c r="Y4163" s="14"/>
      <c r="Z4163" s="14"/>
      <c r="AA4163" s="14"/>
      <c r="AB4163" s="14"/>
      <c r="AC4163" s="14"/>
      <c r="AD4163" s="14"/>
      <c r="AE4163" s="14"/>
      <c r="AT4163" s="263" t="s">
        <v>188</v>
      </c>
      <c r="AU4163" s="263" t="s">
        <v>82</v>
      </c>
      <c r="AV4163" s="14" t="s">
        <v>82</v>
      </c>
      <c r="AW4163" s="14" t="s">
        <v>30</v>
      </c>
      <c r="AX4163" s="14" t="s">
        <v>73</v>
      </c>
      <c r="AY4163" s="263" t="s">
        <v>129</v>
      </c>
    </row>
    <row r="4164" spans="1:51" s="14" customFormat="1" ht="12">
      <c r="A4164" s="14"/>
      <c r="B4164" s="253"/>
      <c r="C4164" s="254"/>
      <c r="D4164" s="234" t="s">
        <v>188</v>
      </c>
      <c r="E4164" s="255" t="s">
        <v>1</v>
      </c>
      <c r="F4164" s="256" t="s">
        <v>592</v>
      </c>
      <c r="G4164" s="254"/>
      <c r="H4164" s="257">
        <v>-7.29</v>
      </c>
      <c r="I4164" s="258"/>
      <c r="J4164" s="254"/>
      <c r="K4164" s="254"/>
      <c r="L4164" s="259"/>
      <c r="M4164" s="260"/>
      <c r="N4164" s="261"/>
      <c r="O4164" s="261"/>
      <c r="P4164" s="261"/>
      <c r="Q4164" s="261"/>
      <c r="R4164" s="261"/>
      <c r="S4164" s="261"/>
      <c r="T4164" s="262"/>
      <c r="U4164" s="14"/>
      <c r="V4164" s="14"/>
      <c r="W4164" s="14"/>
      <c r="X4164" s="14"/>
      <c r="Y4164" s="14"/>
      <c r="Z4164" s="14"/>
      <c r="AA4164" s="14"/>
      <c r="AB4164" s="14"/>
      <c r="AC4164" s="14"/>
      <c r="AD4164" s="14"/>
      <c r="AE4164" s="14"/>
      <c r="AT4164" s="263" t="s">
        <v>188</v>
      </c>
      <c r="AU4164" s="263" t="s">
        <v>82</v>
      </c>
      <c r="AV4164" s="14" t="s">
        <v>82</v>
      </c>
      <c r="AW4164" s="14" t="s">
        <v>30</v>
      </c>
      <c r="AX4164" s="14" t="s">
        <v>73</v>
      </c>
      <c r="AY4164" s="263" t="s">
        <v>129</v>
      </c>
    </row>
    <row r="4165" spans="1:51" s="14" customFormat="1" ht="12">
      <c r="A4165" s="14"/>
      <c r="B4165" s="253"/>
      <c r="C4165" s="254"/>
      <c r="D4165" s="234" t="s">
        <v>188</v>
      </c>
      <c r="E4165" s="255" t="s">
        <v>1</v>
      </c>
      <c r="F4165" s="256" t="s">
        <v>593</v>
      </c>
      <c r="G4165" s="254"/>
      <c r="H4165" s="257">
        <v>4.05</v>
      </c>
      <c r="I4165" s="258"/>
      <c r="J4165" s="254"/>
      <c r="K4165" s="254"/>
      <c r="L4165" s="259"/>
      <c r="M4165" s="260"/>
      <c r="N4165" s="261"/>
      <c r="O4165" s="261"/>
      <c r="P4165" s="261"/>
      <c r="Q4165" s="261"/>
      <c r="R4165" s="261"/>
      <c r="S4165" s="261"/>
      <c r="T4165" s="262"/>
      <c r="U4165" s="14"/>
      <c r="V4165" s="14"/>
      <c r="W4165" s="14"/>
      <c r="X4165" s="14"/>
      <c r="Y4165" s="14"/>
      <c r="Z4165" s="14"/>
      <c r="AA4165" s="14"/>
      <c r="AB4165" s="14"/>
      <c r="AC4165" s="14"/>
      <c r="AD4165" s="14"/>
      <c r="AE4165" s="14"/>
      <c r="AT4165" s="263" t="s">
        <v>188</v>
      </c>
      <c r="AU4165" s="263" t="s">
        <v>82</v>
      </c>
      <c r="AV4165" s="14" t="s">
        <v>82</v>
      </c>
      <c r="AW4165" s="14" t="s">
        <v>30</v>
      </c>
      <c r="AX4165" s="14" t="s">
        <v>73</v>
      </c>
      <c r="AY4165" s="263" t="s">
        <v>129</v>
      </c>
    </row>
    <row r="4166" spans="1:51" s="14" customFormat="1" ht="12">
      <c r="A4166" s="14"/>
      <c r="B4166" s="253"/>
      <c r="C4166" s="254"/>
      <c r="D4166" s="234" t="s">
        <v>188</v>
      </c>
      <c r="E4166" s="255" t="s">
        <v>1</v>
      </c>
      <c r="F4166" s="256" t="s">
        <v>594</v>
      </c>
      <c r="G4166" s="254"/>
      <c r="H4166" s="257">
        <v>4.47</v>
      </c>
      <c r="I4166" s="258"/>
      <c r="J4166" s="254"/>
      <c r="K4166" s="254"/>
      <c r="L4166" s="259"/>
      <c r="M4166" s="260"/>
      <c r="N4166" s="261"/>
      <c r="O4166" s="261"/>
      <c r="P4166" s="261"/>
      <c r="Q4166" s="261"/>
      <c r="R4166" s="261"/>
      <c r="S4166" s="261"/>
      <c r="T4166" s="262"/>
      <c r="U4166" s="14"/>
      <c r="V4166" s="14"/>
      <c r="W4166" s="14"/>
      <c r="X4166" s="14"/>
      <c r="Y4166" s="14"/>
      <c r="Z4166" s="14"/>
      <c r="AA4166" s="14"/>
      <c r="AB4166" s="14"/>
      <c r="AC4166" s="14"/>
      <c r="AD4166" s="14"/>
      <c r="AE4166" s="14"/>
      <c r="AT4166" s="263" t="s">
        <v>188</v>
      </c>
      <c r="AU4166" s="263" t="s">
        <v>82</v>
      </c>
      <c r="AV4166" s="14" t="s">
        <v>82</v>
      </c>
      <c r="AW4166" s="14" t="s">
        <v>30</v>
      </c>
      <c r="AX4166" s="14" t="s">
        <v>73</v>
      </c>
      <c r="AY4166" s="263" t="s">
        <v>129</v>
      </c>
    </row>
    <row r="4167" spans="1:51" s="14" customFormat="1" ht="12">
      <c r="A4167" s="14"/>
      <c r="B4167" s="253"/>
      <c r="C4167" s="254"/>
      <c r="D4167" s="234" t="s">
        <v>188</v>
      </c>
      <c r="E4167" s="255" t="s">
        <v>1</v>
      </c>
      <c r="F4167" s="256" t="s">
        <v>595</v>
      </c>
      <c r="G4167" s="254"/>
      <c r="H4167" s="257">
        <v>0.82</v>
      </c>
      <c r="I4167" s="258"/>
      <c r="J4167" s="254"/>
      <c r="K4167" s="254"/>
      <c r="L4167" s="259"/>
      <c r="M4167" s="260"/>
      <c r="N4167" s="261"/>
      <c r="O4167" s="261"/>
      <c r="P4167" s="261"/>
      <c r="Q4167" s="261"/>
      <c r="R4167" s="261"/>
      <c r="S4167" s="261"/>
      <c r="T4167" s="262"/>
      <c r="U4167" s="14"/>
      <c r="V4167" s="14"/>
      <c r="W4167" s="14"/>
      <c r="X4167" s="14"/>
      <c r="Y4167" s="14"/>
      <c r="Z4167" s="14"/>
      <c r="AA4167" s="14"/>
      <c r="AB4167" s="14"/>
      <c r="AC4167" s="14"/>
      <c r="AD4167" s="14"/>
      <c r="AE4167" s="14"/>
      <c r="AT4167" s="263" t="s">
        <v>188</v>
      </c>
      <c r="AU4167" s="263" t="s">
        <v>82</v>
      </c>
      <c r="AV4167" s="14" t="s">
        <v>82</v>
      </c>
      <c r="AW4167" s="14" t="s">
        <v>30</v>
      </c>
      <c r="AX4167" s="14" t="s">
        <v>73</v>
      </c>
      <c r="AY4167" s="263" t="s">
        <v>129</v>
      </c>
    </row>
    <row r="4168" spans="1:51" s="13" customFormat="1" ht="12">
      <c r="A4168" s="13"/>
      <c r="B4168" s="243"/>
      <c r="C4168" s="244"/>
      <c r="D4168" s="234" t="s">
        <v>188</v>
      </c>
      <c r="E4168" s="245" t="s">
        <v>1</v>
      </c>
      <c r="F4168" s="246" t="s">
        <v>384</v>
      </c>
      <c r="G4168" s="244"/>
      <c r="H4168" s="245" t="s">
        <v>1</v>
      </c>
      <c r="I4168" s="247"/>
      <c r="J4168" s="244"/>
      <c r="K4168" s="244"/>
      <c r="L4168" s="248"/>
      <c r="M4168" s="249"/>
      <c r="N4168" s="250"/>
      <c r="O4168" s="250"/>
      <c r="P4168" s="250"/>
      <c r="Q4168" s="250"/>
      <c r="R4168" s="250"/>
      <c r="S4168" s="250"/>
      <c r="T4168" s="251"/>
      <c r="U4168" s="13"/>
      <c r="V4168" s="13"/>
      <c r="W4168" s="13"/>
      <c r="X4168" s="13"/>
      <c r="Y4168" s="13"/>
      <c r="Z4168" s="13"/>
      <c r="AA4168" s="13"/>
      <c r="AB4168" s="13"/>
      <c r="AC4168" s="13"/>
      <c r="AD4168" s="13"/>
      <c r="AE4168" s="13"/>
      <c r="AT4168" s="252" t="s">
        <v>188</v>
      </c>
      <c r="AU4168" s="252" t="s">
        <v>82</v>
      </c>
      <c r="AV4168" s="13" t="s">
        <v>80</v>
      </c>
      <c r="AW4168" s="13" t="s">
        <v>30</v>
      </c>
      <c r="AX4168" s="13" t="s">
        <v>73</v>
      </c>
      <c r="AY4168" s="252" t="s">
        <v>129</v>
      </c>
    </row>
    <row r="4169" spans="1:51" s="14" customFormat="1" ht="12">
      <c r="A4169" s="14"/>
      <c r="B4169" s="253"/>
      <c r="C4169" s="254"/>
      <c r="D4169" s="234" t="s">
        <v>188</v>
      </c>
      <c r="E4169" s="255" t="s">
        <v>1</v>
      </c>
      <c r="F4169" s="256" t="s">
        <v>596</v>
      </c>
      <c r="G4169" s="254"/>
      <c r="H4169" s="257">
        <v>64.186</v>
      </c>
      <c r="I4169" s="258"/>
      <c r="J4169" s="254"/>
      <c r="K4169" s="254"/>
      <c r="L4169" s="259"/>
      <c r="M4169" s="260"/>
      <c r="N4169" s="261"/>
      <c r="O4169" s="261"/>
      <c r="P4169" s="261"/>
      <c r="Q4169" s="261"/>
      <c r="R4169" s="261"/>
      <c r="S4169" s="261"/>
      <c r="T4169" s="262"/>
      <c r="U4169" s="14"/>
      <c r="V4169" s="14"/>
      <c r="W4169" s="14"/>
      <c r="X4169" s="14"/>
      <c r="Y4169" s="14"/>
      <c r="Z4169" s="14"/>
      <c r="AA4169" s="14"/>
      <c r="AB4169" s="14"/>
      <c r="AC4169" s="14"/>
      <c r="AD4169" s="14"/>
      <c r="AE4169" s="14"/>
      <c r="AT4169" s="263" t="s">
        <v>188</v>
      </c>
      <c r="AU4169" s="263" t="s">
        <v>82</v>
      </c>
      <c r="AV4169" s="14" t="s">
        <v>82</v>
      </c>
      <c r="AW4169" s="14" t="s">
        <v>30</v>
      </c>
      <c r="AX4169" s="14" t="s">
        <v>73</v>
      </c>
      <c r="AY4169" s="263" t="s">
        <v>129</v>
      </c>
    </row>
    <row r="4170" spans="1:51" s="14" customFormat="1" ht="12">
      <c r="A4170" s="14"/>
      <c r="B4170" s="253"/>
      <c r="C4170" s="254"/>
      <c r="D4170" s="234" t="s">
        <v>188</v>
      </c>
      <c r="E4170" s="255" t="s">
        <v>1</v>
      </c>
      <c r="F4170" s="256" t="s">
        <v>564</v>
      </c>
      <c r="G4170" s="254"/>
      <c r="H4170" s="257">
        <v>-1.6</v>
      </c>
      <c r="I4170" s="258"/>
      <c r="J4170" s="254"/>
      <c r="K4170" s="254"/>
      <c r="L4170" s="259"/>
      <c r="M4170" s="260"/>
      <c r="N4170" s="261"/>
      <c r="O4170" s="261"/>
      <c r="P4170" s="261"/>
      <c r="Q4170" s="261"/>
      <c r="R4170" s="261"/>
      <c r="S4170" s="261"/>
      <c r="T4170" s="262"/>
      <c r="U4170" s="14"/>
      <c r="V4170" s="14"/>
      <c r="W4170" s="14"/>
      <c r="X4170" s="14"/>
      <c r="Y4170" s="14"/>
      <c r="Z4170" s="14"/>
      <c r="AA4170" s="14"/>
      <c r="AB4170" s="14"/>
      <c r="AC4170" s="14"/>
      <c r="AD4170" s="14"/>
      <c r="AE4170" s="14"/>
      <c r="AT4170" s="263" t="s">
        <v>188</v>
      </c>
      <c r="AU4170" s="263" t="s">
        <v>82</v>
      </c>
      <c r="AV4170" s="14" t="s">
        <v>82</v>
      </c>
      <c r="AW4170" s="14" t="s">
        <v>30</v>
      </c>
      <c r="AX4170" s="14" t="s">
        <v>73</v>
      </c>
      <c r="AY4170" s="263" t="s">
        <v>129</v>
      </c>
    </row>
    <row r="4171" spans="1:51" s="14" customFormat="1" ht="12">
      <c r="A4171" s="14"/>
      <c r="B4171" s="253"/>
      <c r="C4171" s="254"/>
      <c r="D4171" s="234" t="s">
        <v>188</v>
      </c>
      <c r="E4171" s="255" t="s">
        <v>1</v>
      </c>
      <c r="F4171" s="256" t="s">
        <v>597</v>
      </c>
      <c r="G4171" s="254"/>
      <c r="H4171" s="257">
        <v>-5.468</v>
      </c>
      <c r="I4171" s="258"/>
      <c r="J4171" s="254"/>
      <c r="K4171" s="254"/>
      <c r="L4171" s="259"/>
      <c r="M4171" s="260"/>
      <c r="N4171" s="261"/>
      <c r="O4171" s="261"/>
      <c r="P4171" s="261"/>
      <c r="Q4171" s="261"/>
      <c r="R4171" s="261"/>
      <c r="S4171" s="261"/>
      <c r="T4171" s="262"/>
      <c r="U4171" s="14"/>
      <c r="V4171" s="14"/>
      <c r="W4171" s="14"/>
      <c r="X4171" s="14"/>
      <c r="Y4171" s="14"/>
      <c r="Z4171" s="14"/>
      <c r="AA4171" s="14"/>
      <c r="AB4171" s="14"/>
      <c r="AC4171" s="14"/>
      <c r="AD4171" s="14"/>
      <c r="AE4171" s="14"/>
      <c r="AT4171" s="263" t="s">
        <v>188</v>
      </c>
      <c r="AU4171" s="263" t="s">
        <v>82</v>
      </c>
      <c r="AV4171" s="14" t="s">
        <v>82</v>
      </c>
      <c r="AW4171" s="14" t="s">
        <v>30</v>
      </c>
      <c r="AX4171" s="14" t="s">
        <v>73</v>
      </c>
      <c r="AY4171" s="263" t="s">
        <v>129</v>
      </c>
    </row>
    <row r="4172" spans="1:51" s="14" customFormat="1" ht="12">
      <c r="A4172" s="14"/>
      <c r="B4172" s="253"/>
      <c r="C4172" s="254"/>
      <c r="D4172" s="234" t="s">
        <v>188</v>
      </c>
      <c r="E4172" s="255" t="s">
        <v>1</v>
      </c>
      <c r="F4172" s="256" t="s">
        <v>598</v>
      </c>
      <c r="G4172" s="254"/>
      <c r="H4172" s="257">
        <v>3.038</v>
      </c>
      <c r="I4172" s="258"/>
      <c r="J4172" s="254"/>
      <c r="K4172" s="254"/>
      <c r="L4172" s="259"/>
      <c r="M4172" s="260"/>
      <c r="N4172" s="261"/>
      <c r="O4172" s="261"/>
      <c r="P4172" s="261"/>
      <c r="Q4172" s="261"/>
      <c r="R4172" s="261"/>
      <c r="S4172" s="261"/>
      <c r="T4172" s="262"/>
      <c r="U4172" s="14"/>
      <c r="V4172" s="14"/>
      <c r="W4172" s="14"/>
      <c r="X4172" s="14"/>
      <c r="Y4172" s="14"/>
      <c r="Z4172" s="14"/>
      <c r="AA4172" s="14"/>
      <c r="AB4172" s="14"/>
      <c r="AC4172" s="14"/>
      <c r="AD4172" s="14"/>
      <c r="AE4172" s="14"/>
      <c r="AT4172" s="263" t="s">
        <v>188</v>
      </c>
      <c r="AU4172" s="263" t="s">
        <v>82</v>
      </c>
      <c r="AV4172" s="14" t="s">
        <v>82</v>
      </c>
      <c r="AW4172" s="14" t="s">
        <v>30</v>
      </c>
      <c r="AX4172" s="14" t="s">
        <v>73</v>
      </c>
      <c r="AY4172" s="263" t="s">
        <v>129</v>
      </c>
    </row>
    <row r="4173" spans="1:51" s="14" customFormat="1" ht="12">
      <c r="A4173" s="14"/>
      <c r="B4173" s="253"/>
      <c r="C4173" s="254"/>
      <c r="D4173" s="234" t="s">
        <v>188</v>
      </c>
      <c r="E4173" s="255" t="s">
        <v>1</v>
      </c>
      <c r="F4173" s="256" t="s">
        <v>599</v>
      </c>
      <c r="G4173" s="254"/>
      <c r="H4173" s="257">
        <v>3.938</v>
      </c>
      <c r="I4173" s="258"/>
      <c r="J4173" s="254"/>
      <c r="K4173" s="254"/>
      <c r="L4173" s="259"/>
      <c r="M4173" s="260"/>
      <c r="N4173" s="261"/>
      <c r="O4173" s="261"/>
      <c r="P4173" s="261"/>
      <c r="Q4173" s="261"/>
      <c r="R4173" s="261"/>
      <c r="S4173" s="261"/>
      <c r="T4173" s="262"/>
      <c r="U4173" s="14"/>
      <c r="V4173" s="14"/>
      <c r="W4173" s="14"/>
      <c r="X4173" s="14"/>
      <c r="Y4173" s="14"/>
      <c r="Z4173" s="14"/>
      <c r="AA4173" s="14"/>
      <c r="AB4173" s="14"/>
      <c r="AC4173" s="14"/>
      <c r="AD4173" s="14"/>
      <c r="AE4173" s="14"/>
      <c r="AT4173" s="263" t="s">
        <v>188</v>
      </c>
      <c r="AU4173" s="263" t="s">
        <v>82</v>
      </c>
      <c r="AV4173" s="14" t="s">
        <v>82</v>
      </c>
      <c r="AW4173" s="14" t="s">
        <v>30</v>
      </c>
      <c r="AX4173" s="14" t="s">
        <v>73</v>
      </c>
      <c r="AY4173" s="263" t="s">
        <v>129</v>
      </c>
    </row>
    <row r="4174" spans="1:51" s="14" customFormat="1" ht="12">
      <c r="A4174" s="14"/>
      <c r="B4174" s="253"/>
      <c r="C4174" s="254"/>
      <c r="D4174" s="234" t="s">
        <v>188</v>
      </c>
      <c r="E4174" s="255" t="s">
        <v>1</v>
      </c>
      <c r="F4174" s="256" t="s">
        <v>600</v>
      </c>
      <c r="G4174" s="254"/>
      <c r="H4174" s="257">
        <v>0.615</v>
      </c>
      <c r="I4174" s="258"/>
      <c r="J4174" s="254"/>
      <c r="K4174" s="254"/>
      <c r="L4174" s="259"/>
      <c r="M4174" s="260"/>
      <c r="N4174" s="261"/>
      <c r="O4174" s="261"/>
      <c r="P4174" s="261"/>
      <c r="Q4174" s="261"/>
      <c r="R4174" s="261"/>
      <c r="S4174" s="261"/>
      <c r="T4174" s="262"/>
      <c r="U4174" s="14"/>
      <c r="V4174" s="14"/>
      <c r="W4174" s="14"/>
      <c r="X4174" s="14"/>
      <c r="Y4174" s="14"/>
      <c r="Z4174" s="14"/>
      <c r="AA4174" s="14"/>
      <c r="AB4174" s="14"/>
      <c r="AC4174" s="14"/>
      <c r="AD4174" s="14"/>
      <c r="AE4174" s="14"/>
      <c r="AT4174" s="263" t="s">
        <v>188</v>
      </c>
      <c r="AU4174" s="263" t="s">
        <v>82</v>
      </c>
      <c r="AV4174" s="14" t="s">
        <v>82</v>
      </c>
      <c r="AW4174" s="14" t="s">
        <v>30</v>
      </c>
      <c r="AX4174" s="14" t="s">
        <v>73</v>
      </c>
      <c r="AY4174" s="263" t="s">
        <v>129</v>
      </c>
    </row>
    <row r="4175" spans="1:51" s="13" customFormat="1" ht="12">
      <c r="A4175" s="13"/>
      <c r="B4175" s="243"/>
      <c r="C4175" s="244"/>
      <c r="D4175" s="234" t="s">
        <v>188</v>
      </c>
      <c r="E4175" s="245" t="s">
        <v>1</v>
      </c>
      <c r="F4175" s="246" t="s">
        <v>386</v>
      </c>
      <c r="G4175" s="244"/>
      <c r="H4175" s="245" t="s">
        <v>1</v>
      </c>
      <c r="I4175" s="247"/>
      <c r="J4175" s="244"/>
      <c r="K4175" s="244"/>
      <c r="L4175" s="248"/>
      <c r="M4175" s="249"/>
      <c r="N4175" s="250"/>
      <c r="O4175" s="250"/>
      <c r="P4175" s="250"/>
      <c r="Q4175" s="250"/>
      <c r="R4175" s="250"/>
      <c r="S4175" s="250"/>
      <c r="T4175" s="251"/>
      <c r="U4175" s="13"/>
      <c r="V4175" s="13"/>
      <c r="W4175" s="13"/>
      <c r="X4175" s="13"/>
      <c r="Y4175" s="13"/>
      <c r="Z4175" s="13"/>
      <c r="AA4175" s="13"/>
      <c r="AB4175" s="13"/>
      <c r="AC4175" s="13"/>
      <c r="AD4175" s="13"/>
      <c r="AE4175" s="13"/>
      <c r="AT4175" s="252" t="s">
        <v>188</v>
      </c>
      <c r="AU4175" s="252" t="s">
        <v>82</v>
      </c>
      <c r="AV4175" s="13" t="s">
        <v>80</v>
      </c>
      <c r="AW4175" s="13" t="s">
        <v>30</v>
      </c>
      <c r="AX4175" s="13" t="s">
        <v>73</v>
      </c>
      <c r="AY4175" s="252" t="s">
        <v>129</v>
      </c>
    </row>
    <row r="4176" spans="1:51" s="14" customFormat="1" ht="12">
      <c r="A4176" s="14"/>
      <c r="B4176" s="253"/>
      <c r="C4176" s="254"/>
      <c r="D4176" s="234" t="s">
        <v>188</v>
      </c>
      <c r="E4176" s="255" t="s">
        <v>1</v>
      </c>
      <c r="F4176" s="256" t="s">
        <v>588</v>
      </c>
      <c r="G4176" s="254"/>
      <c r="H4176" s="257">
        <v>45.292</v>
      </c>
      <c r="I4176" s="258"/>
      <c r="J4176" s="254"/>
      <c r="K4176" s="254"/>
      <c r="L4176" s="259"/>
      <c r="M4176" s="260"/>
      <c r="N4176" s="261"/>
      <c r="O4176" s="261"/>
      <c r="P4176" s="261"/>
      <c r="Q4176" s="261"/>
      <c r="R4176" s="261"/>
      <c r="S4176" s="261"/>
      <c r="T4176" s="262"/>
      <c r="U4176" s="14"/>
      <c r="V4176" s="14"/>
      <c r="W4176" s="14"/>
      <c r="X4176" s="14"/>
      <c r="Y4176" s="14"/>
      <c r="Z4176" s="14"/>
      <c r="AA4176" s="14"/>
      <c r="AB4176" s="14"/>
      <c r="AC4176" s="14"/>
      <c r="AD4176" s="14"/>
      <c r="AE4176" s="14"/>
      <c r="AT4176" s="263" t="s">
        <v>188</v>
      </c>
      <c r="AU4176" s="263" t="s">
        <v>82</v>
      </c>
      <c r="AV4176" s="14" t="s">
        <v>82</v>
      </c>
      <c r="AW4176" s="14" t="s">
        <v>30</v>
      </c>
      <c r="AX4176" s="14" t="s">
        <v>73</v>
      </c>
      <c r="AY4176" s="263" t="s">
        <v>129</v>
      </c>
    </row>
    <row r="4177" spans="1:51" s="14" customFormat="1" ht="12">
      <c r="A4177" s="14"/>
      <c r="B4177" s="253"/>
      <c r="C4177" s="254"/>
      <c r="D4177" s="234" t="s">
        <v>188</v>
      </c>
      <c r="E4177" s="255" t="s">
        <v>1</v>
      </c>
      <c r="F4177" s="256" t="s">
        <v>564</v>
      </c>
      <c r="G4177" s="254"/>
      <c r="H4177" s="257">
        <v>-1.6</v>
      </c>
      <c r="I4177" s="258"/>
      <c r="J4177" s="254"/>
      <c r="K4177" s="254"/>
      <c r="L4177" s="259"/>
      <c r="M4177" s="260"/>
      <c r="N4177" s="261"/>
      <c r="O4177" s="261"/>
      <c r="P4177" s="261"/>
      <c r="Q4177" s="261"/>
      <c r="R4177" s="261"/>
      <c r="S4177" s="261"/>
      <c r="T4177" s="262"/>
      <c r="U4177" s="14"/>
      <c r="V4177" s="14"/>
      <c r="W4177" s="14"/>
      <c r="X4177" s="14"/>
      <c r="Y4177" s="14"/>
      <c r="Z4177" s="14"/>
      <c r="AA4177" s="14"/>
      <c r="AB4177" s="14"/>
      <c r="AC4177" s="14"/>
      <c r="AD4177" s="14"/>
      <c r="AE4177" s="14"/>
      <c r="AT4177" s="263" t="s">
        <v>188</v>
      </c>
      <c r="AU4177" s="263" t="s">
        <v>82</v>
      </c>
      <c r="AV4177" s="14" t="s">
        <v>82</v>
      </c>
      <c r="AW4177" s="14" t="s">
        <v>30</v>
      </c>
      <c r="AX4177" s="14" t="s">
        <v>73</v>
      </c>
      <c r="AY4177" s="263" t="s">
        <v>129</v>
      </c>
    </row>
    <row r="4178" spans="1:51" s="14" customFormat="1" ht="12">
      <c r="A4178" s="14"/>
      <c r="B4178" s="253"/>
      <c r="C4178" s="254"/>
      <c r="D4178" s="234" t="s">
        <v>188</v>
      </c>
      <c r="E4178" s="255" t="s">
        <v>1</v>
      </c>
      <c r="F4178" s="256" t="s">
        <v>585</v>
      </c>
      <c r="G4178" s="254"/>
      <c r="H4178" s="257">
        <v>-3.645</v>
      </c>
      <c r="I4178" s="258"/>
      <c r="J4178" s="254"/>
      <c r="K4178" s="254"/>
      <c r="L4178" s="259"/>
      <c r="M4178" s="260"/>
      <c r="N4178" s="261"/>
      <c r="O4178" s="261"/>
      <c r="P4178" s="261"/>
      <c r="Q4178" s="261"/>
      <c r="R4178" s="261"/>
      <c r="S4178" s="261"/>
      <c r="T4178" s="262"/>
      <c r="U4178" s="14"/>
      <c r="V4178" s="14"/>
      <c r="W4178" s="14"/>
      <c r="X4178" s="14"/>
      <c r="Y4178" s="14"/>
      <c r="Z4178" s="14"/>
      <c r="AA4178" s="14"/>
      <c r="AB4178" s="14"/>
      <c r="AC4178" s="14"/>
      <c r="AD4178" s="14"/>
      <c r="AE4178" s="14"/>
      <c r="AT4178" s="263" t="s">
        <v>188</v>
      </c>
      <c r="AU4178" s="263" t="s">
        <v>82</v>
      </c>
      <c r="AV4178" s="14" t="s">
        <v>82</v>
      </c>
      <c r="AW4178" s="14" t="s">
        <v>30</v>
      </c>
      <c r="AX4178" s="14" t="s">
        <v>73</v>
      </c>
      <c r="AY4178" s="263" t="s">
        <v>129</v>
      </c>
    </row>
    <row r="4179" spans="1:51" s="14" customFormat="1" ht="12">
      <c r="A4179" s="14"/>
      <c r="B4179" s="253"/>
      <c r="C4179" s="254"/>
      <c r="D4179" s="234" t="s">
        <v>188</v>
      </c>
      <c r="E4179" s="255" t="s">
        <v>1</v>
      </c>
      <c r="F4179" s="256" t="s">
        <v>586</v>
      </c>
      <c r="G4179" s="254"/>
      <c r="H4179" s="257">
        <v>2.025</v>
      </c>
      <c r="I4179" s="258"/>
      <c r="J4179" s="254"/>
      <c r="K4179" s="254"/>
      <c r="L4179" s="259"/>
      <c r="M4179" s="260"/>
      <c r="N4179" s="261"/>
      <c r="O4179" s="261"/>
      <c r="P4179" s="261"/>
      <c r="Q4179" s="261"/>
      <c r="R4179" s="261"/>
      <c r="S4179" s="261"/>
      <c r="T4179" s="262"/>
      <c r="U4179" s="14"/>
      <c r="V4179" s="14"/>
      <c r="W4179" s="14"/>
      <c r="X4179" s="14"/>
      <c r="Y4179" s="14"/>
      <c r="Z4179" s="14"/>
      <c r="AA4179" s="14"/>
      <c r="AB4179" s="14"/>
      <c r="AC4179" s="14"/>
      <c r="AD4179" s="14"/>
      <c r="AE4179" s="14"/>
      <c r="AT4179" s="263" t="s">
        <v>188</v>
      </c>
      <c r="AU4179" s="263" t="s">
        <v>82</v>
      </c>
      <c r="AV4179" s="14" t="s">
        <v>82</v>
      </c>
      <c r="AW4179" s="14" t="s">
        <v>30</v>
      </c>
      <c r="AX4179" s="14" t="s">
        <v>73</v>
      </c>
      <c r="AY4179" s="263" t="s">
        <v>129</v>
      </c>
    </row>
    <row r="4180" spans="1:51" s="14" customFormat="1" ht="12">
      <c r="A4180" s="14"/>
      <c r="B4180" s="253"/>
      <c r="C4180" s="254"/>
      <c r="D4180" s="234" t="s">
        <v>188</v>
      </c>
      <c r="E4180" s="255" t="s">
        <v>1</v>
      </c>
      <c r="F4180" s="256" t="s">
        <v>589</v>
      </c>
      <c r="G4180" s="254"/>
      <c r="H4180" s="257">
        <v>2.235</v>
      </c>
      <c r="I4180" s="258"/>
      <c r="J4180" s="254"/>
      <c r="K4180" s="254"/>
      <c r="L4180" s="259"/>
      <c r="M4180" s="260"/>
      <c r="N4180" s="261"/>
      <c r="O4180" s="261"/>
      <c r="P4180" s="261"/>
      <c r="Q4180" s="261"/>
      <c r="R4180" s="261"/>
      <c r="S4180" s="261"/>
      <c r="T4180" s="262"/>
      <c r="U4180" s="14"/>
      <c r="V4180" s="14"/>
      <c r="W4180" s="14"/>
      <c r="X4180" s="14"/>
      <c r="Y4180" s="14"/>
      <c r="Z4180" s="14"/>
      <c r="AA4180" s="14"/>
      <c r="AB4180" s="14"/>
      <c r="AC4180" s="14"/>
      <c r="AD4180" s="14"/>
      <c r="AE4180" s="14"/>
      <c r="AT4180" s="263" t="s">
        <v>188</v>
      </c>
      <c r="AU4180" s="263" t="s">
        <v>82</v>
      </c>
      <c r="AV4180" s="14" t="s">
        <v>82</v>
      </c>
      <c r="AW4180" s="14" t="s">
        <v>30</v>
      </c>
      <c r="AX4180" s="14" t="s">
        <v>73</v>
      </c>
      <c r="AY4180" s="263" t="s">
        <v>129</v>
      </c>
    </row>
    <row r="4181" spans="1:51" s="14" customFormat="1" ht="12">
      <c r="A4181" s="14"/>
      <c r="B4181" s="253"/>
      <c r="C4181" s="254"/>
      <c r="D4181" s="234" t="s">
        <v>188</v>
      </c>
      <c r="E4181" s="255" t="s">
        <v>1</v>
      </c>
      <c r="F4181" s="256" t="s">
        <v>580</v>
      </c>
      <c r="G4181" s="254"/>
      <c r="H4181" s="257">
        <v>0.205</v>
      </c>
      <c r="I4181" s="258"/>
      <c r="J4181" s="254"/>
      <c r="K4181" s="254"/>
      <c r="L4181" s="259"/>
      <c r="M4181" s="260"/>
      <c r="N4181" s="261"/>
      <c r="O4181" s="261"/>
      <c r="P4181" s="261"/>
      <c r="Q4181" s="261"/>
      <c r="R4181" s="261"/>
      <c r="S4181" s="261"/>
      <c r="T4181" s="262"/>
      <c r="U4181" s="14"/>
      <c r="V4181" s="14"/>
      <c r="W4181" s="14"/>
      <c r="X4181" s="14"/>
      <c r="Y4181" s="14"/>
      <c r="Z4181" s="14"/>
      <c r="AA4181" s="14"/>
      <c r="AB4181" s="14"/>
      <c r="AC4181" s="14"/>
      <c r="AD4181" s="14"/>
      <c r="AE4181" s="14"/>
      <c r="AT4181" s="263" t="s">
        <v>188</v>
      </c>
      <c r="AU4181" s="263" t="s">
        <v>82</v>
      </c>
      <c r="AV4181" s="14" t="s">
        <v>82</v>
      </c>
      <c r="AW4181" s="14" t="s">
        <v>30</v>
      </c>
      <c r="AX4181" s="14" t="s">
        <v>73</v>
      </c>
      <c r="AY4181" s="263" t="s">
        <v>129</v>
      </c>
    </row>
    <row r="4182" spans="1:51" s="13" customFormat="1" ht="12">
      <c r="A4182" s="13"/>
      <c r="B4182" s="243"/>
      <c r="C4182" s="244"/>
      <c r="D4182" s="234" t="s">
        <v>188</v>
      </c>
      <c r="E4182" s="245" t="s">
        <v>1</v>
      </c>
      <c r="F4182" s="246" t="s">
        <v>387</v>
      </c>
      <c r="G4182" s="244"/>
      <c r="H4182" s="245" t="s">
        <v>1</v>
      </c>
      <c r="I4182" s="247"/>
      <c r="J4182" s="244"/>
      <c r="K4182" s="244"/>
      <c r="L4182" s="248"/>
      <c r="M4182" s="249"/>
      <c r="N4182" s="250"/>
      <c r="O4182" s="250"/>
      <c r="P4182" s="250"/>
      <c r="Q4182" s="250"/>
      <c r="R4182" s="250"/>
      <c r="S4182" s="250"/>
      <c r="T4182" s="251"/>
      <c r="U4182" s="13"/>
      <c r="V4182" s="13"/>
      <c r="W4182" s="13"/>
      <c r="X4182" s="13"/>
      <c r="Y4182" s="13"/>
      <c r="Z4182" s="13"/>
      <c r="AA4182" s="13"/>
      <c r="AB4182" s="13"/>
      <c r="AC4182" s="13"/>
      <c r="AD4182" s="13"/>
      <c r="AE4182" s="13"/>
      <c r="AT4182" s="252" t="s">
        <v>188</v>
      </c>
      <c r="AU4182" s="252" t="s">
        <v>82</v>
      </c>
      <c r="AV4182" s="13" t="s">
        <v>80</v>
      </c>
      <c r="AW4182" s="13" t="s">
        <v>30</v>
      </c>
      <c r="AX4182" s="13" t="s">
        <v>73</v>
      </c>
      <c r="AY4182" s="252" t="s">
        <v>129</v>
      </c>
    </row>
    <row r="4183" spans="1:51" s="14" customFormat="1" ht="12">
      <c r="A4183" s="14"/>
      <c r="B4183" s="253"/>
      <c r="C4183" s="254"/>
      <c r="D4183" s="234" t="s">
        <v>188</v>
      </c>
      <c r="E4183" s="255" t="s">
        <v>1</v>
      </c>
      <c r="F4183" s="256" t="s">
        <v>588</v>
      </c>
      <c r="G4183" s="254"/>
      <c r="H4183" s="257">
        <v>45.292</v>
      </c>
      <c r="I4183" s="258"/>
      <c r="J4183" s="254"/>
      <c r="K4183" s="254"/>
      <c r="L4183" s="259"/>
      <c r="M4183" s="260"/>
      <c r="N4183" s="261"/>
      <c r="O4183" s="261"/>
      <c r="P4183" s="261"/>
      <c r="Q4183" s="261"/>
      <c r="R4183" s="261"/>
      <c r="S4183" s="261"/>
      <c r="T4183" s="262"/>
      <c r="U4183" s="14"/>
      <c r="V4183" s="14"/>
      <c r="W4183" s="14"/>
      <c r="X4183" s="14"/>
      <c r="Y4183" s="14"/>
      <c r="Z4183" s="14"/>
      <c r="AA4183" s="14"/>
      <c r="AB4183" s="14"/>
      <c r="AC4183" s="14"/>
      <c r="AD4183" s="14"/>
      <c r="AE4183" s="14"/>
      <c r="AT4183" s="263" t="s">
        <v>188</v>
      </c>
      <c r="AU4183" s="263" t="s">
        <v>82</v>
      </c>
      <c r="AV4183" s="14" t="s">
        <v>82</v>
      </c>
      <c r="AW4183" s="14" t="s">
        <v>30</v>
      </c>
      <c r="AX4183" s="14" t="s">
        <v>73</v>
      </c>
      <c r="AY4183" s="263" t="s">
        <v>129</v>
      </c>
    </row>
    <row r="4184" spans="1:51" s="14" customFormat="1" ht="12">
      <c r="A4184" s="14"/>
      <c r="B4184" s="253"/>
      <c r="C4184" s="254"/>
      <c r="D4184" s="234" t="s">
        <v>188</v>
      </c>
      <c r="E4184" s="255" t="s">
        <v>1</v>
      </c>
      <c r="F4184" s="256" t="s">
        <v>564</v>
      </c>
      <c r="G4184" s="254"/>
      <c r="H4184" s="257">
        <v>-1.6</v>
      </c>
      <c r="I4184" s="258"/>
      <c r="J4184" s="254"/>
      <c r="K4184" s="254"/>
      <c r="L4184" s="259"/>
      <c r="M4184" s="260"/>
      <c r="N4184" s="261"/>
      <c r="O4184" s="261"/>
      <c r="P4184" s="261"/>
      <c r="Q4184" s="261"/>
      <c r="R4184" s="261"/>
      <c r="S4184" s="261"/>
      <c r="T4184" s="262"/>
      <c r="U4184" s="14"/>
      <c r="V4184" s="14"/>
      <c r="W4184" s="14"/>
      <c r="X4184" s="14"/>
      <c r="Y4184" s="14"/>
      <c r="Z4184" s="14"/>
      <c r="AA4184" s="14"/>
      <c r="AB4184" s="14"/>
      <c r="AC4184" s="14"/>
      <c r="AD4184" s="14"/>
      <c r="AE4184" s="14"/>
      <c r="AT4184" s="263" t="s">
        <v>188</v>
      </c>
      <c r="AU4184" s="263" t="s">
        <v>82</v>
      </c>
      <c r="AV4184" s="14" t="s">
        <v>82</v>
      </c>
      <c r="AW4184" s="14" t="s">
        <v>30</v>
      </c>
      <c r="AX4184" s="14" t="s">
        <v>73</v>
      </c>
      <c r="AY4184" s="263" t="s">
        <v>129</v>
      </c>
    </row>
    <row r="4185" spans="1:51" s="14" customFormat="1" ht="12">
      <c r="A4185" s="14"/>
      <c r="B4185" s="253"/>
      <c r="C4185" s="254"/>
      <c r="D4185" s="234" t="s">
        <v>188</v>
      </c>
      <c r="E4185" s="255" t="s">
        <v>1</v>
      </c>
      <c r="F4185" s="256" t="s">
        <v>585</v>
      </c>
      <c r="G4185" s="254"/>
      <c r="H4185" s="257">
        <v>-3.645</v>
      </c>
      <c r="I4185" s="258"/>
      <c r="J4185" s="254"/>
      <c r="K4185" s="254"/>
      <c r="L4185" s="259"/>
      <c r="M4185" s="260"/>
      <c r="N4185" s="261"/>
      <c r="O4185" s="261"/>
      <c r="P4185" s="261"/>
      <c r="Q4185" s="261"/>
      <c r="R4185" s="261"/>
      <c r="S4185" s="261"/>
      <c r="T4185" s="262"/>
      <c r="U4185" s="14"/>
      <c r="V4185" s="14"/>
      <c r="W4185" s="14"/>
      <c r="X4185" s="14"/>
      <c r="Y4185" s="14"/>
      <c r="Z4185" s="14"/>
      <c r="AA4185" s="14"/>
      <c r="AB4185" s="14"/>
      <c r="AC4185" s="14"/>
      <c r="AD4185" s="14"/>
      <c r="AE4185" s="14"/>
      <c r="AT4185" s="263" t="s">
        <v>188</v>
      </c>
      <c r="AU4185" s="263" t="s">
        <v>82</v>
      </c>
      <c r="AV4185" s="14" t="s">
        <v>82</v>
      </c>
      <c r="AW4185" s="14" t="s">
        <v>30</v>
      </c>
      <c r="AX4185" s="14" t="s">
        <v>73</v>
      </c>
      <c r="AY4185" s="263" t="s">
        <v>129</v>
      </c>
    </row>
    <row r="4186" spans="1:51" s="14" customFormat="1" ht="12">
      <c r="A4186" s="14"/>
      <c r="B4186" s="253"/>
      <c r="C4186" s="254"/>
      <c r="D4186" s="234" t="s">
        <v>188</v>
      </c>
      <c r="E4186" s="255" t="s">
        <v>1</v>
      </c>
      <c r="F4186" s="256" t="s">
        <v>586</v>
      </c>
      <c r="G4186" s="254"/>
      <c r="H4186" s="257">
        <v>2.025</v>
      </c>
      <c r="I4186" s="258"/>
      <c r="J4186" s="254"/>
      <c r="K4186" s="254"/>
      <c r="L4186" s="259"/>
      <c r="M4186" s="260"/>
      <c r="N4186" s="261"/>
      <c r="O4186" s="261"/>
      <c r="P4186" s="261"/>
      <c r="Q4186" s="261"/>
      <c r="R4186" s="261"/>
      <c r="S4186" s="261"/>
      <c r="T4186" s="262"/>
      <c r="U4186" s="14"/>
      <c r="V4186" s="14"/>
      <c r="W4186" s="14"/>
      <c r="X4186" s="14"/>
      <c r="Y4186" s="14"/>
      <c r="Z4186" s="14"/>
      <c r="AA4186" s="14"/>
      <c r="AB4186" s="14"/>
      <c r="AC4186" s="14"/>
      <c r="AD4186" s="14"/>
      <c r="AE4186" s="14"/>
      <c r="AT4186" s="263" t="s">
        <v>188</v>
      </c>
      <c r="AU4186" s="263" t="s">
        <v>82</v>
      </c>
      <c r="AV4186" s="14" t="s">
        <v>82</v>
      </c>
      <c r="AW4186" s="14" t="s">
        <v>30</v>
      </c>
      <c r="AX4186" s="14" t="s">
        <v>73</v>
      </c>
      <c r="AY4186" s="263" t="s">
        <v>129</v>
      </c>
    </row>
    <row r="4187" spans="1:51" s="14" customFormat="1" ht="12">
      <c r="A4187" s="14"/>
      <c r="B4187" s="253"/>
      <c r="C4187" s="254"/>
      <c r="D4187" s="234" t="s">
        <v>188</v>
      </c>
      <c r="E4187" s="255" t="s">
        <v>1</v>
      </c>
      <c r="F4187" s="256" t="s">
        <v>601</v>
      </c>
      <c r="G4187" s="254"/>
      <c r="H4187" s="257">
        <v>2.213</v>
      </c>
      <c r="I4187" s="258"/>
      <c r="J4187" s="254"/>
      <c r="K4187" s="254"/>
      <c r="L4187" s="259"/>
      <c r="M4187" s="260"/>
      <c r="N4187" s="261"/>
      <c r="O4187" s="261"/>
      <c r="P4187" s="261"/>
      <c r="Q4187" s="261"/>
      <c r="R4187" s="261"/>
      <c r="S4187" s="261"/>
      <c r="T4187" s="262"/>
      <c r="U4187" s="14"/>
      <c r="V4187" s="14"/>
      <c r="W4187" s="14"/>
      <c r="X4187" s="14"/>
      <c r="Y4187" s="14"/>
      <c r="Z4187" s="14"/>
      <c r="AA4187" s="14"/>
      <c r="AB4187" s="14"/>
      <c r="AC4187" s="14"/>
      <c r="AD4187" s="14"/>
      <c r="AE4187" s="14"/>
      <c r="AT4187" s="263" t="s">
        <v>188</v>
      </c>
      <c r="AU4187" s="263" t="s">
        <v>82</v>
      </c>
      <c r="AV4187" s="14" t="s">
        <v>82</v>
      </c>
      <c r="AW4187" s="14" t="s">
        <v>30</v>
      </c>
      <c r="AX4187" s="14" t="s">
        <v>73</v>
      </c>
      <c r="AY4187" s="263" t="s">
        <v>129</v>
      </c>
    </row>
    <row r="4188" spans="1:51" s="14" customFormat="1" ht="12">
      <c r="A4188" s="14"/>
      <c r="B4188" s="253"/>
      <c r="C4188" s="254"/>
      <c r="D4188" s="234" t="s">
        <v>188</v>
      </c>
      <c r="E4188" s="255" t="s">
        <v>1</v>
      </c>
      <c r="F4188" s="256" t="s">
        <v>580</v>
      </c>
      <c r="G4188" s="254"/>
      <c r="H4188" s="257">
        <v>0.205</v>
      </c>
      <c r="I4188" s="258"/>
      <c r="J4188" s="254"/>
      <c r="K4188" s="254"/>
      <c r="L4188" s="259"/>
      <c r="M4188" s="260"/>
      <c r="N4188" s="261"/>
      <c r="O4188" s="261"/>
      <c r="P4188" s="261"/>
      <c r="Q4188" s="261"/>
      <c r="R4188" s="261"/>
      <c r="S4188" s="261"/>
      <c r="T4188" s="262"/>
      <c r="U4188" s="14"/>
      <c r="V4188" s="14"/>
      <c r="W4188" s="14"/>
      <c r="X4188" s="14"/>
      <c r="Y4188" s="14"/>
      <c r="Z4188" s="14"/>
      <c r="AA4188" s="14"/>
      <c r="AB4188" s="14"/>
      <c r="AC4188" s="14"/>
      <c r="AD4188" s="14"/>
      <c r="AE4188" s="14"/>
      <c r="AT4188" s="263" t="s">
        <v>188</v>
      </c>
      <c r="AU4188" s="263" t="s">
        <v>82</v>
      </c>
      <c r="AV4188" s="14" t="s">
        <v>82</v>
      </c>
      <c r="AW4188" s="14" t="s">
        <v>30</v>
      </c>
      <c r="AX4188" s="14" t="s">
        <v>73</v>
      </c>
      <c r="AY4188" s="263" t="s">
        <v>129</v>
      </c>
    </row>
    <row r="4189" spans="1:51" s="13" customFormat="1" ht="12">
      <c r="A4189" s="13"/>
      <c r="B4189" s="243"/>
      <c r="C4189" s="244"/>
      <c r="D4189" s="234" t="s">
        <v>188</v>
      </c>
      <c r="E4189" s="245" t="s">
        <v>1</v>
      </c>
      <c r="F4189" s="246" t="s">
        <v>602</v>
      </c>
      <c r="G4189" s="244"/>
      <c r="H4189" s="245" t="s">
        <v>1</v>
      </c>
      <c r="I4189" s="247"/>
      <c r="J4189" s="244"/>
      <c r="K4189" s="244"/>
      <c r="L4189" s="248"/>
      <c r="M4189" s="249"/>
      <c r="N4189" s="250"/>
      <c r="O4189" s="250"/>
      <c r="P4189" s="250"/>
      <c r="Q4189" s="250"/>
      <c r="R4189" s="250"/>
      <c r="S4189" s="250"/>
      <c r="T4189" s="251"/>
      <c r="U4189" s="13"/>
      <c r="V4189" s="13"/>
      <c r="W4189" s="13"/>
      <c r="X4189" s="13"/>
      <c r="Y4189" s="13"/>
      <c r="Z4189" s="13"/>
      <c r="AA4189" s="13"/>
      <c r="AB4189" s="13"/>
      <c r="AC4189" s="13"/>
      <c r="AD4189" s="13"/>
      <c r="AE4189" s="13"/>
      <c r="AT4189" s="252" t="s">
        <v>188</v>
      </c>
      <c r="AU4189" s="252" t="s">
        <v>82</v>
      </c>
      <c r="AV4189" s="13" t="s">
        <v>80</v>
      </c>
      <c r="AW4189" s="13" t="s">
        <v>30</v>
      </c>
      <c r="AX4189" s="13" t="s">
        <v>73</v>
      </c>
      <c r="AY4189" s="252" t="s">
        <v>129</v>
      </c>
    </row>
    <row r="4190" spans="1:51" s="14" customFormat="1" ht="12">
      <c r="A4190" s="14"/>
      <c r="B4190" s="253"/>
      <c r="C4190" s="254"/>
      <c r="D4190" s="234" t="s">
        <v>188</v>
      </c>
      <c r="E4190" s="255" t="s">
        <v>1</v>
      </c>
      <c r="F4190" s="256" t="s">
        <v>603</v>
      </c>
      <c r="G4190" s="254"/>
      <c r="H4190" s="257">
        <v>2.086</v>
      </c>
      <c r="I4190" s="258"/>
      <c r="J4190" s="254"/>
      <c r="K4190" s="254"/>
      <c r="L4190" s="259"/>
      <c r="M4190" s="260"/>
      <c r="N4190" s="261"/>
      <c r="O4190" s="261"/>
      <c r="P4190" s="261"/>
      <c r="Q4190" s="261"/>
      <c r="R4190" s="261"/>
      <c r="S4190" s="261"/>
      <c r="T4190" s="262"/>
      <c r="U4190" s="14"/>
      <c r="V4190" s="14"/>
      <c r="W4190" s="14"/>
      <c r="X4190" s="14"/>
      <c r="Y4190" s="14"/>
      <c r="Z4190" s="14"/>
      <c r="AA4190" s="14"/>
      <c r="AB4190" s="14"/>
      <c r="AC4190" s="14"/>
      <c r="AD4190" s="14"/>
      <c r="AE4190" s="14"/>
      <c r="AT4190" s="263" t="s">
        <v>188</v>
      </c>
      <c r="AU4190" s="263" t="s">
        <v>82</v>
      </c>
      <c r="AV4190" s="14" t="s">
        <v>82</v>
      </c>
      <c r="AW4190" s="14" t="s">
        <v>30</v>
      </c>
      <c r="AX4190" s="14" t="s">
        <v>73</v>
      </c>
      <c r="AY4190" s="263" t="s">
        <v>129</v>
      </c>
    </row>
    <row r="4191" spans="1:51" s="13" customFormat="1" ht="12">
      <c r="A4191" s="13"/>
      <c r="B4191" s="243"/>
      <c r="C4191" s="244"/>
      <c r="D4191" s="234" t="s">
        <v>188</v>
      </c>
      <c r="E4191" s="245" t="s">
        <v>1</v>
      </c>
      <c r="F4191" s="246" t="s">
        <v>388</v>
      </c>
      <c r="G4191" s="244"/>
      <c r="H4191" s="245" t="s">
        <v>1</v>
      </c>
      <c r="I4191" s="247"/>
      <c r="J4191" s="244"/>
      <c r="K4191" s="244"/>
      <c r="L4191" s="248"/>
      <c r="M4191" s="249"/>
      <c r="N4191" s="250"/>
      <c r="O4191" s="250"/>
      <c r="P4191" s="250"/>
      <c r="Q4191" s="250"/>
      <c r="R4191" s="250"/>
      <c r="S4191" s="250"/>
      <c r="T4191" s="251"/>
      <c r="U4191" s="13"/>
      <c r="V4191" s="13"/>
      <c r="W4191" s="13"/>
      <c r="X4191" s="13"/>
      <c r="Y4191" s="13"/>
      <c r="Z4191" s="13"/>
      <c r="AA4191" s="13"/>
      <c r="AB4191" s="13"/>
      <c r="AC4191" s="13"/>
      <c r="AD4191" s="13"/>
      <c r="AE4191" s="13"/>
      <c r="AT4191" s="252" t="s">
        <v>188</v>
      </c>
      <c r="AU4191" s="252" t="s">
        <v>82</v>
      </c>
      <c r="AV4191" s="13" t="s">
        <v>80</v>
      </c>
      <c r="AW4191" s="13" t="s">
        <v>30</v>
      </c>
      <c r="AX4191" s="13" t="s">
        <v>73</v>
      </c>
      <c r="AY4191" s="252" t="s">
        <v>129</v>
      </c>
    </row>
    <row r="4192" spans="1:51" s="14" customFormat="1" ht="12">
      <c r="A4192" s="14"/>
      <c r="B4192" s="253"/>
      <c r="C4192" s="254"/>
      <c r="D4192" s="234" t="s">
        <v>188</v>
      </c>
      <c r="E4192" s="255" t="s">
        <v>1</v>
      </c>
      <c r="F4192" s="256" t="s">
        <v>604</v>
      </c>
      <c r="G4192" s="254"/>
      <c r="H4192" s="257">
        <v>3.612</v>
      </c>
      <c r="I4192" s="258"/>
      <c r="J4192" s="254"/>
      <c r="K4192" s="254"/>
      <c r="L4192" s="259"/>
      <c r="M4192" s="260"/>
      <c r="N4192" s="261"/>
      <c r="O4192" s="261"/>
      <c r="P4192" s="261"/>
      <c r="Q4192" s="261"/>
      <c r="R4192" s="261"/>
      <c r="S4192" s="261"/>
      <c r="T4192" s="262"/>
      <c r="U4192" s="14"/>
      <c r="V4192" s="14"/>
      <c r="W4192" s="14"/>
      <c r="X4192" s="14"/>
      <c r="Y4192" s="14"/>
      <c r="Z4192" s="14"/>
      <c r="AA4192" s="14"/>
      <c r="AB4192" s="14"/>
      <c r="AC4192" s="14"/>
      <c r="AD4192" s="14"/>
      <c r="AE4192" s="14"/>
      <c r="AT4192" s="263" t="s">
        <v>188</v>
      </c>
      <c r="AU4192" s="263" t="s">
        <v>82</v>
      </c>
      <c r="AV4192" s="14" t="s">
        <v>82</v>
      </c>
      <c r="AW4192" s="14" t="s">
        <v>30</v>
      </c>
      <c r="AX4192" s="14" t="s">
        <v>73</v>
      </c>
      <c r="AY4192" s="263" t="s">
        <v>129</v>
      </c>
    </row>
    <row r="4193" spans="1:51" s="13" customFormat="1" ht="12">
      <c r="A4193" s="13"/>
      <c r="B4193" s="243"/>
      <c r="C4193" s="244"/>
      <c r="D4193" s="234" t="s">
        <v>188</v>
      </c>
      <c r="E4193" s="245" t="s">
        <v>1</v>
      </c>
      <c r="F4193" s="246" t="s">
        <v>605</v>
      </c>
      <c r="G4193" s="244"/>
      <c r="H4193" s="245" t="s">
        <v>1</v>
      </c>
      <c r="I4193" s="247"/>
      <c r="J4193" s="244"/>
      <c r="K4193" s="244"/>
      <c r="L4193" s="248"/>
      <c r="M4193" s="249"/>
      <c r="N4193" s="250"/>
      <c r="O4193" s="250"/>
      <c r="P4193" s="250"/>
      <c r="Q4193" s="250"/>
      <c r="R4193" s="250"/>
      <c r="S4193" s="250"/>
      <c r="T4193" s="251"/>
      <c r="U4193" s="13"/>
      <c r="V4193" s="13"/>
      <c r="W4193" s="13"/>
      <c r="X4193" s="13"/>
      <c r="Y4193" s="13"/>
      <c r="Z4193" s="13"/>
      <c r="AA4193" s="13"/>
      <c r="AB4193" s="13"/>
      <c r="AC4193" s="13"/>
      <c r="AD4193" s="13"/>
      <c r="AE4193" s="13"/>
      <c r="AT4193" s="252" t="s">
        <v>188</v>
      </c>
      <c r="AU4193" s="252" t="s">
        <v>82</v>
      </c>
      <c r="AV4193" s="13" t="s">
        <v>80</v>
      </c>
      <c r="AW4193" s="13" t="s">
        <v>30</v>
      </c>
      <c r="AX4193" s="13" t="s">
        <v>73</v>
      </c>
      <c r="AY4193" s="252" t="s">
        <v>129</v>
      </c>
    </row>
    <row r="4194" spans="1:51" s="14" customFormat="1" ht="12">
      <c r="A4194" s="14"/>
      <c r="B4194" s="253"/>
      <c r="C4194" s="254"/>
      <c r="D4194" s="234" t="s">
        <v>188</v>
      </c>
      <c r="E4194" s="255" t="s">
        <v>1</v>
      </c>
      <c r="F4194" s="256" t="s">
        <v>606</v>
      </c>
      <c r="G4194" s="254"/>
      <c r="H4194" s="257">
        <v>2.892</v>
      </c>
      <c r="I4194" s="258"/>
      <c r="J4194" s="254"/>
      <c r="K4194" s="254"/>
      <c r="L4194" s="259"/>
      <c r="M4194" s="260"/>
      <c r="N4194" s="261"/>
      <c r="O4194" s="261"/>
      <c r="P4194" s="261"/>
      <c r="Q4194" s="261"/>
      <c r="R4194" s="261"/>
      <c r="S4194" s="261"/>
      <c r="T4194" s="262"/>
      <c r="U4194" s="14"/>
      <c r="V4194" s="14"/>
      <c r="W4194" s="14"/>
      <c r="X4194" s="14"/>
      <c r="Y4194" s="14"/>
      <c r="Z4194" s="14"/>
      <c r="AA4194" s="14"/>
      <c r="AB4194" s="14"/>
      <c r="AC4194" s="14"/>
      <c r="AD4194" s="14"/>
      <c r="AE4194" s="14"/>
      <c r="AT4194" s="263" t="s">
        <v>188</v>
      </c>
      <c r="AU4194" s="263" t="s">
        <v>82</v>
      </c>
      <c r="AV4194" s="14" t="s">
        <v>82</v>
      </c>
      <c r="AW4194" s="14" t="s">
        <v>30</v>
      </c>
      <c r="AX4194" s="14" t="s">
        <v>73</v>
      </c>
      <c r="AY4194" s="263" t="s">
        <v>129</v>
      </c>
    </row>
    <row r="4195" spans="1:51" s="16" customFormat="1" ht="12">
      <c r="A4195" s="16"/>
      <c r="B4195" s="286"/>
      <c r="C4195" s="287"/>
      <c r="D4195" s="234" t="s">
        <v>188</v>
      </c>
      <c r="E4195" s="288" t="s">
        <v>1</v>
      </c>
      <c r="F4195" s="289" t="s">
        <v>451</v>
      </c>
      <c r="G4195" s="287"/>
      <c r="H4195" s="290">
        <v>446.4649999999999</v>
      </c>
      <c r="I4195" s="291"/>
      <c r="J4195" s="287"/>
      <c r="K4195" s="287"/>
      <c r="L4195" s="292"/>
      <c r="M4195" s="293"/>
      <c r="N4195" s="294"/>
      <c r="O4195" s="294"/>
      <c r="P4195" s="294"/>
      <c r="Q4195" s="294"/>
      <c r="R4195" s="294"/>
      <c r="S4195" s="294"/>
      <c r="T4195" s="295"/>
      <c r="U4195" s="16"/>
      <c r="V4195" s="16"/>
      <c r="W4195" s="16"/>
      <c r="X4195" s="16"/>
      <c r="Y4195" s="16"/>
      <c r="Z4195" s="16"/>
      <c r="AA4195" s="16"/>
      <c r="AB4195" s="16"/>
      <c r="AC4195" s="16"/>
      <c r="AD4195" s="16"/>
      <c r="AE4195" s="16"/>
      <c r="AT4195" s="296" t="s">
        <v>188</v>
      </c>
      <c r="AU4195" s="296" t="s">
        <v>82</v>
      </c>
      <c r="AV4195" s="16" t="s">
        <v>141</v>
      </c>
      <c r="AW4195" s="16" t="s">
        <v>30</v>
      </c>
      <c r="AX4195" s="16" t="s">
        <v>73</v>
      </c>
      <c r="AY4195" s="296" t="s">
        <v>129</v>
      </c>
    </row>
    <row r="4196" spans="1:51" s="13" customFormat="1" ht="12">
      <c r="A4196" s="13"/>
      <c r="B4196" s="243"/>
      <c r="C4196" s="244"/>
      <c r="D4196" s="234" t="s">
        <v>188</v>
      </c>
      <c r="E4196" s="245" t="s">
        <v>1</v>
      </c>
      <c r="F4196" s="246" t="s">
        <v>389</v>
      </c>
      <c r="G4196" s="244"/>
      <c r="H4196" s="245" t="s">
        <v>1</v>
      </c>
      <c r="I4196" s="247"/>
      <c r="J4196" s="244"/>
      <c r="K4196" s="244"/>
      <c r="L4196" s="248"/>
      <c r="M4196" s="249"/>
      <c r="N4196" s="250"/>
      <c r="O4196" s="250"/>
      <c r="P4196" s="250"/>
      <c r="Q4196" s="250"/>
      <c r="R4196" s="250"/>
      <c r="S4196" s="250"/>
      <c r="T4196" s="251"/>
      <c r="U4196" s="13"/>
      <c r="V4196" s="13"/>
      <c r="W4196" s="13"/>
      <c r="X4196" s="13"/>
      <c r="Y4196" s="13"/>
      <c r="Z4196" s="13"/>
      <c r="AA4196" s="13"/>
      <c r="AB4196" s="13"/>
      <c r="AC4196" s="13"/>
      <c r="AD4196" s="13"/>
      <c r="AE4196" s="13"/>
      <c r="AT4196" s="252" t="s">
        <v>188</v>
      </c>
      <c r="AU4196" s="252" t="s">
        <v>82</v>
      </c>
      <c r="AV4196" s="13" t="s">
        <v>80</v>
      </c>
      <c r="AW4196" s="13" t="s">
        <v>30</v>
      </c>
      <c r="AX4196" s="13" t="s">
        <v>73</v>
      </c>
      <c r="AY4196" s="252" t="s">
        <v>129</v>
      </c>
    </row>
    <row r="4197" spans="1:51" s="13" customFormat="1" ht="12">
      <c r="A4197" s="13"/>
      <c r="B4197" s="243"/>
      <c r="C4197" s="244"/>
      <c r="D4197" s="234" t="s">
        <v>188</v>
      </c>
      <c r="E4197" s="245" t="s">
        <v>1</v>
      </c>
      <c r="F4197" s="246" t="s">
        <v>390</v>
      </c>
      <c r="G4197" s="244"/>
      <c r="H4197" s="245" t="s">
        <v>1</v>
      </c>
      <c r="I4197" s="247"/>
      <c r="J4197" s="244"/>
      <c r="K4197" s="244"/>
      <c r="L4197" s="248"/>
      <c r="M4197" s="249"/>
      <c r="N4197" s="250"/>
      <c r="O4197" s="250"/>
      <c r="P4197" s="250"/>
      <c r="Q4197" s="250"/>
      <c r="R4197" s="250"/>
      <c r="S4197" s="250"/>
      <c r="T4197" s="251"/>
      <c r="U4197" s="13"/>
      <c r="V4197" s="13"/>
      <c r="W4197" s="13"/>
      <c r="X4197" s="13"/>
      <c r="Y4197" s="13"/>
      <c r="Z4197" s="13"/>
      <c r="AA4197" s="13"/>
      <c r="AB4197" s="13"/>
      <c r="AC4197" s="13"/>
      <c r="AD4197" s="13"/>
      <c r="AE4197" s="13"/>
      <c r="AT4197" s="252" t="s">
        <v>188</v>
      </c>
      <c r="AU4197" s="252" t="s">
        <v>82</v>
      </c>
      <c r="AV4197" s="13" t="s">
        <v>80</v>
      </c>
      <c r="AW4197" s="13" t="s">
        <v>30</v>
      </c>
      <c r="AX4197" s="13" t="s">
        <v>73</v>
      </c>
      <c r="AY4197" s="252" t="s">
        <v>129</v>
      </c>
    </row>
    <row r="4198" spans="1:51" s="14" customFormat="1" ht="12">
      <c r="A4198" s="14"/>
      <c r="B4198" s="253"/>
      <c r="C4198" s="254"/>
      <c r="D4198" s="234" t="s">
        <v>188</v>
      </c>
      <c r="E4198" s="255" t="s">
        <v>1</v>
      </c>
      <c r="F4198" s="256" t="s">
        <v>607</v>
      </c>
      <c r="G4198" s="254"/>
      <c r="H4198" s="257">
        <v>11.424</v>
      </c>
      <c r="I4198" s="258"/>
      <c r="J4198" s="254"/>
      <c r="K4198" s="254"/>
      <c r="L4198" s="259"/>
      <c r="M4198" s="260"/>
      <c r="N4198" s="261"/>
      <c r="O4198" s="261"/>
      <c r="P4198" s="261"/>
      <c r="Q4198" s="261"/>
      <c r="R4198" s="261"/>
      <c r="S4198" s="261"/>
      <c r="T4198" s="262"/>
      <c r="U4198" s="14"/>
      <c r="V4198" s="14"/>
      <c r="W4198" s="14"/>
      <c r="X4198" s="14"/>
      <c r="Y4198" s="14"/>
      <c r="Z4198" s="14"/>
      <c r="AA4198" s="14"/>
      <c r="AB4198" s="14"/>
      <c r="AC4198" s="14"/>
      <c r="AD4198" s="14"/>
      <c r="AE4198" s="14"/>
      <c r="AT4198" s="263" t="s">
        <v>188</v>
      </c>
      <c r="AU4198" s="263" t="s">
        <v>82</v>
      </c>
      <c r="AV4198" s="14" t="s">
        <v>82</v>
      </c>
      <c r="AW4198" s="14" t="s">
        <v>30</v>
      </c>
      <c r="AX4198" s="14" t="s">
        <v>73</v>
      </c>
      <c r="AY4198" s="263" t="s">
        <v>129</v>
      </c>
    </row>
    <row r="4199" spans="1:51" s="14" customFormat="1" ht="12">
      <c r="A4199" s="14"/>
      <c r="B4199" s="253"/>
      <c r="C4199" s="254"/>
      <c r="D4199" s="234" t="s">
        <v>188</v>
      </c>
      <c r="E4199" s="255" t="s">
        <v>1</v>
      </c>
      <c r="F4199" s="256" t="s">
        <v>608</v>
      </c>
      <c r="G4199" s="254"/>
      <c r="H4199" s="257">
        <v>59.01</v>
      </c>
      <c r="I4199" s="258"/>
      <c r="J4199" s="254"/>
      <c r="K4199" s="254"/>
      <c r="L4199" s="259"/>
      <c r="M4199" s="260"/>
      <c r="N4199" s="261"/>
      <c r="O4199" s="261"/>
      <c r="P4199" s="261"/>
      <c r="Q4199" s="261"/>
      <c r="R4199" s="261"/>
      <c r="S4199" s="261"/>
      <c r="T4199" s="262"/>
      <c r="U4199" s="14"/>
      <c r="V4199" s="14"/>
      <c r="W4199" s="14"/>
      <c r="X4199" s="14"/>
      <c r="Y4199" s="14"/>
      <c r="Z4199" s="14"/>
      <c r="AA4199" s="14"/>
      <c r="AB4199" s="14"/>
      <c r="AC4199" s="14"/>
      <c r="AD4199" s="14"/>
      <c r="AE4199" s="14"/>
      <c r="AT4199" s="263" t="s">
        <v>188</v>
      </c>
      <c r="AU4199" s="263" t="s">
        <v>82</v>
      </c>
      <c r="AV4199" s="14" t="s">
        <v>82</v>
      </c>
      <c r="AW4199" s="14" t="s">
        <v>30</v>
      </c>
      <c r="AX4199" s="14" t="s">
        <v>73</v>
      </c>
      <c r="AY4199" s="263" t="s">
        <v>129</v>
      </c>
    </row>
    <row r="4200" spans="1:51" s="14" customFormat="1" ht="12">
      <c r="A4200" s="14"/>
      <c r="B4200" s="253"/>
      <c r="C4200" s="254"/>
      <c r="D4200" s="234" t="s">
        <v>188</v>
      </c>
      <c r="E4200" s="255" t="s">
        <v>1</v>
      </c>
      <c r="F4200" s="256" t="s">
        <v>582</v>
      </c>
      <c r="G4200" s="254"/>
      <c r="H4200" s="257">
        <v>-3.2</v>
      </c>
      <c r="I4200" s="258"/>
      <c r="J4200" s="254"/>
      <c r="K4200" s="254"/>
      <c r="L4200" s="259"/>
      <c r="M4200" s="260"/>
      <c r="N4200" s="261"/>
      <c r="O4200" s="261"/>
      <c r="P4200" s="261"/>
      <c r="Q4200" s="261"/>
      <c r="R4200" s="261"/>
      <c r="S4200" s="261"/>
      <c r="T4200" s="262"/>
      <c r="U4200" s="14"/>
      <c r="V4200" s="14"/>
      <c r="W4200" s="14"/>
      <c r="X4200" s="14"/>
      <c r="Y4200" s="14"/>
      <c r="Z4200" s="14"/>
      <c r="AA4200" s="14"/>
      <c r="AB4200" s="14"/>
      <c r="AC4200" s="14"/>
      <c r="AD4200" s="14"/>
      <c r="AE4200" s="14"/>
      <c r="AT4200" s="263" t="s">
        <v>188</v>
      </c>
      <c r="AU4200" s="263" t="s">
        <v>82</v>
      </c>
      <c r="AV4200" s="14" t="s">
        <v>82</v>
      </c>
      <c r="AW4200" s="14" t="s">
        <v>30</v>
      </c>
      <c r="AX4200" s="14" t="s">
        <v>73</v>
      </c>
      <c r="AY4200" s="263" t="s">
        <v>129</v>
      </c>
    </row>
    <row r="4201" spans="1:51" s="14" customFormat="1" ht="12">
      <c r="A4201" s="14"/>
      <c r="B4201" s="253"/>
      <c r="C4201" s="254"/>
      <c r="D4201" s="234" t="s">
        <v>188</v>
      </c>
      <c r="E4201" s="255" t="s">
        <v>1</v>
      </c>
      <c r="F4201" s="256" t="s">
        <v>609</v>
      </c>
      <c r="G4201" s="254"/>
      <c r="H4201" s="257">
        <v>-3.563</v>
      </c>
      <c r="I4201" s="258"/>
      <c r="J4201" s="254"/>
      <c r="K4201" s="254"/>
      <c r="L4201" s="259"/>
      <c r="M4201" s="260"/>
      <c r="N4201" s="261"/>
      <c r="O4201" s="261"/>
      <c r="P4201" s="261"/>
      <c r="Q4201" s="261"/>
      <c r="R4201" s="261"/>
      <c r="S4201" s="261"/>
      <c r="T4201" s="262"/>
      <c r="U4201" s="14"/>
      <c r="V4201" s="14"/>
      <c r="W4201" s="14"/>
      <c r="X4201" s="14"/>
      <c r="Y4201" s="14"/>
      <c r="Z4201" s="14"/>
      <c r="AA4201" s="14"/>
      <c r="AB4201" s="14"/>
      <c r="AC4201" s="14"/>
      <c r="AD4201" s="14"/>
      <c r="AE4201" s="14"/>
      <c r="AT4201" s="263" t="s">
        <v>188</v>
      </c>
      <c r="AU4201" s="263" t="s">
        <v>82</v>
      </c>
      <c r="AV4201" s="14" t="s">
        <v>82</v>
      </c>
      <c r="AW4201" s="14" t="s">
        <v>30</v>
      </c>
      <c r="AX4201" s="14" t="s">
        <v>73</v>
      </c>
      <c r="AY4201" s="263" t="s">
        <v>129</v>
      </c>
    </row>
    <row r="4202" spans="1:51" s="14" customFormat="1" ht="12">
      <c r="A4202" s="14"/>
      <c r="B4202" s="253"/>
      <c r="C4202" s="254"/>
      <c r="D4202" s="234" t="s">
        <v>188</v>
      </c>
      <c r="E4202" s="255" t="s">
        <v>1</v>
      </c>
      <c r="F4202" s="256" t="s">
        <v>610</v>
      </c>
      <c r="G4202" s="254"/>
      <c r="H4202" s="257">
        <v>1.53</v>
      </c>
      <c r="I4202" s="258"/>
      <c r="J4202" s="254"/>
      <c r="K4202" s="254"/>
      <c r="L4202" s="259"/>
      <c r="M4202" s="260"/>
      <c r="N4202" s="261"/>
      <c r="O4202" s="261"/>
      <c r="P4202" s="261"/>
      <c r="Q4202" s="261"/>
      <c r="R4202" s="261"/>
      <c r="S4202" s="261"/>
      <c r="T4202" s="262"/>
      <c r="U4202" s="14"/>
      <c r="V4202" s="14"/>
      <c r="W4202" s="14"/>
      <c r="X4202" s="14"/>
      <c r="Y4202" s="14"/>
      <c r="Z4202" s="14"/>
      <c r="AA4202" s="14"/>
      <c r="AB4202" s="14"/>
      <c r="AC4202" s="14"/>
      <c r="AD4202" s="14"/>
      <c r="AE4202" s="14"/>
      <c r="AT4202" s="263" t="s">
        <v>188</v>
      </c>
      <c r="AU4202" s="263" t="s">
        <v>82</v>
      </c>
      <c r="AV4202" s="14" t="s">
        <v>82</v>
      </c>
      <c r="AW4202" s="14" t="s">
        <v>30</v>
      </c>
      <c r="AX4202" s="14" t="s">
        <v>73</v>
      </c>
      <c r="AY4202" s="263" t="s">
        <v>129</v>
      </c>
    </row>
    <row r="4203" spans="1:51" s="14" customFormat="1" ht="12">
      <c r="A4203" s="14"/>
      <c r="B4203" s="253"/>
      <c r="C4203" s="254"/>
      <c r="D4203" s="234" t="s">
        <v>188</v>
      </c>
      <c r="E4203" s="255" t="s">
        <v>1</v>
      </c>
      <c r="F4203" s="256" t="s">
        <v>611</v>
      </c>
      <c r="G4203" s="254"/>
      <c r="H4203" s="257">
        <v>-1.53</v>
      </c>
      <c r="I4203" s="258"/>
      <c r="J4203" s="254"/>
      <c r="K4203" s="254"/>
      <c r="L4203" s="259"/>
      <c r="M4203" s="260"/>
      <c r="N4203" s="261"/>
      <c r="O4203" s="261"/>
      <c r="P4203" s="261"/>
      <c r="Q4203" s="261"/>
      <c r="R4203" s="261"/>
      <c r="S4203" s="261"/>
      <c r="T4203" s="262"/>
      <c r="U4203" s="14"/>
      <c r="V4203" s="14"/>
      <c r="W4203" s="14"/>
      <c r="X4203" s="14"/>
      <c r="Y4203" s="14"/>
      <c r="Z4203" s="14"/>
      <c r="AA4203" s="14"/>
      <c r="AB4203" s="14"/>
      <c r="AC4203" s="14"/>
      <c r="AD4203" s="14"/>
      <c r="AE4203" s="14"/>
      <c r="AT4203" s="263" t="s">
        <v>188</v>
      </c>
      <c r="AU4203" s="263" t="s">
        <v>82</v>
      </c>
      <c r="AV4203" s="14" t="s">
        <v>82</v>
      </c>
      <c r="AW4203" s="14" t="s">
        <v>30</v>
      </c>
      <c r="AX4203" s="14" t="s">
        <v>73</v>
      </c>
      <c r="AY4203" s="263" t="s">
        <v>129</v>
      </c>
    </row>
    <row r="4204" spans="1:51" s="14" customFormat="1" ht="12">
      <c r="A4204" s="14"/>
      <c r="B4204" s="253"/>
      <c r="C4204" s="254"/>
      <c r="D4204" s="234" t="s">
        <v>188</v>
      </c>
      <c r="E4204" s="255" t="s">
        <v>1</v>
      </c>
      <c r="F4204" s="256" t="s">
        <v>612</v>
      </c>
      <c r="G4204" s="254"/>
      <c r="H4204" s="257">
        <v>0.885</v>
      </c>
      <c r="I4204" s="258"/>
      <c r="J4204" s="254"/>
      <c r="K4204" s="254"/>
      <c r="L4204" s="259"/>
      <c r="M4204" s="260"/>
      <c r="N4204" s="261"/>
      <c r="O4204" s="261"/>
      <c r="P4204" s="261"/>
      <c r="Q4204" s="261"/>
      <c r="R4204" s="261"/>
      <c r="S4204" s="261"/>
      <c r="T4204" s="262"/>
      <c r="U4204" s="14"/>
      <c r="V4204" s="14"/>
      <c r="W4204" s="14"/>
      <c r="X4204" s="14"/>
      <c r="Y4204" s="14"/>
      <c r="Z4204" s="14"/>
      <c r="AA4204" s="14"/>
      <c r="AB4204" s="14"/>
      <c r="AC4204" s="14"/>
      <c r="AD4204" s="14"/>
      <c r="AE4204" s="14"/>
      <c r="AT4204" s="263" t="s">
        <v>188</v>
      </c>
      <c r="AU4204" s="263" t="s">
        <v>82</v>
      </c>
      <c r="AV4204" s="14" t="s">
        <v>82</v>
      </c>
      <c r="AW4204" s="14" t="s">
        <v>30</v>
      </c>
      <c r="AX4204" s="14" t="s">
        <v>73</v>
      </c>
      <c r="AY4204" s="263" t="s">
        <v>129</v>
      </c>
    </row>
    <row r="4205" spans="1:51" s="14" customFormat="1" ht="12">
      <c r="A4205" s="14"/>
      <c r="B4205" s="253"/>
      <c r="C4205" s="254"/>
      <c r="D4205" s="234" t="s">
        <v>188</v>
      </c>
      <c r="E4205" s="255" t="s">
        <v>1</v>
      </c>
      <c r="F4205" s="256" t="s">
        <v>2154</v>
      </c>
      <c r="G4205" s="254"/>
      <c r="H4205" s="257">
        <v>-17.602</v>
      </c>
      <c r="I4205" s="258"/>
      <c r="J4205" s="254"/>
      <c r="K4205" s="254"/>
      <c r="L4205" s="259"/>
      <c r="M4205" s="260"/>
      <c r="N4205" s="261"/>
      <c r="O4205" s="261"/>
      <c r="P4205" s="261"/>
      <c r="Q4205" s="261"/>
      <c r="R4205" s="261"/>
      <c r="S4205" s="261"/>
      <c r="T4205" s="262"/>
      <c r="U4205" s="14"/>
      <c r="V4205" s="14"/>
      <c r="W4205" s="14"/>
      <c r="X4205" s="14"/>
      <c r="Y4205" s="14"/>
      <c r="Z4205" s="14"/>
      <c r="AA4205" s="14"/>
      <c r="AB4205" s="14"/>
      <c r="AC4205" s="14"/>
      <c r="AD4205" s="14"/>
      <c r="AE4205" s="14"/>
      <c r="AT4205" s="263" t="s">
        <v>188</v>
      </c>
      <c r="AU4205" s="263" t="s">
        <v>82</v>
      </c>
      <c r="AV4205" s="14" t="s">
        <v>82</v>
      </c>
      <c r="AW4205" s="14" t="s">
        <v>30</v>
      </c>
      <c r="AX4205" s="14" t="s">
        <v>73</v>
      </c>
      <c r="AY4205" s="263" t="s">
        <v>129</v>
      </c>
    </row>
    <row r="4206" spans="1:51" s="13" customFormat="1" ht="12">
      <c r="A4206" s="13"/>
      <c r="B4206" s="243"/>
      <c r="C4206" s="244"/>
      <c r="D4206" s="234" t="s">
        <v>188</v>
      </c>
      <c r="E4206" s="245" t="s">
        <v>1</v>
      </c>
      <c r="F4206" s="246" t="s">
        <v>392</v>
      </c>
      <c r="G4206" s="244"/>
      <c r="H4206" s="245" t="s">
        <v>1</v>
      </c>
      <c r="I4206" s="247"/>
      <c r="J4206" s="244"/>
      <c r="K4206" s="244"/>
      <c r="L4206" s="248"/>
      <c r="M4206" s="249"/>
      <c r="N4206" s="250"/>
      <c r="O4206" s="250"/>
      <c r="P4206" s="250"/>
      <c r="Q4206" s="250"/>
      <c r="R4206" s="250"/>
      <c r="S4206" s="250"/>
      <c r="T4206" s="251"/>
      <c r="U4206" s="13"/>
      <c r="V4206" s="13"/>
      <c r="W4206" s="13"/>
      <c r="X4206" s="13"/>
      <c r="Y4206" s="13"/>
      <c r="Z4206" s="13"/>
      <c r="AA4206" s="13"/>
      <c r="AB4206" s="13"/>
      <c r="AC4206" s="13"/>
      <c r="AD4206" s="13"/>
      <c r="AE4206" s="13"/>
      <c r="AT4206" s="252" t="s">
        <v>188</v>
      </c>
      <c r="AU4206" s="252" t="s">
        <v>82</v>
      </c>
      <c r="AV4206" s="13" t="s">
        <v>80</v>
      </c>
      <c r="AW4206" s="13" t="s">
        <v>30</v>
      </c>
      <c r="AX4206" s="13" t="s">
        <v>73</v>
      </c>
      <c r="AY4206" s="252" t="s">
        <v>129</v>
      </c>
    </row>
    <row r="4207" spans="1:51" s="14" customFormat="1" ht="12">
      <c r="A4207" s="14"/>
      <c r="B4207" s="253"/>
      <c r="C4207" s="254"/>
      <c r="D4207" s="234" t="s">
        <v>188</v>
      </c>
      <c r="E4207" s="255" t="s">
        <v>1</v>
      </c>
      <c r="F4207" s="256" t="s">
        <v>613</v>
      </c>
      <c r="G4207" s="254"/>
      <c r="H4207" s="257">
        <v>28.241</v>
      </c>
      <c r="I4207" s="258"/>
      <c r="J4207" s="254"/>
      <c r="K4207" s="254"/>
      <c r="L4207" s="259"/>
      <c r="M4207" s="260"/>
      <c r="N4207" s="261"/>
      <c r="O4207" s="261"/>
      <c r="P4207" s="261"/>
      <c r="Q4207" s="261"/>
      <c r="R4207" s="261"/>
      <c r="S4207" s="261"/>
      <c r="T4207" s="262"/>
      <c r="U4207" s="14"/>
      <c r="V4207" s="14"/>
      <c r="W4207" s="14"/>
      <c r="X4207" s="14"/>
      <c r="Y4207" s="14"/>
      <c r="Z4207" s="14"/>
      <c r="AA4207" s="14"/>
      <c r="AB4207" s="14"/>
      <c r="AC4207" s="14"/>
      <c r="AD4207" s="14"/>
      <c r="AE4207" s="14"/>
      <c r="AT4207" s="263" t="s">
        <v>188</v>
      </c>
      <c r="AU4207" s="263" t="s">
        <v>82</v>
      </c>
      <c r="AV4207" s="14" t="s">
        <v>82</v>
      </c>
      <c r="AW4207" s="14" t="s">
        <v>30</v>
      </c>
      <c r="AX4207" s="14" t="s">
        <v>73</v>
      </c>
      <c r="AY4207" s="263" t="s">
        <v>129</v>
      </c>
    </row>
    <row r="4208" spans="1:51" s="14" customFormat="1" ht="12">
      <c r="A4208" s="14"/>
      <c r="B4208" s="253"/>
      <c r="C4208" s="254"/>
      <c r="D4208" s="234" t="s">
        <v>188</v>
      </c>
      <c r="E4208" s="255" t="s">
        <v>1</v>
      </c>
      <c r="F4208" s="256" t="s">
        <v>614</v>
      </c>
      <c r="G4208" s="254"/>
      <c r="H4208" s="257">
        <v>19.992</v>
      </c>
      <c r="I4208" s="258"/>
      <c r="J4208" s="254"/>
      <c r="K4208" s="254"/>
      <c r="L4208" s="259"/>
      <c r="M4208" s="260"/>
      <c r="N4208" s="261"/>
      <c r="O4208" s="261"/>
      <c r="P4208" s="261"/>
      <c r="Q4208" s="261"/>
      <c r="R4208" s="261"/>
      <c r="S4208" s="261"/>
      <c r="T4208" s="262"/>
      <c r="U4208" s="14"/>
      <c r="V4208" s="14"/>
      <c r="W4208" s="14"/>
      <c r="X4208" s="14"/>
      <c r="Y4208" s="14"/>
      <c r="Z4208" s="14"/>
      <c r="AA4208" s="14"/>
      <c r="AB4208" s="14"/>
      <c r="AC4208" s="14"/>
      <c r="AD4208" s="14"/>
      <c r="AE4208" s="14"/>
      <c r="AT4208" s="263" t="s">
        <v>188</v>
      </c>
      <c r="AU4208" s="263" t="s">
        <v>82</v>
      </c>
      <c r="AV4208" s="14" t="s">
        <v>82</v>
      </c>
      <c r="AW4208" s="14" t="s">
        <v>30</v>
      </c>
      <c r="AX4208" s="14" t="s">
        <v>73</v>
      </c>
      <c r="AY4208" s="263" t="s">
        <v>129</v>
      </c>
    </row>
    <row r="4209" spans="1:51" s="14" customFormat="1" ht="12">
      <c r="A4209" s="14"/>
      <c r="B4209" s="253"/>
      <c r="C4209" s="254"/>
      <c r="D4209" s="234" t="s">
        <v>188</v>
      </c>
      <c r="E4209" s="255" t="s">
        <v>1</v>
      </c>
      <c r="F4209" s="256" t="s">
        <v>615</v>
      </c>
      <c r="G4209" s="254"/>
      <c r="H4209" s="257">
        <v>21.315</v>
      </c>
      <c r="I4209" s="258"/>
      <c r="J4209" s="254"/>
      <c r="K4209" s="254"/>
      <c r="L4209" s="259"/>
      <c r="M4209" s="260"/>
      <c r="N4209" s="261"/>
      <c r="O4209" s="261"/>
      <c r="P4209" s="261"/>
      <c r="Q4209" s="261"/>
      <c r="R4209" s="261"/>
      <c r="S4209" s="261"/>
      <c r="T4209" s="262"/>
      <c r="U4209" s="14"/>
      <c r="V4209" s="14"/>
      <c r="W4209" s="14"/>
      <c r="X4209" s="14"/>
      <c r="Y4209" s="14"/>
      <c r="Z4209" s="14"/>
      <c r="AA4209" s="14"/>
      <c r="AB4209" s="14"/>
      <c r="AC4209" s="14"/>
      <c r="AD4209" s="14"/>
      <c r="AE4209" s="14"/>
      <c r="AT4209" s="263" t="s">
        <v>188</v>
      </c>
      <c r="AU4209" s="263" t="s">
        <v>82</v>
      </c>
      <c r="AV4209" s="14" t="s">
        <v>82</v>
      </c>
      <c r="AW4209" s="14" t="s">
        <v>30</v>
      </c>
      <c r="AX4209" s="14" t="s">
        <v>73</v>
      </c>
      <c r="AY4209" s="263" t="s">
        <v>129</v>
      </c>
    </row>
    <row r="4210" spans="1:51" s="14" customFormat="1" ht="12">
      <c r="A4210" s="14"/>
      <c r="B4210" s="253"/>
      <c r="C4210" s="254"/>
      <c r="D4210" s="234" t="s">
        <v>188</v>
      </c>
      <c r="E4210" s="255" t="s">
        <v>1</v>
      </c>
      <c r="F4210" s="256" t="s">
        <v>564</v>
      </c>
      <c r="G4210" s="254"/>
      <c r="H4210" s="257">
        <v>-1.6</v>
      </c>
      <c r="I4210" s="258"/>
      <c r="J4210" s="254"/>
      <c r="K4210" s="254"/>
      <c r="L4210" s="259"/>
      <c r="M4210" s="260"/>
      <c r="N4210" s="261"/>
      <c r="O4210" s="261"/>
      <c r="P4210" s="261"/>
      <c r="Q4210" s="261"/>
      <c r="R4210" s="261"/>
      <c r="S4210" s="261"/>
      <c r="T4210" s="262"/>
      <c r="U4210" s="14"/>
      <c r="V4210" s="14"/>
      <c r="W4210" s="14"/>
      <c r="X4210" s="14"/>
      <c r="Y4210" s="14"/>
      <c r="Z4210" s="14"/>
      <c r="AA4210" s="14"/>
      <c r="AB4210" s="14"/>
      <c r="AC4210" s="14"/>
      <c r="AD4210" s="14"/>
      <c r="AE4210" s="14"/>
      <c r="AT4210" s="263" t="s">
        <v>188</v>
      </c>
      <c r="AU4210" s="263" t="s">
        <v>82</v>
      </c>
      <c r="AV4210" s="14" t="s">
        <v>82</v>
      </c>
      <c r="AW4210" s="14" t="s">
        <v>30</v>
      </c>
      <c r="AX4210" s="14" t="s">
        <v>73</v>
      </c>
      <c r="AY4210" s="263" t="s">
        <v>129</v>
      </c>
    </row>
    <row r="4211" spans="1:51" s="14" customFormat="1" ht="12">
      <c r="A4211" s="14"/>
      <c r="B4211" s="253"/>
      <c r="C4211" s="254"/>
      <c r="D4211" s="234" t="s">
        <v>188</v>
      </c>
      <c r="E4211" s="255" t="s">
        <v>1</v>
      </c>
      <c r="F4211" s="256" t="s">
        <v>616</v>
      </c>
      <c r="G4211" s="254"/>
      <c r="H4211" s="257">
        <v>-7.2</v>
      </c>
      <c r="I4211" s="258"/>
      <c r="J4211" s="254"/>
      <c r="K4211" s="254"/>
      <c r="L4211" s="259"/>
      <c r="M4211" s="260"/>
      <c r="N4211" s="261"/>
      <c r="O4211" s="261"/>
      <c r="P4211" s="261"/>
      <c r="Q4211" s="261"/>
      <c r="R4211" s="261"/>
      <c r="S4211" s="261"/>
      <c r="T4211" s="262"/>
      <c r="U4211" s="14"/>
      <c r="V4211" s="14"/>
      <c r="W4211" s="14"/>
      <c r="X4211" s="14"/>
      <c r="Y4211" s="14"/>
      <c r="Z4211" s="14"/>
      <c r="AA4211" s="14"/>
      <c r="AB4211" s="14"/>
      <c r="AC4211" s="14"/>
      <c r="AD4211" s="14"/>
      <c r="AE4211" s="14"/>
      <c r="AT4211" s="263" t="s">
        <v>188</v>
      </c>
      <c r="AU4211" s="263" t="s">
        <v>82</v>
      </c>
      <c r="AV4211" s="14" t="s">
        <v>82</v>
      </c>
      <c r="AW4211" s="14" t="s">
        <v>30</v>
      </c>
      <c r="AX4211" s="14" t="s">
        <v>73</v>
      </c>
      <c r="AY4211" s="263" t="s">
        <v>129</v>
      </c>
    </row>
    <row r="4212" spans="1:51" s="14" customFormat="1" ht="12">
      <c r="A4212" s="14"/>
      <c r="B4212" s="253"/>
      <c r="C4212" s="254"/>
      <c r="D4212" s="234" t="s">
        <v>188</v>
      </c>
      <c r="E4212" s="255" t="s">
        <v>1</v>
      </c>
      <c r="F4212" s="256" t="s">
        <v>617</v>
      </c>
      <c r="G4212" s="254"/>
      <c r="H4212" s="257">
        <v>2.7</v>
      </c>
      <c r="I4212" s="258"/>
      <c r="J4212" s="254"/>
      <c r="K4212" s="254"/>
      <c r="L4212" s="259"/>
      <c r="M4212" s="260"/>
      <c r="N4212" s="261"/>
      <c r="O4212" s="261"/>
      <c r="P4212" s="261"/>
      <c r="Q4212" s="261"/>
      <c r="R4212" s="261"/>
      <c r="S4212" s="261"/>
      <c r="T4212" s="262"/>
      <c r="U4212" s="14"/>
      <c r="V4212" s="14"/>
      <c r="W4212" s="14"/>
      <c r="X4212" s="14"/>
      <c r="Y4212" s="14"/>
      <c r="Z4212" s="14"/>
      <c r="AA4212" s="14"/>
      <c r="AB4212" s="14"/>
      <c r="AC4212" s="14"/>
      <c r="AD4212" s="14"/>
      <c r="AE4212" s="14"/>
      <c r="AT4212" s="263" t="s">
        <v>188</v>
      </c>
      <c r="AU4212" s="263" t="s">
        <v>82</v>
      </c>
      <c r="AV4212" s="14" t="s">
        <v>82</v>
      </c>
      <c r="AW4212" s="14" t="s">
        <v>30</v>
      </c>
      <c r="AX4212" s="14" t="s">
        <v>73</v>
      </c>
      <c r="AY4212" s="263" t="s">
        <v>129</v>
      </c>
    </row>
    <row r="4213" spans="1:51" s="14" customFormat="1" ht="12">
      <c r="A4213" s="14"/>
      <c r="B4213" s="253"/>
      <c r="C4213" s="254"/>
      <c r="D4213" s="234" t="s">
        <v>188</v>
      </c>
      <c r="E4213" s="255" t="s">
        <v>1</v>
      </c>
      <c r="F4213" s="256" t="s">
        <v>618</v>
      </c>
      <c r="G4213" s="254"/>
      <c r="H4213" s="257">
        <v>0.35</v>
      </c>
      <c r="I4213" s="258"/>
      <c r="J4213" s="254"/>
      <c r="K4213" s="254"/>
      <c r="L4213" s="259"/>
      <c r="M4213" s="260"/>
      <c r="N4213" s="261"/>
      <c r="O4213" s="261"/>
      <c r="P4213" s="261"/>
      <c r="Q4213" s="261"/>
      <c r="R4213" s="261"/>
      <c r="S4213" s="261"/>
      <c r="T4213" s="262"/>
      <c r="U4213" s="14"/>
      <c r="V4213" s="14"/>
      <c r="W4213" s="14"/>
      <c r="X4213" s="14"/>
      <c r="Y4213" s="14"/>
      <c r="Z4213" s="14"/>
      <c r="AA4213" s="14"/>
      <c r="AB4213" s="14"/>
      <c r="AC4213" s="14"/>
      <c r="AD4213" s="14"/>
      <c r="AE4213" s="14"/>
      <c r="AT4213" s="263" t="s">
        <v>188</v>
      </c>
      <c r="AU4213" s="263" t="s">
        <v>82</v>
      </c>
      <c r="AV4213" s="14" t="s">
        <v>82</v>
      </c>
      <c r="AW4213" s="14" t="s">
        <v>30</v>
      </c>
      <c r="AX4213" s="14" t="s">
        <v>73</v>
      </c>
      <c r="AY4213" s="263" t="s">
        <v>129</v>
      </c>
    </row>
    <row r="4214" spans="1:51" s="13" customFormat="1" ht="12">
      <c r="A4214" s="13"/>
      <c r="B4214" s="243"/>
      <c r="C4214" s="244"/>
      <c r="D4214" s="234" t="s">
        <v>188</v>
      </c>
      <c r="E4214" s="245" t="s">
        <v>1</v>
      </c>
      <c r="F4214" s="246" t="s">
        <v>394</v>
      </c>
      <c r="G4214" s="244"/>
      <c r="H4214" s="245" t="s">
        <v>1</v>
      </c>
      <c r="I4214" s="247"/>
      <c r="J4214" s="244"/>
      <c r="K4214" s="244"/>
      <c r="L4214" s="248"/>
      <c r="M4214" s="249"/>
      <c r="N4214" s="250"/>
      <c r="O4214" s="250"/>
      <c r="P4214" s="250"/>
      <c r="Q4214" s="250"/>
      <c r="R4214" s="250"/>
      <c r="S4214" s="250"/>
      <c r="T4214" s="251"/>
      <c r="U4214" s="13"/>
      <c r="V4214" s="13"/>
      <c r="W4214" s="13"/>
      <c r="X4214" s="13"/>
      <c r="Y4214" s="13"/>
      <c r="Z4214" s="13"/>
      <c r="AA4214" s="13"/>
      <c r="AB4214" s="13"/>
      <c r="AC4214" s="13"/>
      <c r="AD4214" s="13"/>
      <c r="AE4214" s="13"/>
      <c r="AT4214" s="252" t="s">
        <v>188</v>
      </c>
      <c r="AU4214" s="252" t="s">
        <v>82</v>
      </c>
      <c r="AV4214" s="13" t="s">
        <v>80</v>
      </c>
      <c r="AW4214" s="13" t="s">
        <v>30</v>
      </c>
      <c r="AX4214" s="13" t="s">
        <v>73</v>
      </c>
      <c r="AY4214" s="252" t="s">
        <v>129</v>
      </c>
    </row>
    <row r="4215" spans="1:51" s="14" customFormat="1" ht="12">
      <c r="A4215" s="14"/>
      <c r="B4215" s="253"/>
      <c r="C4215" s="254"/>
      <c r="D4215" s="234" t="s">
        <v>188</v>
      </c>
      <c r="E4215" s="255" t="s">
        <v>1</v>
      </c>
      <c r="F4215" s="256" t="s">
        <v>619</v>
      </c>
      <c r="G4215" s="254"/>
      <c r="H4215" s="257">
        <v>28.522</v>
      </c>
      <c r="I4215" s="258"/>
      <c r="J4215" s="254"/>
      <c r="K4215" s="254"/>
      <c r="L4215" s="259"/>
      <c r="M4215" s="260"/>
      <c r="N4215" s="261"/>
      <c r="O4215" s="261"/>
      <c r="P4215" s="261"/>
      <c r="Q4215" s="261"/>
      <c r="R4215" s="261"/>
      <c r="S4215" s="261"/>
      <c r="T4215" s="262"/>
      <c r="U4215" s="14"/>
      <c r="V4215" s="14"/>
      <c r="W4215" s="14"/>
      <c r="X4215" s="14"/>
      <c r="Y4215" s="14"/>
      <c r="Z4215" s="14"/>
      <c r="AA4215" s="14"/>
      <c r="AB4215" s="14"/>
      <c r="AC4215" s="14"/>
      <c r="AD4215" s="14"/>
      <c r="AE4215" s="14"/>
      <c r="AT4215" s="263" t="s">
        <v>188</v>
      </c>
      <c r="AU4215" s="263" t="s">
        <v>82</v>
      </c>
      <c r="AV4215" s="14" t="s">
        <v>82</v>
      </c>
      <c r="AW4215" s="14" t="s">
        <v>30</v>
      </c>
      <c r="AX4215" s="14" t="s">
        <v>73</v>
      </c>
      <c r="AY4215" s="263" t="s">
        <v>129</v>
      </c>
    </row>
    <row r="4216" spans="1:51" s="14" customFormat="1" ht="12">
      <c r="A4216" s="14"/>
      <c r="B4216" s="253"/>
      <c r="C4216" s="254"/>
      <c r="D4216" s="234" t="s">
        <v>188</v>
      </c>
      <c r="E4216" s="255" t="s">
        <v>1</v>
      </c>
      <c r="F4216" s="256" t="s">
        <v>620</v>
      </c>
      <c r="G4216" s="254"/>
      <c r="H4216" s="257">
        <v>10.88</v>
      </c>
      <c r="I4216" s="258"/>
      <c r="J4216" s="254"/>
      <c r="K4216" s="254"/>
      <c r="L4216" s="259"/>
      <c r="M4216" s="260"/>
      <c r="N4216" s="261"/>
      <c r="O4216" s="261"/>
      <c r="P4216" s="261"/>
      <c r="Q4216" s="261"/>
      <c r="R4216" s="261"/>
      <c r="S4216" s="261"/>
      <c r="T4216" s="262"/>
      <c r="U4216" s="14"/>
      <c r="V4216" s="14"/>
      <c r="W4216" s="14"/>
      <c r="X4216" s="14"/>
      <c r="Y4216" s="14"/>
      <c r="Z4216" s="14"/>
      <c r="AA4216" s="14"/>
      <c r="AB4216" s="14"/>
      <c r="AC4216" s="14"/>
      <c r="AD4216" s="14"/>
      <c r="AE4216" s="14"/>
      <c r="AT4216" s="263" t="s">
        <v>188</v>
      </c>
      <c r="AU4216" s="263" t="s">
        <v>82</v>
      </c>
      <c r="AV4216" s="14" t="s">
        <v>82</v>
      </c>
      <c r="AW4216" s="14" t="s">
        <v>30</v>
      </c>
      <c r="AX4216" s="14" t="s">
        <v>73</v>
      </c>
      <c r="AY4216" s="263" t="s">
        <v>129</v>
      </c>
    </row>
    <row r="4217" spans="1:51" s="14" customFormat="1" ht="12">
      <c r="A4217" s="14"/>
      <c r="B4217" s="253"/>
      <c r="C4217" s="254"/>
      <c r="D4217" s="234" t="s">
        <v>188</v>
      </c>
      <c r="E4217" s="255" t="s">
        <v>1</v>
      </c>
      <c r="F4217" s="256" t="s">
        <v>621</v>
      </c>
      <c r="G4217" s="254"/>
      <c r="H4217" s="257">
        <v>11.6</v>
      </c>
      <c r="I4217" s="258"/>
      <c r="J4217" s="254"/>
      <c r="K4217" s="254"/>
      <c r="L4217" s="259"/>
      <c r="M4217" s="260"/>
      <c r="N4217" s="261"/>
      <c r="O4217" s="261"/>
      <c r="P4217" s="261"/>
      <c r="Q4217" s="261"/>
      <c r="R4217" s="261"/>
      <c r="S4217" s="261"/>
      <c r="T4217" s="262"/>
      <c r="U4217" s="14"/>
      <c r="V4217" s="14"/>
      <c r="W4217" s="14"/>
      <c r="X4217" s="14"/>
      <c r="Y4217" s="14"/>
      <c r="Z4217" s="14"/>
      <c r="AA4217" s="14"/>
      <c r="AB4217" s="14"/>
      <c r="AC4217" s="14"/>
      <c r="AD4217" s="14"/>
      <c r="AE4217" s="14"/>
      <c r="AT4217" s="263" t="s">
        <v>188</v>
      </c>
      <c r="AU4217" s="263" t="s">
        <v>82</v>
      </c>
      <c r="AV4217" s="14" t="s">
        <v>82</v>
      </c>
      <c r="AW4217" s="14" t="s">
        <v>30</v>
      </c>
      <c r="AX4217" s="14" t="s">
        <v>73</v>
      </c>
      <c r="AY4217" s="263" t="s">
        <v>129</v>
      </c>
    </row>
    <row r="4218" spans="1:51" s="14" customFormat="1" ht="12">
      <c r="A4218" s="14"/>
      <c r="B4218" s="253"/>
      <c r="C4218" s="254"/>
      <c r="D4218" s="234" t="s">
        <v>188</v>
      </c>
      <c r="E4218" s="255" t="s">
        <v>1</v>
      </c>
      <c r="F4218" s="256" t="s">
        <v>564</v>
      </c>
      <c r="G4218" s="254"/>
      <c r="H4218" s="257">
        <v>-1.6</v>
      </c>
      <c r="I4218" s="258"/>
      <c r="J4218" s="254"/>
      <c r="K4218" s="254"/>
      <c r="L4218" s="259"/>
      <c r="M4218" s="260"/>
      <c r="N4218" s="261"/>
      <c r="O4218" s="261"/>
      <c r="P4218" s="261"/>
      <c r="Q4218" s="261"/>
      <c r="R4218" s="261"/>
      <c r="S4218" s="261"/>
      <c r="T4218" s="262"/>
      <c r="U4218" s="14"/>
      <c r="V4218" s="14"/>
      <c r="W4218" s="14"/>
      <c r="X4218" s="14"/>
      <c r="Y4218" s="14"/>
      <c r="Z4218" s="14"/>
      <c r="AA4218" s="14"/>
      <c r="AB4218" s="14"/>
      <c r="AC4218" s="14"/>
      <c r="AD4218" s="14"/>
      <c r="AE4218" s="14"/>
      <c r="AT4218" s="263" t="s">
        <v>188</v>
      </c>
      <c r="AU4218" s="263" t="s">
        <v>82</v>
      </c>
      <c r="AV4218" s="14" t="s">
        <v>82</v>
      </c>
      <c r="AW4218" s="14" t="s">
        <v>30</v>
      </c>
      <c r="AX4218" s="14" t="s">
        <v>73</v>
      </c>
      <c r="AY4218" s="263" t="s">
        <v>129</v>
      </c>
    </row>
    <row r="4219" spans="1:51" s="14" customFormat="1" ht="12">
      <c r="A4219" s="14"/>
      <c r="B4219" s="253"/>
      <c r="C4219" s="254"/>
      <c r="D4219" s="234" t="s">
        <v>188</v>
      </c>
      <c r="E4219" s="255" t="s">
        <v>1</v>
      </c>
      <c r="F4219" s="256" t="s">
        <v>622</v>
      </c>
      <c r="G4219" s="254"/>
      <c r="H4219" s="257">
        <v>-3.6</v>
      </c>
      <c r="I4219" s="258"/>
      <c r="J4219" s="254"/>
      <c r="K4219" s="254"/>
      <c r="L4219" s="259"/>
      <c r="M4219" s="260"/>
      <c r="N4219" s="261"/>
      <c r="O4219" s="261"/>
      <c r="P4219" s="261"/>
      <c r="Q4219" s="261"/>
      <c r="R4219" s="261"/>
      <c r="S4219" s="261"/>
      <c r="T4219" s="262"/>
      <c r="U4219" s="14"/>
      <c r="V4219" s="14"/>
      <c r="W4219" s="14"/>
      <c r="X4219" s="14"/>
      <c r="Y4219" s="14"/>
      <c r="Z4219" s="14"/>
      <c r="AA4219" s="14"/>
      <c r="AB4219" s="14"/>
      <c r="AC4219" s="14"/>
      <c r="AD4219" s="14"/>
      <c r="AE4219" s="14"/>
      <c r="AT4219" s="263" t="s">
        <v>188</v>
      </c>
      <c r="AU4219" s="263" t="s">
        <v>82</v>
      </c>
      <c r="AV4219" s="14" t="s">
        <v>82</v>
      </c>
      <c r="AW4219" s="14" t="s">
        <v>30</v>
      </c>
      <c r="AX4219" s="14" t="s">
        <v>73</v>
      </c>
      <c r="AY4219" s="263" t="s">
        <v>129</v>
      </c>
    </row>
    <row r="4220" spans="1:51" s="14" customFormat="1" ht="12">
      <c r="A4220" s="14"/>
      <c r="B4220" s="253"/>
      <c r="C4220" s="254"/>
      <c r="D4220" s="234" t="s">
        <v>188</v>
      </c>
      <c r="E4220" s="255" t="s">
        <v>1</v>
      </c>
      <c r="F4220" s="256" t="s">
        <v>623</v>
      </c>
      <c r="G4220" s="254"/>
      <c r="H4220" s="257">
        <v>1.35</v>
      </c>
      <c r="I4220" s="258"/>
      <c r="J4220" s="254"/>
      <c r="K4220" s="254"/>
      <c r="L4220" s="259"/>
      <c r="M4220" s="260"/>
      <c r="N4220" s="261"/>
      <c r="O4220" s="261"/>
      <c r="P4220" s="261"/>
      <c r="Q4220" s="261"/>
      <c r="R4220" s="261"/>
      <c r="S4220" s="261"/>
      <c r="T4220" s="262"/>
      <c r="U4220" s="14"/>
      <c r="V4220" s="14"/>
      <c r="W4220" s="14"/>
      <c r="X4220" s="14"/>
      <c r="Y4220" s="14"/>
      <c r="Z4220" s="14"/>
      <c r="AA4220" s="14"/>
      <c r="AB4220" s="14"/>
      <c r="AC4220" s="14"/>
      <c r="AD4220" s="14"/>
      <c r="AE4220" s="14"/>
      <c r="AT4220" s="263" t="s">
        <v>188</v>
      </c>
      <c r="AU4220" s="263" t="s">
        <v>82</v>
      </c>
      <c r="AV4220" s="14" t="s">
        <v>82</v>
      </c>
      <c r="AW4220" s="14" t="s">
        <v>30</v>
      </c>
      <c r="AX4220" s="14" t="s">
        <v>73</v>
      </c>
      <c r="AY4220" s="263" t="s">
        <v>129</v>
      </c>
    </row>
    <row r="4221" spans="1:51" s="14" customFormat="1" ht="12">
      <c r="A4221" s="14"/>
      <c r="B4221" s="253"/>
      <c r="C4221" s="254"/>
      <c r="D4221" s="234" t="s">
        <v>188</v>
      </c>
      <c r="E4221" s="255" t="s">
        <v>1</v>
      </c>
      <c r="F4221" s="256" t="s">
        <v>624</v>
      </c>
      <c r="G4221" s="254"/>
      <c r="H4221" s="257">
        <v>0.175</v>
      </c>
      <c r="I4221" s="258"/>
      <c r="J4221" s="254"/>
      <c r="K4221" s="254"/>
      <c r="L4221" s="259"/>
      <c r="M4221" s="260"/>
      <c r="N4221" s="261"/>
      <c r="O4221" s="261"/>
      <c r="P4221" s="261"/>
      <c r="Q4221" s="261"/>
      <c r="R4221" s="261"/>
      <c r="S4221" s="261"/>
      <c r="T4221" s="262"/>
      <c r="U4221" s="14"/>
      <c r="V4221" s="14"/>
      <c r="W4221" s="14"/>
      <c r="X4221" s="14"/>
      <c r="Y4221" s="14"/>
      <c r="Z4221" s="14"/>
      <c r="AA4221" s="14"/>
      <c r="AB4221" s="14"/>
      <c r="AC4221" s="14"/>
      <c r="AD4221" s="14"/>
      <c r="AE4221" s="14"/>
      <c r="AT4221" s="263" t="s">
        <v>188</v>
      </c>
      <c r="AU4221" s="263" t="s">
        <v>82</v>
      </c>
      <c r="AV4221" s="14" t="s">
        <v>82</v>
      </c>
      <c r="AW4221" s="14" t="s">
        <v>30</v>
      </c>
      <c r="AX4221" s="14" t="s">
        <v>73</v>
      </c>
      <c r="AY4221" s="263" t="s">
        <v>129</v>
      </c>
    </row>
    <row r="4222" spans="1:51" s="14" customFormat="1" ht="12">
      <c r="A4222" s="14"/>
      <c r="B4222" s="253"/>
      <c r="C4222" s="254"/>
      <c r="D4222" s="234" t="s">
        <v>188</v>
      </c>
      <c r="E4222" s="255" t="s">
        <v>1</v>
      </c>
      <c r="F4222" s="256" t="s">
        <v>625</v>
      </c>
      <c r="G4222" s="254"/>
      <c r="H4222" s="257">
        <v>0.87</v>
      </c>
      <c r="I4222" s="258"/>
      <c r="J4222" s="254"/>
      <c r="K4222" s="254"/>
      <c r="L4222" s="259"/>
      <c r="M4222" s="260"/>
      <c r="N4222" s="261"/>
      <c r="O4222" s="261"/>
      <c r="P4222" s="261"/>
      <c r="Q4222" s="261"/>
      <c r="R4222" s="261"/>
      <c r="S4222" s="261"/>
      <c r="T4222" s="262"/>
      <c r="U4222" s="14"/>
      <c r="V4222" s="14"/>
      <c r="W4222" s="14"/>
      <c r="X4222" s="14"/>
      <c r="Y4222" s="14"/>
      <c r="Z4222" s="14"/>
      <c r="AA4222" s="14"/>
      <c r="AB4222" s="14"/>
      <c r="AC4222" s="14"/>
      <c r="AD4222" s="14"/>
      <c r="AE4222" s="14"/>
      <c r="AT4222" s="263" t="s">
        <v>188</v>
      </c>
      <c r="AU4222" s="263" t="s">
        <v>82</v>
      </c>
      <c r="AV4222" s="14" t="s">
        <v>82</v>
      </c>
      <c r="AW4222" s="14" t="s">
        <v>30</v>
      </c>
      <c r="AX4222" s="14" t="s">
        <v>73</v>
      </c>
      <c r="AY4222" s="263" t="s">
        <v>129</v>
      </c>
    </row>
    <row r="4223" spans="1:51" s="13" customFormat="1" ht="12">
      <c r="A4223" s="13"/>
      <c r="B4223" s="243"/>
      <c r="C4223" s="244"/>
      <c r="D4223" s="234" t="s">
        <v>188</v>
      </c>
      <c r="E4223" s="245" t="s">
        <v>1</v>
      </c>
      <c r="F4223" s="246" t="s">
        <v>396</v>
      </c>
      <c r="G4223" s="244"/>
      <c r="H4223" s="245" t="s">
        <v>1</v>
      </c>
      <c r="I4223" s="247"/>
      <c r="J4223" s="244"/>
      <c r="K4223" s="244"/>
      <c r="L4223" s="248"/>
      <c r="M4223" s="249"/>
      <c r="N4223" s="250"/>
      <c r="O4223" s="250"/>
      <c r="P4223" s="250"/>
      <c r="Q4223" s="250"/>
      <c r="R4223" s="250"/>
      <c r="S4223" s="250"/>
      <c r="T4223" s="251"/>
      <c r="U4223" s="13"/>
      <c r="V4223" s="13"/>
      <c r="W4223" s="13"/>
      <c r="X4223" s="13"/>
      <c r="Y4223" s="13"/>
      <c r="Z4223" s="13"/>
      <c r="AA4223" s="13"/>
      <c r="AB4223" s="13"/>
      <c r="AC4223" s="13"/>
      <c r="AD4223" s="13"/>
      <c r="AE4223" s="13"/>
      <c r="AT4223" s="252" t="s">
        <v>188</v>
      </c>
      <c r="AU4223" s="252" t="s">
        <v>82</v>
      </c>
      <c r="AV4223" s="13" t="s">
        <v>80</v>
      </c>
      <c r="AW4223" s="13" t="s">
        <v>30</v>
      </c>
      <c r="AX4223" s="13" t="s">
        <v>73</v>
      </c>
      <c r="AY4223" s="252" t="s">
        <v>129</v>
      </c>
    </row>
    <row r="4224" spans="1:51" s="14" customFormat="1" ht="12">
      <c r="A4224" s="14"/>
      <c r="B4224" s="253"/>
      <c r="C4224" s="254"/>
      <c r="D4224" s="234" t="s">
        <v>188</v>
      </c>
      <c r="E4224" s="255" t="s">
        <v>1</v>
      </c>
      <c r="F4224" s="256" t="s">
        <v>619</v>
      </c>
      <c r="G4224" s="254"/>
      <c r="H4224" s="257">
        <v>28.522</v>
      </c>
      <c r="I4224" s="258"/>
      <c r="J4224" s="254"/>
      <c r="K4224" s="254"/>
      <c r="L4224" s="259"/>
      <c r="M4224" s="260"/>
      <c r="N4224" s="261"/>
      <c r="O4224" s="261"/>
      <c r="P4224" s="261"/>
      <c r="Q4224" s="261"/>
      <c r="R4224" s="261"/>
      <c r="S4224" s="261"/>
      <c r="T4224" s="262"/>
      <c r="U4224" s="14"/>
      <c r="V4224" s="14"/>
      <c r="W4224" s="14"/>
      <c r="X4224" s="14"/>
      <c r="Y4224" s="14"/>
      <c r="Z4224" s="14"/>
      <c r="AA4224" s="14"/>
      <c r="AB4224" s="14"/>
      <c r="AC4224" s="14"/>
      <c r="AD4224" s="14"/>
      <c r="AE4224" s="14"/>
      <c r="AT4224" s="263" t="s">
        <v>188</v>
      </c>
      <c r="AU4224" s="263" t="s">
        <v>82</v>
      </c>
      <c r="AV4224" s="14" t="s">
        <v>82</v>
      </c>
      <c r="AW4224" s="14" t="s">
        <v>30</v>
      </c>
      <c r="AX4224" s="14" t="s">
        <v>73</v>
      </c>
      <c r="AY4224" s="263" t="s">
        <v>129</v>
      </c>
    </row>
    <row r="4225" spans="1:51" s="14" customFormat="1" ht="12">
      <c r="A4225" s="14"/>
      <c r="B4225" s="253"/>
      <c r="C4225" s="254"/>
      <c r="D4225" s="234" t="s">
        <v>188</v>
      </c>
      <c r="E4225" s="255" t="s">
        <v>1</v>
      </c>
      <c r="F4225" s="256" t="s">
        <v>626</v>
      </c>
      <c r="G4225" s="254"/>
      <c r="H4225" s="257">
        <v>8.84</v>
      </c>
      <c r="I4225" s="258"/>
      <c r="J4225" s="254"/>
      <c r="K4225" s="254"/>
      <c r="L4225" s="259"/>
      <c r="M4225" s="260"/>
      <c r="N4225" s="261"/>
      <c r="O4225" s="261"/>
      <c r="P4225" s="261"/>
      <c r="Q4225" s="261"/>
      <c r="R4225" s="261"/>
      <c r="S4225" s="261"/>
      <c r="T4225" s="262"/>
      <c r="U4225" s="14"/>
      <c r="V4225" s="14"/>
      <c r="W4225" s="14"/>
      <c r="X4225" s="14"/>
      <c r="Y4225" s="14"/>
      <c r="Z4225" s="14"/>
      <c r="AA4225" s="14"/>
      <c r="AB4225" s="14"/>
      <c r="AC4225" s="14"/>
      <c r="AD4225" s="14"/>
      <c r="AE4225" s="14"/>
      <c r="AT4225" s="263" t="s">
        <v>188</v>
      </c>
      <c r="AU4225" s="263" t="s">
        <v>82</v>
      </c>
      <c r="AV4225" s="14" t="s">
        <v>82</v>
      </c>
      <c r="AW4225" s="14" t="s">
        <v>30</v>
      </c>
      <c r="AX4225" s="14" t="s">
        <v>73</v>
      </c>
      <c r="AY4225" s="263" t="s">
        <v>129</v>
      </c>
    </row>
    <row r="4226" spans="1:51" s="14" customFormat="1" ht="12">
      <c r="A4226" s="14"/>
      <c r="B4226" s="253"/>
      <c r="C4226" s="254"/>
      <c r="D4226" s="234" t="s">
        <v>188</v>
      </c>
      <c r="E4226" s="255" t="s">
        <v>1</v>
      </c>
      <c r="F4226" s="256" t="s">
        <v>627</v>
      </c>
      <c r="G4226" s="254"/>
      <c r="H4226" s="257">
        <v>9.425</v>
      </c>
      <c r="I4226" s="258"/>
      <c r="J4226" s="254"/>
      <c r="K4226" s="254"/>
      <c r="L4226" s="259"/>
      <c r="M4226" s="260"/>
      <c r="N4226" s="261"/>
      <c r="O4226" s="261"/>
      <c r="P4226" s="261"/>
      <c r="Q4226" s="261"/>
      <c r="R4226" s="261"/>
      <c r="S4226" s="261"/>
      <c r="T4226" s="262"/>
      <c r="U4226" s="14"/>
      <c r="V4226" s="14"/>
      <c r="W4226" s="14"/>
      <c r="X4226" s="14"/>
      <c r="Y4226" s="14"/>
      <c r="Z4226" s="14"/>
      <c r="AA4226" s="14"/>
      <c r="AB4226" s="14"/>
      <c r="AC4226" s="14"/>
      <c r="AD4226" s="14"/>
      <c r="AE4226" s="14"/>
      <c r="AT4226" s="263" t="s">
        <v>188</v>
      </c>
      <c r="AU4226" s="263" t="s">
        <v>82</v>
      </c>
      <c r="AV4226" s="14" t="s">
        <v>82</v>
      </c>
      <c r="AW4226" s="14" t="s">
        <v>30</v>
      </c>
      <c r="AX4226" s="14" t="s">
        <v>73</v>
      </c>
      <c r="AY4226" s="263" t="s">
        <v>129</v>
      </c>
    </row>
    <row r="4227" spans="1:51" s="14" customFormat="1" ht="12">
      <c r="A4227" s="14"/>
      <c r="B4227" s="253"/>
      <c r="C4227" s="254"/>
      <c r="D4227" s="234" t="s">
        <v>188</v>
      </c>
      <c r="E4227" s="255" t="s">
        <v>1</v>
      </c>
      <c r="F4227" s="256" t="s">
        <v>582</v>
      </c>
      <c r="G4227" s="254"/>
      <c r="H4227" s="257">
        <v>-3.2</v>
      </c>
      <c r="I4227" s="258"/>
      <c r="J4227" s="254"/>
      <c r="K4227" s="254"/>
      <c r="L4227" s="259"/>
      <c r="M4227" s="260"/>
      <c r="N4227" s="261"/>
      <c r="O4227" s="261"/>
      <c r="P4227" s="261"/>
      <c r="Q4227" s="261"/>
      <c r="R4227" s="261"/>
      <c r="S4227" s="261"/>
      <c r="T4227" s="262"/>
      <c r="U4227" s="14"/>
      <c r="V4227" s="14"/>
      <c r="W4227" s="14"/>
      <c r="X4227" s="14"/>
      <c r="Y4227" s="14"/>
      <c r="Z4227" s="14"/>
      <c r="AA4227" s="14"/>
      <c r="AB4227" s="14"/>
      <c r="AC4227" s="14"/>
      <c r="AD4227" s="14"/>
      <c r="AE4227" s="14"/>
      <c r="AT4227" s="263" t="s">
        <v>188</v>
      </c>
      <c r="AU4227" s="263" t="s">
        <v>82</v>
      </c>
      <c r="AV4227" s="14" t="s">
        <v>82</v>
      </c>
      <c r="AW4227" s="14" t="s">
        <v>30</v>
      </c>
      <c r="AX4227" s="14" t="s">
        <v>73</v>
      </c>
      <c r="AY4227" s="263" t="s">
        <v>129</v>
      </c>
    </row>
    <row r="4228" spans="1:51" s="14" customFormat="1" ht="12">
      <c r="A4228" s="14"/>
      <c r="B4228" s="253"/>
      <c r="C4228" s="254"/>
      <c r="D4228" s="234" t="s">
        <v>188</v>
      </c>
      <c r="E4228" s="255" t="s">
        <v>1</v>
      </c>
      <c r="F4228" s="256" t="s">
        <v>622</v>
      </c>
      <c r="G4228" s="254"/>
      <c r="H4228" s="257">
        <v>-3.6</v>
      </c>
      <c r="I4228" s="258"/>
      <c r="J4228" s="254"/>
      <c r="K4228" s="254"/>
      <c r="L4228" s="259"/>
      <c r="M4228" s="260"/>
      <c r="N4228" s="261"/>
      <c r="O4228" s="261"/>
      <c r="P4228" s="261"/>
      <c r="Q4228" s="261"/>
      <c r="R4228" s="261"/>
      <c r="S4228" s="261"/>
      <c r="T4228" s="262"/>
      <c r="U4228" s="14"/>
      <c r="V4228" s="14"/>
      <c r="W4228" s="14"/>
      <c r="X4228" s="14"/>
      <c r="Y4228" s="14"/>
      <c r="Z4228" s="14"/>
      <c r="AA4228" s="14"/>
      <c r="AB4228" s="14"/>
      <c r="AC4228" s="14"/>
      <c r="AD4228" s="14"/>
      <c r="AE4228" s="14"/>
      <c r="AT4228" s="263" t="s">
        <v>188</v>
      </c>
      <c r="AU4228" s="263" t="s">
        <v>82</v>
      </c>
      <c r="AV4228" s="14" t="s">
        <v>82</v>
      </c>
      <c r="AW4228" s="14" t="s">
        <v>30</v>
      </c>
      <c r="AX4228" s="14" t="s">
        <v>73</v>
      </c>
      <c r="AY4228" s="263" t="s">
        <v>129</v>
      </c>
    </row>
    <row r="4229" spans="1:51" s="14" customFormat="1" ht="12">
      <c r="A4229" s="14"/>
      <c r="B4229" s="253"/>
      <c r="C4229" s="254"/>
      <c r="D4229" s="234" t="s">
        <v>188</v>
      </c>
      <c r="E4229" s="255" t="s">
        <v>1</v>
      </c>
      <c r="F4229" s="256" t="s">
        <v>623</v>
      </c>
      <c r="G4229" s="254"/>
      <c r="H4229" s="257">
        <v>1.35</v>
      </c>
      <c r="I4229" s="258"/>
      <c r="J4229" s="254"/>
      <c r="K4229" s="254"/>
      <c r="L4229" s="259"/>
      <c r="M4229" s="260"/>
      <c r="N4229" s="261"/>
      <c r="O4229" s="261"/>
      <c r="P4229" s="261"/>
      <c r="Q4229" s="261"/>
      <c r="R4229" s="261"/>
      <c r="S4229" s="261"/>
      <c r="T4229" s="262"/>
      <c r="U4229" s="14"/>
      <c r="V4229" s="14"/>
      <c r="W4229" s="14"/>
      <c r="X4229" s="14"/>
      <c r="Y4229" s="14"/>
      <c r="Z4229" s="14"/>
      <c r="AA4229" s="14"/>
      <c r="AB4229" s="14"/>
      <c r="AC4229" s="14"/>
      <c r="AD4229" s="14"/>
      <c r="AE4229" s="14"/>
      <c r="AT4229" s="263" t="s">
        <v>188</v>
      </c>
      <c r="AU4229" s="263" t="s">
        <v>82</v>
      </c>
      <c r="AV4229" s="14" t="s">
        <v>82</v>
      </c>
      <c r="AW4229" s="14" t="s">
        <v>30</v>
      </c>
      <c r="AX4229" s="14" t="s">
        <v>73</v>
      </c>
      <c r="AY4229" s="263" t="s">
        <v>129</v>
      </c>
    </row>
    <row r="4230" spans="1:51" s="14" customFormat="1" ht="12">
      <c r="A4230" s="14"/>
      <c r="B4230" s="253"/>
      <c r="C4230" s="254"/>
      <c r="D4230" s="234" t="s">
        <v>188</v>
      </c>
      <c r="E4230" s="255" t="s">
        <v>1</v>
      </c>
      <c r="F4230" s="256" t="s">
        <v>624</v>
      </c>
      <c r="G4230" s="254"/>
      <c r="H4230" s="257">
        <v>0.175</v>
      </c>
      <c r="I4230" s="258"/>
      <c r="J4230" s="254"/>
      <c r="K4230" s="254"/>
      <c r="L4230" s="259"/>
      <c r="M4230" s="260"/>
      <c r="N4230" s="261"/>
      <c r="O4230" s="261"/>
      <c r="P4230" s="261"/>
      <c r="Q4230" s="261"/>
      <c r="R4230" s="261"/>
      <c r="S4230" s="261"/>
      <c r="T4230" s="262"/>
      <c r="U4230" s="14"/>
      <c r="V4230" s="14"/>
      <c r="W4230" s="14"/>
      <c r="X4230" s="14"/>
      <c r="Y4230" s="14"/>
      <c r="Z4230" s="14"/>
      <c r="AA4230" s="14"/>
      <c r="AB4230" s="14"/>
      <c r="AC4230" s="14"/>
      <c r="AD4230" s="14"/>
      <c r="AE4230" s="14"/>
      <c r="AT4230" s="263" t="s">
        <v>188</v>
      </c>
      <c r="AU4230" s="263" t="s">
        <v>82</v>
      </c>
      <c r="AV4230" s="14" t="s">
        <v>82</v>
      </c>
      <c r="AW4230" s="14" t="s">
        <v>30</v>
      </c>
      <c r="AX4230" s="14" t="s">
        <v>73</v>
      </c>
      <c r="AY4230" s="263" t="s">
        <v>129</v>
      </c>
    </row>
    <row r="4231" spans="1:51" s="14" customFormat="1" ht="12">
      <c r="A4231" s="14"/>
      <c r="B4231" s="253"/>
      <c r="C4231" s="254"/>
      <c r="D4231" s="234" t="s">
        <v>188</v>
      </c>
      <c r="E4231" s="255" t="s">
        <v>1</v>
      </c>
      <c r="F4231" s="256" t="s">
        <v>628</v>
      </c>
      <c r="G4231" s="254"/>
      <c r="H4231" s="257">
        <v>0.675</v>
      </c>
      <c r="I4231" s="258"/>
      <c r="J4231" s="254"/>
      <c r="K4231" s="254"/>
      <c r="L4231" s="259"/>
      <c r="M4231" s="260"/>
      <c r="N4231" s="261"/>
      <c r="O4231" s="261"/>
      <c r="P4231" s="261"/>
      <c r="Q4231" s="261"/>
      <c r="R4231" s="261"/>
      <c r="S4231" s="261"/>
      <c r="T4231" s="262"/>
      <c r="U4231" s="14"/>
      <c r="V4231" s="14"/>
      <c r="W4231" s="14"/>
      <c r="X4231" s="14"/>
      <c r="Y4231" s="14"/>
      <c r="Z4231" s="14"/>
      <c r="AA4231" s="14"/>
      <c r="AB4231" s="14"/>
      <c r="AC4231" s="14"/>
      <c r="AD4231" s="14"/>
      <c r="AE4231" s="14"/>
      <c r="AT4231" s="263" t="s">
        <v>188</v>
      </c>
      <c r="AU4231" s="263" t="s">
        <v>82</v>
      </c>
      <c r="AV4231" s="14" t="s">
        <v>82</v>
      </c>
      <c r="AW4231" s="14" t="s">
        <v>30</v>
      </c>
      <c r="AX4231" s="14" t="s">
        <v>73</v>
      </c>
      <c r="AY4231" s="263" t="s">
        <v>129</v>
      </c>
    </row>
    <row r="4232" spans="1:51" s="13" customFormat="1" ht="12">
      <c r="A4232" s="13"/>
      <c r="B4232" s="243"/>
      <c r="C4232" s="244"/>
      <c r="D4232" s="234" t="s">
        <v>188</v>
      </c>
      <c r="E4232" s="245" t="s">
        <v>1</v>
      </c>
      <c r="F4232" s="246" t="s">
        <v>456</v>
      </c>
      <c r="G4232" s="244"/>
      <c r="H4232" s="245" t="s">
        <v>1</v>
      </c>
      <c r="I4232" s="247"/>
      <c r="J4232" s="244"/>
      <c r="K4232" s="244"/>
      <c r="L4232" s="248"/>
      <c r="M4232" s="249"/>
      <c r="N4232" s="250"/>
      <c r="O4232" s="250"/>
      <c r="P4232" s="250"/>
      <c r="Q4232" s="250"/>
      <c r="R4232" s="250"/>
      <c r="S4232" s="250"/>
      <c r="T4232" s="251"/>
      <c r="U4232" s="13"/>
      <c r="V4232" s="13"/>
      <c r="W4232" s="13"/>
      <c r="X4232" s="13"/>
      <c r="Y4232" s="13"/>
      <c r="Z4232" s="13"/>
      <c r="AA4232" s="13"/>
      <c r="AB4232" s="13"/>
      <c r="AC4232" s="13"/>
      <c r="AD4232" s="13"/>
      <c r="AE4232" s="13"/>
      <c r="AT4232" s="252" t="s">
        <v>188</v>
      </c>
      <c r="AU4232" s="252" t="s">
        <v>82</v>
      </c>
      <c r="AV4232" s="13" t="s">
        <v>80</v>
      </c>
      <c r="AW4232" s="13" t="s">
        <v>30</v>
      </c>
      <c r="AX4232" s="13" t="s">
        <v>73</v>
      </c>
      <c r="AY4232" s="252" t="s">
        <v>129</v>
      </c>
    </row>
    <row r="4233" spans="1:51" s="14" customFormat="1" ht="12">
      <c r="A4233" s="14"/>
      <c r="B4233" s="253"/>
      <c r="C4233" s="254"/>
      <c r="D4233" s="234" t="s">
        <v>188</v>
      </c>
      <c r="E4233" s="255" t="s">
        <v>1</v>
      </c>
      <c r="F4233" s="256" t="s">
        <v>629</v>
      </c>
      <c r="G4233" s="254"/>
      <c r="H4233" s="257">
        <v>133.632</v>
      </c>
      <c r="I4233" s="258"/>
      <c r="J4233" s="254"/>
      <c r="K4233" s="254"/>
      <c r="L4233" s="259"/>
      <c r="M4233" s="260"/>
      <c r="N4233" s="261"/>
      <c r="O4233" s="261"/>
      <c r="P4233" s="261"/>
      <c r="Q4233" s="261"/>
      <c r="R4233" s="261"/>
      <c r="S4233" s="261"/>
      <c r="T4233" s="262"/>
      <c r="U4233" s="14"/>
      <c r="V4233" s="14"/>
      <c r="W4233" s="14"/>
      <c r="X4233" s="14"/>
      <c r="Y4233" s="14"/>
      <c r="Z4233" s="14"/>
      <c r="AA4233" s="14"/>
      <c r="AB4233" s="14"/>
      <c r="AC4233" s="14"/>
      <c r="AD4233" s="14"/>
      <c r="AE4233" s="14"/>
      <c r="AT4233" s="263" t="s">
        <v>188</v>
      </c>
      <c r="AU4233" s="263" t="s">
        <v>82</v>
      </c>
      <c r="AV4233" s="14" t="s">
        <v>82</v>
      </c>
      <c r="AW4233" s="14" t="s">
        <v>30</v>
      </c>
      <c r="AX4233" s="14" t="s">
        <v>73</v>
      </c>
      <c r="AY4233" s="263" t="s">
        <v>129</v>
      </c>
    </row>
    <row r="4234" spans="1:51" s="14" customFormat="1" ht="12">
      <c r="A4234" s="14"/>
      <c r="B4234" s="253"/>
      <c r="C4234" s="254"/>
      <c r="D4234" s="234" t="s">
        <v>188</v>
      </c>
      <c r="E4234" s="255" t="s">
        <v>1</v>
      </c>
      <c r="F4234" s="256" t="s">
        <v>630</v>
      </c>
      <c r="G4234" s="254"/>
      <c r="H4234" s="257">
        <v>12.159</v>
      </c>
      <c r="I4234" s="258"/>
      <c r="J4234" s="254"/>
      <c r="K4234" s="254"/>
      <c r="L4234" s="259"/>
      <c r="M4234" s="260"/>
      <c r="N4234" s="261"/>
      <c r="O4234" s="261"/>
      <c r="P4234" s="261"/>
      <c r="Q4234" s="261"/>
      <c r="R4234" s="261"/>
      <c r="S4234" s="261"/>
      <c r="T4234" s="262"/>
      <c r="U4234" s="14"/>
      <c r="V4234" s="14"/>
      <c r="W4234" s="14"/>
      <c r="X4234" s="14"/>
      <c r="Y4234" s="14"/>
      <c r="Z4234" s="14"/>
      <c r="AA4234" s="14"/>
      <c r="AB4234" s="14"/>
      <c r="AC4234" s="14"/>
      <c r="AD4234" s="14"/>
      <c r="AE4234" s="14"/>
      <c r="AT4234" s="263" t="s">
        <v>188</v>
      </c>
      <c r="AU4234" s="263" t="s">
        <v>82</v>
      </c>
      <c r="AV4234" s="14" t="s">
        <v>82</v>
      </c>
      <c r="AW4234" s="14" t="s">
        <v>30</v>
      </c>
      <c r="AX4234" s="14" t="s">
        <v>73</v>
      </c>
      <c r="AY4234" s="263" t="s">
        <v>129</v>
      </c>
    </row>
    <row r="4235" spans="1:51" s="14" customFormat="1" ht="12">
      <c r="A4235" s="14"/>
      <c r="B4235" s="253"/>
      <c r="C4235" s="254"/>
      <c r="D4235" s="234" t="s">
        <v>188</v>
      </c>
      <c r="E4235" s="255" t="s">
        <v>1</v>
      </c>
      <c r="F4235" s="256" t="s">
        <v>631</v>
      </c>
      <c r="G4235" s="254"/>
      <c r="H4235" s="257">
        <v>5.193</v>
      </c>
      <c r="I4235" s="258"/>
      <c r="J4235" s="254"/>
      <c r="K4235" s="254"/>
      <c r="L4235" s="259"/>
      <c r="M4235" s="260"/>
      <c r="N4235" s="261"/>
      <c r="O4235" s="261"/>
      <c r="P4235" s="261"/>
      <c r="Q4235" s="261"/>
      <c r="R4235" s="261"/>
      <c r="S4235" s="261"/>
      <c r="T4235" s="262"/>
      <c r="U4235" s="14"/>
      <c r="V4235" s="14"/>
      <c r="W4235" s="14"/>
      <c r="X4235" s="14"/>
      <c r="Y4235" s="14"/>
      <c r="Z4235" s="14"/>
      <c r="AA4235" s="14"/>
      <c r="AB4235" s="14"/>
      <c r="AC4235" s="14"/>
      <c r="AD4235" s="14"/>
      <c r="AE4235" s="14"/>
      <c r="AT4235" s="263" t="s">
        <v>188</v>
      </c>
      <c r="AU4235" s="263" t="s">
        <v>82</v>
      </c>
      <c r="AV4235" s="14" t="s">
        <v>82</v>
      </c>
      <c r="AW4235" s="14" t="s">
        <v>30</v>
      </c>
      <c r="AX4235" s="14" t="s">
        <v>73</v>
      </c>
      <c r="AY4235" s="263" t="s">
        <v>129</v>
      </c>
    </row>
    <row r="4236" spans="1:51" s="14" customFormat="1" ht="12">
      <c r="A4236" s="14"/>
      <c r="B4236" s="253"/>
      <c r="C4236" s="254"/>
      <c r="D4236" s="234" t="s">
        <v>188</v>
      </c>
      <c r="E4236" s="255" t="s">
        <v>1</v>
      </c>
      <c r="F4236" s="256" t="s">
        <v>632</v>
      </c>
      <c r="G4236" s="254"/>
      <c r="H4236" s="257">
        <v>5.36</v>
      </c>
      <c r="I4236" s="258"/>
      <c r="J4236" s="254"/>
      <c r="K4236" s="254"/>
      <c r="L4236" s="259"/>
      <c r="M4236" s="260"/>
      <c r="N4236" s="261"/>
      <c r="O4236" s="261"/>
      <c r="P4236" s="261"/>
      <c r="Q4236" s="261"/>
      <c r="R4236" s="261"/>
      <c r="S4236" s="261"/>
      <c r="T4236" s="262"/>
      <c r="U4236" s="14"/>
      <c r="V4236" s="14"/>
      <c r="W4236" s="14"/>
      <c r="X4236" s="14"/>
      <c r="Y4236" s="14"/>
      <c r="Z4236" s="14"/>
      <c r="AA4236" s="14"/>
      <c r="AB4236" s="14"/>
      <c r="AC4236" s="14"/>
      <c r="AD4236" s="14"/>
      <c r="AE4236" s="14"/>
      <c r="AT4236" s="263" t="s">
        <v>188</v>
      </c>
      <c r="AU4236" s="263" t="s">
        <v>82</v>
      </c>
      <c r="AV4236" s="14" t="s">
        <v>82</v>
      </c>
      <c r="AW4236" s="14" t="s">
        <v>30</v>
      </c>
      <c r="AX4236" s="14" t="s">
        <v>73</v>
      </c>
      <c r="AY4236" s="263" t="s">
        <v>129</v>
      </c>
    </row>
    <row r="4237" spans="1:51" s="14" customFormat="1" ht="12">
      <c r="A4237" s="14"/>
      <c r="B4237" s="253"/>
      <c r="C4237" s="254"/>
      <c r="D4237" s="234" t="s">
        <v>188</v>
      </c>
      <c r="E4237" s="255" t="s">
        <v>1</v>
      </c>
      <c r="F4237" s="256" t="s">
        <v>633</v>
      </c>
      <c r="G4237" s="254"/>
      <c r="H4237" s="257">
        <v>-14.4</v>
      </c>
      <c r="I4237" s="258"/>
      <c r="J4237" s="254"/>
      <c r="K4237" s="254"/>
      <c r="L4237" s="259"/>
      <c r="M4237" s="260"/>
      <c r="N4237" s="261"/>
      <c r="O4237" s="261"/>
      <c r="P4237" s="261"/>
      <c r="Q4237" s="261"/>
      <c r="R4237" s="261"/>
      <c r="S4237" s="261"/>
      <c r="T4237" s="262"/>
      <c r="U4237" s="14"/>
      <c r="V4237" s="14"/>
      <c r="W4237" s="14"/>
      <c r="X4237" s="14"/>
      <c r="Y4237" s="14"/>
      <c r="Z4237" s="14"/>
      <c r="AA4237" s="14"/>
      <c r="AB4237" s="14"/>
      <c r="AC4237" s="14"/>
      <c r="AD4237" s="14"/>
      <c r="AE4237" s="14"/>
      <c r="AT4237" s="263" t="s">
        <v>188</v>
      </c>
      <c r="AU4237" s="263" t="s">
        <v>82</v>
      </c>
      <c r="AV4237" s="14" t="s">
        <v>82</v>
      </c>
      <c r="AW4237" s="14" t="s">
        <v>30</v>
      </c>
      <c r="AX4237" s="14" t="s">
        <v>73</v>
      </c>
      <c r="AY4237" s="263" t="s">
        <v>129</v>
      </c>
    </row>
    <row r="4238" spans="1:51" s="14" customFormat="1" ht="12">
      <c r="A4238" s="14"/>
      <c r="B4238" s="253"/>
      <c r="C4238" s="254"/>
      <c r="D4238" s="234" t="s">
        <v>188</v>
      </c>
      <c r="E4238" s="255" t="s">
        <v>1</v>
      </c>
      <c r="F4238" s="256" t="s">
        <v>634</v>
      </c>
      <c r="G4238" s="254"/>
      <c r="H4238" s="257">
        <v>-4.2</v>
      </c>
      <c r="I4238" s="258"/>
      <c r="J4238" s="254"/>
      <c r="K4238" s="254"/>
      <c r="L4238" s="259"/>
      <c r="M4238" s="260"/>
      <c r="N4238" s="261"/>
      <c r="O4238" s="261"/>
      <c r="P4238" s="261"/>
      <c r="Q4238" s="261"/>
      <c r="R4238" s="261"/>
      <c r="S4238" s="261"/>
      <c r="T4238" s="262"/>
      <c r="U4238" s="14"/>
      <c r="V4238" s="14"/>
      <c r="W4238" s="14"/>
      <c r="X4238" s="14"/>
      <c r="Y4238" s="14"/>
      <c r="Z4238" s="14"/>
      <c r="AA4238" s="14"/>
      <c r="AB4238" s="14"/>
      <c r="AC4238" s="14"/>
      <c r="AD4238" s="14"/>
      <c r="AE4238" s="14"/>
      <c r="AT4238" s="263" t="s">
        <v>188</v>
      </c>
      <c r="AU4238" s="263" t="s">
        <v>82</v>
      </c>
      <c r="AV4238" s="14" t="s">
        <v>82</v>
      </c>
      <c r="AW4238" s="14" t="s">
        <v>30</v>
      </c>
      <c r="AX4238" s="14" t="s">
        <v>73</v>
      </c>
      <c r="AY4238" s="263" t="s">
        <v>129</v>
      </c>
    </row>
    <row r="4239" spans="1:51" s="14" customFormat="1" ht="12">
      <c r="A4239" s="14"/>
      <c r="B4239" s="253"/>
      <c r="C4239" s="254"/>
      <c r="D4239" s="234" t="s">
        <v>188</v>
      </c>
      <c r="E4239" s="255" t="s">
        <v>1</v>
      </c>
      <c r="F4239" s="256" t="s">
        <v>635</v>
      </c>
      <c r="G4239" s="254"/>
      <c r="H4239" s="257">
        <v>-7.605</v>
      </c>
      <c r="I4239" s="258"/>
      <c r="J4239" s="254"/>
      <c r="K4239" s="254"/>
      <c r="L4239" s="259"/>
      <c r="M4239" s="260"/>
      <c r="N4239" s="261"/>
      <c r="O4239" s="261"/>
      <c r="P4239" s="261"/>
      <c r="Q4239" s="261"/>
      <c r="R4239" s="261"/>
      <c r="S4239" s="261"/>
      <c r="T4239" s="262"/>
      <c r="U4239" s="14"/>
      <c r="V4239" s="14"/>
      <c r="W4239" s="14"/>
      <c r="X4239" s="14"/>
      <c r="Y4239" s="14"/>
      <c r="Z4239" s="14"/>
      <c r="AA4239" s="14"/>
      <c r="AB4239" s="14"/>
      <c r="AC4239" s="14"/>
      <c r="AD4239" s="14"/>
      <c r="AE4239" s="14"/>
      <c r="AT4239" s="263" t="s">
        <v>188</v>
      </c>
      <c r="AU4239" s="263" t="s">
        <v>82</v>
      </c>
      <c r="AV4239" s="14" t="s">
        <v>82</v>
      </c>
      <c r="AW4239" s="14" t="s">
        <v>30</v>
      </c>
      <c r="AX4239" s="14" t="s">
        <v>73</v>
      </c>
      <c r="AY4239" s="263" t="s">
        <v>129</v>
      </c>
    </row>
    <row r="4240" spans="1:51" s="14" customFormat="1" ht="12">
      <c r="A4240" s="14"/>
      <c r="B4240" s="253"/>
      <c r="C4240" s="254"/>
      <c r="D4240" s="234" t="s">
        <v>188</v>
      </c>
      <c r="E4240" s="255" t="s">
        <v>1</v>
      </c>
      <c r="F4240" s="256" t="s">
        <v>636</v>
      </c>
      <c r="G4240" s="254"/>
      <c r="H4240" s="257">
        <v>-7.125</v>
      </c>
      <c r="I4240" s="258"/>
      <c r="J4240" s="254"/>
      <c r="K4240" s="254"/>
      <c r="L4240" s="259"/>
      <c r="M4240" s="260"/>
      <c r="N4240" s="261"/>
      <c r="O4240" s="261"/>
      <c r="P4240" s="261"/>
      <c r="Q4240" s="261"/>
      <c r="R4240" s="261"/>
      <c r="S4240" s="261"/>
      <c r="T4240" s="262"/>
      <c r="U4240" s="14"/>
      <c r="V4240" s="14"/>
      <c r="W4240" s="14"/>
      <c r="X4240" s="14"/>
      <c r="Y4240" s="14"/>
      <c r="Z4240" s="14"/>
      <c r="AA4240" s="14"/>
      <c r="AB4240" s="14"/>
      <c r="AC4240" s="14"/>
      <c r="AD4240" s="14"/>
      <c r="AE4240" s="14"/>
      <c r="AT4240" s="263" t="s">
        <v>188</v>
      </c>
      <c r="AU4240" s="263" t="s">
        <v>82</v>
      </c>
      <c r="AV4240" s="14" t="s">
        <v>82</v>
      </c>
      <c r="AW4240" s="14" t="s">
        <v>30</v>
      </c>
      <c r="AX4240" s="14" t="s">
        <v>73</v>
      </c>
      <c r="AY4240" s="263" t="s">
        <v>129</v>
      </c>
    </row>
    <row r="4241" spans="1:51" s="14" customFormat="1" ht="12">
      <c r="A4241" s="14"/>
      <c r="B4241" s="253"/>
      <c r="C4241" s="254"/>
      <c r="D4241" s="234" t="s">
        <v>188</v>
      </c>
      <c r="E4241" s="255" t="s">
        <v>1</v>
      </c>
      <c r="F4241" s="256" t="s">
        <v>637</v>
      </c>
      <c r="G4241" s="254"/>
      <c r="H4241" s="257">
        <v>5.625</v>
      </c>
      <c r="I4241" s="258"/>
      <c r="J4241" s="254"/>
      <c r="K4241" s="254"/>
      <c r="L4241" s="259"/>
      <c r="M4241" s="260"/>
      <c r="N4241" s="261"/>
      <c r="O4241" s="261"/>
      <c r="P4241" s="261"/>
      <c r="Q4241" s="261"/>
      <c r="R4241" s="261"/>
      <c r="S4241" s="261"/>
      <c r="T4241" s="262"/>
      <c r="U4241" s="14"/>
      <c r="V4241" s="14"/>
      <c r="W4241" s="14"/>
      <c r="X4241" s="14"/>
      <c r="Y4241" s="14"/>
      <c r="Z4241" s="14"/>
      <c r="AA4241" s="14"/>
      <c r="AB4241" s="14"/>
      <c r="AC4241" s="14"/>
      <c r="AD4241" s="14"/>
      <c r="AE4241" s="14"/>
      <c r="AT4241" s="263" t="s">
        <v>188</v>
      </c>
      <c r="AU4241" s="263" t="s">
        <v>82</v>
      </c>
      <c r="AV4241" s="14" t="s">
        <v>82</v>
      </c>
      <c r="AW4241" s="14" t="s">
        <v>30</v>
      </c>
      <c r="AX4241" s="14" t="s">
        <v>73</v>
      </c>
      <c r="AY4241" s="263" t="s">
        <v>129</v>
      </c>
    </row>
    <row r="4242" spans="1:51" s="14" customFormat="1" ht="12">
      <c r="A4242" s="14"/>
      <c r="B4242" s="253"/>
      <c r="C4242" s="254"/>
      <c r="D4242" s="234" t="s">
        <v>188</v>
      </c>
      <c r="E4242" s="255" t="s">
        <v>1</v>
      </c>
      <c r="F4242" s="256" t="s">
        <v>638</v>
      </c>
      <c r="G4242" s="254"/>
      <c r="H4242" s="257">
        <v>3.983</v>
      </c>
      <c r="I4242" s="258"/>
      <c r="J4242" s="254"/>
      <c r="K4242" s="254"/>
      <c r="L4242" s="259"/>
      <c r="M4242" s="260"/>
      <c r="N4242" s="261"/>
      <c r="O4242" s="261"/>
      <c r="P4242" s="261"/>
      <c r="Q4242" s="261"/>
      <c r="R4242" s="261"/>
      <c r="S4242" s="261"/>
      <c r="T4242" s="262"/>
      <c r="U4242" s="14"/>
      <c r="V4242" s="14"/>
      <c r="W4242" s="14"/>
      <c r="X4242" s="14"/>
      <c r="Y4242" s="14"/>
      <c r="Z4242" s="14"/>
      <c r="AA4242" s="14"/>
      <c r="AB4242" s="14"/>
      <c r="AC4242" s="14"/>
      <c r="AD4242" s="14"/>
      <c r="AE4242" s="14"/>
      <c r="AT4242" s="263" t="s">
        <v>188</v>
      </c>
      <c r="AU4242" s="263" t="s">
        <v>82</v>
      </c>
      <c r="AV4242" s="14" t="s">
        <v>82</v>
      </c>
      <c r="AW4242" s="14" t="s">
        <v>30</v>
      </c>
      <c r="AX4242" s="14" t="s">
        <v>73</v>
      </c>
      <c r="AY4242" s="263" t="s">
        <v>129</v>
      </c>
    </row>
    <row r="4243" spans="1:51" s="14" customFormat="1" ht="12">
      <c r="A4243" s="14"/>
      <c r="B4243" s="253"/>
      <c r="C4243" s="254"/>
      <c r="D4243" s="234" t="s">
        <v>188</v>
      </c>
      <c r="E4243" s="255" t="s">
        <v>1</v>
      </c>
      <c r="F4243" s="256" t="s">
        <v>2155</v>
      </c>
      <c r="G4243" s="254"/>
      <c r="H4243" s="257">
        <v>-49.335</v>
      </c>
      <c r="I4243" s="258"/>
      <c r="J4243" s="254"/>
      <c r="K4243" s="254"/>
      <c r="L4243" s="259"/>
      <c r="M4243" s="260"/>
      <c r="N4243" s="261"/>
      <c r="O4243" s="261"/>
      <c r="P4243" s="261"/>
      <c r="Q4243" s="261"/>
      <c r="R4243" s="261"/>
      <c r="S4243" s="261"/>
      <c r="T4243" s="262"/>
      <c r="U4243" s="14"/>
      <c r="V4243" s="14"/>
      <c r="W4243" s="14"/>
      <c r="X4243" s="14"/>
      <c r="Y4243" s="14"/>
      <c r="Z4243" s="14"/>
      <c r="AA4243" s="14"/>
      <c r="AB4243" s="14"/>
      <c r="AC4243" s="14"/>
      <c r="AD4243" s="14"/>
      <c r="AE4243" s="14"/>
      <c r="AT4243" s="263" t="s">
        <v>188</v>
      </c>
      <c r="AU4243" s="263" t="s">
        <v>82</v>
      </c>
      <c r="AV4243" s="14" t="s">
        <v>82</v>
      </c>
      <c r="AW4243" s="14" t="s">
        <v>30</v>
      </c>
      <c r="AX4243" s="14" t="s">
        <v>73</v>
      </c>
      <c r="AY4243" s="263" t="s">
        <v>129</v>
      </c>
    </row>
    <row r="4244" spans="1:51" s="13" customFormat="1" ht="12">
      <c r="A4244" s="13"/>
      <c r="B4244" s="243"/>
      <c r="C4244" s="244"/>
      <c r="D4244" s="234" t="s">
        <v>188</v>
      </c>
      <c r="E4244" s="245" t="s">
        <v>1</v>
      </c>
      <c r="F4244" s="246" t="s">
        <v>397</v>
      </c>
      <c r="G4244" s="244"/>
      <c r="H4244" s="245" t="s">
        <v>1</v>
      </c>
      <c r="I4244" s="247"/>
      <c r="J4244" s="244"/>
      <c r="K4244" s="244"/>
      <c r="L4244" s="248"/>
      <c r="M4244" s="249"/>
      <c r="N4244" s="250"/>
      <c r="O4244" s="250"/>
      <c r="P4244" s="250"/>
      <c r="Q4244" s="250"/>
      <c r="R4244" s="250"/>
      <c r="S4244" s="250"/>
      <c r="T4244" s="251"/>
      <c r="U4244" s="13"/>
      <c r="V4244" s="13"/>
      <c r="W4244" s="13"/>
      <c r="X4244" s="13"/>
      <c r="Y4244" s="13"/>
      <c r="Z4244" s="13"/>
      <c r="AA4244" s="13"/>
      <c r="AB4244" s="13"/>
      <c r="AC4244" s="13"/>
      <c r="AD4244" s="13"/>
      <c r="AE4244" s="13"/>
      <c r="AT4244" s="252" t="s">
        <v>188</v>
      </c>
      <c r="AU4244" s="252" t="s">
        <v>82</v>
      </c>
      <c r="AV4244" s="13" t="s">
        <v>80</v>
      </c>
      <c r="AW4244" s="13" t="s">
        <v>30</v>
      </c>
      <c r="AX4244" s="13" t="s">
        <v>73</v>
      </c>
      <c r="AY4244" s="252" t="s">
        <v>129</v>
      </c>
    </row>
    <row r="4245" spans="1:51" s="14" customFormat="1" ht="12">
      <c r="A4245" s="14"/>
      <c r="B4245" s="253"/>
      <c r="C4245" s="254"/>
      <c r="D4245" s="234" t="s">
        <v>188</v>
      </c>
      <c r="E4245" s="255" t="s">
        <v>1</v>
      </c>
      <c r="F4245" s="256" t="s">
        <v>639</v>
      </c>
      <c r="G4245" s="254"/>
      <c r="H4245" s="257">
        <v>30.8</v>
      </c>
      <c r="I4245" s="258"/>
      <c r="J4245" s="254"/>
      <c r="K4245" s="254"/>
      <c r="L4245" s="259"/>
      <c r="M4245" s="260"/>
      <c r="N4245" s="261"/>
      <c r="O4245" s="261"/>
      <c r="P4245" s="261"/>
      <c r="Q4245" s="261"/>
      <c r="R4245" s="261"/>
      <c r="S4245" s="261"/>
      <c r="T4245" s="262"/>
      <c r="U4245" s="14"/>
      <c r="V4245" s="14"/>
      <c r="W4245" s="14"/>
      <c r="X4245" s="14"/>
      <c r="Y4245" s="14"/>
      <c r="Z4245" s="14"/>
      <c r="AA4245" s="14"/>
      <c r="AB4245" s="14"/>
      <c r="AC4245" s="14"/>
      <c r="AD4245" s="14"/>
      <c r="AE4245" s="14"/>
      <c r="AT4245" s="263" t="s">
        <v>188</v>
      </c>
      <c r="AU4245" s="263" t="s">
        <v>82</v>
      </c>
      <c r="AV4245" s="14" t="s">
        <v>82</v>
      </c>
      <c r="AW4245" s="14" t="s">
        <v>30</v>
      </c>
      <c r="AX4245" s="14" t="s">
        <v>73</v>
      </c>
      <c r="AY4245" s="263" t="s">
        <v>129</v>
      </c>
    </row>
    <row r="4246" spans="1:51" s="14" customFormat="1" ht="12">
      <c r="A4246" s="14"/>
      <c r="B4246" s="253"/>
      <c r="C4246" s="254"/>
      <c r="D4246" s="234" t="s">
        <v>188</v>
      </c>
      <c r="E4246" s="255" t="s">
        <v>1</v>
      </c>
      <c r="F4246" s="256" t="s">
        <v>640</v>
      </c>
      <c r="G4246" s="254"/>
      <c r="H4246" s="257">
        <v>10.8</v>
      </c>
      <c r="I4246" s="258"/>
      <c r="J4246" s="254"/>
      <c r="K4246" s="254"/>
      <c r="L4246" s="259"/>
      <c r="M4246" s="260"/>
      <c r="N4246" s="261"/>
      <c r="O4246" s="261"/>
      <c r="P4246" s="261"/>
      <c r="Q4246" s="261"/>
      <c r="R4246" s="261"/>
      <c r="S4246" s="261"/>
      <c r="T4246" s="262"/>
      <c r="U4246" s="14"/>
      <c r="V4246" s="14"/>
      <c r="W4246" s="14"/>
      <c r="X4246" s="14"/>
      <c r="Y4246" s="14"/>
      <c r="Z4246" s="14"/>
      <c r="AA4246" s="14"/>
      <c r="AB4246" s="14"/>
      <c r="AC4246" s="14"/>
      <c r="AD4246" s="14"/>
      <c r="AE4246" s="14"/>
      <c r="AT4246" s="263" t="s">
        <v>188</v>
      </c>
      <c r="AU4246" s="263" t="s">
        <v>82</v>
      </c>
      <c r="AV4246" s="14" t="s">
        <v>82</v>
      </c>
      <c r="AW4246" s="14" t="s">
        <v>30</v>
      </c>
      <c r="AX4246" s="14" t="s">
        <v>73</v>
      </c>
      <c r="AY4246" s="263" t="s">
        <v>129</v>
      </c>
    </row>
    <row r="4247" spans="1:51" s="14" customFormat="1" ht="12">
      <c r="A4247" s="14"/>
      <c r="B4247" s="253"/>
      <c r="C4247" s="254"/>
      <c r="D4247" s="234" t="s">
        <v>188</v>
      </c>
      <c r="E4247" s="255" t="s">
        <v>1</v>
      </c>
      <c r="F4247" s="256" t="s">
        <v>641</v>
      </c>
      <c r="G4247" s="254"/>
      <c r="H4247" s="257">
        <v>9.99</v>
      </c>
      <c r="I4247" s="258"/>
      <c r="J4247" s="254"/>
      <c r="K4247" s="254"/>
      <c r="L4247" s="259"/>
      <c r="M4247" s="260"/>
      <c r="N4247" s="261"/>
      <c r="O4247" s="261"/>
      <c r="P4247" s="261"/>
      <c r="Q4247" s="261"/>
      <c r="R4247" s="261"/>
      <c r="S4247" s="261"/>
      <c r="T4247" s="262"/>
      <c r="U4247" s="14"/>
      <c r="V4247" s="14"/>
      <c r="W4247" s="14"/>
      <c r="X4247" s="14"/>
      <c r="Y4247" s="14"/>
      <c r="Z4247" s="14"/>
      <c r="AA4247" s="14"/>
      <c r="AB4247" s="14"/>
      <c r="AC4247" s="14"/>
      <c r="AD4247" s="14"/>
      <c r="AE4247" s="14"/>
      <c r="AT4247" s="263" t="s">
        <v>188</v>
      </c>
      <c r="AU4247" s="263" t="s">
        <v>82</v>
      </c>
      <c r="AV4247" s="14" t="s">
        <v>82</v>
      </c>
      <c r="AW4247" s="14" t="s">
        <v>30</v>
      </c>
      <c r="AX4247" s="14" t="s">
        <v>73</v>
      </c>
      <c r="AY4247" s="263" t="s">
        <v>129</v>
      </c>
    </row>
    <row r="4248" spans="1:51" s="14" customFormat="1" ht="12">
      <c r="A4248" s="14"/>
      <c r="B4248" s="253"/>
      <c r="C4248" s="254"/>
      <c r="D4248" s="234" t="s">
        <v>188</v>
      </c>
      <c r="E4248" s="255" t="s">
        <v>1</v>
      </c>
      <c r="F4248" s="256" t="s">
        <v>564</v>
      </c>
      <c r="G4248" s="254"/>
      <c r="H4248" s="257">
        <v>-1.6</v>
      </c>
      <c r="I4248" s="258"/>
      <c r="J4248" s="254"/>
      <c r="K4248" s="254"/>
      <c r="L4248" s="259"/>
      <c r="M4248" s="260"/>
      <c r="N4248" s="261"/>
      <c r="O4248" s="261"/>
      <c r="P4248" s="261"/>
      <c r="Q4248" s="261"/>
      <c r="R4248" s="261"/>
      <c r="S4248" s="261"/>
      <c r="T4248" s="262"/>
      <c r="U4248" s="14"/>
      <c r="V4248" s="14"/>
      <c r="W4248" s="14"/>
      <c r="X4248" s="14"/>
      <c r="Y4248" s="14"/>
      <c r="Z4248" s="14"/>
      <c r="AA4248" s="14"/>
      <c r="AB4248" s="14"/>
      <c r="AC4248" s="14"/>
      <c r="AD4248" s="14"/>
      <c r="AE4248" s="14"/>
      <c r="AT4248" s="263" t="s">
        <v>188</v>
      </c>
      <c r="AU4248" s="263" t="s">
        <v>82</v>
      </c>
      <c r="AV4248" s="14" t="s">
        <v>82</v>
      </c>
      <c r="AW4248" s="14" t="s">
        <v>30</v>
      </c>
      <c r="AX4248" s="14" t="s">
        <v>73</v>
      </c>
      <c r="AY4248" s="263" t="s">
        <v>129</v>
      </c>
    </row>
    <row r="4249" spans="1:51" s="14" customFormat="1" ht="12">
      <c r="A4249" s="14"/>
      <c r="B4249" s="253"/>
      <c r="C4249" s="254"/>
      <c r="D4249" s="234" t="s">
        <v>188</v>
      </c>
      <c r="E4249" s="255" t="s">
        <v>1</v>
      </c>
      <c r="F4249" s="256" t="s">
        <v>566</v>
      </c>
      <c r="G4249" s="254"/>
      <c r="H4249" s="257">
        <v>-1.823</v>
      </c>
      <c r="I4249" s="258"/>
      <c r="J4249" s="254"/>
      <c r="K4249" s="254"/>
      <c r="L4249" s="259"/>
      <c r="M4249" s="260"/>
      <c r="N4249" s="261"/>
      <c r="O4249" s="261"/>
      <c r="P4249" s="261"/>
      <c r="Q4249" s="261"/>
      <c r="R4249" s="261"/>
      <c r="S4249" s="261"/>
      <c r="T4249" s="262"/>
      <c r="U4249" s="14"/>
      <c r="V4249" s="14"/>
      <c r="W4249" s="14"/>
      <c r="X4249" s="14"/>
      <c r="Y4249" s="14"/>
      <c r="Z4249" s="14"/>
      <c r="AA4249" s="14"/>
      <c r="AB4249" s="14"/>
      <c r="AC4249" s="14"/>
      <c r="AD4249" s="14"/>
      <c r="AE4249" s="14"/>
      <c r="AT4249" s="263" t="s">
        <v>188</v>
      </c>
      <c r="AU4249" s="263" t="s">
        <v>82</v>
      </c>
      <c r="AV4249" s="14" t="s">
        <v>82</v>
      </c>
      <c r="AW4249" s="14" t="s">
        <v>30</v>
      </c>
      <c r="AX4249" s="14" t="s">
        <v>73</v>
      </c>
      <c r="AY4249" s="263" t="s">
        <v>129</v>
      </c>
    </row>
    <row r="4250" spans="1:51" s="14" customFormat="1" ht="12">
      <c r="A4250" s="14"/>
      <c r="B4250" s="253"/>
      <c r="C4250" s="254"/>
      <c r="D4250" s="234" t="s">
        <v>188</v>
      </c>
      <c r="E4250" s="255" t="s">
        <v>1</v>
      </c>
      <c r="F4250" s="256" t="s">
        <v>579</v>
      </c>
      <c r="G4250" s="254"/>
      <c r="H4250" s="257">
        <v>1.013</v>
      </c>
      <c r="I4250" s="258"/>
      <c r="J4250" s="254"/>
      <c r="K4250" s="254"/>
      <c r="L4250" s="259"/>
      <c r="M4250" s="260"/>
      <c r="N4250" s="261"/>
      <c r="O4250" s="261"/>
      <c r="P4250" s="261"/>
      <c r="Q4250" s="261"/>
      <c r="R4250" s="261"/>
      <c r="S4250" s="261"/>
      <c r="T4250" s="262"/>
      <c r="U4250" s="14"/>
      <c r="V4250" s="14"/>
      <c r="W4250" s="14"/>
      <c r="X4250" s="14"/>
      <c r="Y4250" s="14"/>
      <c r="Z4250" s="14"/>
      <c r="AA4250" s="14"/>
      <c r="AB4250" s="14"/>
      <c r="AC4250" s="14"/>
      <c r="AD4250" s="14"/>
      <c r="AE4250" s="14"/>
      <c r="AT4250" s="263" t="s">
        <v>188</v>
      </c>
      <c r="AU4250" s="263" t="s">
        <v>82</v>
      </c>
      <c r="AV4250" s="14" t="s">
        <v>82</v>
      </c>
      <c r="AW4250" s="14" t="s">
        <v>30</v>
      </c>
      <c r="AX4250" s="14" t="s">
        <v>73</v>
      </c>
      <c r="AY4250" s="263" t="s">
        <v>129</v>
      </c>
    </row>
    <row r="4251" spans="1:51" s="14" customFormat="1" ht="12">
      <c r="A4251" s="14"/>
      <c r="B4251" s="253"/>
      <c r="C4251" s="254"/>
      <c r="D4251" s="234" t="s">
        <v>188</v>
      </c>
      <c r="E4251" s="255" t="s">
        <v>1</v>
      </c>
      <c r="F4251" s="256" t="s">
        <v>580</v>
      </c>
      <c r="G4251" s="254"/>
      <c r="H4251" s="257">
        <v>0.205</v>
      </c>
      <c r="I4251" s="258"/>
      <c r="J4251" s="254"/>
      <c r="K4251" s="254"/>
      <c r="L4251" s="259"/>
      <c r="M4251" s="260"/>
      <c r="N4251" s="261"/>
      <c r="O4251" s="261"/>
      <c r="P4251" s="261"/>
      <c r="Q4251" s="261"/>
      <c r="R4251" s="261"/>
      <c r="S4251" s="261"/>
      <c r="T4251" s="262"/>
      <c r="U4251" s="14"/>
      <c r="V4251" s="14"/>
      <c r="W4251" s="14"/>
      <c r="X4251" s="14"/>
      <c r="Y4251" s="14"/>
      <c r="Z4251" s="14"/>
      <c r="AA4251" s="14"/>
      <c r="AB4251" s="14"/>
      <c r="AC4251" s="14"/>
      <c r="AD4251" s="14"/>
      <c r="AE4251" s="14"/>
      <c r="AT4251" s="263" t="s">
        <v>188</v>
      </c>
      <c r="AU4251" s="263" t="s">
        <v>82</v>
      </c>
      <c r="AV4251" s="14" t="s">
        <v>82</v>
      </c>
      <c r="AW4251" s="14" t="s">
        <v>30</v>
      </c>
      <c r="AX4251" s="14" t="s">
        <v>73</v>
      </c>
      <c r="AY4251" s="263" t="s">
        <v>129</v>
      </c>
    </row>
    <row r="4252" spans="1:51" s="14" customFormat="1" ht="12">
      <c r="A4252" s="14"/>
      <c r="B4252" s="253"/>
      <c r="C4252" s="254"/>
      <c r="D4252" s="234" t="s">
        <v>188</v>
      </c>
      <c r="E4252" s="255" t="s">
        <v>1</v>
      </c>
      <c r="F4252" s="256" t="s">
        <v>642</v>
      </c>
      <c r="G4252" s="254"/>
      <c r="H4252" s="257">
        <v>2.565</v>
      </c>
      <c r="I4252" s="258"/>
      <c r="J4252" s="254"/>
      <c r="K4252" s="254"/>
      <c r="L4252" s="259"/>
      <c r="M4252" s="260"/>
      <c r="N4252" s="261"/>
      <c r="O4252" s="261"/>
      <c r="P4252" s="261"/>
      <c r="Q4252" s="261"/>
      <c r="R4252" s="261"/>
      <c r="S4252" s="261"/>
      <c r="T4252" s="262"/>
      <c r="U4252" s="14"/>
      <c r="V4252" s="14"/>
      <c r="W4252" s="14"/>
      <c r="X4252" s="14"/>
      <c r="Y4252" s="14"/>
      <c r="Z4252" s="14"/>
      <c r="AA4252" s="14"/>
      <c r="AB4252" s="14"/>
      <c r="AC4252" s="14"/>
      <c r="AD4252" s="14"/>
      <c r="AE4252" s="14"/>
      <c r="AT4252" s="263" t="s">
        <v>188</v>
      </c>
      <c r="AU4252" s="263" t="s">
        <v>82</v>
      </c>
      <c r="AV4252" s="14" t="s">
        <v>82</v>
      </c>
      <c r="AW4252" s="14" t="s">
        <v>30</v>
      </c>
      <c r="AX4252" s="14" t="s">
        <v>73</v>
      </c>
      <c r="AY4252" s="263" t="s">
        <v>129</v>
      </c>
    </row>
    <row r="4253" spans="1:51" s="13" customFormat="1" ht="12">
      <c r="A4253" s="13"/>
      <c r="B4253" s="243"/>
      <c r="C4253" s="244"/>
      <c r="D4253" s="234" t="s">
        <v>188</v>
      </c>
      <c r="E4253" s="245" t="s">
        <v>1</v>
      </c>
      <c r="F4253" s="246" t="s">
        <v>398</v>
      </c>
      <c r="G4253" s="244"/>
      <c r="H4253" s="245" t="s">
        <v>1</v>
      </c>
      <c r="I4253" s="247"/>
      <c r="J4253" s="244"/>
      <c r="K4253" s="244"/>
      <c r="L4253" s="248"/>
      <c r="M4253" s="249"/>
      <c r="N4253" s="250"/>
      <c r="O4253" s="250"/>
      <c r="P4253" s="250"/>
      <c r="Q4253" s="250"/>
      <c r="R4253" s="250"/>
      <c r="S4253" s="250"/>
      <c r="T4253" s="251"/>
      <c r="U4253" s="13"/>
      <c r="V4253" s="13"/>
      <c r="W4253" s="13"/>
      <c r="X4253" s="13"/>
      <c r="Y4253" s="13"/>
      <c r="Z4253" s="13"/>
      <c r="AA4253" s="13"/>
      <c r="AB4253" s="13"/>
      <c r="AC4253" s="13"/>
      <c r="AD4253" s="13"/>
      <c r="AE4253" s="13"/>
      <c r="AT4253" s="252" t="s">
        <v>188</v>
      </c>
      <c r="AU4253" s="252" t="s">
        <v>82</v>
      </c>
      <c r="AV4253" s="13" t="s">
        <v>80</v>
      </c>
      <c r="AW4253" s="13" t="s">
        <v>30</v>
      </c>
      <c r="AX4253" s="13" t="s">
        <v>73</v>
      </c>
      <c r="AY4253" s="252" t="s">
        <v>129</v>
      </c>
    </row>
    <row r="4254" spans="1:51" s="14" customFormat="1" ht="12">
      <c r="A4254" s="14"/>
      <c r="B4254" s="253"/>
      <c r="C4254" s="254"/>
      <c r="D4254" s="234" t="s">
        <v>188</v>
      </c>
      <c r="E4254" s="255" t="s">
        <v>1</v>
      </c>
      <c r="F4254" s="256" t="s">
        <v>639</v>
      </c>
      <c r="G4254" s="254"/>
      <c r="H4254" s="257">
        <v>30.8</v>
      </c>
      <c r="I4254" s="258"/>
      <c r="J4254" s="254"/>
      <c r="K4254" s="254"/>
      <c r="L4254" s="259"/>
      <c r="M4254" s="260"/>
      <c r="N4254" s="261"/>
      <c r="O4254" s="261"/>
      <c r="P4254" s="261"/>
      <c r="Q4254" s="261"/>
      <c r="R4254" s="261"/>
      <c r="S4254" s="261"/>
      <c r="T4254" s="262"/>
      <c r="U4254" s="14"/>
      <c r="V4254" s="14"/>
      <c r="W4254" s="14"/>
      <c r="X4254" s="14"/>
      <c r="Y4254" s="14"/>
      <c r="Z4254" s="14"/>
      <c r="AA4254" s="14"/>
      <c r="AB4254" s="14"/>
      <c r="AC4254" s="14"/>
      <c r="AD4254" s="14"/>
      <c r="AE4254" s="14"/>
      <c r="AT4254" s="263" t="s">
        <v>188</v>
      </c>
      <c r="AU4254" s="263" t="s">
        <v>82</v>
      </c>
      <c r="AV4254" s="14" t="s">
        <v>82</v>
      </c>
      <c r="AW4254" s="14" t="s">
        <v>30</v>
      </c>
      <c r="AX4254" s="14" t="s">
        <v>73</v>
      </c>
      <c r="AY4254" s="263" t="s">
        <v>129</v>
      </c>
    </row>
    <row r="4255" spans="1:51" s="14" customFormat="1" ht="12">
      <c r="A4255" s="14"/>
      <c r="B4255" s="253"/>
      <c r="C4255" s="254"/>
      <c r="D4255" s="234" t="s">
        <v>188</v>
      </c>
      <c r="E4255" s="255" t="s">
        <v>1</v>
      </c>
      <c r="F4255" s="256" t="s">
        <v>643</v>
      </c>
      <c r="G4255" s="254"/>
      <c r="H4255" s="257">
        <v>11.04</v>
      </c>
      <c r="I4255" s="258"/>
      <c r="J4255" s="254"/>
      <c r="K4255" s="254"/>
      <c r="L4255" s="259"/>
      <c r="M4255" s="260"/>
      <c r="N4255" s="261"/>
      <c r="O4255" s="261"/>
      <c r="P4255" s="261"/>
      <c r="Q4255" s="261"/>
      <c r="R4255" s="261"/>
      <c r="S4255" s="261"/>
      <c r="T4255" s="262"/>
      <c r="U4255" s="14"/>
      <c r="V4255" s="14"/>
      <c r="W4255" s="14"/>
      <c r="X4255" s="14"/>
      <c r="Y4255" s="14"/>
      <c r="Z4255" s="14"/>
      <c r="AA4255" s="14"/>
      <c r="AB4255" s="14"/>
      <c r="AC4255" s="14"/>
      <c r="AD4255" s="14"/>
      <c r="AE4255" s="14"/>
      <c r="AT4255" s="263" t="s">
        <v>188</v>
      </c>
      <c r="AU4255" s="263" t="s">
        <v>82</v>
      </c>
      <c r="AV4255" s="14" t="s">
        <v>82</v>
      </c>
      <c r="AW4255" s="14" t="s">
        <v>30</v>
      </c>
      <c r="AX4255" s="14" t="s">
        <v>73</v>
      </c>
      <c r="AY4255" s="263" t="s">
        <v>129</v>
      </c>
    </row>
    <row r="4256" spans="1:51" s="14" customFormat="1" ht="12">
      <c r="A4256" s="14"/>
      <c r="B4256" s="253"/>
      <c r="C4256" s="254"/>
      <c r="D4256" s="234" t="s">
        <v>188</v>
      </c>
      <c r="E4256" s="255" t="s">
        <v>1</v>
      </c>
      <c r="F4256" s="256" t="s">
        <v>644</v>
      </c>
      <c r="G4256" s="254"/>
      <c r="H4256" s="257">
        <v>10.212</v>
      </c>
      <c r="I4256" s="258"/>
      <c r="J4256" s="254"/>
      <c r="K4256" s="254"/>
      <c r="L4256" s="259"/>
      <c r="M4256" s="260"/>
      <c r="N4256" s="261"/>
      <c r="O4256" s="261"/>
      <c r="P4256" s="261"/>
      <c r="Q4256" s="261"/>
      <c r="R4256" s="261"/>
      <c r="S4256" s="261"/>
      <c r="T4256" s="262"/>
      <c r="U4256" s="14"/>
      <c r="V4256" s="14"/>
      <c r="W4256" s="14"/>
      <c r="X4256" s="14"/>
      <c r="Y4256" s="14"/>
      <c r="Z4256" s="14"/>
      <c r="AA4256" s="14"/>
      <c r="AB4256" s="14"/>
      <c r="AC4256" s="14"/>
      <c r="AD4256" s="14"/>
      <c r="AE4256" s="14"/>
      <c r="AT4256" s="263" t="s">
        <v>188</v>
      </c>
      <c r="AU4256" s="263" t="s">
        <v>82</v>
      </c>
      <c r="AV4256" s="14" t="s">
        <v>82</v>
      </c>
      <c r="AW4256" s="14" t="s">
        <v>30</v>
      </c>
      <c r="AX4256" s="14" t="s">
        <v>73</v>
      </c>
      <c r="AY4256" s="263" t="s">
        <v>129</v>
      </c>
    </row>
    <row r="4257" spans="1:51" s="14" customFormat="1" ht="12">
      <c r="A4257" s="14"/>
      <c r="B4257" s="253"/>
      <c r="C4257" s="254"/>
      <c r="D4257" s="234" t="s">
        <v>188</v>
      </c>
      <c r="E4257" s="255" t="s">
        <v>1</v>
      </c>
      <c r="F4257" s="256" t="s">
        <v>564</v>
      </c>
      <c r="G4257" s="254"/>
      <c r="H4257" s="257">
        <v>-1.6</v>
      </c>
      <c r="I4257" s="258"/>
      <c r="J4257" s="254"/>
      <c r="K4257" s="254"/>
      <c r="L4257" s="259"/>
      <c r="M4257" s="260"/>
      <c r="N4257" s="261"/>
      <c r="O4257" s="261"/>
      <c r="P4257" s="261"/>
      <c r="Q4257" s="261"/>
      <c r="R4257" s="261"/>
      <c r="S4257" s="261"/>
      <c r="T4257" s="262"/>
      <c r="U4257" s="14"/>
      <c r="V4257" s="14"/>
      <c r="W4257" s="14"/>
      <c r="X4257" s="14"/>
      <c r="Y4257" s="14"/>
      <c r="Z4257" s="14"/>
      <c r="AA4257" s="14"/>
      <c r="AB4257" s="14"/>
      <c r="AC4257" s="14"/>
      <c r="AD4257" s="14"/>
      <c r="AE4257" s="14"/>
      <c r="AT4257" s="263" t="s">
        <v>188</v>
      </c>
      <c r="AU4257" s="263" t="s">
        <v>82</v>
      </c>
      <c r="AV4257" s="14" t="s">
        <v>82</v>
      </c>
      <c r="AW4257" s="14" t="s">
        <v>30</v>
      </c>
      <c r="AX4257" s="14" t="s">
        <v>73</v>
      </c>
      <c r="AY4257" s="263" t="s">
        <v>129</v>
      </c>
    </row>
    <row r="4258" spans="1:51" s="14" customFormat="1" ht="12">
      <c r="A4258" s="14"/>
      <c r="B4258" s="253"/>
      <c r="C4258" s="254"/>
      <c r="D4258" s="234" t="s">
        <v>188</v>
      </c>
      <c r="E4258" s="255" t="s">
        <v>1</v>
      </c>
      <c r="F4258" s="256" t="s">
        <v>585</v>
      </c>
      <c r="G4258" s="254"/>
      <c r="H4258" s="257">
        <v>-3.645</v>
      </c>
      <c r="I4258" s="258"/>
      <c r="J4258" s="254"/>
      <c r="K4258" s="254"/>
      <c r="L4258" s="259"/>
      <c r="M4258" s="260"/>
      <c r="N4258" s="261"/>
      <c r="O4258" s="261"/>
      <c r="P4258" s="261"/>
      <c r="Q4258" s="261"/>
      <c r="R4258" s="261"/>
      <c r="S4258" s="261"/>
      <c r="T4258" s="262"/>
      <c r="U4258" s="14"/>
      <c r="V4258" s="14"/>
      <c r="W4258" s="14"/>
      <c r="X4258" s="14"/>
      <c r="Y4258" s="14"/>
      <c r="Z4258" s="14"/>
      <c r="AA4258" s="14"/>
      <c r="AB4258" s="14"/>
      <c r="AC4258" s="14"/>
      <c r="AD4258" s="14"/>
      <c r="AE4258" s="14"/>
      <c r="AT4258" s="263" t="s">
        <v>188</v>
      </c>
      <c r="AU4258" s="263" t="s">
        <v>82</v>
      </c>
      <c r="AV4258" s="14" t="s">
        <v>82</v>
      </c>
      <c r="AW4258" s="14" t="s">
        <v>30</v>
      </c>
      <c r="AX4258" s="14" t="s">
        <v>73</v>
      </c>
      <c r="AY4258" s="263" t="s">
        <v>129</v>
      </c>
    </row>
    <row r="4259" spans="1:51" s="14" customFormat="1" ht="12">
      <c r="A4259" s="14"/>
      <c r="B4259" s="253"/>
      <c r="C4259" s="254"/>
      <c r="D4259" s="234" t="s">
        <v>188</v>
      </c>
      <c r="E4259" s="255" t="s">
        <v>1</v>
      </c>
      <c r="F4259" s="256" t="s">
        <v>586</v>
      </c>
      <c r="G4259" s="254"/>
      <c r="H4259" s="257">
        <v>2.025</v>
      </c>
      <c r="I4259" s="258"/>
      <c r="J4259" s="254"/>
      <c r="K4259" s="254"/>
      <c r="L4259" s="259"/>
      <c r="M4259" s="260"/>
      <c r="N4259" s="261"/>
      <c r="O4259" s="261"/>
      <c r="P4259" s="261"/>
      <c r="Q4259" s="261"/>
      <c r="R4259" s="261"/>
      <c r="S4259" s="261"/>
      <c r="T4259" s="262"/>
      <c r="U4259" s="14"/>
      <c r="V4259" s="14"/>
      <c r="W4259" s="14"/>
      <c r="X4259" s="14"/>
      <c r="Y4259" s="14"/>
      <c r="Z4259" s="14"/>
      <c r="AA4259" s="14"/>
      <c r="AB4259" s="14"/>
      <c r="AC4259" s="14"/>
      <c r="AD4259" s="14"/>
      <c r="AE4259" s="14"/>
      <c r="AT4259" s="263" t="s">
        <v>188</v>
      </c>
      <c r="AU4259" s="263" t="s">
        <v>82</v>
      </c>
      <c r="AV4259" s="14" t="s">
        <v>82</v>
      </c>
      <c r="AW4259" s="14" t="s">
        <v>30</v>
      </c>
      <c r="AX4259" s="14" t="s">
        <v>73</v>
      </c>
      <c r="AY4259" s="263" t="s">
        <v>129</v>
      </c>
    </row>
    <row r="4260" spans="1:51" s="14" customFormat="1" ht="12">
      <c r="A4260" s="14"/>
      <c r="B4260" s="253"/>
      <c r="C4260" s="254"/>
      <c r="D4260" s="234" t="s">
        <v>188</v>
      </c>
      <c r="E4260" s="255" t="s">
        <v>1</v>
      </c>
      <c r="F4260" s="256" t="s">
        <v>590</v>
      </c>
      <c r="G4260" s="254"/>
      <c r="H4260" s="257">
        <v>0.41</v>
      </c>
      <c r="I4260" s="258"/>
      <c r="J4260" s="254"/>
      <c r="K4260" s="254"/>
      <c r="L4260" s="259"/>
      <c r="M4260" s="260"/>
      <c r="N4260" s="261"/>
      <c r="O4260" s="261"/>
      <c r="P4260" s="261"/>
      <c r="Q4260" s="261"/>
      <c r="R4260" s="261"/>
      <c r="S4260" s="261"/>
      <c r="T4260" s="262"/>
      <c r="U4260" s="14"/>
      <c r="V4260" s="14"/>
      <c r="W4260" s="14"/>
      <c r="X4260" s="14"/>
      <c r="Y4260" s="14"/>
      <c r="Z4260" s="14"/>
      <c r="AA4260" s="14"/>
      <c r="AB4260" s="14"/>
      <c r="AC4260" s="14"/>
      <c r="AD4260" s="14"/>
      <c r="AE4260" s="14"/>
      <c r="AT4260" s="263" t="s">
        <v>188</v>
      </c>
      <c r="AU4260" s="263" t="s">
        <v>82</v>
      </c>
      <c r="AV4260" s="14" t="s">
        <v>82</v>
      </c>
      <c r="AW4260" s="14" t="s">
        <v>30</v>
      </c>
      <c r="AX4260" s="14" t="s">
        <v>73</v>
      </c>
      <c r="AY4260" s="263" t="s">
        <v>129</v>
      </c>
    </row>
    <row r="4261" spans="1:51" s="14" customFormat="1" ht="12">
      <c r="A4261" s="14"/>
      <c r="B4261" s="253"/>
      <c r="C4261" s="254"/>
      <c r="D4261" s="234" t="s">
        <v>188</v>
      </c>
      <c r="E4261" s="255" t="s">
        <v>1</v>
      </c>
      <c r="F4261" s="256" t="s">
        <v>645</v>
      </c>
      <c r="G4261" s="254"/>
      <c r="H4261" s="257">
        <v>2.655</v>
      </c>
      <c r="I4261" s="258"/>
      <c r="J4261" s="254"/>
      <c r="K4261" s="254"/>
      <c r="L4261" s="259"/>
      <c r="M4261" s="260"/>
      <c r="N4261" s="261"/>
      <c r="O4261" s="261"/>
      <c r="P4261" s="261"/>
      <c r="Q4261" s="261"/>
      <c r="R4261" s="261"/>
      <c r="S4261" s="261"/>
      <c r="T4261" s="262"/>
      <c r="U4261" s="14"/>
      <c r="V4261" s="14"/>
      <c r="W4261" s="14"/>
      <c r="X4261" s="14"/>
      <c r="Y4261" s="14"/>
      <c r="Z4261" s="14"/>
      <c r="AA4261" s="14"/>
      <c r="AB4261" s="14"/>
      <c r="AC4261" s="14"/>
      <c r="AD4261" s="14"/>
      <c r="AE4261" s="14"/>
      <c r="AT4261" s="263" t="s">
        <v>188</v>
      </c>
      <c r="AU4261" s="263" t="s">
        <v>82</v>
      </c>
      <c r="AV4261" s="14" t="s">
        <v>82</v>
      </c>
      <c r="AW4261" s="14" t="s">
        <v>30</v>
      </c>
      <c r="AX4261" s="14" t="s">
        <v>73</v>
      </c>
      <c r="AY4261" s="263" t="s">
        <v>129</v>
      </c>
    </row>
    <row r="4262" spans="1:51" s="13" customFormat="1" ht="12">
      <c r="A4262" s="13"/>
      <c r="B4262" s="243"/>
      <c r="C4262" s="244"/>
      <c r="D4262" s="234" t="s">
        <v>188</v>
      </c>
      <c r="E4262" s="245" t="s">
        <v>1</v>
      </c>
      <c r="F4262" s="246" t="s">
        <v>399</v>
      </c>
      <c r="G4262" s="244"/>
      <c r="H4262" s="245" t="s">
        <v>1</v>
      </c>
      <c r="I4262" s="247"/>
      <c r="J4262" s="244"/>
      <c r="K4262" s="244"/>
      <c r="L4262" s="248"/>
      <c r="M4262" s="249"/>
      <c r="N4262" s="250"/>
      <c r="O4262" s="250"/>
      <c r="P4262" s="250"/>
      <c r="Q4262" s="250"/>
      <c r="R4262" s="250"/>
      <c r="S4262" s="250"/>
      <c r="T4262" s="251"/>
      <c r="U4262" s="13"/>
      <c r="V4262" s="13"/>
      <c r="W4262" s="13"/>
      <c r="X4262" s="13"/>
      <c r="Y4262" s="13"/>
      <c r="Z4262" s="13"/>
      <c r="AA4262" s="13"/>
      <c r="AB4262" s="13"/>
      <c r="AC4262" s="13"/>
      <c r="AD4262" s="13"/>
      <c r="AE4262" s="13"/>
      <c r="AT4262" s="252" t="s">
        <v>188</v>
      </c>
      <c r="AU4262" s="252" t="s">
        <v>82</v>
      </c>
      <c r="AV4262" s="13" t="s">
        <v>80</v>
      </c>
      <c r="AW4262" s="13" t="s">
        <v>30</v>
      </c>
      <c r="AX4262" s="13" t="s">
        <v>73</v>
      </c>
      <c r="AY4262" s="252" t="s">
        <v>129</v>
      </c>
    </row>
    <row r="4263" spans="1:51" s="14" customFormat="1" ht="12">
      <c r="A4263" s="14"/>
      <c r="B4263" s="253"/>
      <c r="C4263" s="254"/>
      <c r="D4263" s="234" t="s">
        <v>188</v>
      </c>
      <c r="E4263" s="255" t="s">
        <v>1</v>
      </c>
      <c r="F4263" s="256" t="s">
        <v>639</v>
      </c>
      <c r="G4263" s="254"/>
      <c r="H4263" s="257">
        <v>30.8</v>
      </c>
      <c r="I4263" s="258"/>
      <c r="J4263" s="254"/>
      <c r="K4263" s="254"/>
      <c r="L4263" s="259"/>
      <c r="M4263" s="260"/>
      <c r="N4263" s="261"/>
      <c r="O4263" s="261"/>
      <c r="P4263" s="261"/>
      <c r="Q4263" s="261"/>
      <c r="R4263" s="261"/>
      <c r="S4263" s="261"/>
      <c r="T4263" s="262"/>
      <c r="U4263" s="14"/>
      <c r="V4263" s="14"/>
      <c r="W4263" s="14"/>
      <c r="X4263" s="14"/>
      <c r="Y4263" s="14"/>
      <c r="Z4263" s="14"/>
      <c r="AA4263" s="14"/>
      <c r="AB4263" s="14"/>
      <c r="AC4263" s="14"/>
      <c r="AD4263" s="14"/>
      <c r="AE4263" s="14"/>
      <c r="AT4263" s="263" t="s">
        <v>188</v>
      </c>
      <c r="AU4263" s="263" t="s">
        <v>82</v>
      </c>
      <c r="AV4263" s="14" t="s">
        <v>82</v>
      </c>
      <c r="AW4263" s="14" t="s">
        <v>30</v>
      </c>
      <c r="AX4263" s="14" t="s">
        <v>73</v>
      </c>
      <c r="AY4263" s="263" t="s">
        <v>129</v>
      </c>
    </row>
    <row r="4264" spans="1:51" s="14" customFormat="1" ht="12">
      <c r="A4264" s="14"/>
      <c r="B4264" s="253"/>
      <c r="C4264" s="254"/>
      <c r="D4264" s="234" t="s">
        <v>188</v>
      </c>
      <c r="E4264" s="255" t="s">
        <v>1</v>
      </c>
      <c r="F4264" s="256" t="s">
        <v>643</v>
      </c>
      <c r="G4264" s="254"/>
      <c r="H4264" s="257">
        <v>11.04</v>
      </c>
      <c r="I4264" s="258"/>
      <c r="J4264" s="254"/>
      <c r="K4264" s="254"/>
      <c r="L4264" s="259"/>
      <c r="M4264" s="260"/>
      <c r="N4264" s="261"/>
      <c r="O4264" s="261"/>
      <c r="P4264" s="261"/>
      <c r="Q4264" s="261"/>
      <c r="R4264" s="261"/>
      <c r="S4264" s="261"/>
      <c r="T4264" s="262"/>
      <c r="U4264" s="14"/>
      <c r="V4264" s="14"/>
      <c r="W4264" s="14"/>
      <c r="X4264" s="14"/>
      <c r="Y4264" s="14"/>
      <c r="Z4264" s="14"/>
      <c r="AA4264" s="14"/>
      <c r="AB4264" s="14"/>
      <c r="AC4264" s="14"/>
      <c r="AD4264" s="14"/>
      <c r="AE4264" s="14"/>
      <c r="AT4264" s="263" t="s">
        <v>188</v>
      </c>
      <c r="AU4264" s="263" t="s">
        <v>82</v>
      </c>
      <c r="AV4264" s="14" t="s">
        <v>82</v>
      </c>
      <c r="AW4264" s="14" t="s">
        <v>30</v>
      </c>
      <c r="AX4264" s="14" t="s">
        <v>73</v>
      </c>
      <c r="AY4264" s="263" t="s">
        <v>129</v>
      </c>
    </row>
    <row r="4265" spans="1:51" s="14" customFormat="1" ht="12">
      <c r="A4265" s="14"/>
      <c r="B4265" s="253"/>
      <c r="C4265" s="254"/>
      <c r="D4265" s="234" t="s">
        <v>188</v>
      </c>
      <c r="E4265" s="255" t="s">
        <v>1</v>
      </c>
      <c r="F4265" s="256" t="s">
        <v>644</v>
      </c>
      <c r="G4265" s="254"/>
      <c r="H4265" s="257">
        <v>10.212</v>
      </c>
      <c r="I4265" s="258"/>
      <c r="J4265" s="254"/>
      <c r="K4265" s="254"/>
      <c r="L4265" s="259"/>
      <c r="M4265" s="260"/>
      <c r="N4265" s="261"/>
      <c r="O4265" s="261"/>
      <c r="P4265" s="261"/>
      <c r="Q4265" s="261"/>
      <c r="R4265" s="261"/>
      <c r="S4265" s="261"/>
      <c r="T4265" s="262"/>
      <c r="U4265" s="14"/>
      <c r="V4265" s="14"/>
      <c r="W4265" s="14"/>
      <c r="X4265" s="14"/>
      <c r="Y4265" s="14"/>
      <c r="Z4265" s="14"/>
      <c r="AA4265" s="14"/>
      <c r="AB4265" s="14"/>
      <c r="AC4265" s="14"/>
      <c r="AD4265" s="14"/>
      <c r="AE4265" s="14"/>
      <c r="AT4265" s="263" t="s">
        <v>188</v>
      </c>
      <c r="AU4265" s="263" t="s">
        <v>82</v>
      </c>
      <c r="AV4265" s="14" t="s">
        <v>82</v>
      </c>
      <c r="AW4265" s="14" t="s">
        <v>30</v>
      </c>
      <c r="AX4265" s="14" t="s">
        <v>73</v>
      </c>
      <c r="AY4265" s="263" t="s">
        <v>129</v>
      </c>
    </row>
    <row r="4266" spans="1:51" s="14" customFormat="1" ht="12">
      <c r="A4266" s="14"/>
      <c r="B4266" s="253"/>
      <c r="C4266" s="254"/>
      <c r="D4266" s="234" t="s">
        <v>188</v>
      </c>
      <c r="E4266" s="255" t="s">
        <v>1</v>
      </c>
      <c r="F4266" s="256" t="s">
        <v>564</v>
      </c>
      <c r="G4266" s="254"/>
      <c r="H4266" s="257">
        <v>-1.6</v>
      </c>
      <c r="I4266" s="258"/>
      <c r="J4266" s="254"/>
      <c r="K4266" s="254"/>
      <c r="L4266" s="259"/>
      <c r="M4266" s="260"/>
      <c r="N4266" s="261"/>
      <c r="O4266" s="261"/>
      <c r="P4266" s="261"/>
      <c r="Q4266" s="261"/>
      <c r="R4266" s="261"/>
      <c r="S4266" s="261"/>
      <c r="T4266" s="262"/>
      <c r="U4266" s="14"/>
      <c r="V4266" s="14"/>
      <c r="W4266" s="14"/>
      <c r="X4266" s="14"/>
      <c r="Y4266" s="14"/>
      <c r="Z4266" s="14"/>
      <c r="AA4266" s="14"/>
      <c r="AB4266" s="14"/>
      <c r="AC4266" s="14"/>
      <c r="AD4266" s="14"/>
      <c r="AE4266" s="14"/>
      <c r="AT4266" s="263" t="s">
        <v>188</v>
      </c>
      <c r="AU4266" s="263" t="s">
        <v>82</v>
      </c>
      <c r="AV4266" s="14" t="s">
        <v>82</v>
      </c>
      <c r="AW4266" s="14" t="s">
        <v>30</v>
      </c>
      <c r="AX4266" s="14" t="s">
        <v>73</v>
      </c>
      <c r="AY4266" s="263" t="s">
        <v>129</v>
      </c>
    </row>
    <row r="4267" spans="1:51" s="14" customFormat="1" ht="12">
      <c r="A4267" s="14"/>
      <c r="B4267" s="253"/>
      <c r="C4267" s="254"/>
      <c r="D4267" s="234" t="s">
        <v>188</v>
      </c>
      <c r="E4267" s="255" t="s">
        <v>1</v>
      </c>
      <c r="F4267" s="256" t="s">
        <v>585</v>
      </c>
      <c r="G4267" s="254"/>
      <c r="H4267" s="257">
        <v>-3.645</v>
      </c>
      <c r="I4267" s="258"/>
      <c r="J4267" s="254"/>
      <c r="K4267" s="254"/>
      <c r="L4267" s="259"/>
      <c r="M4267" s="260"/>
      <c r="N4267" s="261"/>
      <c r="O4267" s="261"/>
      <c r="P4267" s="261"/>
      <c r="Q4267" s="261"/>
      <c r="R4267" s="261"/>
      <c r="S4267" s="261"/>
      <c r="T4267" s="262"/>
      <c r="U4267" s="14"/>
      <c r="V4267" s="14"/>
      <c r="W4267" s="14"/>
      <c r="X4267" s="14"/>
      <c r="Y4267" s="14"/>
      <c r="Z4267" s="14"/>
      <c r="AA4267" s="14"/>
      <c r="AB4267" s="14"/>
      <c r="AC4267" s="14"/>
      <c r="AD4267" s="14"/>
      <c r="AE4267" s="14"/>
      <c r="AT4267" s="263" t="s">
        <v>188</v>
      </c>
      <c r="AU4267" s="263" t="s">
        <v>82</v>
      </c>
      <c r="AV4267" s="14" t="s">
        <v>82</v>
      </c>
      <c r="AW4267" s="14" t="s">
        <v>30</v>
      </c>
      <c r="AX4267" s="14" t="s">
        <v>73</v>
      </c>
      <c r="AY4267" s="263" t="s">
        <v>129</v>
      </c>
    </row>
    <row r="4268" spans="1:51" s="14" customFormat="1" ht="12">
      <c r="A4268" s="14"/>
      <c r="B4268" s="253"/>
      <c r="C4268" s="254"/>
      <c r="D4268" s="234" t="s">
        <v>188</v>
      </c>
      <c r="E4268" s="255" t="s">
        <v>1</v>
      </c>
      <c r="F4268" s="256" t="s">
        <v>586</v>
      </c>
      <c r="G4268" s="254"/>
      <c r="H4268" s="257">
        <v>2.025</v>
      </c>
      <c r="I4268" s="258"/>
      <c r="J4268" s="254"/>
      <c r="K4268" s="254"/>
      <c r="L4268" s="259"/>
      <c r="M4268" s="260"/>
      <c r="N4268" s="261"/>
      <c r="O4268" s="261"/>
      <c r="P4268" s="261"/>
      <c r="Q4268" s="261"/>
      <c r="R4268" s="261"/>
      <c r="S4268" s="261"/>
      <c r="T4268" s="262"/>
      <c r="U4268" s="14"/>
      <c r="V4268" s="14"/>
      <c r="W4268" s="14"/>
      <c r="X4268" s="14"/>
      <c r="Y4268" s="14"/>
      <c r="Z4268" s="14"/>
      <c r="AA4268" s="14"/>
      <c r="AB4268" s="14"/>
      <c r="AC4268" s="14"/>
      <c r="AD4268" s="14"/>
      <c r="AE4268" s="14"/>
      <c r="AT4268" s="263" t="s">
        <v>188</v>
      </c>
      <c r="AU4268" s="263" t="s">
        <v>82</v>
      </c>
      <c r="AV4268" s="14" t="s">
        <v>82</v>
      </c>
      <c r="AW4268" s="14" t="s">
        <v>30</v>
      </c>
      <c r="AX4268" s="14" t="s">
        <v>73</v>
      </c>
      <c r="AY4268" s="263" t="s">
        <v>129</v>
      </c>
    </row>
    <row r="4269" spans="1:51" s="14" customFormat="1" ht="12">
      <c r="A4269" s="14"/>
      <c r="B4269" s="253"/>
      <c r="C4269" s="254"/>
      <c r="D4269" s="234" t="s">
        <v>188</v>
      </c>
      <c r="E4269" s="255" t="s">
        <v>1</v>
      </c>
      <c r="F4269" s="256" t="s">
        <v>590</v>
      </c>
      <c r="G4269" s="254"/>
      <c r="H4269" s="257">
        <v>0.41</v>
      </c>
      <c r="I4269" s="258"/>
      <c r="J4269" s="254"/>
      <c r="K4269" s="254"/>
      <c r="L4269" s="259"/>
      <c r="M4269" s="260"/>
      <c r="N4269" s="261"/>
      <c r="O4269" s="261"/>
      <c r="P4269" s="261"/>
      <c r="Q4269" s="261"/>
      <c r="R4269" s="261"/>
      <c r="S4269" s="261"/>
      <c r="T4269" s="262"/>
      <c r="U4269" s="14"/>
      <c r="V4269" s="14"/>
      <c r="W4269" s="14"/>
      <c r="X4269" s="14"/>
      <c r="Y4269" s="14"/>
      <c r="Z4269" s="14"/>
      <c r="AA4269" s="14"/>
      <c r="AB4269" s="14"/>
      <c r="AC4269" s="14"/>
      <c r="AD4269" s="14"/>
      <c r="AE4269" s="14"/>
      <c r="AT4269" s="263" t="s">
        <v>188</v>
      </c>
      <c r="AU4269" s="263" t="s">
        <v>82</v>
      </c>
      <c r="AV4269" s="14" t="s">
        <v>82</v>
      </c>
      <c r="AW4269" s="14" t="s">
        <v>30</v>
      </c>
      <c r="AX4269" s="14" t="s">
        <v>73</v>
      </c>
      <c r="AY4269" s="263" t="s">
        <v>129</v>
      </c>
    </row>
    <row r="4270" spans="1:51" s="14" customFormat="1" ht="12">
      <c r="A4270" s="14"/>
      <c r="B4270" s="253"/>
      <c r="C4270" s="254"/>
      <c r="D4270" s="234" t="s">
        <v>188</v>
      </c>
      <c r="E4270" s="255" t="s">
        <v>1</v>
      </c>
      <c r="F4270" s="256" t="s">
        <v>645</v>
      </c>
      <c r="G4270" s="254"/>
      <c r="H4270" s="257">
        <v>2.655</v>
      </c>
      <c r="I4270" s="258"/>
      <c r="J4270" s="254"/>
      <c r="K4270" s="254"/>
      <c r="L4270" s="259"/>
      <c r="M4270" s="260"/>
      <c r="N4270" s="261"/>
      <c r="O4270" s="261"/>
      <c r="P4270" s="261"/>
      <c r="Q4270" s="261"/>
      <c r="R4270" s="261"/>
      <c r="S4270" s="261"/>
      <c r="T4270" s="262"/>
      <c r="U4270" s="14"/>
      <c r="V4270" s="14"/>
      <c r="W4270" s="14"/>
      <c r="X4270" s="14"/>
      <c r="Y4270" s="14"/>
      <c r="Z4270" s="14"/>
      <c r="AA4270" s="14"/>
      <c r="AB4270" s="14"/>
      <c r="AC4270" s="14"/>
      <c r="AD4270" s="14"/>
      <c r="AE4270" s="14"/>
      <c r="AT4270" s="263" t="s">
        <v>188</v>
      </c>
      <c r="AU4270" s="263" t="s">
        <v>82</v>
      </c>
      <c r="AV4270" s="14" t="s">
        <v>82</v>
      </c>
      <c r="AW4270" s="14" t="s">
        <v>30</v>
      </c>
      <c r="AX4270" s="14" t="s">
        <v>73</v>
      </c>
      <c r="AY4270" s="263" t="s">
        <v>129</v>
      </c>
    </row>
    <row r="4271" spans="1:51" s="13" customFormat="1" ht="12">
      <c r="A4271" s="13"/>
      <c r="B4271" s="243"/>
      <c r="C4271" s="244"/>
      <c r="D4271" s="234" t="s">
        <v>188</v>
      </c>
      <c r="E4271" s="245" t="s">
        <v>1</v>
      </c>
      <c r="F4271" s="246" t="s">
        <v>400</v>
      </c>
      <c r="G4271" s="244"/>
      <c r="H4271" s="245" t="s">
        <v>1</v>
      </c>
      <c r="I4271" s="247"/>
      <c r="J4271" s="244"/>
      <c r="K4271" s="244"/>
      <c r="L4271" s="248"/>
      <c r="M4271" s="249"/>
      <c r="N4271" s="250"/>
      <c r="O4271" s="250"/>
      <c r="P4271" s="250"/>
      <c r="Q4271" s="250"/>
      <c r="R4271" s="250"/>
      <c r="S4271" s="250"/>
      <c r="T4271" s="251"/>
      <c r="U4271" s="13"/>
      <c r="V4271" s="13"/>
      <c r="W4271" s="13"/>
      <c r="X4271" s="13"/>
      <c r="Y4271" s="13"/>
      <c r="Z4271" s="13"/>
      <c r="AA4271" s="13"/>
      <c r="AB4271" s="13"/>
      <c r="AC4271" s="13"/>
      <c r="AD4271" s="13"/>
      <c r="AE4271" s="13"/>
      <c r="AT4271" s="252" t="s">
        <v>188</v>
      </c>
      <c r="AU4271" s="252" t="s">
        <v>82</v>
      </c>
      <c r="AV4271" s="13" t="s">
        <v>80</v>
      </c>
      <c r="AW4271" s="13" t="s">
        <v>30</v>
      </c>
      <c r="AX4271" s="13" t="s">
        <v>73</v>
      </c>
      <c r="AY4271" s="252" t="s">
        <v>129</v>
      </c>
    </row>
    <row r="4272" spans="1:51" s="14" customFormat="1" ht="12">
      <c r="A4272" s="14"/>
      <c r="B4272" s="253"/>
      <c r="C4272" s="254"/>
      <c r="D4272" s="234" t="s">
        <v>188</v>
      </c>
      <c r="E4272" s="255" t="s">
        <v>1</v>
      </c>
      <c r="F4272" s="256" t="s">
        <v>639</v>
      </c>
      <c r="G4272" s="254"/>
      <c r="H4272" s="257">
        <v>30.8</v>
      </c>
      <c r="I4272" s="258"/>
      <c r="J4272" s="254"/>
      <c r="K4272" s="254"/>
      <c r="L4272" s="259"/>
      <c r="M4272" s="260"/>
      <c r="N4272" s="261"/>
      <c r="O4272" s="261"/>
      <c r="P4272" s="261"/>
      <c r="Q4272" s="261"/>
      <c r="R4272" s="261"/>
      <c r="S4272" s="261"/>
      <c r="T4272" s="262"/>
      <c r="U4272" s="14"/>
      <c r="V4272" s="14"/>
      <c r="W4272" s="14"/>
      <c r="X4272" s="14"/>
      <c r="Y4272" s="14"/>
      <c r="Z4272" s="14"/>
      <c r="AA4272" s="14"/>
      <c r="AB4272" s="14"/>
      <c r="AC4272" s="14"/>
      <c r="AD4272" s="14"/>
      <c r="AE4272" s="14"/>
      <c r="AT4272" s="263" t="s">
        <v>188</v>
      </c>
      <c r="AU4272" s="263" t="s">
        <v>82</v>
      </c>
      <c r="AV4272" s="14" t="s">
        <v>82</v>
      </c>
      <c r="AW4272" s="14" t="s">
        <v>30</v>
      </c>
      <c r="AX4272" s="14" t="s">
        <v>73</v>
      </c>
      <c r="AY4272" s="263" t="s">
        <v>129</v>
      </c>
    </row>
    <row r="4273" spans="1:51" s="14" customFormat="1" ht="12">
      <c r="A4273" s="14"/>
      <c r="B4273" s="253"/>
      <c r="C4273" s="254"/>
      <c r="D4273" s="234" t="s">
        <v>188</v>
      </c>
      <c r="E4273" s="255" t="s">
        <v>1</v>
      </c>
      <c r="F4273" s="256" t="s">
        <v>640</v>
      </c>
      <c r="G4273" s="254"/>
      <c r="H4273" s="257">
        <v>10.8</v>
      </c>
      <c r="I4273" s="258"/>
      <c r="J4273" s="254"/>
      <c r="K4273" s="254"/>
      <c r="L4273" s="259"/>
      <c r="M4273" s="260"/>
      <c r="N4273" s="261"/>
      <c r="O4273" s="261"/>
      <c r="P4273" s="261"/>
      <c r="Q4273" s="261"/>
      <c r="R4273" s="261"/>
      <c r="S4273" s="261"/>
      <c r="T4273" s="262"/>
      <c r="U4273" s="14"/>
      <c r="V4273" s="14"/>
      <c r="W4273" s="14"/>
      <c r="X4273" s="14"/>
      <c r="Y4273" s="14"/>
      <c r="Z4273" s="14"/>
      <c r="AA4273" s="14"/>
      <c r="AB4273" s="14"/>
      <c r="AC4273" s="14"/>
      <c r="AD4273" s="14"/>
      <c r="AE4273" s="14"/>
      <c r="AT4273" s="263" t="s">
        <v>188</v>
      </c>
      <c r="AU4273" s="263" t="s">
        <v>82</v>
      </c>
      <c r="AV4273" s="14" t="s">
        <v>82</v>
      </c>
      <c r="AW4273" s="14" t="s">
        <v>30</v>
      </c>
      <c r="AX4273" s="14" t="s">
        <v>73</v>
      </c>
      <c r="AY4273" s="263" t="s">
        <v>129</v>
      </c>
    </row>
    <row r="4274" spans="1:51" s="14" customFormat="1" ht="12">
      <c r="A4274" s="14"/>
      <c r="B4274" s="253"/>
      <c r="C4274" s="254"/>
      <c r="D4274" s="234" t="s">
        <v>188</v>
      </c>
      <c r="E4274" s="255" t="s">
        <v>1</v>
      </c>
      <c r="F4274" s="256" t="s">
        <v>641</v>
      </c>
      <c r="G4274" s="254"/>
      <c r="H4274" s="257">
        <v>9.99</v>
      </c>
      <c r="I4274" s="258"/>
      <c r="J4274" s="254"/>
      <c r="K4274" s="254"/>
      <c r="L4274" s="259"/>
      <c r="M4274" s="260"/>
      <c r="N4274" s="261"/>
      <c r="O4274" s="261"/>
      <c r="P4274" s="261"/>
      <c r="Q4274" s="261"/>
      <c r="R4274" s="261"/>
      <c r="S4274" s="261"/>
      <c r="T4274" s="262"/>
      <c r="U4274" s="14"/>
      <c r="V4274" s="14"/>
      <c r="W4274" s="14"/>
      <c r="X4274" s="14"/>
      <c r="Y4274" s="14"/>
      <c r="Z4274" s="14"/>
      <c r="AA4274" s="14"/>
      <c r="AB4274" s="14"/>
      <c r="AC4274" s="14"/>
      <c r="AD4274" s="14"/>
      <c r="AE4274" s="14"/>
      <c r="AT4274" s="263" t="s">
        <v>188</v>
      </c>
      <c r="AU4274" s="263" t="s">
        <v>82</v>
      </c>
      <c r="AV4274" s="14" t="s">
        <v>82</v>
      </c>
      <c r="AW4274" s="14" t="s">
        <v>30</v>
      </c>
      <c r="AX4274" s="14" t="s">
        <v>73</v>
      </c>
      <c r="AY4274" s="263" t="s">
        <v>129</v>
      </c>
    </row>
    <row r="4275" spans="1:51" s="14" customFormat="1" ht="12">
      <c r="A4275" s="14"/>
      <c r="B4275" s="253"/>
      <c r="C4275" s="254"/>
      <c r="D4275" s="234" t="s">
        <v>188</v>
      </c>
      <c r="E4275" s="255" t="s">
        <v>1</v>
      </c>
      <c r="F4275" s="256" t="s">
        <v>564</v>
      </c>
      <c r="G4275" s="254"/>
      <c r="H4275" s="257">
        <v>-1.6</v>
      </c>
      <c r="I4275" s="258"/>
      <c r="J4275" s="254"/>
      <c r="K4275" s="254"/>
      <c r="L4275" s="259"/>
      <c r="M4275" s="260"/>
      <c r="N4275" s="261"/>
      <c r="O4275" s="261"/>
      <c r="P4275" s="261"/>
      <c r="Q4275" s="261"/>
      <c r="R4275" s="261"/>
      <c r="S4275" s="261"/>
      <c r="T4275" s="262"/>
      <c r="U4275" s="14"/>
      <c r="V4275" s="14"/>
      <c r="W4275" s="14"/>
      <c r="X4275" s="14"/>
      <c r="Y4275" s="14"/>
      <c r="Z4275" s="14"/>
      <c r="AA4275" s="14"/>
      <c r="AB4275" s="14"/>
      <c r="AC4275" s="14"/>
      <c r="AD4275" s="14"/>
      <c r="AE4275" s="14"/>
      <c r="AT4275" s="263" t="s">
        <v>188</v>
      </c>
      <c r="AU4275" s="263" t="s">
        <v>82</v>
      </c>
      <c r="AV4275" s="14" t="s">
        <v>82</v>
      </c>
      <c r="AW4275" s="14" t="s">
        <v>30</v>
      </c>
      <c r="AX4275" s="14" t="s">
        <v>73</v>
      </c>
      <c r="AY4275" s="263" t="s">
        <v>129</v>
      </c>
    </row>
    <row r="4276" spans="1:51" s="14" customFormat="1" ht="12">
      <c r="A4276" s="14"/>
      <c r="B4276" s="253"/>
      <c r="C4276" s="254"/>
      <c r="D4276" s="234" t="s">
        <v>188</v>
      </c>
      <c r="E4276" s="255" t="s">
        <v>1</v>
      </c>
      <c r="F4276" s="256" t="s">
        <v>566</v>
      </c>
      <c r="G4276" s="254"/>
      <c r="H4276" s="257">
        <v>-1.823</v>
      </c>
      <c r="I4276" s="258"/>
      <c r="J4276" s="254"/>
      <c r="K4276" s="254"/>
      <c r="L4276" s="259"/>
      <c r="M4276" s="260"/>
      <c r="N4276" s="261"/>
      <c r="O4276" s="261"/>
      <c r="P4276" s="261"/>
      <c r="Q4276" s="261"/>
      <c r="R4276" s="261"/>
      <c r="S4276" s="261"/>
      <c r="T4276" s="262"/>
      <c r="U4276" s="14"/>
      <c r="V4276" s="14"/>
      <c r="W4276" s="14"/>
      <c r="X4276" s="14"/>
      <c r="Y4276" s="14"/>
      <c r="Z4276" s="14"/>
      <c r="AA4276" s="14"/>
      <c r="AB4276" s="14"/>
      <c r="AC4276" s="14"/>
      <c r="AD4276" s="14"/>
      <c r="AE4276" s="14"/>
      <c r="AT4276" s="263" t="s">
        <v>188</v>
      </c>
      <c r="AU4276" s="263" t="s">
        <v>82</v>
      </c>
      <c r="AV4276" s="14" t="s">
        <v>82</v>
      </c>
      <c r="AW4276" s="14" t="s">
        <v>30</v>
      </c>
      <c r="AX4276" s="14" t="s">
        <v>73</v>
      </c>
      <c r="AY4276" s="263" t="s">
        <v>129</v>
      </c>
    </row>
    <row r="4277" spans="1:51" s="14" customFormat="1" ht="12">
      <c r="A4277" s="14"/>
      <c r="B4277" s="253"/>
      <c r="C4277" s="254"/>
      <c r="D4277" s="234" t="s">
        <v>188</v>
      </c>
      <c r="E4277" s="255" t="s">
        <v>1</v>
      </c>
      <c r="F4277" s="256" t="s">
        <v>579</v>
      </c>
      <c r="G4277" s="254"/>
      <c r="H4277" s="257">
        <v>1.013</v>
      </c>
      <c r="I4277" s="258"/>
      <c r="J4277" s="254"/>
      <c r="K4277" s="254"/>
      <c r="L4277" s="259"/>
      <c r="M4277" s="260"/>
      <c r="N4277" s="261"/>
      <c r="O4277" s="261"/>
      <c r="P4277" s="261"/>
      <c r="Q4277" s="261"/>
      <c r="R4277" s="261"/>
      <c r="S4277" s="261"/>
      <c r="T4277" s="262"/>
      <c r="U4277" s="14"/>
      <c r="V4277" s="14"/>
      <c r="W4277" s="14"/>
      <c r="X4277" s="14"/>
      <c r="Y4277" s="14"/>
      <c r="Z4277" s="14"/>
      <c r="AA4277" s="14"/>
      <c r="AB4277" s="14"/>
      <c r="AC4277" s="14"/>
      <c r="AD4277" s="14"/>
      <c r="AE4277" s="14"/>
      <c r="AT4277" s="263" t="s">
        <v>188</v>
      </c>
      <c r="AU4277" s="263" t="s">
        <v>82</v>
      </c>
      <c r="AV4277" s="14" t="s">
        <v>82</v>
      </c>
      <c r="AW4277" s="14" t="s">
        <v>30</v>
      </c>
      <c r="AX4277" s="14" t="s">
        <v>73</v>
      </c>
      <c r="AY4277" s="263" t="s">
        <v>129</v>
      </c>
    </row>
    <row r="4278" spans="1:51" s="14" customFormat="1" ht="12">
      <c r="A4278" s="14"/>
      <c r="B4278" s="253"/>
      <c r="C4278" s="254"/>
      <c r="D4278" s="234" t="s">
        <v>188</v>
      </c>
      <c r="E4278" s="255" t="s">
        <v>1</v>
      </c>
      <c r="F4278" s="256" t="s">
        <v>580</v>
      </c>
      <c r="G4278" s="254"/>
      <c r="H4278" s="257">
        <v>0.205</v>
      </c>
      <c r="I4278" s="258"/>
      <c r="J4278" s="254"/>
      <c r="K4278" s="254"/>
      <c r="L4278" s="259"/>
      <c r="M4278" s="260"/>
      <c r="N4278" s="261"/>
      <c r="O4278" s="261"/>
      <c r="P4278" s="261"/>
      <c r="Q4278" s="261"/>
      <c r="R4278" s="261"/>
      <c r="S4278" s="261"/>
      <c r="T4278" s="262"/>
      <c r="U4278" s="14"/>
      <c r="V4278" s="14"/>
      <c r="W4278" s="14"/>
      <c r="X4278" s="14"/>
      <c r="Y4278" s="14"/>
      <c r="Z4278" s="14"/>
      <c r="AA4278" s="14"/>
      <c r="AB4278" s="14"/>
      <c r="AC4278" s="14"/>
      <c r="AD4278" s="14"/>
      <c r="AE4278" s="14"/>
      <c r="AT4278" s="263" t="s">
        <v>188</v>
      </c>
      <c r="AU4278" s="263" t="s">
        <v>82</v>
      </c>
      <c r="AV4278" s="14" t="s">
        <v>82</v>
      </c>
      <c r="AW4278" s="14" t="s">
        <v>30</v>
      </c>
      <c r="AX4278" s="14" t="s">
        <v>73</v>
      </c>
      <c r="AY4278" s="263" t="s">
        <v>129</v>
      </c>
    </row>
    <row r="4279" spans="1:51" s="14" customFormat="1" ht="12">
      <c r="A4279" s="14"/>
      <c r="B4279" s="253"/>
      <c r="C4279" s="254"/>
      <c r="D4279" s="234" t="s">
        <v>188</v>
      </c>
      <c r="E4279" s="255" t="s">
        <v>1</v>
      </c>
      <c r="F4279" s="256" t="s">
        <v>642</v>
      </c>
      <c r="G4279" s="254"/>
      <c r="H4279" s="257">
        <v>2.565</v>
      </c>
      <c r="I4279" s="258"/>
      <c r="J4279" s="254"/>
      <c r="K4279" s="254"/>
      <c r="L4279" s="259"/>
      <c r="M4279" s="260"/>
      <c r="N4279" s="261"/>
      <c r="O4279" s="261"/>
      <c r="P4279" s="261"/>
      <c r="Q4279" s="261"/>
      <c r="R4279" s="261"/>
      <c r="S4279" s="261"/>
      <c r="T4279" s="262"/>
      <c r="U4279" s="14"/>
      <c r="V4279" s="14"/>
      <c r="W4279" s="14"/>
      <c r="X4279" s="14"/>
      <c r="Y4279" s="14"/>
      <c r="Z4279" s="14"/>
      <c r="AA4279" s="14"/>
      <c r="AB4279" s="14"/>
      <c r="AC4279" s="14"/>
      <c r="AD4279" s="14"/>
      <c r="AE4279" s="14"/>
      <c r="AT4279" s="263" t="s">
        <v>188</v>
      </c>
      <c r="AU4279" s="263" t="s">
        <v>82</v>
      </c>
      <c r="AV4279" s="14" t="s">
        <v>82</v>
      </c>
      <c r="AW4279" s="14" t="s">
        <v>30</v>
      </c>
      <c r="AX4279" s="14" t="s">
        <v>73</v>
      </c>
      <c r="AY4279" s="263" t="s">
        <v>129</v>
      </c>
    </row>
    <row r="4280" spans="1:51" s="13" customFormat="1" ht="12">
      <c r="A4280" s="13"/>
      <c r="B4280" s="243"/>
      <c r="C4280" s="244"/>
      <c r="D4280" s="234" t="s">
        <v>188</v>
      </c>
      <c r="E4280" s="245" t="s">
        <v>1</v>
      </c>
      <c r="F4280" s="246" t="s">
        <v>401</v>
      </c>
      <c r="G4280" s="244"/>
      <c r="H4280" s="245" t="s">
        <v>1</v>
      </c>
      <c r="I4280" s="247"/>
      <c r="J4280" s="244"/>
      <c r="K4280" s="244"/>
      <c r="L4280" s="248"/>
      <c r="M4280" s="249"/>
      <c r="N4280" s="250"/>
      <c r="O4280" s="250"/>
      <c r="P4280" s="250"/>
      <c r="Q4280" s="250"/>
      <c r="R4280" s="250"/>
      <c r="S4280" s="250"/>
      <c r="T4280" s="251"/>
      <c r="U4280" s="13"/>
      <c r="V4280" s="13"/>
      <c r="W4280" s="13"/>
      <c r="X4280" s="13"/>
      <c r="Y4280" s="13"/>
      <c r="Z4280" s="13"/>
      <c r="AA4280" s="13"/>
      <c r="AB4280" s="13"/>
      <c r="AC4280" s="13"/>
      <c r="AD4280" s="13"/>
      <c r="AE4280" s="13"/>
      <c r="AT4280" s="252" t="s">
        <v>188</v>
      </c>
      <c r="AU4280" s="252" t="s">
        <v>82</v>
      </c>
      <c r="AV4280" s="13" t="s">
        <v>80</v>
      </c>
      <c r="AW4280" s="13" t="s">
        <v>30</v>
      </c>
      <c r="AX4280" s="13" t="s">
        <v>73</v>
      </c>
      <c r="AY4280" s="252" t="s">
        <v>129</v>
      </c>
    </row>
    <row r="4281" spans="1:51" s="14" customFormat="1" ht="12">
      <c r="A4281" s="14"/>
      <c r="B4281" s="253"/>
      <c r="C4281" s="254"/>
      <c r="D4281" s="234" t="s">
        <v>188</v>
      </c>
      <c r="E4281" s="255" t="s">
        <v>1</v>
      </c>
      <c r="F4281" s="256" t="s">
        <v>639</v>
      </c>
      <c r="G4281" s="254"/>
      <c r="H4281" s="257">
        <v>30.8</v>
      </c>
      <c r="I4281" s="258"/>
      <c r="J4281" s="254"/>
      <c r="K4281" s="254"/>
      <c r="L4281" s="259"/>
      <c r="M4281" s="260"/>
      <c r="N4281" s="261"/>
      <c r="O4281" s="261"/>
      <c r="P4281" s="261"/>
      <c r="Q4281" s="261"/>
      <c r="R4281" s="261"/>
      <c r="S4281" s="261"/>
      <c r="T4281" s="262"/>
      <c r="U4281" s="14"/>
      <c r="V4281" s="14"/>
      <c r="W4281" s="14"/>
      <c r="X4281" s="14"/>
      <c r="Y4281" s="14"/>
      <c r="Z4281" s="14"/>
      <c r="AA4281" s="14"/>
      <c r="AB4281" s="14"/>
      <c r="AC4281" s="14"/>
      <c r="AD4281" s="14"/>
      <c r="AE4281" s="14"/>
      <c r="AT4281" s="263" t="s">
        <v>188</v>
      </c>
      <c r="AU4281" s="263" t="s">
        <v>82</v>
      </c>
      <c r="AV4281" s="14" t="s">
        <v>82</v>
      </c>
      <c r="AW4281" s="14" t="s">
        <v>30</v>
      </c>
      <c r="AX4281" s="14" t="s">
        <v>73</v>
      </c>
      <c r="AY4281" s="263" t="s">
        <v>129</v>
      </c>
    </row>
    <row r="4282" spans="1:51" s="14" customFormat="1" ht="12">
      <c r="A4282" s="14"/>
      <c r="B4282" s="253"/>
      <c r="C4282" s="254"/>
      <c r="D4282" s="234" t="s">
        <v>188</v>
      </c>
      <c r="E4282" s="255" t="s">
        <v>1</v>
      </c>
      <c r="F4282" s="256" t="s">
        <v>643</v>
      </c>
      <c r="G4282" s="254"/>
      <c r="H4282" s="257">
        <v>11.04</v>
      </c>
      <c r="I4282" s="258"/>
      <c r="J4282" s="254"/>
      <c r="K4282" s="254"/>
      <c r="L4282" s="259"/>
      <c r="M4282" s="260"/>
      <c r="N4282" s="261"/>
      <c r="O4282" s="261"/>
      <c r="P4282" s="261"/>
      <c r="Q4282" s="261"/>
      <c r="R4282" s="261"/>
      <c r="S4282" s="261"/>
      <c r="T4282" s="262"/>
      <c r="U4282" s="14"/>
      <c r="V4282" s="14"/>
      <c r="W4282" s="14"/>
      <c r="X4282" s="14"/>
      <c r="Y4282" s="14"/>
      <c r="Z4282" s="14"/>
      <c r="AA4282" s="14"/>
      <c r="AB4282" s="14"/>
      <c r="AC4282" s="14"/>
      <c r="AD4282" s="14"/>
      <c r="AE4282" s="14"/>
      <c r="AT4282" s="263" t="s">
        <v>188</v>
      </c>
      <c r="AU4282" s="263" t="s">
        <v>82</v>
      </c>
      <c r="AV4282" s="14" t="s">
        <v>82</v>
      </c>
      <c r="AW4282" s="14" t="s">
        <v>30</v>
      </c>
      <c r="AX4282" s="14" t="s">
        <v>73</v>
      </c>
      <c r="AY4282" s="263" t="s">
        <v>129</v>
      </c>
    </row>
    <row r="4283" spans="1:51" s="14" customFormat="1" ht="12">
      <c r="A4283" s="14"/>
      <c r="B4283" s="253"/>
      <c r="C4283" s="254"/>
      <c r="D4283" s="234" t="s">
        <v>188</v>
      </c>
      <c r="E4283" s="255" t="s">
        <v>1</v>
      </c>
      <c r="F4283" s="256" t="s">
        <v>644</v>
      </c>
      <c r="G4283" s="254"/>
      <c r="H4283" s="257">
        <v>10.212</v>
      </c>
      <c r="I4283" s="258"/>
      <c r="J4283" s="254"/>
      <c r="K4283" s="254"/>
      <c r="L4283" s="259"/>
      <c r="M4283" s="260"/>
      <c r="N4283" s="261"/>
      <c r="O4283" s="261"/>
      <c r="P4283" s="261"/>
      <c r="Q4283" s="261"/>
      <c r="R4283" s="261"/>
      <c r="S4283" s="261"/>
      <c r="T4283" s="262"/>
      <c r="U4283" s="14"/>
      <c r="V4283" s="14"/>
      <c r="W4283" s="14"/>
      <c r="X4283" s="14"/>
      <c r="Y4283" s="14"/>
      <c r="Z4283" s="14"/>
      <c r="AA4283" s="14"/>
      <c r="AB4283" s="14"/>
      <c r="AC4283" s="14"/>
      <c r="AD4283" s="14"/>
      <c r="AE4283" s="14"/>
      <c r="AT4283" s="263" t="s">
        <v>188</v>
      </c>
      <c r="AU4283" s="263" t="s">
        <v>82</v>
      </c>
      <c r="AV4283" s="14" t="s">
        <v>82</v>
      </c>
      <c r="AW4283" s="14" t="s">
        <v>30</v>
      </c>
      <c r="AX4283" s="14" t="s">
        <v>73</v>
      </c>
      <c r="AY4283" s="263" t="s">
        <v>129</v>
      </c>
    </row>
    <row r="4284" spans="1:51" s="14" customFormat="1" ht="12">
      <c r="A4284" s="14"/>
      <c r="B4284" s="253"/>
      <c r="C4284" s="254"/>
      <c r="D4284" s="234" t="s">
        <v>188</v>
      </c>
      <c r="E4284" s="255" t="s">
        <v>1</v>
      </c>
      <c r="F4284" s="256" t="s">
        <v>564</v>
      </c>
      <c r="G4284" s="254"/>
      <c r="H4284" s="257">
        <v>-1.6</v>
      </c>
      <c r="I4284" s="258"/>
      <c r="J4284" s="254"/>
      <c r="K4284" s="254"/>
      <c r="L4284" s="259"/>
      <c r="M4284" s="260"/>
      <c r="N4284" s="261"/>
      <c r="O4284" s="261"/>
      <c r="P4284" s="261"/>
      <c r="Q4284" s="261"/>
      <c r="R4284" s="261"/>
      <c r="S4284" s="261"/>
      <c r="T4284" s="262"/>
      <c r="U4284" s="14"/>
      <c r="V4284" s="14"/>
      <c r="W4284" s="14"/>
      <c r="X4284" s="14"/>
      <c r="Y4284" s="14"/>
      <c r="Z4284" s="14"/>
      <c r="AA4284" s="14"/>
      <c r="AB4284" s="14"/>
      <c r="AC4284" s="14"/>
      <c r="AD4284" s="14"/>
      <c r="AE4284" s="14"/>
      <c r="AT4284" s="263" t="s">
        <v>188</v>
      </c>
      <c r="AU4284" s="263" t="s">
        <v>82</v>
      </c>
      <c r="AV4284" s="14" t="s">
        <v>82</v>
      </c>
      <c r="AW4284" s="14" t="s">
        <v>30</v>
      </c>
      <c r="AX4284" s="14" t="s">
        <v>73</v>
      </c>
      <c r="AY4284" s="263" t="s">
        <v>129</v>
      </c>
    </row>
    <row r="4285" spans="1:51" s="14" customFormat="1" ht="12">
      <c r="A4285" s="14"/>
      <c r="B4285" s="253"/>
      <c r="C4285" s="254"/>
      <c r="D4285" s="234" t="s">
        <v>188</v>
      </c>
      <c r="E4285" s="255" t="s">
        <v>1</v>
      </c>
      <c r="F4285" s="256" t="s">
        <v>585</v>
      </c>
      <c r="G4285" s="254"/>
      <c r="H4285" s="257">
        <v>-3.645</v>
      </c>
      <c r="I4285" s="258"/>
      <c r="J4285" s="254"/>
      <c r="K4285" s="254"/>
      <c r="L4285" s="259"/>
      <c r="M4285" s="260"/>
      <c r="N4285" s="261"/>
      <c r="O4285" s="261"/>
      <c r="P4285" s="261"/>
      <c r="Q4285" s="261"/>
      <c r="R4285" s="261"/>
      <c r="S4285" s="261"/>
      <c r="T4285" s="262"/>
      <c r="U4285" s="14"/>
      <c r="V4285" s="14"/>
      <c r="W4285" s="14"/>
      <c r="X4285" s="14"/>
      <c r="Y4285" s="14"/>
      <c r="Z4285" s="14"/>
      <c r="AA4285" s="14"/>
      <c r="AB4285" s="14"/>
      <c r="AC4285" s="14"/>
      <c r="AD4285" s="14"/>
      <c r="AE4285" s="14"/>
      <c r="AT4285" s="263" t="s">
        <v>188</v>
      </c>
      <c r="AU4285" s="263" t="s">
        <v>82</v>
      </c>
      <c r="AV4285" s="14" t="s">
        <v>82</v>
      </c>
      <c r="AW4285" s="14" t="s">
        <v>30</v>
      </c>
      <c r="AX4285" s="14" t="s">
        <v>73</v>
      </c>
      <c r="AY4285" s="263" t="s">
        <v>129</v>
      </c>
    </row>
    <row r="4286" spans="1:51" s="14" customFormat="1" ht="12">
      <c r="A4286" s="14"/>
      <c r="B4286" s="253"/>
      <c r="C4286" s="254"/>
      <c r="D4286" s="234" t="s">
        <v>188</v>
      </c>
      <c r="E4286" s="255" t="s">
        <v>1</v>
      </c>
      <c r="F4286" s="256" t="s">
        <v>586</v>
      </c>
      <c r="G4286" s="254"/>
      <c r="H4286" s="257">
        <v>2.025</v>
      </c>
      <c r="I4286" s="258"/>
      <c r="J4286" s="254"/>
      <c r="K4286" s="254"/>
      <c r="L4286" s="259"/>
      <c r="M4286" s="260"/>
      <c r="N4286" s="261"/>
      <c r="O4286" s="261"/>
      <c r="P4286" s="261"/>
      <c r="Q4286" s="261"/>
      <c r="R4286" s="261"/>
      <c r="S4286" s="261"/>
      <c r="T4286" s="262"/>
      <c r="U4286" s="14"/>
      <c r="V4286" s="14"/>
      <c r="W4286" s="14"/>
      <c r="X4286" s="14"/>
      <c r="Y4286" s="14"/>
      <c r="Z4286" s="14"/>
      <c r="AA4286" s="14"/>
      <c r="AB4286" s="14"/>
      <c r="AC4286" s="14"/>
      <c r="AD4286" s="14"/>
      <c r="AE4286" s="14"/>
      <c r="AT4286" s="263" t="s">
        <v>188</v>
      </c>
      <c r="AU4286" s="263" t="s">
        <v>82</v>
      </c>
      <c r="AV4286" s="14" t="s">
        <v>82</v>
      </c>
      <c r="AW4286" s="14" t="s">
        <v>30</v>
      </c>
      <c r="AX4286" s="14" t="s">
        <v>73</v>
      </c>
      <c r="AY4286" s="263" t="s">
        <v>129</v>
      </c>
    </row>
    <row r="4287" spans="1:51" s="14" customFormat="1" ht="12">
      <c r="A4287" s="14"/>
      <c r="B4287" s="253"/>
      <c r="C4287" s="254"/>
      <c r="D4287" s="234" t="s">
        <v>188</v>
      </c>
      <c r="E4287" s="255" t="s">
        <v>1</v>
      </c>
      <c r="F4287" s="256" t="s">
        <v>590</v>
      </c>
      <c r="G4287" s="254"/>
      <c r="H4287" s="257">
        <v>0.41</v>
      </c>
      <c r="I4287" s="258"/>
      <c r="J4287" s="254"/>
      <c r="K4287" s="254"/>
      <c r="L4287" s="259"/>
      <c r="M4287" s="260"/>
      <c r="N4287" s="261"/>
      <c r="O4287" s="261"/>
      <c r="P4287" s="261"/>
      <c r="Q4287" s="261"/>
      <c r="R4287" s="261"/>
      <c r="S4287" s="261"/>
      <c r="T4287" s="262"/>
      <c r="U4287" s="14"/>
      <c r="V4287" s="14"/>
      <c r="W4287" s="14"/>
      <c r="X4287" s="14"/>
      <c r="Y4287" s="14"/>
      <c r="Z4287" s="14"/>
      <c r="AA4287" s="14"/>
      <c r="AB4287" s="14"/>
      <c r="AC4287" s="14"/>
      <c r="AD4287" s="14"/>
      <c r="AE4287" s="14"/>
      <c r="AT4287" s="263" t="s">
        <v>188</v>
      </c>
      <c r="AU4287" s="263" t="s">
        <v>82</v>
      </c>
      <c r="AV4287" s="14" t="s">
        <v>82</v>
      </c>
      <c r="AW4287" s="14" t="s">
        <v>30</v>
      </c>
      <c r="AX4287" s="14" t="s">
        <v>73</v>
      </c>
      <c r="AY4287" s="263" t="s">
        <v>129</v>
      </c>
    </row>
    <row r="4288" spans="1:51" s="14" customFormat="1" ht="12">
      <c r="A4288" s="14"/>
      <c r="B4288" s="253"/>
      <c r="C4288" s="254"/>
      <c r="D4288" s="234" t="s">
        <v>188</v>
      </c>
      <c r="E4288" s="255" t="s">
        <v>1</v>
      </c>
      <c r="F4288" s="256" t="s">
        <v>645</v>
      </c>
      <c r="G4288" s="254"/>
      <c r="H4288" s="257">
        <v>2.655</v>
      </c>
      <c r="I4288" s="258"/>
      <c r="J4288" s="254"/>
      <c r="K4288" s="254"/>
      <c r="L4288" s="259"/>
      <c r="M4288" s="260"/>
      <c r="N4288" s="261"/>
      <c r="O4288" s="261"/>
      <c r="P4288" s="261"/>
      <c r="Q4288" s="261"/>
      <c r="R4288" s="261"/>
      <c r="S4288" s="261"/>
      <c r="T4288" s="262"/>
      <c r="U4288" s="14"/>
      <c r="V4288" s="14"/>
      <c r="W4288" s="14"/>
      <c r="X4288" s="14"/>
      <c r="Y4288" s="14"/>
      <c r="Z4288" s="14"/>
      <c r="AA4288" s="14"/>
      <c r="AB4288" s="14"/>
      <c r="AC4288" s="14"/>
      <c r="AD4288" s="14"/>
      <c r="AE4288" s="14"/>
      <c r="AT4288" s="263" t="s">
        <v>188</v>
      </c>
      <c r="AU4288" s="263" t="s">
        <v>82</v>
      </c>
      <c r="AV4288" s="14" t="s">
        <v>82</v>
      </c>
      <c r="AW4288" s="14" t="s">
        <v>30</v>
      </c>
      <c r="AX4288" s="14" t="s">
        <v>73</v>
      </c>
      <c r="AY4288" s="263" t="s">
        <v>129</v>
      </c>
    </row>
    <row r="4289" spans="1:51" s="13" customFormat="1" ht="12">
      <c r="A4289" s="13"/>
      <c r="B4289" s="243"/>
      <c r="C4289" s="244"/>
      <c r="D4289" s="234" t="s">
        <v>188</v>
      </c>
      <c r="E4289" s="245" t="s">
        <v>1</v>
      </c>
      <c r="F4289" s="246" t="s">
        <v>402</v>
      </c>
      <c r="G4289" s="244"/>
      <c r="H4289" s="245" t="s">
        <v>1</v>
      </c>
      <c r="I4289" s="247"/>
      <c r="J4289" s="244"/>
      <c r="K4289" s="244"/>
      <c r="L4289" s="248"/>
      <c r="M4289" s="249"/>
      <c r="N4289" s="250"/>
      <c r="O4289" s="250"/>
      <c r="P4289" s="250"/>
      <c r="Q4289" s="250"/>
      <c r="R4289" s="250"/>
      <c r="S4289" s="250"/>
      <c r="T4289" s="251"/>
      <c r="U4289" s="13"/>
      <c r="V4289" s="13"/>
      <c r="W4289" s="13"/>
      <c r="X4289" s="13"/>
      <c r="Y4289" s="13"/>
      <c r="Z4289" s="13"/>
      <c r="AA4289" s="13"/>
      <c r="AB4289" s="13"/>
      <c r="AC4289" s="13"/>
      <c r="AD4289" s="13"/>
      <c r="AE4289" s="13"/>
      <c r="AT4289" s="252" t="s">
        <v>188</v>
      </c>
      <c r="AU4289" s="252" t="s">
        <v>82</v>
      </c>
      <c r="AV4289" s="13" t="s">
        <v>80</v>
      </c>
      <c r="AW4289" s="13" t="s">
        <v>30</v>
      </c>
      <c r="AX4289" s="13" t="s">
        <v>73</v>
      </c>
      <c r="AY4289" s="252" t="s">
        <v>129</v>
      </c>
    </row>
    <row r="4290" spans="1:51" s="14" customFormat="1" ht="12">
      <c r="A4290" s="14"/>
      <c r="B4290" s="253"/>
      <c r="C4290" s="254"/>
      <c r="D4290" s="234" t="s">
        <v>188</v>
      </c>
      <c r="E4290" s="255" t="s">
        <v>1</v>
      </c>
      <c r="F4290" s="256" t="s">
        <v>639</v>
      </c>
      <c r="G4290" s="254"/>
      <c r="H4290" s="257">
        <v>30.8</v>
      </c>
      <c r="I4290" s="258"/>
      <c r="J4290" s="254"/>
      <c r="K4290" s="254"/>
      <c r="L4290" s="259"/>
      <c r="M4290" s="260"/>
      <c r="N4290" s="261"/>
      <c r="O4290" s="261"/>
      <c r="P4290" s="261"/>
      <c r="Q4290" s="261"/>
      <c r="R4290" s="261"/>
      <c r="S4290" s="261"/>
      <c r="T4290" s="262"/>
      <c r="U4290" s="14"/>
      <c r="V4290" s="14"/>
      <c r="W4290" s="14"/>
      <c r="X4290" s="14"/>
      <c r="Y4290" s="14"/>
      <c r="Z4290" s="14"/>
      <c r="AA4290" s="14"/>
      <c r="AB4290" s="14"/>
      <c r="AC4290" s="14"/>
      <c r="AD4290" s="14"/>
      <c r="AE4290" s="14"/>
      <c r="AT4290" s="263" t="s">
        <v>188</v>
      </c>
      <c r="AU4290" s="263" t="s">
        <v>82</v>
      </c>
      <c r="AV4290" s="14" t="s">
        <v>82</v>
      </c>
      <c r="AW4290" s="14" t="s">
        <v>30</v>
      </c>
      <c r="AX4290" s="14" t="s">
        <v>73</v>
      </c>
      <c r="AY4290" s="263" t="s">
        <v>129</v>
      </c>
    </row>
    <row r="4291" spans="1:51" s="14" customFormat="1" ht="12">
      <c r="A4291" s="14"/>
      <c r="B4291" s="253"/>
      <c r="C4291" s="254"/>
      <c r="D4291" s="234" t="s">
        <v>188</v>
      </c>
      <c r="E4291" s="255" t="s">
        <v>1</v>
      </c>
      <c r="F4291" s="256" t="s">
        <v>643</v>
      </c>
      <c r="G4291" s="254"/>
      <c r="H4291" s="257">
        <v>11.04</v>
      </c>
      <c r="I4291" s="258"/>
      <c r="J4291" s="254"/>
      <c r="K4291" s="254"/>
      <c r="L4291" s="259"/>
      <c r="M4291" s="260"/>
      <c r="N4291" s="261"/>
      <c r="O4291" s="261"/>
      <c r="P4291" s="261"/>
      <c r="Q4291" s="261"/>
      <c r="R4291" s="261"/>
      <c r="S4291" s="261"/>
      <c r="T4291" s="262"/>
      <c r="U4291" s="14"/>
      <c r="V4291" s="14"/>
      <c r="W4291" s="14"/>
      <c r="X4291" s="14"/>
      <c r="Y4291" s="14"/>
      <c r="Z4291" s="14"/>
      <c r="AA4291" s="14"/>
      <c r="AB4291" s="14"/>
      <c r="AC4291" s="14"/>
      <c r="AD4291" s="14"/>
      <c r="AE4291" s="14"/>
      <c r="AT4291" s="263" t="s">
        <v>188</v>
      </c>
      <c r="AU4291" s="263" t="s">
        <v>82</v>
      </c>
      <c r="AV4291" s="14" t="s">
        <v>82</v>
      </c>
      <c r="AW4291" s="14" t="s">
        <v>30</v>
      </c>
      <c r="AX4291" s="14" t="s">
        <v>73</v>
      </c>
      <c r="AY4291" s="263" t="s">
        <v>129</v>
      </c>
    </row>
    <row r="4292" spans="1:51" s="14" customFormat="1" ht="12">
      <c r="A4292" s="14"/>
      <c r="B4292" s="253"/>
      <c r="C4292" s="254"/>
      <c r="D4292" s="234" t="s">
        <v>188</v>
      </c>
      <c r="E4292" s="255" t="s">
        <v>1</v>
      </c>
      <c r="F4292" s="256" t="s">
        <v>644</v>
      </c>
      <c r="G4292" s="254"/>
      <c r="H4292" s="257">
        <v>10.212</v>
      </c>
      <c r="I4292" s="258"/>
      <c r="J4292" s="254"/>
      <c r="K4292" s="254"/>
      <c r="L4292" s="259"/>
      <c r="M4292" s="260"/>
      <c r="N4292" s="261"/>
      <c r="O4292" s="261"/>
      <c r="P4292" s="261"/>
      <c r="Q4292" s="261"/>
      <c r="R4292" s="261"/>
      <c r="S4292" s="261"/>
      <c r="T4292" s="262"/>
      <c r="U4292" s="14"/>
      <c r="V4292" s="14"/>
      <c r="W4292" s="14"/>
      <c r="X4292" s="14"/>
      <c r="Y4292" s="14"/>
      <c r="Z4292" s="14"/>
      <c r="AA4292" s="14"/>
      <c r="AB4292" s="14"/>
      <c r="AC4292" s="14"/>
      <c r="AD4292" s="14"/>
      <c r="AE4292" s="14"/>
      <c r="AT4292" s="263" t="s">
        <v>188</v>
      </c>
      <c r="AU4292" s="263" t="s">
        <v>82</v>
      </c>
      <c r="AV4292" s="14" t="s">
        <v>82</v>
      </c>
      <c r="AW4292" s="14" t="s">
        <v>30</v>
      </c>
      <c r="AX4292" s="14" t="s">
        <v>73</v>
      </c>
      <c r="AY4292" s="263" t="s">
        <v>129</v>
      </c>
    </row>
    <row r="4293" spans="1:51" s="14" customFormat="1" ht="12">
      <c r="A4293" s="14"/>
      <c r="B4293" s="253"/>
      <c r="C4293" s="254"/>
      <c r="D4293" s="234" t="s">
        <v>188</v>
      </c>
      <c r="E4293" s="255" t="s">
        <v>1</v>
      </c>
      <c r="F4293" s="256" t="s">
        <v>564</v>
      </c>
      <c r="G4293" s="254"/>
      <c r="H4293" s="257">
        <v>-1.6</v>
      </c>
      <c r="I4293" s="258"/>
      <c r="J4293" s="254"/>
      <c r="K4293" s="254"/>
      <c r="L4293" s="259"/>
      <c r="M4293" s="260"/>
      <c r="N4293" s="261"/>
      <c r="O4293" s="261"/>
      <c r="P4293" s="261"/>
      <c r="Q4293" s="261"/>
      <c r="R4293" s="261"/>
      <c r="S4293" s="261"/>
      <c r="T4293" s="262"/>
      <c r="U4293" s="14"/>
      <c r="V4293" s="14"/>
      <c r="W4293" s="14"/>
      <c r="X4293" s="14"/>
      <c r="Y4293" s="14"/>
      <c r="Z4293" s="14"/>
      <c r="AA4293" s="14"/>
      <c r="AB4293" s="14"/>
      <c r="AC4293" s="14"/>
      <c r="AD4293" s="14"/>
      <c r="AE4293" s="14"/>
      <c r="AT4293" s="263" t="s">
        <v>188</v>
      </c>
      <c r="AU4293" s="263" t="s">
        <v>82</v>
      </c>
      <c r="AV4293" s="14" t="s">
        <v>82</v>
      </c>
      <c r="AW4293" s="14" t="s">
        <v>30</v>
      </c>
      <c r="AX4293" s="14" t="s">
        <v>73</v>
      </c>
      <c r="AY4293" s="263" t="s">
        <v>129</v>
      </c>
    </row>
    <row r="4294" spans="1:51" s="14" customFormat="1" ht="12">
      <c r="A4294" s="14"/>
      <c r="B4294" s="253"/>
      <c r="C4294" s="254"/>
      <c r="D4294" s="234" t="s">
        <v>188</v>
      </c>
      <c r="E4294" s="255" t="s">
        <v>1</v>
      </c>
      <c r="F4294" s="256" t="s">
        <v>585</v>
      </c>
      <c r="G4294" s="254"/>
      <c r="H4294" s="257">
        <v>-3.645</v>
      </c>
      <c r="I4294" s="258"/>
      <c r="J4294" s="254"/>
      <c r="K4294" s="254"/>
      <c r="L4294" s="259"/>
      <c r="M4294" s="260"/>
      <c r="N4294" s="261"/>
      <c r="O4294" s="261"/>
      <c r="P4294" s="261"/>
      <c r="Q4294" s="261"/>
      <c r="R4294" s="261"/>
      <c r="S4294" s="261"/>
      <c r="T4294" s="262"/>
      <c r="U4294" s="14"/>
      <c r="V4294" s="14"/>
      <c r="W4294" s="14"/>
      <c r="X4294" s="14"/>
      <c r="Y4294" s="14"/>
      <c r="Z4294" s="14"/>
      <c r="AA4294" s="14"/>
      <c r="AB4294" s="14"/>
      <c r="AC4294" s="14"/>
      <c r="AD4294" s="14"/>
      <c r="AE4294" s="14"/>
      <c r="AT4294" s="263" t="s">
        <v>188</v>
      </c>
      <c r="AU4294" s="263" t="s">
        <v>82</v>
      </c>
      <c r="AV4294" s="14" t="s">
        <v>82</v>
      </c>
      <c r="AW4294" s="14" t="s">
        <v>30</v>
      </c>
      <c r="AX4294" s="14" t="s">
        <v>73</v>
      </c>
      <c r="AY4294" s="263" t="s">
        <v>129</v>
      </c>
    </row>
    <row r="4295" spans="1:51" s="14" customFormat="1" ht="12">
      <c r="A4295" s="14"/>
      <c r="B4295" s="253"/>
      <c r="C4295" s="254"/>
      <c r="D4295" s="234" t="s">
        <v>188</v>
      </c>
      <c r="E4295" s="255" t="s">
        <v>1</v>
      </c>
      <c r="F4295" s="256" t="s">
        <v>586</v>
      </c>
      <c r="G4295" s="254"/>
      <c r="H4295" s="257">
        <v>2.025</v>
      </c>
      <c r="I4295" s="258"/>
      <c r="J4295" s="254"/>
      <c r="K4295" s="254"/>
      <c r="L4295" s="259"/>
      <c r="M4295" s="260"/>
      <c r="N4295" s="261"/>
      <c r="O4295" s="261"/>
      <c r="P4295" s="261"/>
      <c r="Q4295" s="261"/>
      <c r="R4295" s="261"/>
      <c r="S4295" s="261"/>
      <c r="T4295" s="262"/>
      <c r="U4295" s="14"/>
      <c r="V4295" s="14"/>
      <c r="W4295" s="14"/>
      <c r="X4295" s="14"/>
      <c r="Y4295" s="14"/>
      <c r="Z4295" s="14"/>
      <c r="AA4295" s="14"/>
      <c r="AB4295" s="14"/>
      <c r="AC4295" s="14"/>
      <c r="AD4295" s="14"/>
      <c r="AE4295" s="14"/>
      <c r="AT4295" s="263" t="s">
        <v>188</v>
      </c>
      <c r="AU4295" s="263" t="s">
        <v>82</v>
      </c>
      <c r="AV4295" s="14" t="s">
        <v>82</v>
      </c>
      <c r="AW4295" s="14" t="s">
        <v>30</v>
      </c>
      <c r="AX4295" s="14" t="s">
        <v>73</v>
      </c>
      <c r="AY4295" s="263" t="s">
        <v>129</v>
      </c>
    </row>
    <row r="4296" spans="1:51" s="14" customFormat="1" ht="12">
      <c r="A4296" s="14"/>
      <c r="B4296" s="253"/>
      <c r="C4296" s="254"/>
      <c r="D4296" s="234" t="s">
        <v>188</v>
      </c>
      <c r="E4296" s="255" t="s">
        <v>1</v>
      </c>
      <c r="F4296" s="256" t="s">
        <v>590</v>
      </c>
      <c r="G4296" s="254"/>
      <c r="H4296" s="257">
        <v>0.41</v>
      </c>
      <c r="I4296" s="258"/>
      <c r="J4296" s="254"/>
      <c r="K4296" s="254"/>
      <c r="L4296" s="259"/>
      <c r="M4296" s="260"/>
      <c r="N4296" s="261"/>
      <c r="O4296" s="261"/>
      <c r="P4296" s="261"/>
      <c r="Q4296" s="261"/>
      <c r="R4296" s="261"/>
      <c r="S4296" s="261"/>
      <c r="T4296" s="262"/>
      <c r="U4296" s="14"/>
      <c r="V4296" s="14"/>
      <c r="W4296" s="14"/>
      <c r="X4296" s="14"/>
      <c r="Y4296" s="14"/>
      <c r="Z4296" s="14"/>
      <c r="AA4296" s="14"/>
      <c r="AB4296" s="14"/>
      <c r="AC4296" s="14"/>
      <c r="AD4296" s="14"/>
      <c r="AE4296" s="14"/>
      <c r="AT4296" s="263" t="s">
        <v>188</v>
      </c>
      <c r="AU4296" s="263" t="s">
        <v>82</v>
      </c>
      <c r="AV4296" s="14" t="s">
        <v>82</v>
      </c>
      <c r="AW4296" s="14" t="s">
        <v>30</v>
      </c>
      <c r="AX4296" s="14" t="s">
        <v>73</v>
      </c>
      <c r="AY4296" s="263" t="s">
        <v>129</v>
      </c>
    </row>
    <row r="4297" spans="1:51" s="14" customFormat="1" ht="12">
      <c r="A4297" s="14"/>
      <c r="B4297" s="253"/>
      <c r="C4297" s="254"/>
      <c r="D4297" s="234" t="s">
        <v>188</v>
      </c>
      <c r="E4297" s="255" t="s">
        <v>1</v>
      </c>
      <c r="F4297" s="256" t="s">
        <v>645</v>
      </c>
      <c r="G4297" s="254"/>
      <c r="H4297" s="257">
        <v>2.655</v>
      </c>
      <c r="I4297" s="258"/>
      <c r="J4297" s="254"/>
      <c r="K4297" s="254"/>
      <c r="L4297" s="259"/>
      <c r="M4297" s="260"/>
      <c r="N4297" s="261"/>
      <c r="O4297" s="261"/>
      <c r="P4297" s="261"/>
      <c r="Q4297" s="261"/>
      <c r="R4297" s="261"/>
      <c r="S4297" s="261"/>
      <c r="T4297" s="262"/>
      <c r="U4297" s="14"/>
      <c r="V4297" s="14"/>
      <c r="W4297" s="14"/>
      <c r="X4297" s="14"/>
      <c r="Y4297" s="14"/>
      <c r="Z4297" s="14"/>
      <c r="AA4297" s="14"/>
      <c r="AB4297" s="14"/>
      <c r="AC4297" s="14"/>
      <c r="AD4297" s="14"/>
      <c r="AE4297" s="14"/>
      <c r="AT4297" s="263" t="s">
        <v>188</v>
      </c>
      <c r="AU4297" s="263" t="s">
        <v>82</v>
      </c>
      <c r="AV4297" s="14" t="s">
        <v>82</v>
      </c>
      <c r="AW4297" s="14" t="s">
        <v>30</v>
      </c>
      <c r="AX4297" s="14" t="s">
        <v>73</v>
      </c>
      <c r="AY4297" s="263" t="s">
        <v>129</v>
      </c>
    </row>
    <row r="4298" spans="1:51" s="13" customFormat="1" ht="12">
      <c r="A4298" s="13"/>
      <c r="B4298" s="243"/>
      <c r="C4298" s="244"/>
      <c r="D4298" s="234" t="s">
        <v>188</v>
      </c>
      <c r="E4298" s="245" t="s">
        <v>1</v>
      </c>
      <c r="F4298" s="246" t="s">
        <v>646</v>
      </c>
      <c r="G4298" s="244"/>
      <c r="H4298" s="245" t="s">
        <v>1</v>
      </c>
      <c r="I4298" s="247"/>
      <c r="J4298" s="244"/>
      <c r="K4298" s="244"/>
      <c r="L4298" s="248"/>
      <c r="M4298" s="249"/>
      <c r="N4298" s="250"/>
      <c r="O4298" s="250"/>
      <c r="P4298" s="250"/>
      <c r="Q4298" s="250"/>
      <c r="R4298" s="250"/>
      <c r="S4298" s="250"/>
      <c r="T4298" s="251"/>
      <c r="U4298" s="13"/>
      <c r="V4298" s="13"/>
      <c r="W4298" s="13"/>
      <c r="X4298" s="13"/>
      <c r="Y4298" s="13"/>
      <c r="Z4298" s="13"/>
      <c r="AA4298" s="13"/>
      <c r="AB4298" s="13"/>
      <c r="AC4298" s="13"/>
      <c r="AD4298" s="13"/>
      <c r="AE4298" s="13"/>
      <c r="AT4298" s="252" t="s">
        <v>188</v>
      </c>
      <c r="AU4298" s="252" t="s">
        <v>82</v>
      </c>
      <c r="AV4298" s="13" t="s">
        <v>80</v>
      </c>
      <c r="AW4298" s="13" t="s">
        <v>30</v>
      </c>
      <c r="AX4298" s="13" t="s">
        <v>73</v>
      </c>
      <c r="AY4298" s="252" t="s">
        <v>129</v>
      </c>
    </row>
    <row r="4299" spans="1:51" s="14" customFormat="1" ht="12">
      <c r="A4299" s="14"/>
      <c r="B4299" s="253"/>
      <c r="C4299" s="254"/>
      <c r="D4299" s="234" t="s">
        <v>188</v>
      </c>
      <c r="E4299" s="255" t="s">
        <v>1</v>
      </c>
      <c r="F4299" s="256" t="s">
        <v>647</v>
      </c>
      <c r="G4299" s="254"/>
      <c r="H4299" s="257">
        <v>1.34</v>
      </c>
      <c r="I4299" s="258"/>
      <c r="J4299" s="254"/>
      <c r="K4299" s="254"/>
      <c r="L4299" s="259"/>
      <c r="M4299" s="260"/>
      <c r="N4299" s="261"/>
      <c r="O4299" s="261"/>
      <c r="P4299" s="261"/>
      <c r="Q4299" s="261"/>
      <c r="R4299" s="261"/>
      <c r="S4299" s="261"/>
      <c r="T4299" s="262"/>
      <c r="U4299" s="14"/>
      <c r="V4299" s="14"/>
      <c r="W4299" s="14"/>
      <c r="X4299" s="14"/>
      <c r="Y4299" s="14"/>
      <c r="Z4299" s="14"/>
      <c r="AA4299" s="14"/>
      <c r="AB4299" s="14"/>
      <c r="AC4299" s="14"/>
      <c r="AD4299" s="14"/>
      <c r="AE4299" s="14"/>
      <c r="AT4299" s="263" t="s">
        <v>188</v>
      </c>
      <c r="AU4299" s="263" t="s">
        <v>82</v>
      </c>
      <c r="AV4299" s="14" t="s">
        <v>82</v>
      </c>
      <c r="AW4299" s="14" t="s">
        <v>30</v>
      </c>
      <c r="AX4299" s="14" t="s">
        <v>73</v>
      </c>
      <c r="AY4299" s="263" t="s">
        <v>129</v>
      </c>
    </row>
    <row r="4300" spans="1:51" s="14" customFormat="1" ht="12">
      <c r="A4300" s="14"/>
      <c r="B4300" s="253"/>
      <c r="C4300" s="254"/>
      <c r="D4300" s="234" t="s">
        <v>188</v>
      </c>
      <c r="E4300" s="255" t="s">
        <v>1</v>
      </c>
      <c r="F4300" s="256" t="s">
        <v>647</v>
      </c>
      <c r="G4300" s="254"/>
      <c r="H4300" s="257">
        <v>1.34</v>
      </c>
      <c r="I4300" s="258"/>
      <c r="J4300" s="254"/>
      <c r="K4300" s="254"/>
      <c r="L4300" s="259"/>
      <c r="M4300" s="260"/>
      <c r="N4300" s="261"/>
      <c r="O4300" s="261"/>
      <c r="P4300" s="261"/>
      <c r="Q4300" s="261"/>
      <c r="R4300" s="261"/>
      <c r="S4300" s="261"/>
      <c r="T4300" s="262"/>
      <c r="U4300" s="14"/>
      <c r="V4300" s="14"/>
      <c r="W4300" s="14"/>
      <c r="X4300" s="14"/>
      <c r="Y4300" s="14"/>
      <c r="Z4300" s="14"/>
      <c r="AA4300" s="14"/>
      <c r="AB4300" s="14"/>
      <c r="AC4300" s="14"/>
      <c r="AD4300" s="14"/>
      <c r="AE4300" s="14"/>
      <c r="AT4300" s="263" t="s">
        <v>188</v>
      </c>
      <c r="AU4300" s="263" t="s">
        <v>82</v>
      </c>
      <c r="AV4300" s="14" t="s">
        <v>82</v>
      </c>
      <c r="AW4300" s="14" t="s">
        <v>30</v>
      </c>
      <c r="AX4300" s="14" t="s">
        <v>73</v>
      </c>
      <c r="AY4300" s="263" t="s">
        <v>129</v>
      </c>
    </row>
    <row r="4301" spans="1:51" s="14" customFormat="1" ht="12">
      <c r="A4301" s="14"/>
      <c r="B4301" s="253"/>
      <c r="C4301" s="254"/>
      <c r="D4301" s="234" t="s">
        <v>188</v>
      </c>
      <c r="E4301" s="255" t="s">
        <v>1</v>
      </c>
      <c r="F4301" s="256" t="s">
        <v>648</v>
      </c>
      <c r="G4301" s="254"/>
      <c r="H4301" s="257">
        <v>1.6</v>
      </c>
      <c r="I4301" s="258"/>
      <c r="J4301" s="254"/>
      <c r="K4301" s="254"/>
      <c r="L4301" s="259"/>
      <c r="M4301" s="260"/>
      <c r="N4301" s="261"/>
      <c r="O4301" s="261"/>
      <c r="P4301" s="261"/>
      <c r="Q4301" s="261"/>
      <c r="R4301" s="261"/>
      <c r="S4301" s="261"/>
      <c r="T4301" s="262"/>
      <c r="U4301" s="14"/>
      <c r="V4301" s="14"/>
      <c r="W4301" s="14"/>
      <c r="X4301" s="14"/>
      <c r="Y4301" s="14"/>
      <c r="Z4301" s="14"/>
      <c r="AA4301" s="14"/>
      <c r="AB4301" s="14"/>
      <c r="AC4301" s="14"/>
      <c r="AD4301" s="14"/>
      <c r="AE4301" s="14"/>
      <c r="AT4301" s="263" t="s">
        <v>188</v>
      </c>
      <c r="AU4301" s="263" t="s">
        <v>82</v>
      </c>
      <c r="AV4301" s="14" t="s">
        <v>82</v>
      </c>
      <c r="AW4301" s="14" t="s">
        <v>30</v>
      </c>
      <c r="AX4301" s="14" t="s">
        <v>73</v>
      </c>
      <c r="AY4301" s="263" t="s">
        <v>129</v>
      </c>
    </row>
    <row r="4302" spans="1:51" s="13" customFormat="1" ht="12">
      <c r="A4302" s="13"/>
      <c r="B4302" s="243"/>
      <c r="C4302" s="244"/>
      <c r="D4302" s="234" t="s">
        <v>188</v>
      </c>
      <c r="E4302" s="245" t="s">
        <v>1</v>
      </c>
      <c r="F4302" s="246" t="s">
        <v>649</v>
      </c>
      <c r="G4302" s="244"/>
      <c r="H4302" s="245" t="s">
        <v>1</v>
      </c>
      <c r="I4302" s="247"/>
      <c r="J4302" s="244"/>
      <c r="K4302" s="244"/>
      <c r="L4302" s="248"/>
      <c r="M4302" s="249"/>
      <c r="N4302" s="250"/>
      <c r="O4302" s="250"/>
      <c r="P4302" s="250"/>
      <c r="Q4302" s="250"/>
      <c r="R4302" s="250"/>
      <c r="S4302" s="250"/>
      <c r="T4302" s="251"/>
      <c r="U4302" s="13"/>
      <c r="V4302" s="13"/>
      <c r="W4302" s="13"/>
      <c r="X4302" s="13"/>
      <c r="Y4302" s="13"/>
      <c r="Z4302" s="13"/>
      <c r="AA4302" s="13"/>
      <c r="AB4302" s="13"/>
      <c r="AC4302" s="13"/>
      <c r="AD4302" s="13"/>
      <c r="AE4302" s="13"/>
      <c r="AT4302" s="252" t="s">
        <v>188</v>
      </c>
      <c r="AU4302" s="252" t="s">
        <v>82</v>
      </c>
      <c r="AV4302" s="13" t="s">
        <v>80</v>
      </c>
      <c r="AW4302" s="13" t="s">
        <v>30</v>
      </c>
      <c r="AX4302" s="13" t="s">
        <v>73</v>
      </c>
      <c r="AY4302" s="252" t="s">
        <v>129</v>
      </c>
    </row>
    <row r="4303" spans="1:51" s="14" customFormat="1" ht="12">
      <c r="A4303" s="14"/>
      <c r="B4303" s="253"/>
      <c r="C4303" s="254"/>
      <c r="D4303" s="234" t="s">
        <v>188</v>
      </c>
      <c r="E4303" s="255" t="s">
        <v>1</v>
      </c>
      <c r="F4303" s="256" t="s">
        <v>650</v>
      </c>
      <c r="G4303" s="254"/>
      <c r="H4303" s="257">
        <v>1.173</v>
      </c>
      <c r="I4303" s="258"/>
      <c r="J4303" s="254"/>
      <c r="K4303" s="254"/>
      <c r="L4303" s="259"/>
      <c r="M4303" s="260"/>
      <c r="N4303" s="261"/>
      <c r="O4303" s="261"/>
      <c r="P4303" s="261"/>
      <c r="Q4303" s="261"/>
      <c r="R4303" s="261"/>
      <c r="S4303" s="261"/>
      <c r="T4303" s="262"/>
      <c r="U4303" s="14"/>
      <c r="V4303" s="14"/>
      <c r="W4303" s="14"/>
      <c r="X4303" s="14"/>
      <c r="Y4303" s="14"/>
      <c r="Z4303" s="14"/>
      <c r="AA4303" s="14"/>
      <c r="AB4303" s="14"/>
      <c r="AC4303" s="14"/>
      <c r="AD4303" s="14"/>
      <c r="AE4303" s="14"/>
      <c r="AT4303" s="263" t="s">
        <v>188</v>
      </c>
      <c r="AU4303" s="263" t="s">
        <v>82</v>
      </c>
      <c r="AV4303" s="14" t="s">
        <v>82</v>
      </c>
      <c r="AW4303" s="14" t="s">
        <v>30</v>
      </c>
      <c r="AX4303" s="14" t="s">
        <v>73</v>
      </c>
      <c r="AY4303" s="263" t="s">
        <v>129</v>
      </c>
    </row>
    <row r="4304" spans="1:51" s="14" customFormat="1" ht="12">
      <c r="A4304" s="14"/>
      <c r="B4304" s="253"/>
      <c r="C4304" s="254"/>
      <c r="D4304" s="234" t="s">
        <v>188</v>
      </c>
      <c r="E4304" s="255" t="s">
        <v>1</v>
      </c>
      <c r="F4304" s="256" t="s">
        <v>651</v>
      </c>
      <c r="G4304" s="254"/>
      <c r="H4304" s="257">
        <v>1.072</v>
      </c>
      <c r="I4304" s="258"/>
      <c r="J4304" s="254"/>
      <c r="K4304" s="254"/>
      <c r="L4304" s="259"/>
      <c r="M4304" s="260"/>
      <c r="N4304" s="261"/>
      <c r="O4304" s="261"/>
      <c r="P4304" s="261"/>
      <c r="Q4304" s="261"/>
      <c r="R4304" s="261"/>
      <c r="S4304" s="261"/>
      <c r="T4304" s="262"/>
      <c r="U4304" s="14"/>
      <c r="V4304" s="14"/>
      <c r="W4304" s="14"/>
      <c r="X4304" s="14"/>
      <c r="Y4304" s="14"/>
      <c r="Z4304" s="14"/>
      <c r="AA4304" s="14"/>
      <c r="AB4304" s="14"/>
      <c r="AC4304" s="14"/>
      <c r="AD4304" s="14"/>
      <c r="AE4304" s="14"/>
      <c r="AT4304" s="263" t="s">
        <v>188</v>
      </c>
      <c r="AU4304" s="263" t="s">
        <v>82</v>
      </c>
      <c r="AV4304" s="14" t="s">
        <v>82</v>
      </c>
      <c r="AW4304" s="14" t="s">
        <v>30</v>
      </c>
      <c r="AX4304" s="14" t="s">
        <v>73</v>
      </c>
      <c r="AY4304" s="263" t="s">
        <v>129</v>
      </c>
    </row>
    <row r="4305" spans="1:51" s="14" customFormat="1" ht="12">
      <c r="A4305" s="14"/>
      <c r="B4305" s="253"/>
      <c r="C4305" s="254"/>
      <c r="D4305" s="234" t="s">
        <v>188</v>
      </c>
      <c r="E4305" s="255" t="s">
        <v>1</v>
      </c>
      <c r="F4305" s="256" t="s">
        <v>652</v>
      </c>
      <c r="G4305" s="254"/>
      <c r="H4305" s="257">
        <v>1.549</v>
      </c>
      <c r="I4305" s="258"/>
      <c r="J4305" s="254"/>
      <c r="K4305" s="254"/>
      <c r="L4305" s="259"/>
      <c r="M4305" s="260"/>
      <c r="N4305" s="261"/>
      <c r="O4305" s="261"/>
      <c r="P4305" s="261"/>
      <c r="Q4305" s="261"/>
      <c r="R4305" s="261"/>
      <c r="S4305" s="261"/>
      <c r="T4305" s="262"/>
      <c r="U4305" s="14"/>
      <c r="V4305" s="14"/>
      <c r="W4305" s="14"/>
      <c r="X4305" s="14"/>
      <c r="Y4305" s="14"/>
      <c r="Z4305" s="14"/>
      <c r="AA4305" s="14"/>
      <c r="AB4305" s="14"/>
      <c r="AC4305" s="14"/>
      <c r="AD4305" s="14"/>
      <c r="AE4305" s="14"/>
      <c r="AT4305" s="263" t="s">
        <v>188</v>
      </c>
      <c r="AU4305" s="263" t="s">
        <v>82</v>
      </c>
      <c r="AV4305" s="14" t="s">
        <v>82</v>
      </c>
      <c r="AW4305" s="14" t="s">
        <v>30</v>
      </c>
      <c r="AX4305" s="14" t="s">
        <v>73</v>
      </c>
      <c r="AY4305" s="263" t="s">
        <v>129</v>
      </c>
    </row>
    <row r="4306" spans="1:51" s="13" customFormat="1" ht="12">
      <c r="A4306" s="13"/>
      <c r="B4306" s="243"/>
      <c r="C4306" s="244"/>
      <c r="D4306" s="234" t="s">
        <v>188</v>
      </c>
      <c r="E4306" s="245" t="s">
        <v>1</v>
      </c>
      <c r="F4306" s="246" t="s">
        <v>403</v>
      </c>
      <c r="G4306" s="244"/>
      <c r="H4306" s="245" t="s">
        <v>1</v>
      </c>
      <c r="I4306" s="247"/>
      <c r="J4306" s="244"/>
      <c r="K4306" s="244"/>
      <c r="L4306" s="248"/>
      <c r="M4306" s="249"/>
      <c r="N4306" s="250"/>
      <c r="O4306" s="250"/>
      <c r="P4306" s="250"/>
      <c r="Q4306" s="250"/>
      <c r="R4306" s="250"/>
      <c r="S4306" s="250"/>
      <c r="T4306" s="251"/>
      <c r="U4306" s="13"/>
      <c r="V4306" s="13"/>
      <c r="W4306" s="13"/>
      <c r="X4306" s="13"/>
      <c r="Y4306" s="13"/>
      <c r="Z4306" s="13"/>
      <c r="AA4306" s="13"/>
      <c r="AB4306" s="13"/>
      <c r="AC4306" s="13"/>
      <c r="AD4306" s="13"/>
      <c r="AE4306" s="13"/>
      <c r="AT4306" s="252" t="s">
        <v>188</v>
      </c>
      <c r="AU4306" s="252" t="s">
        <v>82</v>
      </c>
      <c r="AV4306" s="13" t="s">
        <v>80</v>
      </c>
      <c r="AW4306" s="13" t="s">
        <v>30</v>
      </c>
      <c r="AX4306" s="13" t="s">
        <v>73</v>
      </c>
      <c r="AY4306" s="252" t="s">
        <v>129</v>
      </c>
    </row>
    <row r="4307" spans="1:51" s="14" customFormat="1" ht="12">
      <c r="A4307" s="14"/>
      <c r="B4307" s="253"/>
      <c r="C4307" s="254"/>
      <c r="D4307" s="234" t="s">
        <v>188</v>
      </c>
      <c r="E4307" s="255" t="s">
        <v>1</v>
      </c>
      <c r="F4307" s="256" t="s">
        <v>653</v>
      </c>
      <c r="G4307" s="254"/>
      <c r="H4307" s="257">
        <v>0.938</v>
      </c>
      <c r="I4307" s="258"/>
      <c r="J4307" s="254"/>
      <c r="K4307" s="254"/>
      <c r="L4307" s="259"/>
      <c r="M4307" s="260"/>
      <c r="N4307" s="261"/>
      <c r="O4307" s="261"/>
      <c r="P4307" s="261"/>
      <c r="Q4307" s="261"/>
      <c r="R4307" s="261"/>
      <c r="S4307" s="261"/>
      <c r="T4307" s="262"/>
      <c r="U4307" s="14"/>
      <c r="V4307" s="14"/>
      <c r="W4307" s="14"/>
      <c r="X4307" s="14"/>
      <c r="Y4307" s="14"/>
      <c r="Z4307" s="14"/>
      <c r="AA4307" s="14"/>
      <c r="AB4307" s="14"/>
      <c r="AC4307" s="14"/>
      <c r="AD4307" s="14"/>
      <c r="AE4307" s="14"/>
      <c r="AT4307" s="263" t="s">
        <v>188</v>
      </c>
      <c r="AU4307" s="263" t="s">
        <v>82</v>
      </c>
      <c r="AV4307" s="14" t="s">
        <v>82</v>
      </c>
      <c r="AW4307" s="14" t="s">
        <v>30</v>
      </c>
      <c r="AX4307" s="14" t="s">
        <v>73</v>
      </c>
      <c r="AY4307" s="263" t="s">
        <v>129</v>
      </c>
    </row>
    <row r="4308" spans="1:51" s="14" customFormat="1" ht="12">
      <c r="A4308" s="14"/>
      <c r="B4308" s="253"/>
      <c r="C4308" s="254"/>
      <c r="D4308" s="234" t="s">
        <v>188</v>
      </c>
      <c r="E4308" s="255" t="s">
        <v>1</v>
      </c>
      <c r="F4308" s="256" t="s">
        <v>654</v>
      </c>
      <c r="G4308" s="254"/>
      <c r="H4308" s="257">
        <v>0.972</v>
      </c>
      <c r="I4308" s="258"/>
      <c r="J4308" s="254"/>
      <c r="K4308" s="254"/>
      <c r="L4308" s="259"/>
      <c r="M4308" s="260"/>
      <c r="N4308" s="261"/>
      <c r="O4308" s="261"/>
      <c r="P4308" s="261"/>
      <c r="Q4308" s="261"/>
      <c r="R4308" s="261"/>
      <c r="S4308" s="261"/>
      <c r="T4308" s="262"/>
      <c r="U4308" s="14"/>
      <c r="V4308" s="14"/>
      <c r="W4308" s="14"/>
      <c r="X4308" s="14"/>
      <c r="Y4308" s="14"/>
      <c r="Z4308" s="14"/>
      <c r="AA4308" s="14"/>
      <c r="AB4308" s="14"/>
      <c r="AC4308" s="14"/>
      <c r="AD4308" s="14"/>
      <c r="AE4308" s="14"/>
      <c r="AT4308" s="263" t="s">
        <v>188</v>
      </c>
      <c r="AU4308" s="263" t="s">
        <v>82</v>
      </c>
      <c r="AV4308" s="14" t="s">
        <v>82</v>
      </c>
      <c r="AW4308" s="14" t="s">
        <v>30</v>
      </c>
      <c r="AX4308" s="14" t="s">
        <v>73</v>
      </c>
      <c r="AY4308" s="263" t="s">
        <v>129</v>
      </c>
    </row>
    <row r="4309" spans="1:51" s="14" customFormat="1" ht="12">
      <c r="A4309" s="14"/>
      <c r="B4309" s="253"/>
      <c r="C4309" s="254"/>
      <c r="D4309" s="234" t="s">
        <v>188</v>
      </c>
      <c r="E4309" s="255" t="s">
        <v>1</v>
      </c>
      <c r="F4309" s="256" t="s">
        <v>655</v>
      </c>
      <c r="G4309" s="254"/>
      <c r="H4309" s="257">
        <v>1.92</v>
      </c>
      <c r="I4309" s="258"/>
      <c r="J4309" s="254"/>
      <c r="K4309" s="254"/>
      <c r="L4309" s="259"/>
      <c r="M4309" s="260"/>
      <c r="N4309" s="261"/>
      <c r="O4309" s="261"/>
      <c r="P4309" s="261"/>
      <c r="Q4309" s="261"/>
      <c r="R4309" s="261"/>
      <c r="S4309" s="261"/>
      <c r="T4309" s="262"/>
      <c r="U4309" s="14"/>
      <c r="V4309" s="14"/>
      <c r="W4309" s="14"/>
      <c r="X4309" s="14"/>
      <c r="Y4309" s="14"/>
      <c r="Z4309" s="14"/>
      <c r="AA4309" s="14"/>
      <c r="AB4309" s="14"/>
      <c r="AC4309" s="14"/>
      <c r="AD4309" s="14"/>
      <c r="AE4309" s="14"/>
      <c r="AT4309" s="263" t="s">
        <v>188</v>
      </c>
      <c r="AU4309" s="263" t="s">
        <v>82</v>
      </c>
      <c r="AV4309" s="14" t="s">
        <v>82</v>
      </c>
      <c r="AW4309" s="14" t="s">
        <v>30</v>
      </c>
      <c r="AX4309" s="14" t="s">
        <v>73</v>
      </c>
      <c r="AY4309" s="263" t="s">
        <v>129</v>
      </c>
    </row>
    <row r="4310" spans="1:51" s="13" customFormat="1" ht="12">
      <c r="A4310" s="13"/>
      <c r="B4310" s="243"/>
      <c r="C4310" s="244"/>
      <c r="D4310" s="234" t="s">
        <v>188</v>
      </c>
      <c r="E4310" s="245" t="s">
        <v>1</v>
      </c>
      <c r="F4310" s="246" t="s">
        <v>656</v>
      </c>
      <c r="G4310" s="244"/>
      <c r="H4310" s="245" t="s">
        <v>1</v>
      </c>
      <c r="I4310" s="247"/>
      <c r="J4310" s="244"/>
      <c r="K4310" s="244"/>
      <c r="L4310" s="248"/>
      <c r="M4310" s="249"/>
      <c r="N4310" s="250"/>
      <c r="O4310" s="250"/>
      <c r="P4310" s="250"/>
      <c r="Q4310" s="250"/>
      <c r="R4310" s="250"/>
      <c r="S4310" s="250"/>
      <c r="T4310" s="251"/>
      <c r="U4310" s="13"/>
      <c r="V4310" s="13"/>
      <c r="W4310" s="13"/>
      <c r="X4310" s="13"/>
      <c r="Y4310" s="13"/>
      <c r="Z4310" s="13"/>
      <c r="AA4310" s="13"/>
      <c r="AB4310" s="13"/>
      <c r="AC4310" s="13"/>
      <c r="AD4310" s="13"/>
      <c r="AE4310" s="13"/>
      <c r="AT4310" s="252" t="s">
        <v>188</v>
      </c>
      <c r="AU4310" s="252" t="s">
        <v>82</v>
      </c>
      <c r="AV4310" s="13" t="s">
        <v>80</v>
      </c>
      <c r="AW4310" s="13" t="s">
        <v>30</v>
      </c>
      <c r="AX4310" s="13" t="s">
        <v>73</v>
      </c>
      <c r="AY4310" s="252" t="s">
        <v>129</v>
      </c>
    </row>
    <row r="4311" spans="1:51" s="14" customFormat="1" ht="12">
      <c r="A4311" s="14"/>
      <c r="B4311" s="253"/>
      <c r="C4311" s="254"/>
      <c r="D4311" s="234" t="s">
        <v>188</v>
      </c>
      <c r="E4311" s="255" t="s">
        <v>1</v>
      </c>
      <c r="F4311" s="256" t="s">
        <v>657</v>
      </c>
      <c r="G4311" s="254"/>
      <c r="H4311" s="257">
        <v>1.256</v>
      </c>
      <c r="I4311" s="258"/>
      <c r="J4311" s="254"/>
      <c r="K4311" s="254"/>
      <c r="L4311" s="259"/>
      <c r="M4311" s="260"/>
      <c r="N4311" s="261"/>
      <c r="O4311" s="261"/>
      <c r="P4311" s="261"/>
      <c r="Q4311" s="261"/>
      <c r="R4311" s="261"/>
      <c r="S4311" s="261"/>
      <c r="T4311" s="262"/>
      <c r="U4311" s="14"/>
      <c r="V4311" s="14"/>
      <c r="W4311" s="14"/>
      <c r="X4311" s="14"/>
      <c r="Y4311" s="14"/>
      <c r="Z4311" s="14"/>
      <c r="AA4311" s="14"/>
      <c r="AB4311" s="14"/>
      <c r="AC4311" s="14"/>
      <c r="AD4311" s="14"/>
      <c r="AE4311" s="14"/>
      <c r="AT4311" s="263" t="s">
        <v>188</v>
      </c>
      <c r="AU4311" s="263" t="s">
        <v>82</v>
      </c>
      <c r="AV4311" s="14" t="s">
        <v>82</v>
      </c>
      <c r="AW4311" s="14" t="s">
        <v>30</v>
      </c>
      <c r="AX4311" s="14" t="s">
        <v>73</v>
      </c>
      <c r="AY4311" s="263" t="s">
        <v>129</v>
      </c>
    </row>
    <row r="4312" spans="1:51" s="14" customFormat="1" ht="12">
      <c r="A4312" s="14"/>
      <c r="B4312" s="253"/>
      <c r="C4312" s="254"/>
      <c r="D4312" s="234" t="s">
        <v>188</v>
      </c>
      <c r="E4312" s="255" t="s">
        <v>1</v>
      </c>
      <c r="F4312" s="256" t="s">
        <v>651</v>
      </c>
      <c r="G4312" s="254"/>
      <c r="H4312" s="257">
        <v>1.072</v>
      </c>
      <c r="I4312" s="258"/>
      <c r="J4312" s="254"/>
      <c r="K4312" s="254"/>
      <c r="L4312" s="259"/>
      <c r="M4312" s="260"/>
      <c r="N4312" s="261"/>
      <c r="O4312" s="261"/>
      <c r="P4312" s="261"/>
      <c r="Q4312" s="261"/>
      <c r="R4312" s="261"/>
      <c r="S4312" s="261"/>
      <c r="T4312" s="262"/>
      <c r="U4312" s="14"/>
      <c r="V4312" s="14"/>
      <c r="W4312" s="14"/>
      <c r="X4312" s="14"/>
      <c r="Y4312" s="14"/>
      <c r="Z4312" s="14"/>
      <c r="AA4312" s="14"/>
      <c r="AB4312" s="14"/>
      <c r="AC4312" s="14"/>
      <c r="AD4312" s="14"/>
      <c r="AE4312" s="14"/>
      <c r="AT4312" s="263" t="s">
        <v>188</v>
      </c>
      <c r="AU4312" s="263" t="s">
        <v>82</v>
      </c>
      <c r="AV4312" s="14" t="s">
        <v>82</v>
      </c>
      <c r="AW4312" s="14" t="s">
        <v>30</v>
      </c>
      <c r="AX4312" s="14" t="s">
        <v>73</v>
      </c>
      <c r="AY4312" s="263" t="s">
        <v>129</v>
      </c>
    </row>
    <row r="4313" spans="1:51" s="14" customFormat="1" ht="12">
      <c r="A4313" s="14"/>
      <c r="B4313" s="253"/>
      <c r="C4313" s="254"/>
      <c r="D4313" s="234" t="s">
        <v>188</v>
      </c>
      <c r="E4313" s="255" t="s">
        <v>1</v>
      </c>
      <c r="F4313" s="256" t="s">
        <v>658</v>
      </c>
      <c r="G4313" s="254"/>
      <c r="H4313" s="257">
        <v>2.24</v>
      </c>
      <c r="I4313" s="258"/>
      <c r="J4313" s="254"/>
      <c r="K4313" s="254"/>
      <c r="L4313" s="259"/>
      <c r="M4313" s="260"/>
      <c r="N4313" s="261"/>
      <c r="O4313" s="261"/>
      <c r="P4313" s="261"/>
      <c r="Q4313" s="261"/>
      <c r="R4313" s="261"/>
      <c r="S4313" s="261"/>
      <c r="T4313" s="262"/>
      <c r="U4313" s="14"/>
      <c r="V4313" s="14"/>
      <c r="W4313" s="14"/>
      <c r="X4313" s="14"/>
      <c r="Y4313" s="14"/>
      <c r="Z4313" s="14"/>
      <c r="AA4313" s="14"/>
      <c r="AB4313" s="14"/>
      <c r="AC4313" s="14"/>
      <c r="AD4313" s="14"/>
      <c r="AE4313" s="14"/>
      <c r="AT4313" s="263" t="s">
        <v>188</v>
      </c>
      <c r="AU4313" s="263" t="s">
        <v>82</v>
      </c>
      <c r="AV4313" s="14" t="s">
        <v>82</v>
      </c>
      <c r="AW4313" s="14" t="s">
        <v>30</v>
      </c>
      <c r="AX4313" s="14" t="s">
        <v>73</v>
      </c>
      <c r="AY4313" s="263" t="s">
        <v>129</v>
      </c>
    </row>
    <row r="4314" spans="1:51" s="13" customFormat="1" ht="12">
      <c r="A4314" s="13"/>
      <c r="B4314" s="243"/>
      <c r="C4314" s="244"/>
      <c r="D4314" s="234" t="s">
        <v>188</v>
      </c>
      <c r="E4314" s="245" t="s">
        <v>1</v>
      </c>
      <c r="F4314" s="246" t="s">
        <v>659</v>
      </c>
      <c r="G4314" s="244"/>
      <c r="H4314" s="245" t="s">
        <v>1</v>
      </c>
      <c r="I4314" s="247"/>
      <c r="J4314" s="244"/>
      <c r="K4314" s="244"/>
      <c r="L4314" s="248"/>
      <c r="M4314" s="249"/>
      <c r="N4314" s="250"/>
      <c r="O4314" s="250"/>
      <c r="P4314" s="250"/>
      <c r="Q4314" s="250"/>
      <c r="R4314" s="250"/>
      <c r="S4314" s="250"/>
      <c r="T4314" s="251"/>
      <c r="U4314" s="13"/>
      <c r="V4314" s="13"/>
      <c r="W4314" s="13"/>
      <c r="X4314" s="13"/>
      <c r="Y4314" s="13"/>
      <c r="Z4314" s="13"/>
      <c r="AA4314" s="13"/>
      <c r="AB4314" s="13"/>
      <c r="AC4314" s="13"/>
      <c r="AD4314" s="13"/>
      <c r="AE4314" s="13"/>
      <c r="AT4314" s="252" t="s">
        <v>188</v>
      </c>
      <c r="AU4314" s="252" t="s">
        <v>82</v>
      </c>
      <c r="AV4314" s="13" t="s">
        <v>80</v>
      </c>
      <c r="AW4314" s="13" t="s">
        <v>30</v>
      </c>
      <c r="AX4314" s="13" t="s">
        <v>73</v>
      </c>
      <c r="AY4314" s="252" t="s">
        <v>129</v>
      </c>
    </row>
    <row r="4315" spans="1:51" s="14" customFormat="1" ht="12">
      <c r="A4315" s="14"/>
      <c r="B4315" s="253"/>
      <c r="C4315" s="254"/>
      <c r="D4315" s="234" t="s">
        <v>188</v>
      </c>
      <c r="E4315" s="255" t="s">
        <v>1</v>
      </c>
      <c r="F4315" s="256" t="s">
        <v>660</v>
      </c>
      <c r="G4315" s="254"/>
      <c r="H4315" s="257">
        <v>1.005</v>
      </c>
      <c r="I4315" s="258"/>
      <c r="J4315" s="254"/>
      <c r="K4315" s="254"/>
      <c r="L4315" s="259"/>
      <c r="M4315" s="260"/>
      <c r="N4315" s="261"/>
      <c r="O4315" s="261"/>
      <c r="P4315" s="261"/>
      <c r="Q4315" s="261"/>
      <c r="R4315" s="261"/>
      <c r="S4315" s="261"/>
      <c r="T4315" s="262"/>
      <c r="U4315" s="14"/>
      <c r="V4315" s="14"/>
      <c r="W4315" s="14"/>
      <c r="X4315" s="14"/>
      <c r="Y4315" s="14"/>
      <c r="Z4315" s="14"/>
      <c r="AA4315" s="14"/>
      <c r="AB4315" s="14"/>
      <c r="AC4315" s="14"/>
      <c r="AD4315" s="14"/>
      <c r="AE4315" s="14"/>
      <c r="AT4315" s="263" t="s">
        <v>188</v>
      </c>
      <c r="AU4315" s="263" t="s">
        <v>82</v>
      </c>
      <c r="AV4315" s="14" t="s">
        <v>82</v>
      </c>
      <c r="AW4315" s="14" t="s">
        <v>30</v>
      </c>
      <c r="AX4315" s="14" t="s">
        <v>73</v>
      </c>
      <c r="AY4315" s="263" t="s">
        <v>129</v>
      </c>
    </row>
    <row r="4316" spans="1:51" s="14" customFormat="1" ht="12">
      <c r="A4316" s="14"/>
      <c r="B4316" s="253"/>
      <c r="C4316" s="254"/>
      <c r="D4316" s="234" t="s">
        <v>188</v>
      </c>
      <c r="E4316" s="255" t="s">
        <v>1</v>
      </c>
      <c r="F4316" s="256" t="s">
        <v>661</v>
      </c>
      <c r="G4316" s="254"/>
      <c r="H4316" s="257">
        <v>1.106</v>
      </c>
      <c r="I4316" s="258"/>
      <c r="J4316" s="254"/>
      <c r="K4316" s="254"/>
      <c r="L4316" s="259"/>
      <c r="M4316" s="260"/>
      <c r="N4316" s="261"/>
      <c r="O4316" s="261"/>
      <c r="P4316" s="261"/>
      <c r="Q4316" s="261"/>
      <c r="R4316" s="261"/>
      <c r="S4316" s="261"/>
      <c r="T4316" s="262"/>
      <c r="U4316" s="14"/>
      <c r="V4316" s="14"/>
      <c r="W4316" s="14"/>
      <c r="X4316" s="14"/>
      <c r="Y4316" s="14"/>
      <c r="Z4316" s="14"/>
      <c r="AA4316" s="14"/>
      <c r="AB4316" s="14"/>
      <c r="AC4316" s="14"/>
      <c r="AD4316" s="14"/>
      <c r="AE4316" s="14"/>
      <c r="AT4316" s="263" t="s">
        <v>188</v>
      </c>
      <c r="AU4316" s="263" t="s">
        <v>82</v>
      </c>
      <c r="AV4316" s="14" t="s">
        <v>82</v>
      </c>
      <c r="AW4316" s="14" t="s">
        <v>30</v>
      </c>
      <c r="AX4316" s="14" t="s">
        <v>73</v>
      </c>
      <c r="AY4316" s="263" t="s">
        <v>129</v>
      </c>
    </row>
    <row r="4317" spans="1:51" s="14" customFormat="1" ht="12">
      <c r="A4317" s="14"/>
      <c r="B4317" s="253"/>
      <c r="C4317" s="254"/>
      <c r="D4317" s="234" t="s">
        <v>188</v>
      </c>
      <c r="E4317" s="255" t="s">
        <v>1</v>
      </c>
      <c r="F4317" s="256" t="s">
        <v>662</v>
      </c>
      <c r="G4317" s="254"/>
      <c r="H4317" s="257">
        <v>1.512</v>
      </c>
      <c r="I4317" s="258"/>
      <c r="J4317" s="254"/>
      <c r="K4317" s="254"/>
      <c r="L4317" s="259"/>
      <c r="M4317" s="260"/>
      <c r="N4317" s="261"/>
      <c r="O4317" s="261"/>
      <c r="P4317" s="261"/>
      <c r="Q4317" s="261"/>
      <c r="R4317" s="261"/>
      <c r="S4317" s="261"/>
      <c r="T4317" s="262"/>
      <c r="U4317" s="14"/>
      <c r="V4317" s="14"/>
      <c r="W4317" s="14"/>
      <c r="X4317" s="14"/>
      <c r="Y4317" s="14"/>
      <c r="Z4317" s="14"/>
      <c r="AA4317" s="14"/>
      <c r="AB4317" s="14"/>
      <c r="AC4317" s="14"/>
      <c r="AD4317" s="14"/>
      <c r="AE4317" s="14"/>
      <c r="AT4317" s="263" t="s">
        <v>188</v>
      </c>
      <c r="AU4317" s="263" t="s">
        <v>82</v>
      </c>
      <c r="AV4317" s="14" t="s">
        <v>82</v>
      </c>
      <c r="AW4317" s="14" t="s">
        <v>30</v>
      </c>
      <c r="AX4317" s="14" t="s">
        <v>73</v>
      </c>
      <c r="AY4317" s="263" t="s">
        <v>129</v>
      </c>
    </row>
    <row r="4318" spans="1:51" s="13" customFormat="1" ht="12">
      <c r="A4318" s="13"/>
      <c r="B4318" s="243"/>
      <c r="C4318" s="244"/>
      <c r="D4318" s="234" t="s">
        <v>188</v>
      </c>
      <c r="E4318" s="245" t="s">
        <v>1</v>
      </c>
      <c r="F4318" s="246" t="s">
        <v>404</v>
      </c>
      <c r="G4318" s="244"/>
      <c r="H4318" s="245" t="s">
        <v>1</v>
      </c>
      <c r="I4318" s="247"/>
      <c r="J4318" s="244"/>
      <c r="K4318" s="244"/>
      <c r="L4318" s="248"/>
      <c r="M4318" s="249"/>
      <c r="N4318" s="250"/>
      <c r="O4318" s="250"/>
      <c r="P4318" s="250"/>
      <c r="Q4318" s="250"/>
      <c r="R4318" s="250"/>
      <c r="S4318" s="250"/>
      <c r="T4318" s="251"/>
      <c r="U4318" s="13"/>
      <c r="V4318" s="13"/>
      <c r="W4318" s="13"/>
      <c r="X4318" s="13"/>
      <c r="Y4318" s="13"/>
      <c r="Z4318" s="13"/>
      <c r="AA4318" s="13"/>
      <c r="AB4318" s="13"/>
      <c r="AC4318" s="13"/>
      <c r="AD4318" s="13"/>
      <c r="AE4318" s="13"/>
      <c r="AT4318" s="252" t="s">
        <v>188</v>
      </c>
      <c r="AU4318" s="252" t="s">
        <v>82</v>
      </c>
      <c r="AV4318" s="13" t="s">
        <v>80</v>
      </c>
      <c r="AW4318" s="13" t="s">
        <v>30</v>
      </c>
      <c r="AX4318" s="13" t="s">
        <v>73</v>
      </c>
      <c r="AY4318" s="252" t="s">
        <v>129</v>
      </c>
    </row>
    <row r="4319" spans="1:51" s="14" customFormat="1" ht="12">
      <c r="A4319" s="14"/>
      <c r="B4319" s="253"/>
      <c r="C4319" s="254"/>
      <c r="D4319" s="234" t="s">
        <v>188</v>
      </c>
      <c r="E4319" s="255" t="s">
        <v>1</v>
      </c>
      <c r="F4319" s="256" t="s">
        <v>653</v>
      </c>
      <c r="G4319" s="254"/>
      <c r="H4319" s="257">
        <v>0.938</v>
      </c>
      <c r="I4319" s="258"/>
      <c r="J4319" s="254"/>
      <c r="K4319" s="254"/>
      <c r="L4319" s="259"/>
      <c r="M4319" s="260"/>
      <c r="N4319" s="261"/>
      <c r="O4319" s="261"/>
      <c r="P4319" s="261"/>
      <c r="Q4319" s="261"/>
      <c r="R4319" s="261"/>
      <c r="S4319" s="261"/>
      <c r="T4319" s="262"/>
      <c r="U4319" s="14"/>
      <c r="V4319" s="14"/>
      <c r="W4319" s="14"/>
      <c r="X4319" s="14"/>
      <c r="Y4319" s="14"/>
      <c r="Z4319" s="14"/>
      <c r="AA4319" s="14"/>
      <c r="AB4319" s="14"/>
      <c r="AC4319" s="14"/>
      <c r="AD4319" s="14"/>
      <c r="AE4319" s="14"/>
      <c r="AT4319" s="263" t="s">
        <v>188</v>
      </c>
      <c r="AU4319" s="263" t="s">
        <v>82</v>
      </c>
      <c r="AV4319" s="14" t="s">
        <v>82</v>
      </c>
      <c r="AW4319" s="14" t="s">
        <v>30</v>
      </c>
      <c r="AX4319" s="14" t="s">
        <v>73</v>
      </c>
      <c r="AY4319" s="263" t="s">
        <v>129</v>
      </c>
    </row>
    <row r="4320" spans="1:51" s="14" customFormat="1" ht="12">
      <c r="A4320" s="14"/>
      <c r="B4320" s="253"/>
      <c r="C4320" s="254"/>
      <c r="D4320" s="234" t="s">
        <v>188</v>
      </c>
      <c r="E4320" s="255" t="s">
        <v>1</v>
      </c>
      <c r="F4320" s="256" t="s">
        <v>660</v>
      </c>
      <c r="G4320" s="254"/>
      <c r="H4320" s="257">
        <v>1.005</v>
      </c>
      <c r="I4320" s="258"/>
      <c r="J4320" s="254"/>
      <c r="K4320" s="254"/>
      <c r="L4320" s="259"/>
      <c r="M4320" s="260"/>
      <c r="N4320" s="261"/>
      <c r="O4320" s="261"/>
      <c r="P4320" s="261"/>
      <c r="Q4320" s="261"/>
      <c r="R4320" s="261"/>
      <c r="S4320" s="261"/>
      <c r="T4320" s="262"/>
      <c r="U4320" s="14"/>
      <c r="V4320" s="14"/>
      <c r="W4320" s="14"/>
      <c r="X4320" s="14"/>
      <c r="Y4320" s="14"/>
      <c r="Z4320" s="14"/>
      <c r="AA4320" s="14"/>
      <c r="AB4320" s="14"/>
      <c r="AC4320" s="14"/>
      <c r="AD4320" s="14"/>
      <c r="AE4320" s="14"/>
      <c r="AT4320" s="263" t="s">
        <v>188</v>
      </c>
      <c r="AU4320" s="263" t="s">
        <v>82</v>
      </c>
      <c r="AV4320" s="14" t="s">
        <v>82</v>
      </c>
      <c r="AW4320" s="14" t="s">
        <v>30</v>
      </c>
      <c r="AX4320" s="14" t="s">
        <v>73</v>
      </c>
      <c r="AY4320" s="263" t="s">
        <v>129</v>
      </c>
    </row>
    <row r="4321" spans="1:51" s="14" customFormat="1" ht="12">
      <c r="A4321" s="14"/>
      <c r="B4321" s="253"/>
      <c r="C4321" s="254"/>
      <c r="D4321" s="234" t="s">
        <v>188</v>
      </c>
      <c r="E4321" s="255" t="s">
        <v>1</v>
      </c>
      <c r="F4321" s="256" t="s">
        <v>663</v>
      </c>
      <c r="G4321" s="254"/>
      <c r="H4321" s="257">
        <v>1.044</v>
      </c>
      <c r="I4321" s="258"/>
      <c r="J4321" s="254"/>
      <c r="K4321" s="254"/>
      <c r="L4321" s="259"/>
      <c r="M4321" s="260"/>
      <c r="N4321" s="261"/>
      <c r="O4321" s="261"/>
      <c r="P4321" s="261"/>
      <c r="Q4321" s="261"/>
      <c r="R4321" s="261"/>
      <c r="S4321" s="261"/>
      <c r="T4321" s="262"/>
      <c r="U4321" s="14"/>
      <c r="V4321" s="14"/>
      <c r="W4321" s="14"/>
      <c r="X4321" s="14"/>
      <c r="Y4321" s="14"/>
      <c r="Z4321" s="14"/>
      <c r="AA4321" s="14"/>
      <c r="AB4321" s="14"/>
      <c r="AC4321" s="14"/>
      <c r="AD4321" s="14"/>
      <c r="AE4321" s="14"/>
      <c r="AT4321" s="263" t="s">
        <v>188</v>
      </c>
      <c r="AU4321" s="263" t="s">
        <v>82</v>
      </c>
      <c r="AV4321" s="14" t="s">
        <v>82</v>
      </c>
      <c r="AW4321" s="14" t="s">
        <v>30</v>
      </c>
      <c r="AX4321" s="14" t="s">
        <v>73</v>
      </c>
      <c r="AY4321" s="263" t="s">
        <v>129</v>
      </c>
    </row>
    <row r="4322" spans="1:51" s="13" customFormat="1" ht="12">
      <c r="A4322" s="13"/>
      <c r="B4322" s="243"/>
      <c r="C4322" s="244"/>
      <c r="D4322" s="234" t="s">
        <v>188</v>
      </c>
      <c r="E4322" s="245" t="s">
        <v>1</v>
      </c>
      <c r="F4322" s="246" t="s">
        <v>405</v>
      </c>
      <c r="G4322" s="244"/>
      <c r="H4322" s="245" t="s">
        <v>1</v>
      </c>
      <c r="I4322" s="247"/>
      <c r="J4322" s="244"/>
      <c r="K4322" s="244"/>
      <c r="L4322" s="248"/>
      <c r="M4322" s="249"/>
      <c r="N4322" s="250"/>
      <c r="O4322" s="250"/>
      <c r="P4322" s="250"/>
      <c r="Q4322" s="250"/>
      <c r="R4322" s="250"/>
      <c r="S4322" s="250"/>
      <c r="T4322" s="251"/>
      <c r="U4322" s="13"/>
      <c r="V4322" s="13"/>
      <c r="W4322" s="13"/>
      <c r="X4322" s="13"/>
      <c r="Y4322" s="13"/>
      <c r="Z4322" s="13"/>
      <c r="AA4322" s="13"/>
      <c r="AB4322" s="13"/>
      <c r="AC4322" s="13"/>
      <c r="AD4322" s="13"/>
      <c r="AE4322" s="13"/>
      <c r="AT4322" s="252" t="s">
        <v>188</v>
      </c>
      <c r="AU4322" s="252" t="s">
        <v>82</v>
      </c>
      <c r="AV4322" s="13" t="s">
        <v>80</v>
      </c>
      <c r="AW4322" s="13" t="s">
        <v>30</v>
      </c>
      <c r="AX4322" s="13" t="s">
        <v>73</v>
      </c>
      <c r="AY4322" s="252" t="s">
        <v>129</v>
      </c>
    </row>
    <row r="4323" spans="1:51" s="14" customFormat="1" ht="12">
      <c r="A4323" s="14"/>
      <c r="B4323" s="253"/>
      <c r="C4323" s="254"/>
      <c r="D4323" s="234" t="s">
        <v>188</v>
      </c>
      <c r="E4323" s="255" t="s">
        <v>1</v>
      </c>
      <c r="F4323" s="256" t="s">
        <v>639</v>
      </c>
      <c r="G4323" s="254"/>
      <c r="H4323" s="257">
        <v>30.8</v>
      </c>
      <c r="I4323" s="258"/>
      <c r="J4323" s="254"/>
      <c r="K4323" s="254"/>
      <c r="L4323" s="259"/>
      <c r="M4323" s="260"/>
      <c r="N4323" s="261"/>
      <c r="O4323" s="261"/>
      <c r="P4323" s="261"/>
      <c r="Q4323" s="261"/>
      <c r="R4323" s="261"/>
      <c r="S4323" s="261"/>
      <c r="T4323" s="262"/>
      <c r="U4323" s="14"/>
      <c r="V4323" s="14"/>
      <c r="W4323" s="14"/>
      <c r="X4323" s="14"/>
      <c r="Y4323" s="14"/>
      <c r="Z4323" s="14"/>
      <c r="AA4323" s="14"/>
      <c r="AB4323" s="14"/>
      <c r="AC4323" s="14"/>
      <c r="AD4323" s="14"/>
      <c r="AE4323" s="14"/>
      <c r="AT4323" s="263" t="s">
        <v>188</v>
      </c>
      <c r="AU4323" s="263" t="s">
        <v>82</v>
      </c>
      <c r="AV4323" s="14" t="s">
        <v>82</v>
      </c>
      <c r="AW4323" s="14" t="s">
        <v>30</v>
      </c>
      <c r="AX4323" s="14" t="s">
        <v>73</v>
      </c>
      <c r="AY4323" s="263" t="s">
        <v>129</v>
      </c>
    </row>
    <row r="4324" spans="1:51" s="14" customFormat="1" ht="12">
      <c r="A4324" s="14"/>
      <c r="B4324" s="253"/>
      <c r="C4324" s="254"/>
      <c r="D4324" s="234" t="s">
        <v>188</v>
      </c>
      <c r="E4324" s="255" t="s">
        <v>1</v>
      </c>
      <c r="F4324" s="256" t="s">
        <v>643</v>
      </c>
      <c r="G4324" s="254"/>
      <c r="H4324" s="257">
        <v>11.04</v>
      </c>
      <c r="I4324" s="258"/>
      <c r="J4324" s="254"/>
      <c r="K4324" s="254"/>
      <c r="L4324" s="259"/>
      <c r="M4324" s="260"/>
      <c r="N4324" s="261"/>
      <c r="O4324" s="261"/>
      <c r="P4324" s="261"/>
      <c r="Q4324" s="261"/>
      <c r="R4324" s="261"/>
      <c r="S4324" s="261"/>
      <c r="T4324" s="262"/>
      <c r="U4324" s="14"/>
      <c r="V4324" s="14"/>
      <c r="W4324" s="14"/>
      <c r="X4324" s="14"/>
      <c r="Y4324" s="14"/>
      <c r="Z4324" s="14"/>
      <c r="AA4324" s="14"/>
      <c r="AB4324" s="14"/>
      <c r="AC4324" s="14"/>
      <c r="AD4324" s="14"/>
      <c r="AE4324" s="14"/>
      <c r="AT4324" s="263" t="s">
        <v>188</v>
      </c>
      <c r="AU4324" s="263" t="s">
        <v>82</v>
      </c>
      <c r="AV4324" s="14" t="s">
        <v>82</v>
      </c>
      <c r="AW4324" s="14" t="s">
        <v>30</v>
      </c>
      <c r="AX4324" s="14" t="s">
        <v>73</v>
      </c>
      <c r="AY4324" s="263" t="s">
        <v>129</v>
      </c>
    </row>
    <row r="4325" spans="1:51" s="14" customFormat="1" ht="12">
      <c r="A4325" s="14"/>
      <c r="B4325" s="253"/>
      <c r="C4325" s="254"/>
      <c r="D4325" s="234" t="s">
        <v>188</v>
      </c>
      <c r="E4325" s="255" t="s">
        <v>1</v>
      </c>
      <c r="F4325" s="256" t="s">
        <v>644</v>
      </c>
      <c r="G4325" s="254"/>
      <c r="H4325" s="257">
        <v>10.212</v>
      </c>
      <c r="I4325" s="258"/>
      <c r="J4325" s="254"/>
      <c r="K4325" s="254"/>
      <c r="L4325" s="259"/>
      <c r="M4325" s="260"/>
      <c r="N4325" s="261"/>
      <c r="O4325" s="261"/>
      <c r="P4325" s="261"/>
      <c r="Q4325" s="261"/>
      <c r="R4325" s="261"/>
      <c r="S4325" s="261"/>
      <c r="T4325" s="262"/>
      <c r="U4325" s="14"/>
      <c r="V4325" s="14"/>
      <c r="W4325" s="14"/>
      <c r="X4325" s="14"/>
      <c r="Y4325" s="14"/>
      <c r="Z4325" s="14"/>
      <c r="AA4325" s="14"/>
      <c r="AB4325" s="14"/>
      <c r="AC4325" s="14"/>
      <c r="AD4325" s="14"/>
      <c r="AE4325" s="14"/>
      <c r="AT4325" s="263" t="s">
        <v>188</v>
      </c>
      <c r="AU4325" s="263" t="s">
        <v>82</v>
      </c>
      <c r="AV4325" s="14" t="s">
        <v>82</v>
      </c>
      <c r="AW4325" s="14" t="s">
        <v>30</v>
      </c>
      <c r="AX4325" s="14" t="s">
        <v>73</v>
      </c>
      <c r="AY4325" s="263" t="s">
        <v>129</v>
      </c>
    </row>
    <row r="4326" spans="1:51" s="14" customFormat="1" ht="12">
      <c r="A4326" s="14"/>
      <c r="B4326" s="253"/>
      <c r="C4326" s="254"/>
      <c r="D4326" s="234" t="s">
        <v>188</v>
      </c>
      <c r="E4326" s="255" t="s">
        <v>1</v>
      </c>
      <c r="F4326" s="256" t="s">
        <v>582</v>
      </c>
      <c r="G4326" s="254"/>
      <c r="H4326" s="257">
        <v>-3.2</v>
      </c>
      <c r="I4326" s="258"/>
      <c r="J4326" s="254"/>
      <c r="K4326" s="254"/>
      <c r="L4326" s="259"/>
      <c r="M4326" s="260"/>
      <c r="N4326" s="261"/>
      <c r="O4326" s="261"/>
      <c r="P4326" s="261"/>
      <c r="Q4326" s="261"/>
      <c r="R4326" s="261"/>
      <c r="S4326" s="261"/>
      <c r="T4326" s="262"/>
      <c r="U4326" s="14"/>
      <c r="V4326" s="14"/>
      <c r="W4326" s="14"/>
      <c r="X4326" s="14"/>
      <c r="Y4326" s="14"/>
      <c r="Z4326" s="14"/>
      <c r="AA4326" s="14"/>
      <c r="AB4326" s="14"/>
      <c r="AC4326" s="14"/>
      <c r="AD4326" s="14"/>
      <c r="AE4326" s="14"/>
      <c r="AT4326" s="263" t="s">
        <v>188</v>
      </c>
      <c r="AU4326" s="263" t="s">
        <v>82</v>
      </c>
      <c r="AV4326" s="14" t="s">
        <v>82</v>
      </c>
      <c r="AW4326" s="14" t="s">
        <v>30</v>
      </c>
      <c r="AX4326" s="14" t="s">
        <v>73</v>
      </c>
      <c r="AY4326" s="263" t="s">
        <v>129</v>
      </c>
    </row>
    <row r="4327" spans="1:51" s="14" customFormat="1" ht="12">
      <c r="A4327" s="14"/>
      <c r="B4327" s="253"/>
      <c r="C4327" s="254"/>
      <c r="D4327" s="234" t="s">
        <v>188</v>
      </c>
      <c r="E4327" s="255" t="s">
        <v>1</v>
      </c>
      <c r="F4327" s="256" t="s">
        <v>585</v>
      </c>
      <c r="G4327" s="254"/>
      <c r="H4327" s="257">
        <v>-3.645</v>
      </c>
      <c r="I4327" s="258"/>
      <c r="J4327" s="254"/>
      <c r="K4327" s="254"/>
      <c r="L4327" s="259"/>
      <c r="M4327" s="260"/>
      <c r="N4327" s="261"/>
      <c r="O4327" s="261"/>
      <c r="P4327" s="261"/>
      <c r="Q4327" s="261"/>
      <c r="R4327" s="261"/>
      <c r="S4327" s="261"/>
      <c r="T4327" s="262"/>
      <c r="U4327" s="14"/>
      <c r="V4327" s="14"/>
      <c r="W4327" s="14"/>
      <c r="X4327" s="14"/>
      <c r="Y4327" s="14"/>
      <c r="Z4327" s="14"/>
      <c r="AA4327" s="14"/>
      <c r="AB4327" s="14"/>
      <c r="AC4327" s="14"/>
      <c r="AD4327" s="14"/>
      <c r="AE4327" s="14"/>
      <c r="AT4327" s="263" t="s">
        <v>188</v>
      </c>
      <c r="AU4327" s="263" t="s">
        <v>82</v>
      </c>
      <c r="AV4327" s="14" t="s">
        <v>82</v>
      </c>
      <c r="AW4327" s="14" t="s">
        <v>30</v>
      </c>
      <c r="AX4327" s="14" t="s">
        <v>73</v>
      </c>
      <c r="AY4327" s="263" t="s">
        <v>129</v>
      </c>
    </row>
    <row r="4328" spans="1:51" s="14" customFormat="1" ht="12">
      <c r="A4328" s="14"/>
      <c r="B4328" s="253"/>
      <c r="C4328" s="254"/>
      <c r="D4328" s="234" t="s">
        <v>188</v>
      </c>
      <c r="E4328" s="255" t="s">
        <v>1</v>
      </c>
      <c r="F4328" s="256" t="s">
        <v>586</v>
      </c>
      <c r="G4328" s="254"/>
      <c r="H4328" s="257">
        <v>2.025</v>
      </c>
      <c r="I4328" s="258"/>
      <c r="J4328" s="254"/>
      <c r="K4328" s="254"/>
      <c r="L4328" s="259"/>
      <c r="M4328" s="260"/>
      <c r="N4328" s="261"/>
      <c r="O4328" s="261"/>
      <c r="P4328" s="261"/>
      <c r="Q4328" s="261"/>
      <c r="R4328" s="261"/>
      <c r="S4328" s="261"/>
      <c r="T4328" s="262"/>
      <c r="U4328" s="14"/>
      <c r="V4328" s="14"/>
      <c r="W4328" s="14"/>
      <c r="X4328" s="14"/>
      <c r="Y4328" s="14"/>
      <c r="Z4328" s="14"/>
      <c r="AA4328" s="14"/>
      <c r="AB4328" s="14"/>
      <c r="AC4328" s="14"/>
      <c r="AD4328" s="14"/>
      <c r="AE4328" s="14"/>
      <c r="AT4328" s="263" t="s">
        <v>188</v>
      </c>
      <c r="AU4328" s="263" t="s">
        <v>82</v>
      </c>
      <c r="AV4328" s="14" t="s">
        <v>82</v>
      </c>
      <c r="AW4328" s="14" t="s">
        <v>30</v>
      </c>
      <c r="AX4328" s="14" t="s">
        <v>73</v>
      </c>
      <c r="AY4328" s="263" t="s">
        <v>129</v>
      </c>
    </row>
    <row r="4329" spans="1:51" s="14" customFormat="1" ht="12">
      <c r="A4329" s="14"/>
      <c r="B4329" s="253"/>
      <c r="C4329" s="254"/>
      <c r="D4329" s="234" t="s">
        <v>188</v>
      </c>
      <c r="E4329" s="255" t="s">
        <v>1</v>
      </c>
      <c r="F4329" s="256" t="s">
        <v>590</v>
      </c>
      <c r="G4329" s="254"/>
      <c r="H4329" s="257">
        <v>0.41</v>
      </c>
      <c r="I4329" s="258"/>
      <c r="J4329" s="254"/>
      <c r="K4329" s="254"/>
      <c r="L4329" s="259"/>
      <c r="M4329" s="260"/>
      <c r="N4329" s="261"/>
      <c r="O4329" s="261"/>
      <c r="P4329" s="261"/>
      <c r="Q4329" s="261"/>
      <c r="R4329" s="261"/>
      <c r="S4329" s="261"/>
      <c r="T4329" s="262"/>
      <c r="U4329" s="14"/>
      <c r="V4329" s="14"/>
      <c r="W4329" s="14"/>
      <c r="X4329" s="14"/>
      <c r="Y4329" s="14"/>
      <c r="Z4329" s="14"/>
      <c r="AA4329" s="14"/>
      <c r="AB4329" s="14"/>
      <c r="AC4329" s="14"/>
      <c r="AD4329" s="14"/>
      <c r="AE4329" s="14"/>
      <c r="AT4329" s="263" t="s">
        <v>188</v>
      </c>
      <c r="AU4329" s="263" t="s">
        <v>82</v>
      </c>
      <c r="AV4329" s="14" t="s">
        <v>82</v>
      </c>
      <c r="AW4329" s="14" t="s">
        <v>30</v>
      </c>
      <c r="AX4329" s="14" t="s">
        <v>73</v>
      </c>
      <c r="AY4329" s="263" t="s">
        <v>129</v>
      </c>
    </row>
    <row r="4330" spans="1:51" s="14" customFormat="1" ht="12">
      <c r="A4330" s="14"/>
      <c r="B4330" s="253"/>
      <c r="C4330" s="254"/>
      <c r="D4330" s="234" t="s">
        <v>188</v>
      </c>
      <c r="E4330" s="255" t="s">
        <v>1</v>
      </c>
      <c r="F4330" s="256" t="s">
        <v>645</v>
      </c>
      <c r="G4330" s="254"/>
      <c r="H4330" s="257">
        <v>2.655</v>
      </c>
      <c r="I4330" s="258"/>
      <c r="J4330" s="254"/>
      <c r="K4330" s="254"/>
      <c r="L4330" s="259"/>
      <c r="M4330" s="260"/>
      <c r="N4330" s="261"/>
      <c r="O4330" s="261"/>
      <c r="P4330" s="261"/>
      <c r="Q4330" s="261"/>
      <c r="R4330" s="261"/>
      <c r="S4330" s="261"/>
      <c r="T4330" s="262"/>
      <c r="U4330" s="14"/>
      <c r="V4330" s="14"/>
      <c r="W4330" s="14"/>
      <c r="X4330" s="14"/>
      <c r="Y4330" s="14"/>
      <c r="Z4330" s="14"/>
      <c r="AA4330" s="14"/>
      <c r="AB4330" s="14"/>
      <c r="AC4330" s="14"/>
      <c r="AD4330" s="14"/>
      <c r="AE4330" s="14"/>
      <c r="AT4330" s="263" t="s">
        <v>188</v>
      </c>
      <c r="AU4330" s="263" t="s">
        <v>82</v>
      </c>
      <c r="AV4330" s="14" t="s">
        <v>82</v>
      </c>
      <c r="AW4330" s="14" t="s">
        <v>30</v>
      </c>
      <c r="AX4330" s="14" t="s">
        <v>73</v>
      </c>
      <c r="AY4330" s="263" t="s">
        <v>129</v>
      </c>
    </row>
    <row r="4331" spans="1:51" s="13" customFormat="1" ht="12">
      <c r="A4331" s="13"/>
      <c r="B4331" s="243"/>
      <c r="C4331" s="244"/>
      <c r="D4331" s="234" t="s">
        <v>188</v>
      </c>
      <c r="E4331" s="245" t="s">
        <v>1</v>
      </c>
      <c r="F4331" s="246" t="s">
        <v>406</v>
      </c>
      <c r="G4331" s="244"/>
      <c r="H4331" s="245" t="s">
        <v>1</v>
      </c>
      <c r="I4331" s="247"/>
      <c r="J4331" s="244"/>
      <c r="K4331" s="244"/>
      <c r="L4331" s="248"/>
      <c r="M4331" s="249"/>
      <c r="N4331" s="250"/>
      <c r="O4331" s="250"/>
      <c r="P4331" s="250"/>
      <c r="Q4331" s="250"/>
      <c r="R4331" s="250"/>
      <c r="S4331" s="250"/>
      <c r="T4331" s="251"/>
      <c r="U4331" s="13"/>
      <c r="V4331" s="13"/>
      <c r="W4331" s="13"/>
      <c r="X4331" s="13"/>
      <c r="Y4331" s="13"/>
      <c r="Z4331" s="13"/>
      <c r="AA4331" s="13"/>
      <c r="AB4331" s="13"/>
      <c r="AC4331" s="13"/>
      <c r="AD4331" s="13"/>
      <c r="AE4331" s="13"/>
      <c r="AT4331" s="252" t="s">
        <v>188</v>
      </c>
      <c r="AU4331" s="252" t="s">
        <v>82</v>
      </c>
      <c r="AV4331" s="13" t="s">
        <v>80</v>
      </c>
      <c r="AW4331" s="13" t="s">
        <v>30</v>
      </c>
      <c r="AX4331" s="13" t="s">
        <v>73</v>
      </c>
      <c r="AY4331" s="252" t="s">
        <v>129</v>
      </c>
    </row>
    <row r="4332" spans="1:51" s="14" customFormat="1" ht="12">
      <c r="A4332" s="14"/>
      <c r="B4332" s="253"/>
      <c r="C4332" s="254"/>
      <c r="D4332" s="234" t="s">
        <v>188</v>
      </c>
      <c r="E4332" s="255" t="s">
        <v>1</v>
      </c>
      <c r="F4332" s="256" t="s">
        <v>639</v>
      </c>
      <c r="G4332" s="254"/>
      <c r="H4332" s="257">
        <v>30.8</v>
      </c>
      <c r="I4332" s="258"/>
      <c r="J4332" s="254"/>
      <c r="K4332" s="254"/>
      <c r="L4332" s="259"/>
      <c r="M4332" s="260"/>
      <c r="N4332" s="261"/>
      <c r="O4332" s="261"/>
      <c r="P4332" s="261"/>
      <c r="Q4332" s="261"/>
      <c r="R4332" s="261"/>
      <c r="S4332" s="261"/>
      <c r="T4332" s="262"/>
      <c r="U4332" s="14"/>
      <c r="V4332" s="14"/>
      <c r="W4332" s="14"/>
      <c r="X4332" s="14"/>
      <c r="Y4332" s="14"/>
      <c r="Z4332" s="14"/>
      <c r="AA4332" s="14"/>
      <c r="AB4332" s="14"/>
      <c r="AC4332" s="14"/>
      <c r="AD4332" s="14"/>
      <c r="AE4332" s="14"/>
      <c r="AT4332" s="263" t="s">
        <v>188</v>
      </c>
      <c r="AU4332" s="263" t="s">
        <v>82</v>
      </c>
      <c r="AV4332" s="14" t="s">
        <v>82</v>
      </c>
      <c r="AW4332" s="14" t="s">
        <v>30</v>
      </c>
      <c r="AX4332" s="14" t="s">
        <v>73</v>
      </c>
      <c r="AY4332" s="263" t="s">
        <v>129</v>
      </c>
    </row>
    <row r="4333" spans="1:51" s="14" customFormat="1" ht="12">
      <c r="A4333" s="14"/>
      <c r="B4333" s="253"/>
      <c r="C4333" s="254"/>
      <c r="D4333" s="234" t="s">
        <v>188</v>
      </c>
      <c r="E4333" s="255" t="s">
        <v>1</v>
      </c>
      <c r="F4333" s="256" t="s">
        <v>640</v>
      </c>
      <c r="G4333" s="254"/>
      <c r="H4333" s="257">
        <v>10.8</v>
      </c>
      <c r="I4333" s="258"/>
      <c r="J4333" s="254"/>
      <c r="K4333" s="254"/>
      <c r="L4333" s="259"/>
      <c r="M4333" s="260"/>
      <c r="N4333" s="261"/>
      <c r="O4333" s="261"/>
      <c r="P4333" s="261"/>
      <c r="Q4333" s="261"/>
      <c r="R4333" s="261"/>
      <c r="S4333" s="261"/>
      <c r="T4333" s="262"/>
      <c r="U4333" s="14"/>
      <c r="V4333" s="14"/>
      <c r="W4333" s="14"/>
      <c r="X4333" s="14"/>
      <c r="Y4333" s="14"/>
      <c r="Z4333" s="14"/>
      <c r="AA4333" s="14"/>
      <c r="AB4333" s="14"/>
      <c r="AC4333" s="14"/>
      <c r="AD4333" s="14"/>
      <c r="AE4333" s="14"/>
      <c r="AT4333" s="263" t="s">
        <v>188</v>
      </c>
      <c r="AU4333" s="263" t="s">
        <v>82</v>
      </c>
      <c r="AV4333" s="14" t="s">
        <v>82</v>
      </c>
      <c r="AW4333" s="14" t="s">
        <v>30</v>
      </c>
      <c r="AX4333" s="14" t="s">
        <v>73</v>
      </c>
      <c r="AY4333" s="263" t="s">
        <v>129</v>
      </c>
    </row>
    <row r="4334" spans="1:51" s="14" customFormat="1" ht="12">
      <c r="A4334" s="14"/>
      <c r="B4334" s="253"/>
      <c r="C4334" s="254"/>
      <c r="D4334" s="234" t="s">
        <v>188</v>
      </c>
      <c r="E4334" s="255" t="s">
        <v>1</v>
      </c>
      <c r="F4334" s="256" t="s">
        <v>641</v>
      </c>
      <c r="G4334" s="254"/>
      <c r="H4334" s="257">
        <v>9.99</v>
      </c>
      <c r="I4334" s="258"/>
      <c r="J4334" s="254"/>
      <c r="K4334" s="254"/>
      <c r="L4334" s="259"/>
      <c r="M4334" s="260"/>
      <c r="N4334" s="261"/>
      <c r="O4334" s="261"/>
      <c r="P4334" s="261"/>
      <c r="Q4334" s="261"/>
      <c r="R4334" s="261"/>
      <c r="S4334" s="261"/>
      <c r="T4334" s="262"/>
      <c r="U4334" s="14"/>
      <c r="V4334" s="14"/>
      <c r="W4334" s="14"/>
      <c r="X4334" s="14"/>
      <c r="Y4334" s="14"/>
      <c r="Z4334" s="14"/>
      <c r="AA4334" s="14"/>
      <c r="AB4334" s="14"/>
      <c r="AC4334" s="14"/>
      <c r="AD4334" s="14"/>
      <c r="AE4334" s="14"/>
      <c r="AT4334" s="263" t="s">
        <v>188</v>
      </c>
      <c r="AU4334" s="263" t="s">
        <v>82</v>
      </c>
      <c r="AV4334" s="14" t="s">
        <v>82</v>
      </c>
      <c r="AW4334" s="14" t="s">
        <v>30</v>
      </c>
      <c r="AX4334" s="14" t="s">
        <v>73</v>
      </c>
      <c r="AY4334" s="263" t="s">
        <v>129</v>
      </c>
    </row>
    <row r="4335" spans="1:51" s="14" customFormat="1" ht="12">
      <c r="A4335" s="14"/>
      <c r="B4335" s="253"/>
      <c r="C4335" s="254"/>
      <c r="D4335" s="234" t="s">
        <v>188</v>
      </c>
      <c r="E4335" s="255" t="s">
        <v>1</v>
      </c>
      <c r="F4335" s="256" t="s">
        <v>582</v>
      </c>
      <c r="G4335" s="254"/>
      <c r="H4335" s="257">
        <v>-3.2</v>
      </c>
      <c r="I4335" s="258"/>
      <c r="J4335" s="254"/>
      <c r="K4335" s="254"/>
      <c r="L4335" s="259"/>
      <c r="M4335" s="260"/>
      <c r="N4335" s="261"/>
      <c r="O4335" s="261"/>
      <c r="P4335" s="261"/>
      <c r="Q4335" s="261"/>
      <c r="R4335" s="261"/>
      <c r="S4335" s="261"/>
      <c r="T4335" s="262"/>
      <c r="U4335" s="14"/>
      <c r="V4335" s="14"/>
      <c r="W4335" s="14"/>
      <c r="X4335" s="14"/>
      <c r="Y4335" s="14"/>
      <c r="Z4335" s="14"/>
      <c r="AA4335" s="14"/>
      <c r="AB4335" s="14"/>
      <c r="AC4335" s="14"/>
      <c r="AD4335" s="14"/>
      <c r="AE4335" s="14"/>
      <c r="AT4335" s="263" t="s">
        <v>188</v>
      </c>
      <c r="AU4335" s="263" t="s">
        <v>82</v>
      </c>
      <c r="AV4335" s="14" t="s">
        <v>82</v>
      </c>
      <c r="AW4335" s="14" t="s">
        <v>30</v>
      </c>
      <c r="AX4335" s="14" t="s">
        <v>73</v>
      </c>
      <c r="AY4335" s="263" t="s">
        <v>129</v>
      </c>
    </row>
    <row r="4336" spans="1:51" s="14" customFormat="1" ht="12">
      <c r="A4336" s="14"/>
      <c r="B4336" s="253"/>
      <c r="C4336" s="254"/>
      <c r="D4336" s="234" t="s">
        <v>188</v>
      </c>
      <c r="E4336" s="255" t="s">
        <v>1</v>
      </c>
      <c r="F4336" s="256" t="s">
        <v>566</v>
      </c>
      <c r="G4336" s="254"/>
      <c r="H4336" s="257">
        <v>-1.823</v>
      </c>
      <c r="I4336" s="258"/>
      <c r="J4336" s="254"/>
      <c r="K4336" s="254"/>
      <c r="L4336" s="259"/>
      <c r="M4336" s="260"/>
      <c r="N4336" s="261"/>
      <c r="O4336" s="261"/>
      <c r="P4336" s="261"/>
      <c r="Q4336" s="261"/>
      <c r="R4336" s="261"/>
      <c r="S4336" s="261"/>
      <c r="T4336" s="262"/>
      <c r="U4336" s="14"/>
      <c r="V4336" s="14"/>
      <c r="W4336" s="14"/>
      <c r="X4336" s="14"/>
      <c r="Y4336" s="14"/>
      <c r="Z4336" s="14"/>
      <c r="AA4336" s="14"/>
      <c r="AB4336" s="14"/>
      <c r="AC4336" s="14"/>
      <c r="AD4336" s="14"/>
      <c r="AE4336" s="14"/>
      <c r="AT4336" s="263" t="s">
        <v>188</v>
      </c>
      <c r="AU4336" s="263" t="s">
        <v>82</v>
      </c>
      <c r="AV4336" s="14" t="s">
        <v>82</v>
      </c>
      <c r="AW4336" s="14" t="s">
        <v>30</v>
      </c>
      <c r="AX4336" s="14" t="s">
        <v>73</v>
      </c>
      <c r="AY4336" s="263" t="s">
        <v>129</v>
      </c>
    </row>
    <row r="4337" spans="1:51" s="14" customFormat="1" ht="12">
      <c r="A4337" s="14"/>
      <c r="B4337" s="253"/>
      <c r="C4337" s="254"/>
      <c r="D4337" s="234" t="s">
        <v>188</v>
      </c>
      <c r="E4337" s="255" t="s">
        <v>1</v>
      </c>
      <c r="F4337" s="256" t="s">
        <v>579</v>
      </c>
      <c r="G4337" s="254"/>
      <c r="H4337" s="257">
        <v>1.013</v>
      </c>
      <c r="I4337" s="258"/>
      <c r="J4337" s="254"/>
      <c r="K4337" s="254"/>
      <c r="L4337" s="259"/>
      <c r="M4337" s="260"/>
      <c r="N4337" s="261"/>
      <c r="O4337" s="261"/>
      <c r="P4337" s="261"/>
      <c r="Q4337" s="261"/>
      <c r="R4337" s="261"/>
      <c r="S4337" s="261"/>
      <c r="T4337" s="262"/>
      <c r="U4337" s="14"/>
      <c r="V4337" s="14"/>
      <c r="W4337" s="14"/>
      <c r="X4337" s="14"/>
      <c r="Y4337" s="14"/>
      <c r="Z4337" s="14"/>
      <c r="AA4337" s="14"/>
      <c r="AB4337" s="14"/>
      <c r="AC4337" s="14"/>
      <c r="AD4337" s="14"/>
      <c r="AE4337" s="14"/>
      <c r="AT4337" s="263" t="s">
        <v>188</v>
      </c>
      <c r="AU4337" s="263" t="s">
        <v>82</v>
      </c>
      <c r="AV4337" s="14" t="s">
        <v>82</v>
      </c>
      <c r="AW4337" s="14" t="s">
        <v>30</v>
      </c>
      <c r="AX4337" s="14" t="s">
        <v>73</v>
      </c>
      <c r="AY4337" s="263" t="s">
        <v>129</v>
      </c>
    </row>
    <row r="4338" spans="1:51" s="14" customFormat="1" ht="12">
      <c r="A4338" s="14"/>
      <c r="B4338" s="253"/>
      <c r="C4338" s="254"/>
      <c r="D4338" s="234" t="s">
        <v>188</v>
      </c>
      <c r="E4338" s="255" t="s">
        <v>1</v>
      </c>
      <c r="F4338" s="256" t="s">
        <v>580</v>
      </c>
      <c r="G4338" s="254"/>
      <c r="H4338" s="257">
        <v>0.205</v>
      </c>
      <c r="I4338" s="258"/>
      <c r="J4338" s="254"/>
      <c r="K4338" s="254"/>
      <c r="L4338" s="259"/>
      <c r="M4338" s="260"/>
      <c r="N4338" s="261"/>
      <c r="O4338" s="261"/>
      <c r="P4338" s="261"/>
      <c r="Q4338" s="261"/>
      <c r="R4338" s="261"/>
      <c r="S4338" s="261"/>
      <c r="T4338" s="262"/>
      <c r="U4338" s="14"/>
      <c r="V4338" s="14"/>
      <c r="W4338" s="14"/>
      <c r="X4338" s="14"/>
      <c r="Y4338" s="14"/>
      <c r="Z4338" s="14"/>
      <c r="AA4338" s="14"/>
      <c r="AB4338" s="14"/>
      <c r="AC4338" s="14"/>
      <c r="AD4338" s="14"/>
      <c r="AE4338" s="14"/>
      <c r="AT4338" s="263" t="s">
        <v>188</v>
      </c>
      <c r="AU4338" s="263" t="s">
        <v>82</v>
      </c>
      <c r="AV4338" s="14" t="s">
        <v>82</v>
      </c>
      <c r="AW4338" s="14" t="s">
        <v>30</v>
      </c>
      <c r="AX4338" s="14" t="s">
        <v>73</v>
      </c>
      <c r="AY4338" s="263" t="s">
        <v>129</v>
      </c>
    </row>
    <row r="4339" spans="1:51" s="14" customFormat="1" ht="12">
      <c r="A4339" s="14"/>
      <c r="B4339" s="253"/>
      <c r="C4339" s="254"/>
      <c r="D4339" s="234" t="s">
        <v>188</v>
      </c>
      <c r="E4339" s="255" t="s">
        <v>1</v>
      </c>
      <c r="F4339" s="256" t="s">
        <v>642</v>
      </c>
      <c r="G4339" s="254"/>
      <c r="H4339" s="257">
        <v>2.565</v>
      </c>
      <c r="I4339" s="258"/>
      <c r="J4339" s="254"/>
      <c r="K4339" s="254"/>
      <c r="L4339" s="259"/>
      <c r="M4339" s="260"/>
      <c r="N4339" s="261"/>
      <c r="O4339" s="261"/>
      <c r="P4339" s="261"/>
      <c r="Q4339" s="261"/>
      <c r="R4339" s="261"/>
      <c r="S4339" s="261"/>
      <c r="T4339" s="262"/>
      <c r="U4339" s="14"/>
      <c r="V4339" s="14"/>
      <c r="W4339" s="14"/>
      <c r="X4339" s="14"/>
      <c r="Y4339" s="14"/>
      <c r="Z4339" s="14"/>
      <c r="AA4339" s="14"/>
      <c r="AB4339" s="14"/>
      <c r="AC4339" s="14"/>
      <c r="AD4339" s="14"/>
      <c r="AE4339" s="14"/>
      <c r="AT4339" s="263" t="s">
        <v>188</v>
      </c>
      <c r="AU4339" s="263" t="s">
        <v>82</v>
      </c>
      <c r="AV4339" s="14" t="s">
        <v>82</v>
      </c>
      <c r="AW4339" s="14" t="s">
        <v>30</v>
      </c>
      <c r="AX4339" s="14" t="s">
        <v>73</v>
      </c>
      <c r="AY4339" s="263" t="s">
        <v>129</v>
      </c>
    </row>
    <row r="4340" spans="1:51" s="13" customFormat="1" ht="12">
      <c r="A4340" s="13"/>
      <c r="B4340" s="243"/>
      <c r="C4340" s="244"/>
      <c r="D4340" s="234" t="s">
        <v>188</v>
      </c>
      <c r="E4340" s="245" t="s">
        <v>1</v>
      </c>
      <c r="F4340" s="246" t="s">
        <v>664</v>
      </c>
      <c r="G4340" s="244"/>
      <c r="H4340" s="245" t="s">
        <v>1</v>
      </c>
      <c r="I4340" s="247"/>
      <c r="J4340" s="244"/>
      <c r="K4340" s="244"/>
      <c r="L4340" s="248"/>
      <c r="M4340" s="249"/>
      <c r="N4340" s="250"/>
      <c r="O4340" s="250"/>
      <c r="P4340" s="250"/>
      <c r="Q4340" s="250"/>
      <c r="R4340" s="250"/>
      <c r="S4340" s="250"/>
      <c r="T4340" s="251"/>
      <c r="U4340" s="13"/>
      <c r="V4340" s="13"/>
      <c r="W4340" s="13"/>
      <c r="X4340" s="13"/>
      <c r="Y4340" s="13"/>
      <c r="Z4340" s="13"/>
      <c r="AA4340" s="13"/>
      <c r="AB4340" s="13"/>
      <c r="AC4340" s="13"/>
      <c r="AD4340" s="13"/>
      <c r="AE4340" s="13"/>
      <c r="AT4340" s="252" t="s">
        <v>188</v>
      </c>
      <c r="AU4340" s="252" t="s">
        <v>82</v>
      </c>
      <c r="AV4340" s="13" t="s">
        <v>80</v>
      </c>
      <c r="AW4340" s="13" t="s">
        <v>30</v>
      </c>
      <c r="AX4340" s="13" t="s">
        <v>73</v>
      </c>
      <c r="AY4340" s="252" t="s">
        <v>129</v>
      </c>
    </row>
    <row r="4341" spans="1:51" s="14" customFormat="1" ht="12">
      <c r="A4341" s="14"/>
      <c r="B4341" s="253"/>
      <c r="C4341" s="254"/>
      <c r="D4341" s="234" t="s">
        <v>188</v>
      </c>
      <c r="E4341" s="255" t="s">
        <v>1</v>
      </c>
      <c r="F4341" s="256" t="s">
        <v>665</v>
      </c>
      <c r="G4341" s="254"/>
      <c r="H4341" s="257">
        <v>1.22</v>
      </c>
      <c r="I4341" s="258"/>
      <c r="J4341" s="254"/>
      <c r="K4341" s="254"/>
      <c r="L4341" s="259"/>
      <c r="M4341" s="260"/>
      <c r="N4341" s="261"/>
      <c r="O4341" s="261"/>
      <c r="P4341" s="261"/>
      <c r="Q4341" s="261"/>
      <c r="R4341" s="261"/>
      <c r="S4341" s="261"/>
      <c r="T4341" s="262"/>
      <c r="U4341" s="14"/>
      <c r="V4341" s="14"/>
      <c r="W4341" s="14"/>
      <c r="X4341" s="14"/>
      <c r="Y4341" s="14"/>
      <c r="Z4341" s="14"/>
      <c r="AA4341" s="14"/>
      <c r="AB4341" s="14"/>
      <c r="AC4341" s="14"/>
      <c r="AD4341" s="14"/>
      <c r="AE4341" s="14"/>
      <c r="AT4341" s="263" t="s">
        <v>188</v>
      </c>
      <c r="AU4341" s="263" t="s">
        <v>82</v>
      </c>
      <c r="AV4341" s="14" t="s">
        <v>82</v>
      </c>
      <c r="AW4341" s="14" t="s">
        <v>30</v>
      </c>
      <c r="AX4341" s="14" t="s">
        <v>73</v>
      </c>
      <c r="AY4341" s="263" t="s">
        <v>129</v>
      </c>
    </row>
    <row r="4342" spans="1:51" s="14" customFormat="1" ht="12">
      <c r="A4342" s="14"/>
      <c r="B4342" s="253"/>
      <c r="C4342" s="254"/>
      <c r="D4342" s="234" t="s">
        <v>188</v>
      </c>
      <c r="E4342" s="255" t="s">
        <v>1</v>
      </c>
      <c r="F4342" s="256" t="s">
        <v>665</v>
      </c>
      <c r="G4342" s="254"/>
      <c r="H4342" s="257">
        <v>1.22</v>
      </c>
      <c r="I4342" s="258"/>
      <c r="J4342" s="254"/>
      <c r="K4342" s="254"/>
      <c r="L4342" s="259"/>
      <c r="M4342" s="260"/>
      <c r="N4342" s="261"/>
      <c r="O4342" s="261"/>
      <c r="P4342" s="261"/>
      <c r="Q4342" s="261"/>
      <c r="R4342" s="261"/>
      <c r="S4342" s="261"/>
      <c r="T4342" s="262"/>
      <c r="U4342" s="14"/>
      <c r="V4342" s="14"/>
      <c r="W4342" s="14"/>
      <c r="X4342" s="14"/>
      <c r="Y4342" s="14"/>
      <c r="Z4342" s="14"/>
      <c r="AA4342" s="14"/>
      <c r="AB4342" s="14"/>
      <c r="AC4342" s="14"/>
      <c r="AD4342" s="14"/>
      <c r="AE4342" s="14"/>
      <c r="AT4342" s="263" t="s">
        <v>188</v>
      </c>
      <c r="AU4342" s="263" t="s">
        <v>82</v>
      </c>
      <c r="AV4342" s="14" t="s">
        <v>82</v>
      </c>
      <c r="AW4342" s="14" t="s">
        <v>30</v>
      </c>
      <c r="AX4342" s="14" t="s">
        <v>73</v>
      </c>
      <c r="AY4342" s="263" t="s">
        <v>129</v>
      </c>
    </row>
    <row r="4343" spans="1:51" s="14" customFormat="1" ht="12">
      <c r="A4343" s="14"/>
      <c r="B4343" s="253"/>
      <c r="C4343" s="254"/>
      <c r="D4343" s="234" t="s">
        <v>188</v>
      </c>
      <c r="E4343" s="255" t="s">
        <v>1</v>
      </c>
      <c r="F4343" s="256" t="s">
        <v>666</v>
      </c>
      <c r="G4343" s="254"/>
      <c r="H4343" s="257">
        <v>3.04</v>
      </c>
      <c r="I4343" s="258"/>
      <c r="J4343" s="254"/>
      <c r="K4343" s="254"/>
      <c r="L4343" s="259"/>
      <c r="M4343" s="260"/>
      <c r="N4343" s="261"/>
      <c r="O4343" s="261"/>
      <c r="P4343" s="261"/>
      <c r="Q4343" s="261"/>
      <c r="R4343" s="261"/>
      <c r="S4343" s="261"/>
      <c r="T4343" s="262"/>
      <c r="U4343" s="14"/>
      <c r="V4343" s="14"/>
      <c r="W4343" s="14"/>
      <c r="X4343" s="14"/>
      <c r="Y4343" s="14"/>
      <c r="Z4343" s="14"/>
      <c r="AA4343" s="14"/>
      <c r="AB4343" s="14"/>
      <c r="AC4343" s="14"/>
      <c r="AD4343" s="14"/>
      <c r="AE4343" s="14"/>
      <c r="AT4343" s="263" t="s">
        <v>188</v>
      </c>
      <c r="AU4343" s="263" t="s">
        <v>82</v>
      </c>
      <c r="AV4343" s="14" t="s">
        <v>82</v>
      </c>
      <c r="AW4343" s="14" t="s">
        <v>30</v>
      </c>
      <c r="AX4343" s="14" t="s">
        <v>73</v>
      </c>
      <c r="AY4343" s="263" t="s">
        <v>129</v>
      </c>
    </row>
    <row r="4344" spans="1:51" s="14" customFormat="1" ht="12">
      <c r="A4344" s="14"/>
      <c r="B4344" s="253"/>
      <c r="C4344" s="254"/>
      <c r="D4344" s="234" t="s">
        <v>188</v>
      </c>
      <c r="E4344" s="255" t="s">
        <v>1</v>
      </c>
      <c r="F4344" s="256" t="s">
        <v>667</v>
      </c>
      <c r="G4344" s="254"/>
      <c r="H4344" s="257">
        <v>0.615</v>
      </c>
      <c r="I4344" s="258"/>
      <c r="J4344" s="254"/>
      <c r="K4344" s="254"/>
      <c r="L4344" s="259"/>
      <c r="M4344" s="260"/>
      <c r="N4344" s="261"/>
      <c r="O4344" s="261"/>
      <c r="P4344" s="261"/>
      <c r="Q4344" s="261"/>
      <c r="R4344" s="261"/>
      <c r="S4344" s="261"/>
      <c r="T4344" s="262"/>
      <c r="U4344" s="14"/>
      <c r="V4344" s="14"/>
      <c r="W4344" s="14"/>
      <c r="X4344" s="14"/>
      <c r="Y4344" s="14"/>
      <c r="Z4344" s="14"/>
      <c r="AA4344" s="14"/>
      <c r="AB4344" s="14"/>
      <c r="AC4344" s="14"/>
      <c r="AD4344" s="14"/>
      <c r="AE4344" s="14"/>
      <c r="AT4344" s="263" t="s">
        <v>188</v>
      </c>
      <c r="AU4344" s="263" t="s">
        <v>82</v>
      </c>
      <c r="AV4344" s="14" t="s">
        <v>82</v>
      </c>
      <c r="AW4344" s="14" t="s">
        <v>30</v>
      </c>
      <c r="AX4344" s="14" t="s">
        <v>73</v>
      </c>
      <c r="AY4344" s="263" t="s">
        <v>129</v>
      </c>
    </row>
    <row r="4345" spans="1:51" s="13" customFormat="1" ht="12">
      <c r="A4345" s="13"/>
      <c r="B4345" s="243"/>
      <c r="C4345" s="244"/>
      <c r="D4345" s="234" t="s">
        <v>188</v>
      </c>
      <c r="E4345" s="245" t="s">
        <v>1</v>
      </c>
      <c r="F4345" s="246" t="s">
        <v>407</v>
      </c>
      <c r="G4345" s="244"/>
      <c r="H4345" s="245" t="s">
        <v>1</v>
      </c>
      <c r="I4345" s="247"/>
      <c r="J4345" s="244"/>
      <c r="K4345" s="244"/>
      <c r="L4345" s="248"/>
      <c r="M4345" s="249"/>
      <c r="N4345" s="250"/>
      <c r="O4345" s="250"/>
      <c r="P4345" s="250"/>
      <c r="Q4345" s="250"/>
      <c r="R4345" s="250"/>
      <c r="S4345" s="250"/>
      <c r="T4345" s="251"/>
      <c r="U4345" s="13"/>
      <c r="V4345" s="13"/>
      <c r="W4345" s="13"/>
      <c r="X4345" s="13"/>
      <c r="Y4345" s="13"/>
      <c r="Z4345" s="13"/>
      <c r="AA4345" s="13"/>
      <c r="AB4345" s="13"/>
      <c r="AC4345" s="13"/>
      <c r="AD4345" s="13"/>
      <c r="AE4345" s="13"/>
      <c r="AT4345" s="252" t="s">
        <v>188</v>
      </c>
      <c r="AU4345" s="252" t="s">
        <v>82</v>
      </c>
      <c r="AV4345" s="13" t="s">
        <v>80</v>
      </c>
      <c r="AW4345" s="13" t="s">
        <v>30</v>
      </c>
      <c r="AX4345" s="13" t="s">
        <v>73</v>
      </c>
      <c r="AY4345" s="252" t="s">
        <v>129</v>
      </c>
    </row>
    <row r="4346" spans="1:51" s="14" customFormat="1" ht="12">
      <c r="A4346" s="14"/>
      <c r="B4346" s="253"/>
      <c r="C4346" s="254"/>
      <c r="D4346" s="234" t="s">
        <v>188</v>
      </c>
      <c r="E4346" s="255" t="s">
        <v>1</v>
      </c>
      <c r="F4346" s="256" t="s">
        <v>668</v>
      </c>
      <c r="G4346" s="254"/>
      <c r="H4346" s="257">
        <v>1.932</v>
      </c>
      <c r="I4346" s="258"/>
      <c r="J4346" s="254"/>
      <c r="K4346" s="254"/>
      <c r="L4346" s="259"/>
      <c r="M4346" s="260"/>
      <c r="N4346" s="261"/>
      <c r="O4346" s="261"/>
      <c r="P4346" s="261"/>
      <c r="Q4346" s="261"/>
      <c r="R4346" s="261"/>
      <c r="S4346" s="261"/>
      <c r="T4346" s="262"/>
      <c r="U4346" s="14"/>
      <c r="V4346" s="14"/>
      <c r="W4346" s="14"/>
      <c r="X4346" s="14"/>
      <c r="Y4346" s="14"/>
      <c r="Z4346" s="14"/>
      <c r="AA4346" s="14"/>
      <c r="AB4346" s="14"/>
      <c r="AC4346" s="14"/>
      <c r="AD4346" s="14"/>
      <c r="AE4346" s="14"/>
      <c r="AT4346" s="263" t="s">
        <v>188</v>
      </c>
      <c r="AU4346" s="263" t="s">
        <v>82</v>
      </c>
      <c r="AV4346" s="14" t="s">
        <v>82</v>
      </c>
      <c r="AW4346" s="14" t="s">
        <v>30</v>
      </c>
      <c r="AX4346" s="14" t="s">
        <v>73</v>
      </c>
      <c r="AY4346" s="263" t="s">
        <v>129</v>
      </c>
    </row>
    <row r="4347" spans="1:51" s="14" customFormat="1" ht="12">
      <c r="A4347" s="14"/>
      <c r="B4347" s="253"/>
      <c r="C4347" s="254"/>
      <c r="D4347" s="234" t="s">
        <v>188</v>
      </c>
      <c r="E4347" s="255" t="s">
        <v>1</v>
      </c>
      <c r="F4347" s="256" t="s">
        <v>669</v>
      </c>
      <c r="G4347" s="254"/>
      <c r="H4347" s="257">
        <v>2.415</v>
      </c>
      <c r="I4347" s="258"/>
      <c r="J4347" s="254"/>
      <c r="K4347" s="254"/>
      <c r="L4347" s="259"/>
      <c r="M4347" s="260"/>
      <c r="N4347" s="261"/>
      <c r="O4347" s="261"/>
      <c r="P4347" s="261"/>
      <c r="Q4347" s="261"/>
      <c r="R4347" s="261"/>
      <c r="S4347" s="261"/>
      <c r="T4347" s="262"/>
      <c r="U4347" s="14"/>
      <c r="V4347" s="14"/>
      <c r="W4347" s="14"/>
      <c r="X4347" s="14"/>
      <c r="Y4347" s="14"/>
      <c r="Z4347" s="14"/>
      <c r="AA4347" s="14"/>
      <c r="AB4347" s="14"/>
      <c r="AC4347" s="14"/>
      <c r="AD4347" s="14"/>
      <c r="AE4347" s="14"/>
      <c r="AT4347" s="263" t="s">
        <v>188</v>
      </c>
      <c r="AU4347" s="263" t="s">
        <v>82</v>
      </c>
      <c r="AV4347" s="14" t="s">
        <v>82</v>
      </c>
      <c r="AW4347" s="14" t="s">
        <v>30</v>
      </c>
      <c r="AX4347" s="14" t="s">
        <v>73</v>
      </c>
      <c r="AY4347" s="263" t="s">
        <v>129</v>
      </c>
    </row>
    <row r="4348" spans="1:51" s="14" customFormat="1" ht="12">
      <c r="A4348" s="14"/>
      <c r="B4348" s="253"/>
      <c r="C4348" s="254"/>
      <c r="D4348" s="234" t="s">
        <v>188</v>
      </c>
      <c r="E4348" s="255" t="s">
        <v>1</v>
      </c>
      <c r="F4348" s="256" t="s">
        <v>670</v>
      </c>
      <c r="G4348" s="254"/>
      <c r="H4348" s="257">
        <v>3.78</v>
      </c>
      <c r="I4348" s="258"/>
      <c r="J4348" s="254"/>
      <c r="K4348" s="254"/>
      <c r="L4348" s="259"/>
      <c r="M4348" s="260"/>
      <c r="N4348" s="261"/>
      <c r="O4348" s="261"/>
      <c r="P4348" s="261"/>
      <c r="Q4348" s="261"/>
      <c r="R4348" s="261"/>
      <c r="S4348" s="261"/>
      <c r="T4348" s="262"/>
      <c r="U4348" s="14"/>
      <c r="V4348" s="14"/>
      <c r="W4348" s="14"/>
      <c r="X4348" s="14"/>
      <c r="Y4348" s="14"/>
      <c r="Z4348" s="14"/>
      <c r="AA4348" s="14"/>
      <c r="AB4348" s="14"/>
      <c r="AC4348" s="14"/>
      <c r="AD4348" s="14"/>
      <c r="AE4348" s="14"/>
      <c r="AT4348" s="263" t="s">
        <v>188</v>
      </c>
      <c r="AU4348" s="263" t="s">
        <v>82</v>
      </c>
      <c r="AV4348" s="14" t="s">
        <v>82</v>
      </c>
      <c r="AW4348" s="14" t="s">
        <v>30</v>
      </c>
      <c r="AX4348" s="14" t="s">
        <v>73</v>
      </c>
      <c r="AY4348" s="263" t="s">
        <v>129</v>
      </c>
    </row>
    <row r="4349" spans="1:51" s="13" customFormat="1" ht="12">
      <c r="A4349" s="13"/>
      <c r="B4349" s="243"/>
      <c r="C4349" s="244"/>
      <c r="D4349" s="234" t="s">
        <v>188</v>
      </c>
      <c r="E4349" s="245" t="s">
        <v>1</v>
      </c>
      <c r="F4349" s="246" t="s">
        <v>671</v>
      </c>
      <c r="G4349" s="244"/>
      <c r="H4349" s="245" t="s">
        <v>1</v>
      </c>
      <c r="I4349" s="247"/>
      <c r="J4349" s="244"/>
      <c r="K4349" s="244"/>
      <c r="L4349" s="248"/>
      <c r="M4349" s="249"/>
      <c r="N4349" s="250"/>
      <c r="O4349" s="250"/>
      <c r="P4349" s="250"/>
      <c r="Q4349" s="250"/>
      <c r="R4349" s="250"/>
      <c r="S4349" s="250"/>
      <c r="T4349" s="251"/>
      <c r="U4349" s="13"/>
      <c r="V4349" s="13"/>
      <c r="W4349" s="13"/>
      <c r="X4349" s="13"/>
      <c r="Y4349" s="13"/>
      <c r="Z4349" s="13"/>
      <c r="AA4349" s="13"/>
      <c r="AB4349" s="13"/>
      <c r="AC4349" s="13"/>
      <c r="AD4349" s="13"/>
      <c r="AE4349" s="13"/>
      <c r="AT4349" s="252" t="s">
        <v>188</v>
      </c>
      <c r="AU4349" s="252" t="s">
        <v>82</v>
      </c>
      <c r="AV4349" s="13" t="s">
        <v>80</v>
      </c>
      <c r="AW4349" s="13" t="s">
        <v>30</v>
      </c>
      <c r="AX4349" s="13" t="s">
        <v>73</v>
      </c>
      <c r="AY4349" s="252" t="s">
        <v>129</v>
      </c>
    </row>
    <row r="4350" spans="1:51" s="14" customFormat="1" ht="12">
      <c r="A4350" s="14"/>
      <c r="B4350" s="253"/>
      <c r="C4350" s="254"/>
      <c r="D4350" s="234" t="s">
        <v>188</v>
      </c>
      <c r="E4350" s="255" t="s">
        <v>1</v>
      </c>
      <c r="F4350" s="256" t="s">
        <v>672</v>
      </c>
      <c r="G4350" s="254"/>
      <c r="H4350" s="257">
        <v>1.44</v>
      </c>
      <c r="I4350" s="258"/>
      <c r="J4350" s="254"/>
      <c r="K4350" s="254"/>
      <c r="L4350" s="259"/>
      <c r="M4350" s="260"/>
      <c r="N4350" s="261"/>
      <c r="O4350" s="261"/>
      <c r="P4350" s="261"/>
      <c r="Q4350" s="261"/>
      <c r="R4350" s="261"/>
      <c r="S4350" s="261"/>
      <c r="T4350" s="262"/>
      <c r="U4350" s="14"/>
      <c r="V4350" s="14"/>
      <c r="W4350" s="14"/>
      <c r="X4350" s="14"/>
      <c r="Y4350" s="14"/>
      <c r="Z4350" s="14"/>
      <c r="AA4350" s="14"/>
      <c r="AB4350" s="14"/>
      <c r="AC4350" s="14"/>
      <c r="AD4350" s="14"/>
      <c r="AE4350" s="14"/>
      <c r="AT4350" s="263" t="s">
        <v>188</v>
      </c>
      <c r="AU4350" s="263" t="s">
        <v>82</v>
      </c>
      <c r="AV4350" s="14" t="s">
        <v>82</v>
      </c>
      <c r="AW4350" s="14" t="s">
        <v>30</v>
      </c>
      <c r="AX4350" s="14" t="s">
        <v>73</v>
      </c>
      <c r="AY4350" s="263" t="s">
        <v>129</v>
      </c>
    </row>
    <row r="4351" spans="1:51" s="14" customFormat="1" ht="12">
      <c r="A4351" s="14"/>
      <c r="B4351" s="253"/>
      <c r="C4351" s="254"/>
      <c r="D4351" s="234" t="s">
        <v>188</v>
      </c>
      <c r="E4351" s="255" t="s">
        <v>1</v>
      </c>
      <c r="F4351" s="256" t="s">
        <v>673</v>
      </c>
      <c r="G4351" s="254"/>
      <c r="H4351" s="257">
        <v>1.17</v>
      </c>
      <c r="I4351" s="258"/>
      <c r="J4351" s="254"/>
      <c r="K4351" s="254"/>
      <c r="L4351" s="259"/>
      <c r="M4351" s="260"/>
      <c r="N4351" s="261"/>
      <c r="O4351" s="261"/>
      <c r="P4351" s="261"/>
      <c r="Q4351" s="261"/>
      <c r="R4351" s="261"/>
      <c r="S4351" s="261"/>
      <c r="T4351" s="262"/>
      <c r="U4351" s="14"/>
      <c r="V4351" s="14"/>
      <c r="W4351" s="14"/>
      <c r="X4351" s="14"/>
      <c r="Y4351" s="14"/>
      <c r="Z4351" s="14"/>
      <c r="AA4351" s="14"/>
      <c r="AB4351" s="14"/>
      <c r="AC4351" s="14"/>
      <c r="AD4351" s="14"/>
      <c r="AE4351" s="14"/>
      <c r="AT4351" s="263" t="s">
        <v>188</v>
      </c>
      <c r="AU4351" s="263" t="s">
        <v>82</v>
      </c>
      <c r="AV4351" s="14" t="s">
        <v>82</v>
      </c>
      <c r="AW4351" s="14" t="s">
        <v>30</v>
      </c>
      <c r="AX4351" s="14" t="s">
        <v>73</v>
      </c>
      <c r="AY4351" s="263" t="s">
        <v>129</v>
      </c>
    </row>
    <row r="4352" spans="1:51" s="14" customFormat="1" ht="12">
      <c r="A4352" s="14"/>
      <c r="B4352" s="253"/>
      <c r="C4352" s="254"/>
      <c r="D4352" s="234" t="s">
        <v>188</v>
      </c>
      <c r="E4352" s="255" t="s">
        <v>1</v>
      </c>
      <c r="F4352" s="256" t="s">
        <v>674</v>
      </c>
      <c r="G4352" s="254"/>
      <c r="H4352" s="257">
        <v>4.475</v>
      </c>
      <c r="I4352" s="258"/>
      <c r="J4352" s="254"/>
      <c r="K4352" s="254"/>
      <c r="L4352" s="259"/>
      <c r="M4352" s="260"/>
      <c r="N4352" s="261"/>
      <c r="O4352" s="261"/>
      <c r="P4352" s="261"/>
      <c r="Q4352" s="261"/>
      <c r="R4352" s="261"/>
      <c r="S4352" s="261"/>
      <c r="T4352" s="262"/>
      <c r="U4352" s="14"/>
      <c r="V4352" s="14"/>
      <c r="W4352" s="14"/>
      <c r="X4352" s="14"/>
      <c r="Y4352" s="14"/>
      <c r="Z4352" s="14"/>
      <c r="AA4352" s="14"/>
      <c r="AB4352" s="14"/>
      <c r="AC4352" s="14"/>
      <c r="AD4352" s="14"/>
      <c r="AE4352" s="14"/>
      <c r="AT4352" s="263" t="s">
        <v>188</v>
      </c>
      <c r="AU4352" s="263" t="s">
        <v>82</v>
      </c>
      <c r="AV4352" s="14" t="s">
        <v>82</v>
      </c>
      <c r="AW4352" s="14" t="s">
        <v>30</v>
      </c>
      <c r="AX4352" s="14" t="s">
        <v>73</v>
      </c>
      <c r="AY4352" s="263" t="s">
        <v>129</v>
      </c>
    </row>
    <row r="4353" spans="1:51" s="14" customFormat="1" ht="12">
      <c r="A4353" s="14"/>
      <c r="B4353" s="253"/>
      <c r="C4353" s="254"/>
      <c r="D4353" s="234" t="s">
        <v>188</v>
      </c>
      <c r="E4353" s="255" t="s">
        <v>1</v>
      </c>
      <c r="F4353" s="256" t="s">
        <v>675</v>
      </c>
      <c r="G4353" s="254"/>
      <c r="H4353" s="257">
        <v>0.825</v>
      </c>
      <c r="I4353" s="258"/>
      <c r="J4353" s="254"/>
      <c r="K4353" s="254"/>
      <c r="L4353" s="259"/>
      <c r="M4353" s="260"/>
      <c r="N4353" s="261"/>
      <c r="O4353" s="261"/>
      <c r="P4353" s="261"/>
      <c r="Q4353" s="261"/>
      <c r="R4353" s="261"/>
      <c r="S4353" s="261"/>
      <c r="T4353" s="262"/>
      <c r="U4353" s="14"/>
      <c r="V4353" s="14"/>
      <c r="W4353" s="14"/>
      <c r="X4353" s="14"/>
      <c r="Y4353" s="14"/>
      <c r="Z4353" s="14"/>
      <c r="AA4353" s="14"/>
      <c r="AB4353" s="14"/>
      <c r="AC4353" s="14"/>
      <c r="AD4353" s="14"/>
      <c r="AE4353" s="14"/>
      <c r="AT4353" s="263" t="s">
        <v>188</v>
      </c>
      <c r="AU4353" s="263" t="s">
        <v>82</v>
      </c>
      <c r="AV4353" s="14" t="s">
        <v>82</v>
      </c>
      <c r="AW4353" s="14" t="s">
        <v>30</v>
      </c>
      <c r="AX4353" s="14" t="s">
        <v>73</v>
      </c>
      <c r="AY4353" s="263" t="s">
        <v>129</v>
      </c>
    </row>
    <row r="4354" spans="1:51" s="16" customFormat="1" ht="12">
      <c r="A4354" s="16"/>
      <c r="B4354" s="286"/>
      <c r="C4354" s="287"/>
      <c r="D4354" s="234" t="s">
        <v>188</v>
      </c>
      <c r="E4354" s="288" t="s">
        <v>1</v>
      </c>
      <c r="F4354" s="289" t="s">
        <v>451</v>
      </c>
      <c r="G4354" s="287"/>
      <c r="H4354" s="290">
        <v>741.7719999999995</v>
      </c>
      <c r="I4354" s="291"/>
      <c r="J4354" s="287"/>
      <c r="K4354" s="287"/>
      <c r="L4354" s="292"/>
      <c r="M4354" s="293"/>
      <c r="N4354" s="294"/>
      <c r="O4354" s="294"/>
      <c r="P4354" s="294"/>
      <c r="Q4354" s="294"/>
      <c r="R4354" s="294"/>
      <c r="S4354" s="294"/>
      <c r="T4354" s="295"/>
      <c r="U4354" s="16"/>
      <c r="V4354" s="16"/>
      <c r="W4354" s="16"/>
      <c r="X4354" s="16"/>
      <c r="Y4354" s="16"/>
      <c r="Z4354" s="16"/>
      <c r="AA4354" s="16"/>
      <c r="AB4354" s="16"/>
      <c r="AC4354" s="16"/>
      <c r="AD4354" s="16"/>
      <c r="AE4354" s="16"/>
      <c r="AT4354" s="296" t="s">
        <v>188</v>
      </c>
      <c r="AU4354" s="296" t="s">
        <v>82</v>
      </c>
      <c r="AV4354" s="16" t="s">
        <v>141</v>
      </c>
      <c r="AW4354" s="16" t="s">
        <v>30</v>
      </c>
      <c r="AX4354" s="16" t="s">
        <v>73</v>
      </c>
      <c r="AY4354" s="296" t="s">
        <v>129</v>
      </c>
    </row>
    <row r="4355" spans="1:51" s="15" customFormat="1" ht="12">
      <c r="A4355" s="15"/>
      <c r="B4355" s="264"/>
      <c r="C4355" s="265"/>
      <c r="D4355" s="234" t="s">
        <v>188</v>
      </c>
      <c r="E4355" s="266" t="s">
        <v>1</v>
      </c>
      <c r="F4355" s="267" t="s">
        <v>197</v>
      </c>
      <c r="G4355" s="265"/>
      <c r="H4355" s="268">
        <v>1684.7739999999997</v>
      </c>
      <c r="I4355" s="269"/>
      <c r="J4355" s="265"/>
      <c r="K4355" s="265"/>
      <c r="L4355" s="270"/>
      <c r="M4355" s="271"/>
      <c r="N4355" s="272"/>
      <c r="O4355" s="272"/>
      <c r="P4355" s="272"/>
      <c r="Q4355" s="272"/>
      <c r="R4355" s="272"/>
      <c r="S4355" s="272"/>
      <c r="T4355" s="273"/>
      <c r="U4355" s="15"/>
      <c r="V4355" s="15"/>
      <c r="W4355" s="15"/>
      <c r="X4355" s="15"/>
      <c r="Y4355" s="15"/>
      <c r="Z4355" s="15"/>
      <c r="AA4355" s="15"/>
      <c r="AB4355" s="15"/>
      <c r="AC4355" s="15"/>
      <c r="AD4355" s="15"/>
      <c r="AE4355" s="15"/>
      <c r="AT4355" s="274" t="s">
        <v>188</v>
      </c>
      <c r="AU4355" s="274" t="s">
        <v>82</v>
      </c>
      <c r="AV4355" s="15" t="s">
        <v>136</v>
      </c>
      <c r="AW4355" s="15" t="s">
        <v>30</v>
      </c>
      <c r="AX4355" s="15" t="s">
        <v>80</v>
      </c>
      <c r="AY4355" s="274" t="s">
        <v>129</v>
      </c>
    </row>
    <row r="4356" spans="1:65" s="2" customFormat="1" ht="37.8" customHeight="1">
      <c r="A4356" s="39"/>
      <c r="B4356" s="40"/>
      <c r="C4356" s="220" t="s">
        <v>2156</v>
      </c>
      <c r="D4356" s="220" t="s">
        <v>132</v>
      </c>
      <c r="E4356" s="221" t="s">
        <v>2157</v>
      </c>
      <c r="F4356" s="222" t="s">
        <v>2158</v>
      </c>
      <c r="G4356" s="223" t="s">
        <v>187</v>
      </c>
      <c r="H4356" s="224">
        <v>1684.774</v>
      </c>
      <c r="I4356" s="225"/>
      <c r="J4356" s="226">
        <f>ROUND(I4356*H4356,2)</f>
        <v>0</v>
      </c>
      <c r="K4356" s="227"/>
      <c r="L4356" s="45"/>
      <c r="M4356" s="228" t="s">
        <v>1</v>
      </c>
      <c r="N4356" s="229" t="s">
        <v>38</v>
      </c>
      <c r="O4356" s="92"/>
      <c r="P4356" s="230">
        <f>O4356*H4356</f>
        <v>0</v>
      </c>
      <c r="Q4356" s="230">
        <v>0</v>
      </c>
      <c r="R4356" s="230">
        <f>Q4356*H4356</f>
        <v>0</v>
      </c>
      <c r="S4356" s="230">
        <v>0</v>
      </c>
      <c r="T4356" s="231">
        <f>S4356*H4356</f>
        <v>0</v>
      </c>
      <c r="U4356" s="39"/>
      <c r="V4356" s="39"/>
      <c r="W4356" s="39"/>
      <c r="X4356" s="39"/>
      <c r="Y4356" s="39"/>
      <c r="Z4356" s="39"/>
      <c r="AA4356" s="39"/>
      <c r="AB4356" s="39"/>
      <c r="AC4356" s="39"/>
      <c r="AD4356" s="39"/>
      <c r="AE4356" s="39"/>
      <c r="AR4356" s="232" t="s">
        <v>248</v>
      </c>
      <c r="AT4356" s="232" t="s">
        <v>132</v>
      </c>
      <c r="AU4356" s="232" t="s">
        <v>82</v>
      </c>
      <c r="AY4356" s="18" t="s">
        <v>129</v>
      </c>
      <c r="BE4356" s="233">
        <f>IF(N4356="základní",J4356,0)</f>
        <v>0</v>
      </c>
      <c r="BF4356" s="233">
        <f>IF(N4356="snížená",J4356,0)</f>
        <v>0</v>
      </c>
      <c r="BG4356" s="233">
        <f>IF(N4356="zákl. přenesená",J4356,0)</f>
        <v>0</v>
      </c>
      <c r="BH4356" s="233">
        <f>IF(N4356="sníž. přenesená",J4356,0)</f>
        <v>0</v>
      </c>
      <c r="BI4356" s="233">
        <f>IF(N4356="nulová",J4356,0)</f>
        <v>0</v>
      </c>
      <c r="BJ4356" s="18" t="s">
        <v>80</v>
      </c>
      <c r="BK4356" s="233">
        <f>ROUND(I4356*H4356,2)</f>
        <v>0</v>
      </c>
      <c r="BL4356" s="18" t="s">
        <v>248</v>
      </c>
      <c r="BM4356" s="232" t="s">
        <v>2159</v>
      </c>
    </row>
    <row r="4357" spans="1:47" s="2" customFormat="1" ht="12">
      <c r="A4357" s="39"/>
      <c r="B4357" s="40"/>
      <c r="C4357" s="41"/>
      <c r="D4357" s="234" t="s">
        <v>137</v>
      </c>
      <c r="E4357" s="41"/>
      <c r="F4357" s="235" t="s">
        <v>2158</v>
      </c>
      <c r="G4357" s="41"/>
      <c r="H4357" s="41"/>
      <c r="I4357" s="236"/>
      <c r="J4357" s="41"/>
      <c r="K4357" s="41"/>
      <c r="L4357" s="45"/>
      <c r="M4357" s="239"/>
      <c r="N4357" s="240"/>
      <c r="O4357" s="241"/>
      <c r="P4357" s="241"/>
      <c r="Q4357" s="241"/>
      <c r="R4357" s="241"/>
      <c r="S4357" s="241"/>
      <c r="T4357" s="242"/>
      <c r="U4357" s="39"/>
      <c r="V4357" s="39"/>
      <c r="W4357" s="39"/>
      <c r="X4357" s="39"/>
      <c r="Y4357" s="39"/>
      <c r="Z4357" s="39"/>
      <c r="AA4357" s="39"/>
      <c r="AB4357" s="39"/>
      <c r="AC4357" s="39"/>
      <c r="AD4357" s="39"/>
      <c r="AE4357" s="39"/>
      <c r="AT4357" s="18" t="s">
        <v>137</v>
      </c>
      <c r="AU4357" s="18" t="s">
        <v>82</v>
      </c>
    </row>
    <row r="4358" spans="1:31" s="2" customFormat="1" ht="6.95" customHeight="1">
      <c r="A4358" s="39"/>
      <c r="B4358" s="67"/>
      <c r="C4358" s="68"/>
      <c r="D4358" s="68"/>
      <c r="E4358" s="68"/>
      <c r="F4358" s="68"/>
      <c r="G4358" s="68"/>
      <c r="H4358" s="68"/>
      <c r="I4358" s="68"/>
      <c r="J4358" s="68"/>
      <c r="K4358" s="68"/>
      <c r="L4358" s="45"/>
      <c r="M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  <c r="AA4358" s="39"/>
      <c r="AB4358" s="39"/>
      <c r="AC4358" s="39"/>
      <c r="AD4358" s="39"/>
      <c r="AE4358" s="39"/>
    </row>
  </sheetData>
  <sheetProtection password="CC64" sheet="1" objects="1" scenarios="1" formatColumns="0" formatRows="0" autoFilter="0"/>
  <autoFilter ref="C134:K4357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101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FK Sokolov - II. etapa (zadání)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2160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11. 4. 2023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ROUND(J132,2)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ROUND((SUM(BE132:BE449)),2)</f>
        <v>0</v>
      </c>
      <c r="G33" s="39"/>
      <c r="H33" s="39"/>
      <c r="I33" s="156">
        <v>0.21</v>
      </c>
      <c r="J33" s="155">
        <f>ROUND(((SUM(BE132:BE449))*I33),2)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ROUND((SUM(BF132:BF449)),2)</f>
        <v>0</v>
      </c>
      <c r="G34" s="39"/>
      <c r="H34" s="39"/>
      <c r="I34" s="156">
        <v>0.15</v>
      </c>
      <c r="J34" s="155">
        <f>ROUND(((SUM(BF132:BF449))*I34),2)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ROUND((SUM(BG132:BG449)),2)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ROUND((SUM(BH132:BH449)),2)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ROUND((SUM(BI132:BI449)),2)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FK Sokolov - II. etapa (zadání)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02 - ZTI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11. 4. 2023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105</v>
      </c>
      <c r="D94" s="177"/>
      <c r="E94" s="177"/>
      <c r="F94" s="177"/>
      <c r="G94" s="177"/>
      <c r="H94" s="177"/>
      <c r="I94" s="177"/>
      <c r="J94" s="178" t="s">
        <v>106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107</v>
      </c>
      <c r="D96" s="41"/>
      <c r="E96" s="41"/>
      <c r="F96" s="41"/>
      <c r="G96" s="41"/>
      <c r="H96" s="41"/>
      <c r="I96" s="41"/>
      <c r="J96" s="111">
        <f>J132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108</v>
      </c>
    </row>
    <row r="97" spans="1:31" s="9" customFormat="1" ht="24.95" customHeight="1">
      <c r="A97" s="9"/>
      <c r="B97" s="180"/>
      <c r="C97" s="181"/>
      <c r="D97" s="182" t="s">
        <v>163</v>
      </c>
      <c r="E97" s="183"/>
      <c r="F97" s="183"/>
      <c r="G97" s="183"/>
      <c r="H97" s="183"/>
      <c r="I97" s="183"/>
      <c r="J97" s="184">
        <f>J133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2161</v>
      </c>
      <c r="E98" s="189"/>
      <c r="F98" s="189"/>
      <c r="G98" s="189"/>
      <c r="H98" s="189"/>
      <c r="I98" s="189"/>
      <c r="J98" s="190">
        <f>J134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165</v>
      </c>
      <c r="E99" s="189"/>
      <c r="F99" s="189"/>
      <c r="G99" s="189"/>
      <c r="H99" s="189"/>
      <c r="I99" s="189"/>
      <c r="J99" s="190">
        <f>J204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2162</v>
      </c>
      <c r="E100" s="189"/>
      <c r="F100" s="189"/>
      <c r="G100" s="189"/>
      <c r="H100" s="189"/>
      <c r="I100" s="189"/>
      <c r="J100" s="190">
        <f>J212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166</v>
      </c>
      <c r="E101" s="189"/>
      <c r="F101" s="189"/>
      <c r="G101" s="189"/>
      <c r="H101" s="189"/>
      <c r="I101" s="189"/>
      <c r="J101" s="190">
        <f>J215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2163</v>
      </c>
      <c r="E102" s="189"/>
      <c r="F102" s="189"/>
      <c r="G102" s="189"/>
      <c r="H102" s="189"/>
      <c r="I102" s="189"/>
      <c r="J102" s="190">
        <f>J226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167</v>
      </c>
      <c r="E103" s="189"/>
      <c r="F103" s="189"/>
      <c r="G103" s="189"/>
      <c r="H103" s="189"/>
      <c r="I103" s="189"/>
      <c r="J103" s="190">
        <f>J229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168</v>
      </c>
      <c r="E104" s="189"/>
      <c r="F104" s="189"/>
      <c r="G104" s="189"/>
      <c r="H104" s="189"/>
      <c r="I104" s="189"/>
      <c r="J104" s="190">
        <f>J244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169</v>
      </c>
      <c r="E105" s="189"/>
      <c r="F105" s="189"/>
      <c r="G105" s="189"/>
      <c r="H105" s="189"/>
      <c r="I105" s="189"/>
      <c r="J105" s="190">
        <f>J259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170</v>
      </c>
      <c r="E106" s="183"/>
      <c r="F106" s="183"/>
      <c r="G106" s="183"/>
      <c r="H106" s="183"/>
      <c r="I106" s="183"/>
      <c r="J106" s="184">
        <f>J264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2164</v>
      </c>
      <c r="E107" s="189"/>
      <c r="F107" s="189"/>
      <c r="G107" s="189"/>
      <c r="H107" s="189"/>
      <c r="I107" s="189"/>
      <c r="J107" s="190">
        <f>J265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2165</v>
      </c>
      <c r="E108" s="189"/>
      <c r="F108" s="189"/>
      <c r="G108" s="189"/>
      <c r="H108" s="189"/>
      <c r="I108" s="189"/>
      <c r="J108" s="190">
        <f>J320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2166</v>
      </c>
      <c r="E109" s="189"/>
      <c r="F109" s="189"/>
      <c r="G109" s="189"/>
      <c r="H109" s="189"/>
      <c r="I109" s="189"/>
      <c r="J109" s="190">
        <f>J359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173</v>
      </c>
      <c r="E110" s="189"/>
      <c r="F110" s="189"/>
      <c r="G110" s="189"/>
      <c r="H110" s="189"/>
      <c r="I110" s="189"/>
      <c r="J110" s="190">
        <f>J362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2167</v>
      </c>
      <c r="E111" s="189"/>
      <c r="F111" s="189"/>
      <c r="G111" s="189"/>
      <c r="H111" s="189"/>
      <c r="I111" s="189"/>
      <c r="J111" s="190">
        <f>J425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174</v>
      </c>
      <c r="E112" s="189"/>
      <c r="F112" s="189"/>
      <c r="G112" s="189"/>
      <c r="H112" s="189"/>
      <c r="I112" s="189"/>
      <c r="J112" s="190">
        <f>J436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8" spans="1:31" s="2" customFormat="1" ht="6.95" customHeight="1">
      <c r="A118" s="39"/>
      <c r="B118" s="69"/>
      <c r="C118" s="70"/>
      <c r="D118" s="70"/>
      <c r="E118" s="70"/>
      <c r="F118" s="70"/>
      <c r="G118" s="70"/>
      <c r="H118" s="70"/>
      <c r="I118" s="70"/>
      <c r="J118" s="70"/>
      <c r="K118" s="70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4.95" customHeight="1">
      <c r="A119" s="39"/>
      <c r="B119" s="40"/>
      <c r="C119" s="24" t="s">
        <v>114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16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175" t="str">
        <f>E7</f>
        <v>FK Sokolov - II. etapa (zadání)</v>
      </c>
      <c r="F122" s="33"/>
      <c r="G122" s="33"/>
      <c r="H122" s="33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102</v>
      </c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6.5" customHeight="1">
      <c r="A124" s="39"/>
      <c r="B124" s="40"/>
      <c r="C124" s="41"/>
      <c r="D124" s="41"/>
      <c r="E124" s="77" t="str">
        <f>E9</f>
        <v>02 - ZTI</v>
      </c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20</v>
      </c>
      <c r="D126" s="41"/>
      <c r="E126" s="41"/>
      <c r="F126" s="28" t="str">
        <f>F12</f>
        <v xml:space="preserve"> </v>
      </c>
      <c r="G126" s="41"/>
      <c r="H126" s="41"/>
      <c r="I126" s="33" t="s">
        <v>22</v>
      </c>
      <c r="J126" s="80" t="str">
        <f>IF(J12="","",J12)</f>
        <v>11. 4. 2023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24</v>
      </c>
      <c r="D128" s="41"/>
      <c r="E128" s="41"/>
      <c r="F128" s="28" t="str">
        <f>E15</f>
        <v xml:space="preserve"> </v>
      </c>
      <c r="G128" s="41"/>
      <c r="H128" s="41"/>
      <c r="I128" s="33" t="s">
        <v>29</v>
      </c>
      <c r="J128" s="37" t="str">
        <f>E21</f>
        <v xml:space="preserve">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27</v>
      </c>
      <c r="D129" s="41"/>
      <c r="E129" s="41"/>
      <c r="F129" s="28" t="str">
        <f>IF(E18="","",E18)</f>
        <v>Vyplň údaj</v>
      </c>
      <c r="G129" s="41"/>
      <c r="H129" s="41"/>
      <c r="I129" s="33" t="s">
        <v>31</v>
      </c>
      <c r="J129" s="37" t="str">
        <f>E24</f>
        <v xml:space="preserve"> 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0.3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1" customFormat="1" ht="29.25" customHeight="1">
      <c r="A131" s="192"/>
      <c r="B131" s="193"/>
      <c r="C131" s="194" t="s">
        <v>115</v>
      </c>
      <c r="D131" s="195" t="s">
        <v>58</v>
      </c>
      <c r="E131" s="195" t="s">
        <v>54</v>
      </c>
      <c r="F131" s="195" t="s">
        <v>55</v>
      </c>
      <c r="G131" s="195" t="s">
        <v>116</v>
      </c>
      <c r="H131" s="195" t="s">
        <v>117</v>
      </c>
      <c r="I131" s="195" t="s">
        <v>118</v>
      </c>
      <c r="J131" s="196" t="s">
        <v>106</v>
      </c>
      <c r="K131" s="197" t="s">
        <v>119</v>
      </c>
      <c r="L131" s="198"/>
      <c r="M131" s="101" t="s">
        <v>1</v>
      </c>
      <c r="N131" s="102" t="s">
        <v>37</v>
      </c>
      <c r="O131" s="102" t="s">
        <v>120</v>
      </c>
      <c r="P131" s="102" t="s">
        <v>121</v>
      </c>
      <c r="Q131" s="102" t="s">
        <v>122</v>
      </c>
      <c r="R131" s="102" t="s">
        <v>123</v>
      </c>
      <c r="S131" s="102" t="s">
        <v>124</v>
      </c>
      <c r="T131" s="103" t="s">
        <v>125</v>
      </c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</row>
    <row r="132" spans="1:63" s="2" customFormat="1" ht="22.8" customHeight="1">
      <c r="A132" s="39"/>
      <c r="B132" s="40"/>
      <c r="C132" s="108" t="s">
        <v>126</v>
      </c>
      <c r="D132" s="41"/>
      <c r="E132" s="41"/>
      <c r="F132" s="41"/>
      <c r="G132" s="41"/>
      <c r="H132" s="41"/>
      <c r="I132" s="41"/>
      <c r="J132" s="199">
        <f>BK132</f>
        <v>0</v>
      </c>
      <c r="K132" s="41"/>
      <c r="L132" s="45"/>
      <c r="M132" s="104"/>
      <c r="N132" s="200"/>
      <c r="O132" s="105"/>
      <c r="P132" s="201">
        <f>P133+P264</f>
        <v>0</v>
      </c>
      <c r="Q132" s="105"/>
      <c r="R132" s="201">
        <f>R133+R264</f>
        <v>0</v>
      </c>
      <c r="S132" s="105"/>
      <c r="T132" s="202">
        <f>T133+T264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72</v>
      </c>
      <c r="AU132" s="18" t="s">
        <v>108</v>
      </c>
      <c r="BK132" s="203">
        <f>BK133+BK264</f>
        <v>0</v>
      </c>
    </row>
    <row r="133" spans="1:63" s="12" customFormat="1" ht="25.9" customHeight="1">
      <c r="A133" s="12"/>
      <c r="B133" s="204"/>
      <c r="C133" s="205"/>
      <c r="D133" s="206" t="s">
        <v>72</v>
      </c>
      <c r="E133" s="207" t="s">
        <v>182</v>
      </c>
      <c r="F133" s="207" t="s">
        <v>183</v>
      </c>
      <c r="G133" s="205"/>
      <c r="H133" s="205"/>
      <c r="I133" s="208"/>
      <c r="J133" s="209">
        <f>BK133</f>
        <v>0</v>
      </c>
      <c r="K133" s="205"/>
      <c r="L133" s="210"/>
      <c r="M133" s="211"/>
      <c r="N133" s="212"/>
      <c r="O133" s="212"/>
      <c r="P133" s="213">
        <f>P134+P204+P212+P215+P226+P229+P244+P259</f>
        <v>0</v>
      </c>
      <c r="Q133" s="212"/>
      <c r="R133" s="213">
        <f>R134+R204+R212+R215+R226+R229+R244+R259</f>
        <v>0</v>
      </c>
      <c r="S133" s="212"/>
      <c r="T133" s="214">
        <f>T134+T204+T212+T215+T226+T229+T244+T259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5" t="s">
        <v>80</v>
      </c>
      <c r="AT133" s="216" t="s">
        <v>72</v>
      </c>
      <c r="AU133" s="216" t="s">
        <v>73</v>
      </c>
      <c r="AY133" s="215" t="s">
        <v>129</v>
      </c>
      <c r="BK133" s="217">
        <f>BK134+BK204+BK212+BK215+BK226+BK229+BK244+BK259</f>
        <v>0</v>
      </c>
    </row>
    <row r="134" spans="1:63" s="12" customFormat="1" ht="22.8" customHeight="1">
      <c r="A134" s="12"/>
      <c r="B134" s="204"/>
      <c r="C134" s="205"/>
      <c r="D134" s="206" t="s">
        <v>72</v>
      </c>
      <c r="E134" s="218" t="s">
        <v>80</v>
      </c>
      <c r="F134" s="218" t="s">
        <v>2168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f>SUM(P135:P203)</f>
        <v>0</v>
      </c>
      <c r="Q134" s="212"/>
      <c r="R134" s="213">
        <f>SUM(R135:R203)</f>
        <v>0</v>
      </c>
      <c r="S134" s="212"/>
      <c r="T134" s="214">
        <f>SUM(T135:T203)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80</v>
      </c>
      <c r="AT134" s="216" t="s">
        <v>72</v>
      </c>
      <c r="AU134" s="216" t="s">
        <v>80</v>
      </c>
      <c r="AY134" s="215" t="s">
        <v>129</v>
      </c>
      <c r="BK134" s="217">
        <f>SUM(BK135:BK203)</f>
        <v>0</v>
      </c>
    </row>
    <row r="135" spans="1:65" s="2" customFormat="1" ht="55.5" customHeight="1">
      <c r="A135" s="39"/>
      <c r="B135" s="40"/>
      <c r="C135" s="220" t="s">
        <v>80</v>
      </c>
      <c r="D135" s="220" t="s">
        <v>132</v>
      </c>
      <c r="E135" s="221" t="s">
        <v>2169</v>
      </c>
      <c r="F135" s="222" t="s">
        <v>2170</v>
      </c>
      <c r="G135" s="223" t="s">
        <v>270</v>
      </c>
      <c r="H135" s="224">
        <v>62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38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136</v>
      </c>
      <c r="AT135" s="232" t="s">
        <v>132</v>
      </c>
      <c r="AU135" s="232" t="s">
        <v>82</v>
      </c>
      <c r="AY135" s="18" t="s">
        <v>129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80</v>
      </c>
      <c r="BK135" s="233">
        <f>ROUND(I135*H135,2)</f>
        <v>0</v>
      </c>
      <c r="BL135" s="18" t="s">
        <v>136</v>
      </c>
      <c r="BM135" s="232" t="s">
        <v>82</v>
      </c>
    </row>
    <row r="136" spans="1:47" s="2" customFormat="1" ht="12">
      <c r="A136" s="39"/>
      <c r="B136" s="40"/>
      <c r="C136" s="41"/>
      <c r="D136" s="234" t="s">
        <v>137</v>
      </c>
      <c r="E136" s="41"/>
      <c r="F136" s="235" t="s">
        <v>2170</v>
      </c>
      <c r="G136" s="41"/>
      <c r="H136" s="41"/>
      <c r="I136" s="236"/>
      <c r="J136" s="41"/>
      <c r="K136" s="41"/>
      <c r="L136" s="45"/>
      <c r="M136" s="237"/>
      <c r="N136" s="238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137</v>
      </c>
      <c r="AU136" s="18" t="s">
        <v>82</v>
      </c>
    </row>
    <row r="137" spans="1:51" s="13" customFormat="1" ht="12">
      <c r="A137" s="13"/>
      <c r="B137" s="243"/>
      <c r="C137" s="244"/>
      <c r="D137" s="234" t="s">
        <v>188</v>
      </c>
      <c r="E137" s="245" t="s">
        <v>1</v>
      </c>
      <c r="F137" s="246" t="s">
        <v>2171</v>
      </c>
      <c r="G137" s="244"/>
      <c r="H137" s="245" t="s">
        <v>1</v>
      </c>
      <c r="I137" s="247"/>
      <c r="J137" s="244"/>
      <c r="K137" s="244"/>
      <c r="L137" s="248"/>
      <c r="M137" s="249"/>
      <c r="N137" s="250"/>
      <c r="O137" s="250"/>
      <c r="P137" s="250"/>
      <c r="Q137" s="250"/>
      <c r="R137" s="250"/>
      <c r="S137" s="250"/>
      <c r="T137" s="25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2" t="s">
        <v>188</v>
      </c>
      <c r="AU137" s="252" t="s">
        <v>82</v>
      </c>
      <c r="AV137" s="13" t="s">
        <v>80</v>
      </c>
      <c r="AW137" s="13" t="s">
        <v>30</v>
      </c>
      <c r="AX137" s="13" t="s">
        <v>73</v>
      </c>
      <c r="AY137" s="252" t="s">
        <v>129</v>
      </c>
    </row>
    <row r="138" spans="1:51" s="14" customFormat="1" ht="12">
      <c r="A138" s="14"/>
      <c r="B138" s="253"/>
      <c r="C138" s="254"/>
      <c r="D138" s="234" t="s">
        <v>188</v>
      </c>
      <c r="E138" s="255" t="s">
        <v>1</v>
      </c>
      <c r="F138" s="256" t="s">
        <v>2172</v>
      </c>
      <c r="G138" s="254"/>
      <c r="H138" s="257">
        <v>62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3" t="s">
        <v>188</v>
      </c>
      <c r="AU138" s="263" t="s">
        <v>82</v>
      </c>
      <c r="AV138" s="14" t="s">
        <v>82</v>
      </c>
      <c r="AW138" s="14" t="s">
        <v>30</v>
      </c>
      <c r="AX138" s="14" t="s">
        <v>73</v>
      </c>
      <c r="AY138" s="263" t="s">
        <v>129</v>
      </c>
    </row>
    <row r="139" spans="1:51" s="15" customFormat="1" ht="12">
      <c r="A139" s="15"/>
      <c r="B139" s="264"/>
      <c r="C139" s="265"/>
      <c r="D139" s="234" t="s">
        <v>188</v>
      </c>
      <c r="E139" s="266" t="s">
        <v>1</v>
      </c>
      <c r="F139" s="267" t="s">
        <v>197</v>
      </c>
      <c r="G139" s="265"/>
      <c r="H139" s="268">
        <v>62</v>
      </c>
      <c r="I139" s="269"/>
      <c r="J139" s="265"/>
      <c r="K139" s="265"/>
      <c r="L139" s="270"/>
      <c r="M139" s="271"/>
      <c r="N139" s="272"/>
      <c r="O139" s="272"/>
      <c r="P139" s="272"/>
      <c r="Q139" s="272"/>
      <c r="R139" s="272"/>
      <c r="S139" s="272"/>
      <c r="T139" s="27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4" t="s">
        <v>188</v>
      </c>
      <c r="AU139" s="274" t="s">
        <v>82</v>
      </c>
      <c r="AV139" s="15" t="s">
        <v>136</v>
      </c>
      <c r="AW139" s="15" t="s">
        <v>30</v>
      </c>
      <c r="AX139" s="15" t="s">
        <v>80</v>
      </c>
      <c r="AY139" s="274" t="s">
        <v>129</v>
      </c>
    </row>
    <row r="140" spans="1:65" s="2" customFormat="1" ht="24.15" customHeight="1">
      <c r="A140" s="39"/>
      <c r="B140" s="40"/>
      <c r="C140" s="220" t="s">
        <v>82</v>
      </c>
      <c r="D140" s="220" t="s">
        <v>132</v>
      </c>
      <c r="E140" s="221" t="s">
        <v>2173</v>
      </c>
      <c r="F140" s="222" t="s">
        <v>2174</v>
      </c>
      <c r="G140" s="223" t="s">
        <v>270</v>
      </c>
      <c r="H140" s="224">
        <v>27.468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136</v>
      </c>
      <c r="AT140" s="232" t="s">
        <v>132</v>
      </c>
      <c r="AU140" s="232" t="s">
        <v>82</v>
      </c>
      <c r="AY140" s="18" t="s">
        <v>129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80</v>
      </c>
      <c r="BK140" s="233">
        <f>ROUND(I140*H140,2)</f>
        <v>0</v>
      </c>
      <c r="BL140" s="18" t="s">
        <v>136</v>
      </c>
      <c r="BM140" s="232" t="s">
        <v>136</v>
      </c>
    </row>
    <row r="141" spans="1:47" s="2" customFormat="1" ht="12">
      <c r="A141" s="39"/>
      <c r="B141" s="40"/>
      <c r="C141" s="41"/>
      <c r="D141" s="234" t="s">
        <v>137</v>
      </c>
      <c r="E141" s="41"/>
      <c r="F141" s="235" t="s">
        <v>2174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137</v>
      </c>
      <c r="AU141" s="18" t="s">
        <v>82</v>
      </c>
    </row>
    <row r="142" spans="1:51" s="13" customFormat="1" ht="12">
      <c r="A142" s="13"/>
      <c r="B142" s="243"/>
      <c r="C142" s="244"/>
      <c r="D142" s="234" t="s">
        <v>188</v>
      </c>
      <c r="E142" s="245" t="s">
        <v>1</v>
      </c>
      <c r="F142" s="246" t="s">
        <v>2175</v>
      </c>
      <c r="G142" s="244"/>
      <c r="H142" s="245" t="s">
        <v>1</v>
      </c>
      <c r="I142" s="247"/>
      <c r="J142" s="244"/>
      <c r="K142" s="244"/>
      <c r="L142" s="248"/>
      <c r="M142" s="249"/>
      <c r="N142" s="250"/>
      <c r="O142" s="250"/>
      <c r="P142" s="250"/>
      <c r="Q142" s="250"/>
      <c r="R142" s="250"/>
      <c r="S142" s="250"/>
      <c r="T142" s="25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2" t="s">
        <v>188</v>
      </c>
      <c r="AU142" s="252" t="s">
        <v>82</v>
      </c>
      <c r="AV142" s="13" t="s">
        <v>80</v>
      </c>
      <c r="AW142" s="13" t="s">
        <v>30</v>
      </c>
      <c r="AX142" s="13" t="s">
        <v>73</v>
      </c>
      <c r="AY142" s="252" t="s">
        <v>129</v>
      </c>
    </row>
    <row r="143" spans="1:51" s="14" customFormat="1" ht="12">
      <c r="A143" s="14"/>
      <c r="B143" s="253"/>
      <c r="C143" s="254"/>
      <c r="D143" s="234" t="s">
        <v>188</v>
      </c>
      <c r="E143" s="255" t="s">
        <v>1</v>
      </c>
      <c r="F143" s="256" t="s">
        <v>2176</v>
      </c>
      <c r="G143" s="254"/>
      <c r="H143" s="257">
        <v>27.468</v>
      </c>
      <c r="I143" s="258"/>
      <c r="J143" s="254"/>
      <c r="K143" s="254"/>
      <c r="L143" s="259"/>
      <c r="M143" s="260"/>
      <c r="N143" s="261"/>
      <c r="O143" s="261"/>
      <c r="P143" s="261"/>
      <c r="Q143" s="261"/>
      <c r="R143" s="261"/>
      <c r="S143" s="261"/>
      <c r="T143" s="26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3" t="s">
        <v>188</v>
      </c>
      <c r="AU143" s="263" t="s">
        <v>82</v>
      </c>
      <c r="AV143" s="14" t="s">
        <v>82</v>
      </c>
      <c r="AW143" s="14" t="s">
        <v>30</v>
      </c>
      <c r="AX143" s="14" t="s">
        <v>73</v>
      </c>
      <c r="AY143" s="263" t="s">
        <v>129</v>
      </c>
    </row>
    <row r="144" spans="1:51" s="15" customFormat="1" ht="12">
      <c r="A144" s="15"/>
      <c r="B144" s="264"/>
      <c r="C144" s="265"/>
      <c r="D144" s="234" t="s">
        <v>188</v>
      </c>
      <c r="E144" s="266" t="s">
        <v>1</v>
      </c>
      <c r="F144" s="267" t="s">
        <v>197</v>
      </c>
      <c r="G144" s="265"/>
      <c r="H144" s="268">
        <v>27.468</v>
      </c>
      <c r="I144" s="269"/>
      <c r="J144" s="265"/>
      <c r="K144" s="265"/>
      <c r="L144" s="270"/>
      <c r="M144" s="271"/>
      <c r="N144" s="272"/>
      <c r="O144" s="272"/>
      <c r="P144" s="272"/>
      <c r="Q144" s="272"/>
      <c r="R144" s="272"/>
      <c r="S144" s="272"/>
      <c r="T144" s="27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4" t="s">
        <v>188</v>
      </c>
      <c r="AU144" s="274" t="s">
        <v>82</v>
      </c>
      <c r="AV144" s="15" t="s">
        <v>136</v>
      </c>
      <c r="AW144" s="15" t="s">
        <v>30</v>
      </c>
      <c r="AX144" s="15" t="s">
        <v>80</v>
      </c>
      <c r="AY144" s="274" t="s">
        <v>129</v>
      </c>
    </row>
    <row r="145" spans="1:65" s="2" customFormat="1" ht="37.8" customHeight="1">
      <c r="A145" s="39"/>
      <c r="B145" s="40"/>
      <c r="C145" s="220" t="s">
        <v>141</v>
      </c>
      <c r="D145" s="220" t="s">
        <v>132</v>
      </c>
      <c r="E145" s="221" t="s">
        <v>2177</v>
      </c>
      <c r="F145" s="222" t="s">
        <v>2178</v>
      </c>
      <c r="G145" s="223" t="s">
        <v>187</v>
      </c>
      <c r="H145" s="224">
        <v>124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38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136</v>
      </c>
      <c r="AT145" s="232" t="s">
        <v>132</v>
      </c>
      <c r="AU145" s="232" t="s">
        <v>82</v>
      </c>
      <c r="AY145" s="18" t="s">
        <v>129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80</v>
      </c>
      <c r="BK145" s="233">
        <f>ROUND(I145*H145,2)</f>
        <v>0</v>
      </c>
      <c r="BL145" s="18" t="s">
        <v>136</v>
      </c>
      <c r="BM145" s="232" t="s">
        <v>144</v>
      </c>
    </row>
    <row r="146" spans="1:47" s="2" customFormat="1" ht="12">
      <c r="A146" s="39"/>
      <c r="B146" s="40"/>
      <c r="C146" s="41"/>
      <c r="D146" s="234" t="s">
        <v>137</v>
      </c>
      <c r="E146" s="41"/>
      <c r="F146" s="235" t="s">
        <v>2178</v>
      </c>
      <c r="G146" s="41"/>
      <c r="H146" s="41"/>
      <c r="I146" s="236"/>
      <c r="J146" s="41"/>
      <c r="K146" s="41"/>
      <c r="L146" s="45"/>
      <c r="M146" s="237"/>
      <c r="N146" s="23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137</v>
      </c>
      <c r="AU146" s="18" t="s">
        <v>82</v>
      </c>
    </row>
    <row r="147" spans="1:51" s="13" customFormat="1" ht="12">
      <c r="A147" s="13"/>
      <c r="B147" s="243"/>
      <c r="C147" s="244"/>
      <c r="D147" s="234" t="s">
        <v>188</v>
      </c>
      <c r="E147" s="245" t="s">
        <v>1</v>
      </c>
      <c r="F147" s="246" t="s">
        <v>2171</v>
      </c>
      <c r="G147" s="244"/>
      <c r="H147" s="245" t="s">
        <v>1</v>
      </c>
      <c r="I147" s="247"/>
      <c r="J147" s="244"/>
      <c r="K147" s="244"/>
      <c r="L147" s="248"/>
      <c r="M147" s="249"/>
      <c r="N147" s="250"/>
      <c r="O147" s="250"/>
      <c r="P147" s="250"/>
      <c r="Q147" s="250"/>
      <c r="R147" s="250"/>
      <c r="S147" s="250"/>
      <c r="T147" s="25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2" t="s">
        <v>188</v>
      </c>
      <c r="AU147" s="252" t="s">
        <v>82</v>
      </c>
      <c r="AV147" s="13" t="s">
        <v>80</v>
      </c>
      <c r="AW147" s="13" t="s">
        <v>30</v>
      </c>
      <c r="AX147" s="13" t="s">
        <v>73</v>
      </c>
      <c r="AY147" s="252" t="s">
        <v>129</v>
      </c>
    </row>
    <row r="148" spans="1:51" s="14" customFormat="1" ht="12">
      <c r="A148" s="14"/>
      <c r="B148" s="253"/>
      <c r="C148" s="254"/>
      <c r="D148" s="234" t="s">
        <v>188</v>
      </c>
      <c r="E148" s="255" t="s">
        <v>1</v>
      </c>
      <c r="F148" s="256" t="s">
        <v>2179</v>
      </c>
      <c r="G148" s="254"/>
      <c r="H148" s="257">
        <v>124</v>
      </c>
      <c r="I148" s="258"/>
      <c r="J148" s="254"/>
      <c r="K148" s="254"/>
      <c r="L148" s="259"/>
      <c r="M148" s="260"/>
      <c r="N148" s="261"/>
      <c r="O148" s="261"/>
      <c r="P148" s="261"/>
      <c r="Q148" s="261"/>
      <c r="R148" s="261"/>
      <c r="S148" s="261"/>
      <c r="T148" s="26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3" t="s">
        <v>188</v>
      </c>
      <c r="AU148" s="263" t="s">
        <v>82</v>
      </c>
      <c r="AV148" s="14" t="s">
        <v>82</v>
      </c>
      <c r="AW148" s="14" t="s">
        <v>30</v>
      </c>
      <c r="AX148" s="14" t="s">
        <v>73</v>
      </c>
      <c r="AY148" s="263" t="s">
        <v>129</v>
      </c>
    </row>
    <row r="149" spans="1:51" s="15" customFormat="1" ht="12">
      <c r="A149" s="15"/>
      <c r="B149" s="264"/>
      <c r="C149" s="265"/>
      <c r="D149" s="234" t="s">
        <v>188</v>
      </c>
      <c r="E149" s="266" t="s">
        <v>1</v>
      </c>
      <c r="F149" s="267" t="s">
        <v>197</v>
      </c>
      <c r="G149" s="265"/>
      <c r="H149" s="268">
        <v>124</v>
      </c>
      <c r="I149" s="269"/>
      <c r="J149" s="265"/>
      <c r="K149" s="265"/>
      <c r="L149" s="270"/>
      <c r="M149" s="271"/>
      <c r="N149" s="272"/>
      <c r="O149" s="272"/>
      <c r="P149" s="272"/>
      <c r="Q149" s="272"/>
      <c r="R149" s="272"/>
      <c r="S149" s="272"/>
      <c r="T149" s="27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4" t="s">
        <v>188</v>
      </c>
      <c r="AU149" s="274" t="s">
        <v>82</v>
      </c>
      <c r="AV149" s="15" t="s">
        <v>136</v>
      </c>
      <c r="AW149" s="15" t="s">
        <v>30</v>
      </c>
      <c r="AX149" s="15" t="s">
        <v>80</v>
      </c>
      <c r="AY149" s="274" t="s">
        <v>129</v>
      </c>
    </row>
    <row r="150" spans="1:65" s="2" customFormat="1" ht="37.8" customHeight="1">
      <c r="A150" s="39"/>
      <c r="B150" s="40"/>
      <c r="C150" s="220" t="s">
        <v>136</v>
      </c>
      <c r="D150" s="220" t="s">
        <v>132</v>
      </c>
      <c r="E150" s="221" t="s">
        <v>2180</v>
      </c>
      <c r="F150" s="222" t="s">
        <v>2181</v>
      </c>
      <c r="G150" s="223" t="s">
        <v>187</v>
      </c>
      <c r="H150" s="224">
        <v>124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136</v>
      </c>
      <c r="AT150" s="232" t="s">
        <v>132</v>
      </c>
      <c r="AU150" s="232" t="s">
        <v>82</v>
      </c>
      <c r="AY150" s="18" t="s">
        <v>129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80</v>
      </c>
      <c r="BK150" s="233">
        <f>ROUND(I150*H150,2)</f>
        <v>0</v>
      </c>
      <c r="BL150" s="18" t="s">
        <v>136</v>
      </c>
      <c r="BM150" s="232" t="s">
        <v>147</v>
      </c>
    </row>
    <row r="151" spans="1:47" s="2" customFormat="1" ht="12">
      <c r="A151" s="39"/>
      <c r="B151" s="40"/>
      <c r="C151" s="41"/>
      <c r="D151" s="234" t="s">
        <v>137</v>
      </c>
      <c r="E151" s="41"/>
      <c r="F151" s="235" t="s">
        <v>2181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137</v>
      </c>
      <c r="AU151" s="18" t="s">
        <v>82</v>
      </c>
    </row>
    <row r="152" spans="1:65" s="2" customFormat="1" ht="55.5" customHeight="1">
      <c r="A152" s="39"/>
      <c r="B152" s="40"/>
      <c r="C152" s="220" t="s">
        <v>128</v>
      </c>
      <c r="D152" s="220" t="s">
        <v>132</v>
      </c>
      <c r="E152" s="221" t="s">
        <v>2182</v>
      </c>
      <c r="F152" s="222" t="s">
        <v>2183</v>
      </c>
      <c r="G152" s="223" t="s">
        <v>270</v>
      </c>
      <c r="H152" s="224">
        <v>12.589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38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136</v>
      </c>
      <c r="AT152" s="232" t="s">
        <v>132</v>
      </c>
      <c r="AU152" s="232" t="s">
        <v>82</v>
      </c>
      <c r="AY152" s="18" t="s">
        <v>129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80</v>
      </c>
      <c r="BK152" s="233">
        <f>ROUND(I152*H152,2)</f>
        <v>0</v>
      </c>
      <c r="BL152" s="18" t="s">
        <v>136</v>
      </c>
      <c r="BM152" s="232" t="s">
        <v>152</v>
      </c>
    </row>
    <row r="153" spans="1:47" s="2" customFormat="1" ht="12">
      <c r="A153" s="39"/>
      <c r="B153" s="40"/>
      <c r="C153" s="41"/>
      <c r="D153" s="234" t="s">
        <v>137</v>
      </c>
      <c r="E153" s="41"/>
      <c r="F153" s="235" t="s">
        <v>2183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137</v>
      </c>
      <c r="AU153" s="18" t="s">
        <v>82</v>
      </c>
    </row>
    <row r="154" spans="1:51" s="14" customFormat="1" ht="12">
      <c r="A154" s="14"/>
      <c r="B154" s="253"/>
      <c r="C154" s="254"/>
      <c r="D154" s="234" t="s">
        <v>188</v>
      </c>
      <c r="E154" s="255" t="s">
        <v>1</v>
      </c>
      <c r="F154" s="256" t="s">
        <v>2184</v>
      </c>
      <c r="G154" s="254"/>
      <c r="H154" s="257">
        <v>12.589</v>
      </c>
      <c r="I154" s="258"/>
      <c r="J154" s="254"/>
      <c r="K154" s="254"/>
      <c r="L154" s="259"/>
      <c r="M154" s="260"/>
      <c r="N154" s="261"/>
      <c r="O154" s="261"/>
      <c r="P154" s="261"/>
      <c r="Q154" s="261"/>
      <c r="R154" s="261"/>
      <c r="S154" s="261"/>
      <c r="T154" s="26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3" t="s">
        <v>188</v>
      </c>
      <c r="AU154" s="263" t="s">
        <v>82</v>
      </c>
      <c r="AV154" s="14" t="s">
        <v>82</v>
      </c>
      <c r="AW154" s="14" t="s">
        <v>30</v>
      </c>
      <c r="AX154" s="14" t="s">
        <v>73</v>
      </c>
      <c r="AY154" s="263" t="s">
        <v>129</v>
      </c>
    </row>
    <row r="155" spans="1:51" s="15" customFormat="1" ht="12">
      <c r="A155" s="15"/>
      <c r="B155" s="264"/>
      <c r="C155" s="265"/>
      <c r="D155" s="234" t="s">
        <v>188</v>
      </c>
      <c r="E155" s="266" t="s">
        <v>1</v>
      </c>
      <c r="F155" s="267" t="s">
        <v>197</v>
      </c>
      <c r="G155" s="265"/>
      <c r="H155" s="268">
        <v>12.589</v>
      </c>
      <c r="I155" s="269"/>
      <c r="J155" s="265"/>
      <c r="K155" s="265"/>
      <c r="L155" s="270"/>
      <c r="M155" s="271"/>
      <c r="N155" s="272"/>
      <c r="O155" s="272"/>
      <c r="P155" s="272"/>
      <c r="Q155" s="272"/>
      <c r="R155" s="272"/>
      <c r="S155" s="272"/>
      <c r="T155" s="273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4" t="s">
        <v>188</v>
      </c>
      <c r="AU155" s="274" t="s">
        <v>82</v>
      </c>
      <c r="AV155" s="15" t="s">
        <v>136</v>
      </c>
      <c r="AW155" s="15" t="s">
        <v>30</v>
      </c>
      <c r="AX155" s="15" t="s">
        <v>80</v>
      </c>
      <c r="AY155" s="274" t="s">
        <v>129</v>
      </c>
    </row>
    <row r="156" spans="1:65" s="2" customFormat="1" ht="62.7" customHeight="1">
      <c r="A156" s="39"/>
      <c r="B156" s="40"/>
      <c r="C156" s="220" t="s">
        <v>144</v>
      </c>
      <c r="D156" s="220" t="s">
        <v>132</v>
      </c>
      <c r="E156" s="221" t="s">
        <v>2185</v>
      </c>
      <c r="F156" s="222" t="s">
        <v>2186</v>
      </c>
      <c r="G156" s="223" t="s">
        <v>270</v>
      </c>
      <c r="H156" s="224">
        <v>37.767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136</v>
      </c>
      <c r="AT156" s="232" t="s">
        <v>132</v>
      </c>
      <c r="AU156" s="232" t="s">
        <v>82</v>
      </c>
      <c r="AY156" s="18" t="s">
        <v>129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80</v>
      </c>
      <c r="BK156" s="233">
        <f>ROUND(I156*H156,2)</f>
        <v>0</v>
      </c>
      <c r="BL156" s="18" t="s">
        <v>136</v>
      </c>
      <c r="BM156" s="232" t="s">
        <v>157</v>
      </c>
    </row>
    <row r="157" spans="1:47" s="2" customFormat="1" ht="12">
      <c r="A157" s="39"/>
      <c r="B157" s="40"/>
      <c r="C157" s="41"/>
      <c r="D157" s="234" t="s">
        <v>137</v>
      </c>
      <c r="E157" s="41"/>
      <c r="F157" s="235" t="s">
        <v>2186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137</v>
      </c>
      <c r="AU157" s="18" t="s">
        <v>82</v>
      </c>
    </row>
    <row r="158" spans="1:51" s="14" customFormat="1" ht="12">
      <c r="A158" s="14"/>
      <c r="B158" s="253"/>
      <c r="C158" s="254"/>
      <c r="D158" s="234" t="s">
        <v>188</v>
      </c>
      <c r="E158" s="255" t="s">
        <v>1</v>
      </c>
      <c r="F158" s="256" t="s">
        <v>2187</v>
      </c>
      <c r="G158" s="254"/>
      <c r="H158" s="257">
        <v>37.767</v>
      </c>
      <c r="I158" s="258"/>
      <c r="J158" s="254"/>
      <c r="K158" s="254"/>
      <c r="L158" s="259"/>
      <c r="M158" s="260"/>
      <c r="N158" s="261"/>
      <c r="O158" s="261"/>
      <c r="P158" s="261"/>
      <c r="Q158" s="261"/>
      <c r="R158" s="261"/>
      <c r="S158" s="261"/>
      <c r="T158" s="26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3" t="s">
        <v>188</v>
      </c>
      <c r="AU158" s="263" t="s">
        <v>82</v>
      </c>
      <c r="AV158" s="14" t="s">
        <v>82</v>
      </c>
      <c r="AW158" s="14" t="s">
        <v>30</v>
      </c>
      <c r="AX158" s="14" t="s">
        <v>73</v>
      </c>
      <c r="AY158" s="263" t="s">
        <v>129</v>
      </c>
    </row>
    <row r="159" spans="1:51" s="15" customFormat="1" ht="12">
      <c r="A159" s="15"/>
      <c r="B159" s="264"/>
      <c r="C159" s="265"/>
      <c r="D159" s="234" t="s">
        <v>188</v>
      </c>
      <c r="E159" s="266" t="s">
        <v>1</v>
      </c>
      <c r="F159" s="267" t="s">
        <v>197</v>
      </c>
      <c r="G159" s="265"/>
      <c r="H159" s="268">
        <v>37.767</v>
      </c>
      <c r="I159" s="269"/>
      <c r="J159" s="265"/>
      <c r="K159" s="265"/>
      <c r="L159" s="270"/>
      <c r="M159" s="271"/>
      <c r="N159" s="272"/>
      <c r="O159" s="272"/>
      <c r="P159" s="272"/>
      <c r="Q159" s="272"/>
      <c r="R159" s="272"/>
      <c r="S159" s="272"/>
      <c r="T159" s="273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74" t="s">
        <v>188</v>
      </c>
      <c r="AU159" s="274" t="s">
        <v>82</v>
      </c>
      <c r="AV159" s="15" t="s">
        <v>136</v>
      </c>
      <c r="AW159" s="15" t="s">
        <v>30</v>
      </c>
      <c r="AX159" s="15" t="s">
        <v>80</v>
      </c>
      <c r="AY159" s="274" t="s">
        <v>129</v>
      </c>
    </row>
    <row r="160" spans="1:65" s="2" customFormat="1" ht="37.8" customHeight="1">
      <c r="A160" s="39"/>
      <c r="B160" s="40"/>
      <c r="C160" s="220" t="s">
        <v>158</v>
      </c>
      <c r="D160" s="220" t="s">
        <v>132</v>
      </c>
      <c r="E160" s="221" t="s">
        <v>2188</v>
      </c>
      <c r="F160" s="222" t="s">
        <v>2189</v>
      </c>
      <c r="G160" s="223" t="s">
        <v>270</v>
      </c>
      <c r="H160" s="224">
        <v>12.589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38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136</v>
      </c>
      <c r="AT160" s="232" t="s">
        <v>132</v>
      </c>
      <c r="AU160" s="232" t="s">
        <v>82</v>
      </c>
      <c r="AY160" s="18" t="s">
        <v>129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80</v>
      </c>
      <c r="BK160" s="233">
        <f>ROUND(I160*H160,2)</f>
        <v>0</v>
      </c>
      <c r="BL160" s="18" t="s">
        <v>136</v>
      </c>
      <c r="BM160" s="232" t="s">
        <v>161</v>
      </c>
    </row>
    <row r="161" spans="1:47" s="2" customFormat="1" ht="12">
      <c r="A161" s="39"/>
      <c r="B161" s="40"/>
      <c r="C161" s="41"/>
      <c r="D161" s="234" t="s">
        <v>137</v>
      </c>
      <c r="E161" s="41"/>
      <c r="F161" s="235" t="s">
        <v>2189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137</v>
      </c>
      <c r="AU161" s="18" t="s">
        <v>82</v>
      </c>
    </row>
    <row r="162" spans="1:65" s="2" customFormat="1" ht="44.25" customHeight="1">
      <c r="A162" s="39"/>
      <c r="B162" s="40"/>
      <c r="C162" s="220" t="s">
        <v>147</v>
      </c>
      <c r="D162" s="220" t="s">
        <v>132</v>
      </c>
      <c r="E162" s="221" t="s">
        <v>2190</v>
      </c>
      <c r="F162" s="222" t="s">
        <v>2191</v>
      </c>
      <c r="G162" s="223" t="s">
        <v>270</v>
      </c>
      <c r="H162" s="224">
        <v>18.6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38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136</v>
      </c>
      <c r="AT162" s="232" t="s">
        <v>132</v>
      </c>
      <c r="AU162" s="232" t="s">
        <v>82</v>
      </c>
      <c r="AY162" s="18" t="s">
        <v>129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80</v>
      </c>
      <c r="BK162" s="233">
        <f>ROUND(I162*H162,2)</f>
        <v>0</v>
      </c>
      <c r="BL162" s="18" t="s">
        <v>136</v>
      </c>
      <c r="BM162" s="232" t="s">
        <v>248</v>
      </c>
    </row>
    <row r="163" spans="1:47" s="2" customFormat="1" ht="12">
      <c r="A163" s="39"/>
      <c r="B163" s="40"/>
      <c r="C163" s="41"/>
      <c r="D163" s="234" t="s">
        <v>137</v>
      </c>
      <c r="E163" s="41"/>
      <c r="F163" s="235" t="s">
        <v>2191</v>
      </c>
      <c r="G163" s="41"/>
      <c r="H163" s="41"/>
      <c r="I163" s="236"/>
      <c r="J163" s="41"/>
      <c r="K163" s="41"/>
      <c r="L163" s="45"/>
      <c r="M163" s="237"/>
      <c r="N163" s="23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137</v>
      </c>
      <c r="AU163" s="18" t="s">
        <v>82</v>
      </c>
    </row>
    <row r="164" spans="1:51" s="14" customFormat="1" ht="12">
      <c r="A164" s="14"/>
      <c r="B164" s="253"/>
      <c r="C164" s="254"/>
      <c r="D164" s="234" t="s">
        <v>188</v>
      </c>
      <c r="E164" s="255" t="s">
        <v>1</v>
      </c>
      <c r="F164" s="256" t="s">
        <v>2192</v>
      </c>
      <c r="G164" s="254"/>
      <c r="H164" s="257">
        <v>18.6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3" t="s">
        <v>188</v>
      </c>
      <c r="AU164" s="263" t="s">
        <v>82</v>
      </c>
      <c r="AV164" s="14" t="s">
        <v>82</v>
      </c>
      <c r="AW164" s="14" t="s">
        <v>30</v>
      </c>
      <c r="AX164" s="14" t="s">
        <v>73</v>
      </c>
      <c r="AY164" s="263" t="s">
        <v>129</v>
      </c>
    </row>
    <row r="165" spans="1:51" s="15" customFormat="1" ht="12">
      <c r="A165" s="15"/>
      <c r="B165" s="264"/>
      <c r="C165" s="265"/>
      <c r="D165" s="234" t="s">
        <v>188</v>
      </c>
      <c r="E165" s="266" t="s">
        <v>1</v>
      </c>
      <c r="F165" s="267" t="s">
        <v>197</v>
      </c>
      <c r="G165" s="265"/>
      <c r="H165" s="268">
        <v>18.6</v>
      </c>
      <c r="I165" s="269"/>
      <c r="J165" s="265"/>
      <c r="K165" s="265"/>
      <c r="L165" s="270"/>
      <c r="M165" s="271"/>
      <c r="N165" s="272"/>
      <c r="O165" s="272"/>
      <c r="P165" s="272"/>
      <c r="Q165" s="272"/>
      <c r="R165" s="272"/>
      <c r="S165" s="272"/>
      <c r="T165" s="27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4" t="s">
        <v>188</v>
      </c>
      <c r="AU165" s="274" t="s">
        <v>82</v>
      </c>
      <c r="AV165" s="15" t="s">
        <v>136</v>
      </c>
      <c r="AW165" s="15" t="s">
        <v>30</v>
      </c>
      <c r="AX165" s="15" t="s">
        <v>80</v>
      </c>
      <c r="AY165" s="274" t="s">
        <v>129</v>
      </c>
    </row>
    <row r="166" spans="1:65" s="2" customFormat="1" ht="62.7" customHeight="1">
      <c r="A166" s="39"/>
      <c r="B166" s="40"/>
      <c r="C166" s="220" t="s">
        <v>251</v>
      </c>
      <c r="D166" s="220" t="s">
        <v>132</v>
      </c>
      <c r="E166" s="221" t="s">
        <v>2193</v>
      </c>
      <c r="F166" s="222" t="s">
        <v>2194</v>
      </c>
      <c r="G166" s="223" t="s">
        <v>270</v>
      </c>
      <c r="H166" s="224">
        <v>31.189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136</v>
      </c>
      <c r="AT166" s="232" t="s">
        <v>132</v>
      </c>
      <c r="AU166" s="232" t="s">
        <v>82</v>
      </c>
      <c r="AY166" s="18" t="s">
        <v>129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80</v>
      </c>
      <c r="BK166" s="233">
        <f>ROUND(I166*H166,2)</f>
        <v>0</v>
      </c>
      <c r="BL166" s="18" t="s">
        <v>136</v>
      </c>
      <c r="BM166" s="232" t="s">
        <v>254</v>
      </c>
    </row>
    <row r="167" spans="1:47" s="2" customFormat="1" ht="12">
      <c r="A167" s="39"/>
      <c r="B167" s="40"/>
      <c r="C167" s="41"/>
      <c r="D167" s="234" t="s">
        <v>137</v>
      </c>
      <c r="E167" s="41"/>
      <c r="F167" s="235" t="s">
        <v>2194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137</v>
      </c>
      <c r="AU167" s="18" t="s">
        <v>82</v>
      </c>
    </row>
    <row r="168" spans="1:51" s="14" customFormat="1" ht="12">
      <c r="A168" s="14"/>
      <c r="B168" s="253"/>
      <c r="C168" s="254"/>
      <c r="D168" s="234" t="s">
        <v>188</v>
      </c>
      <c r="E168" s="255" t="s">
        <v>1</v>
      </c>
      <c r="F168" s="256" t="s">
        <v>2195</v>
      </c>
      <c r="G168" s="254"/>
      <c r="H168" s="257">
        <v>31.189</v>
      </c>
      <c r="I168" s="258"/>
      <c r="J168" s="254"/>
      <c r="K168" s="254"/>
      <c r="L168" s="259"/>
      <c r="M168" s="260"/>
      <c r="N168" s="261"/>
      <c r="O168" s="261"/>
      <c r="P168" s="261"/>
      <c r="Q168" s="261"/>
      <c r="R168" s="261"/>
      <c r="S168" s="261"/>
      <c r="T168" s="26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3" t="s">
        <v>188</v>
      </c>
      <c r="AU168" s="263" t="s">
        <v>82</v>
      </c>
      <c r="AV168" s="14" t="s">
        <v>82</v>
      </c>
      <c r="AW168" s="14" t="s">
        <v>30</v>
      </c>
      <c r="AX168" s="14" t="s">
        <v>73</v>
      </c>
      <c r="AY168" s="263" t="s">
        <v>129</v>
      </c>
    </row>
    <row r="169" spans="1:51" s="15" customFormat="1" ht="12">
      <c r="A169" s="15"/>
      <c r="B169" s="264"/>
      <c r="C169" s="265"/>
      <c r="D169" s="234" t="s">
        <v>188</v>
      </c>
      <c r="E169" s="266" t="s">
        <v>1</v>
      </c>
      <c r="F169" s="267" t="s">
        <v>197</v>
      </c>
      <c r="G169" s="265"/>
      <c r="H169" s="268">
        <v>31.189</v>
      </c>
      <c r="I169" s="269"/>
      <c r="J169" s="265"/>
      <c r="K169" s="265"/>
      <c r="L169" s="270"/>
      <c r="M169" s="271"/>
      <c r="N169" s="272"/>
      <c r="O169" s="272"/>
      <c r="P169" s="272"/>
      <c r="Q169" s="272"/>
      <c r="R169" s="272"/>
      <c r="S169" s="272"/>
      <c r="T169" s="273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4" t="s">
        <v>188</v>
      </c>
      <c r="AU169" s="274" t="s">
        <v>82</v>
      </c>
      <c r="AV169" s="15" t="s">
        <v>136</v>
      </c>
      <c r="AW169" s="15" t="s">
        <v>30</v>
      </c>
      <c r="AX169" s="15" t="s">
        <v>80</v>
      </c>
      <c r="AY169" s="274" t="s">
        <v>129</v>
      </c>
    </row>
    <row r="170" spans="1:65" s="2" customFormat="1" ht="37.8" customHeight="1">
      <c r="A170" s="39"/>
      <c r="B170" s="40"/>
      <c r="C170" s="220" t="s">
        <v>152</v>
      </c>
      <c r="D170" s="220" t="s">
        <v>132</v>
      </c>
      <c r="E170" s="221" t="s">
        <v>2196</v>
      </c>
      <c r="F170" s="222" t="s">
        <v>2197</v>
      </c>
      <c r="G170" s="223" t="s">
        <v>270</v>
      </c>
      <c r="H170" s="224">
        <v>31.189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136</v>
      </c>
      <c r="AT170" s="232" t="s">
        <v>132</v>
      </c>
      <c r="AU170" s="232" t="s">
        <v>82</v>
      </c>
      <c r="AY170" s="18" t="s">
        <v>129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80</v>
      </c>
      <c r="BK170" s="233">
        <f>ROUND(I170*H170,2)</f>
        <v>0</v>
      </c>
      <c r="BL170" s="18" t="s">
        <v>136</v>
      </c>
      <c r="BM170" s="232" t="s">
        <v>257</v>
      </c>
    </row>
    <row r="171" spans="1:47" s="2" customFormat="1" ht="12">
      <c r="A171" s="39"/>
      <c r="B171" s="40"/>
      <c r="C171" s="41"/>
      <c r="D171" s="234" t="s">
        <v>137</v>
      </c>
      <c r="E171" s="41"/>
      <c r="F171" s="235" t="s">
        <v>2197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137</v>
      </c>
      <c r="AU171" s="18" t="s">
        <v>82</v>
      </c>
    </row>
    <row r="172" spans="1:65" s="2" customFormat="1" ht="44.25" customHeight="1">
      <c r="A172" s="39"/>
      <c r="B172" s="40"/>
      <c r="C172" s="220" t="s">
        <v>260</v>
      </c>
      <c r="D172" s="220" t="s">
        <v>132</v>
      </c>
      <c r="E172" s="221" t="s">
        <v>2198</v>
      </c>
      <c r="F172" s="222" t="s">
        <v>2199</v>
      </c>
      <c r="G172" s="223" t="s">
        <v>296</v>
      </c>
      <c r="H172" s="224">
        <v>56.14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136</v>
      </c>
      <c r="AT172" s="232" t="s">
        <v>132</v>
      </c>
      <c r="AU172" s="232" t="s">
        <v>82</v>
      </c>
      <c r="AY172" s="18" t="s">
        <v>129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80</v>
      </c>
      <c r="BK172" s="233">
        <f>ROUND(I172*H172,2)</f>
        <v>0</v>
      </c>
      <c r="BL172" s="18" t="s">
        <v>136</v>
      </c>
      <c r="BM172" s="232" t="s">
        <v>263</v>
      </c>
    </row>
    <row r="173" spans="1:47" s="2" customFormat="1" ht="12">
      <c r="A173" s="39"/>
      <c r="B173" s="40"/>
      <c r="C173" s="41"/>
      <c r="D173" s="234" t="s">
        <v>137</v>
      </c>
      <c r="E173" s="41"/>
      <c r="F173" s="235" t="s">
        <v>2199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137</v>
      </c>
      <c r="AU173" s="18" t="s">
        <v>82</v>
      </c>
    </row>
    <row r="174" spans="1:51" s="14" customFormat="1" ht="12">
      <c r="A174" s="14"/>
      <c r="B174" s="253"/>
      <c r="C174" s="254"/>
      <c r="D174" s="234" t="s">
        <v>188</v>
      </c>
      <c r="E174" s="255" t="s">
        <v>1</v>
      </c>
      <c r="F174" s="256" t="s">
        <v>2200</v>
      </c>
      <c r="G174" s="254"/>
      <c r="H174" s="257">
        <v>56.14</v>
      </c>
      <c r="I174" s="258"/>
      <c r="J174" s="254"/>
      <c r="K174" s="254"/>
      <c r="L174" s="259"/>
      <c r="M174" s="260"/>
      <c r="N174" s="261"/>
      <c r="O174" s="261"/>
      <c r="P174" s="261"/>
      <c r="Q174" s="261"/>
      <c r="R174" s="261"/>
      <c r="S174" s="261"/>
      <c r="T174" s="26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3" t="s">
        <v>188</v>
      </c>
      <c r="AU174" s="263" t="s">
        <v>82</v>
      </c>
      <c r="AV174" s="14" t="s">
        <v>82</v>
      </c>
      <c r="AW174" s="14" t="s">
        <v>30</v>
      </c>
      <c r="AX174" s="14" t="s">
        <v>73</v>
      </c>
      <c r="AY174" s="263" t="s">
        <v>129</v>
      </c>
    </row>
    <row r="175" spans="1:51" s="15" customFormat="1" ht="12">
      <c r="A175" s="15"/>
      <c r="B175" s="264"/>
      <c r="C175" s="265"/>
      <c r="D175" s="234" t="s">
        <v>188</v>
      </c>
      <c r="E175" s="266" t="s">
        <v>1</v>
      </c>
      <c r="F175" s="267" t="s">
        <v>197</v>
      </c>
      <c r="G175" s="265"/>
      <c r="H175" s="268">
        <v>56.14</v>
      </c>
      <c r="I175" s="269"/>
      <c r="J175" s="265"/>
      <c r="K175" s="265"/>
      <c r="L175" s="270"/>
      <c r="M175" s="271"/>
      <c r="N175" s="272"/>
      <c r="O175" s="272"/>
      <c r="P175" s="272"/>
      <c r="Q175" s="272"/>
      <c r="R175" s="272"/>
      <c r="S175" s="272"/>
      <c r="T175" s="27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4" t="s">
        <v>188</v>
      </c>
      <c r="AU175" s="274" t="s">
        <v>82</v>
      </c>
      <c r="AV175" s="15" t="s">
        <v>136</v>
      </c>
      <c r="AW175" s="15" t="s">
        <v>30</v>
      </c>
      <c r="AX175" s="15" t="s">
        <v>80</v>
      </c>
      <c r="AY175" s="274" t="s">
        <v>129</v>
      </c>
    </row>
    <row r="176" spans="1:65" s="2" customFormat="1" ht="66.75" customHeight="1">
      <c r="A176" s="39"/>
      <c r="B176" s="40"/>
      <c r="C176" s="220" t="s">
        <v>157</v>
      </c>
      <c r="D176" s="220" t="s">
        <v>132</v>
      </c>
      <c r="E176" s="221" t="s">
        <v>2201</v>
      </c>
      <c r="F176" s="222" t="s">
        <v>2202</v>
      </c>
      <c r="G176" s="223" t="s">
        <v>270</v>
      </c>
      <c r="H176" s="224">
        <v>10.301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136</v>
      </c>
      <c r="AT176" s="232" t="s">
        <v>132</v>
      </c>
      <c r="AU176" s="232" t="s">
        <v>82</v>
      </c>
      <c r="AY176" s="18" t="s">
        <v>129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80</v>
      </c>
      <c r="BK176" s="233">
        <f>ROUND(I176*H176,2)</f>
        <v>0</v>
      </c>
      <c r="BL176" s="18" t="s">
        <v>136</v>
      </c>
      <c r="BM176" s="232" t="s">
        <v>271</v>
      </c>
    </row>
    <row r="177" spans="1:47" s="2" customFormat="1" ht="12">
      <c r="A177" s="39"/>
      <c r="B177" s="40"/>
      <c r="C177" s="41"/>
      <c r="D177" s="234" t="s">
        <v>137</v>
      </c>
      <c r="E177" s="41"/>
      <c r="F177" s="235" t="s">
        <v>2202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137</v>
      </c>
      <c r="AU177" s="18" t="s">
        <v>82</v>
      </c>
    </row>
    <row r="178" spans="1:51" s="13" customFormat="1" ht="12">
      <c r="A178" s="13"/>
      <c r="B178" s="243"/>
      <c r="C178" s="244"/>
      <c r="D178" s="234" t="s">
        <v>188</v>
      </c>
      <c r="E178" s="245" t="s">
        <v>1</v>
      </c>
      <c r="F178" s="246" t="s">
        <v>2203</v>
      </c>
      <c r="G178" s="244"/>
      <c r="H178" s="245" t="s">
        <v>1</v>
      </c>
      <c r="I178" s="247"/>
      <c r="J178" s="244"/>
      <c r="K178" s="244"/>
      <c r="L178" s="248"/>
      <c r="M178" s="249"/>
      <c r="N178" s="250"/>
      <c r="O178" s="250"/>
      <c r="P178" s="250"/>
      <c r="Q178" s="250"/>
      <c r="R178" s="250"/>
      <c r="S178" s="250"/>
      <c r="T178" s="25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2" t="s">
        <v>188</v>
      </c>
      <c r="AU178" s="252" t="s">
        <v>82</v>
      </c>
      <c r="AV178" s="13" t="s">
        <v>80</v>
      </c>
      <c r="AW178" s="13" t="s">
        <v>30</v>
      </c>
      <c r="AX178" s="13" t="s">
        <v>73</v>
      </c>
      <c r="AY178" s="252" t="s">
        <v>129</v>
      </c>
    </row>
    <row r="179" spans="1:51" s="14" customFormat="1" ht="12">
      <c r="A179" s="14"/>
      <c r="B179" s="253"/>
      <c r="C179" s="254"/>
      <c r="D179" s="234" t="s">
        <v>188</v>
      </c>
      <c r="E179" s="255" t="s">
        <v>1</v>
      </c>
      <c r="F179" s="256" t="s">
        <v>2204</v>
      </c>
      <c r="G179" s="254"/>
      <c r="H179" s="257">
        <v>10.301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3" t="s">
        <v>188</v>
      </c>
      <c r="AU179" s="263" t="s">
        <v>82</v>
      </c>
      <c r="AV179" s="14" t="s">
        <v>82</v>
      </c>
      <c r="AW179" s="14" t="s">
        <v>30</v>
      </c>
      <c r="AX179" s="14" t="s">
        <v>73</v>
      </c>
      <c r="AY179" s="263" t="s">
        <v>129</v>
      </c>
    </row>
    <row r="180" spans="1:51" s="15" customFormat="1" ht="12">
      <c r="A180" s="15"/>
      <c r="B180" s="264"/>
      <c r="C180" s="265"/>
      <c r="D180" s="234" t="s">
        <v>188</v>
      </c>
      <c r="E180" s="266" t="s">
        <v>1</v>
      </c>
      <c r="F180" s="267" t="s">
        <v>197</v>
      </c>
      <c r="G180" s="265"/>
      <c r="H180" s="268">
        <v>10.301</v>
      </c>
      <c r="I180" s="269"/>
      <c r="J180" s="265"/>
      <c r="K180" s="265"/>
      <c r="L180" s="270"/>
      <c r="M180" s="271"/>
      <c r="N180" s="272"/>
      <c r="O180" s="272"/>
      <c r="P180" s="272"/>
      <c r="Q180" s="272"/>
      <c r="R180" s="272"/>
      <c r="S180" s="272"/>
      <c r="T180" s="27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4" t="s">
        <v>188</v>
      </c>
      <c r="AU180" s="274" t="s">
        <v>82</v>
      </c>
      <c r="AV180" s="15" t="s">
        <v>136</v>
      </c>
      <c r="AW180" s="15" t="s">
        <v>30</v>
      </c>
      <c r="AX180" s="15" t="s">
        <v>80</v>
      </c>
      <c r="AY180" s="274" t="s">
        <v>129</v>
      </c>
    </row>
    <row r="181" spans="1:65" s="2" customFormat="1" ht="16.5" customHeight="1">
      <c r="A181" s="39"/>
      <c r="B181" s="40"/>
      <c r="C181" s="275" t="s">
        <v>408</v>
      </c>
      <c r="D181" s="275" t="s">
        <v>293</v>
      </c>
      <c r="E181" s="276" t="s">
        <v>2205</v>
      </c>
      <c r="F181" s="277" t="s">
        <v>2206</v>
      </c>
      <c r="G181" s="278" t="s">
        <v>296</v>
      </c>
      <c r="H181" s="279">
        <v>20.602</v>
      </c>
      <c r="I181" s="280"/>
      <c r="J181" s="281">
        <f>ROUND(I181*H181,2)</f>
        <v>0</v>
      </c>
      <c r="K181" s="282"/>
      <c r="L181" s="283"/>
      <c r="M181" s="284" t="s">
        <v>1</v>
      </c>
      <c r="N181" s="285" t="s">
        <v>38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147</v>
      </c>
      <c r="AT181" s="232" t="s">
        <v>293</v>
      </c>
      <c r="AU181" s="232" t="s">
        <v>82</v>
      </c>
      <c r="AY181" s="18" t="s">
        <v>129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80</v>
      </c>
      <c r="BK181" s="233">
        <f>ROUND(I181*H181,2)</f>
        <v>0</v>
      </c>
      <c r="BL181" s="18" t="s">
        <v>136</v>
      </c>
      <c r="BM181" s="232" t="s">
        <v>279</v>
      </c>
    </row>
    <row r="182" spans="1:47" s="2" customFormat="1" ht="12">
      <c r="A182" s="39"/>
      <c r="B182" s="40"/>
      <c r="C182" s="41"/>
      <c r="D182" s="234" t="s">
        <v>137</v>
      </c>
      <c r="E182" s="41"/>
      <c r="F182" s="235" t="s">
        <v>2206</v>
      </c>
      <c r="G182" s="41"/>
      <c r="H182" s="41"/>
      <c r="I182" s="236"/>
      <c r="J182" s="41"/>
      <c r="K182" s="41"/>
      <c r="L182" s="45"/>
      <c r="M182" s="237"/>
      <c r="N182" s="23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137</v>
      </c>
      <c r="AU182" s="18" t="s">
        <v>82</v>
      </c>
    </row>
    <row r="183" spans="1:51" s="14" customFormat="1" ht="12">
      <c r="A183" s="14"/>
      <c r="B183" s="253"/>
      <c r="C183" s="254"/>
      <c r="D183" s="234" t="s">
        <v>188</v>
      </c>
      <c r="E183" s="255" t="s">
        <v>1</v>
      </c>
      <c r="F183" s="256" t="s">
        <v>2207</v>
      </c>
      <c r="G183" s="254"/>
      <c r="H183" s="257">
        <v>20.602</v>
      </c>
      <c r="I183" s="258"/>
      <c r="J183" s="254"/>
      <c r="K183" s="254"/>
      <c r="L183" s="259"/>
      <c r="M183" s="260"/>
      <c r="N183" s="261"/>
      <c r="O183" s="261"/>
      <c r="P183" s="261"/>
      <c r="Q183" s="261"/>
      <c r="R183" s="261"/>
      <c r="S183" s="261"/>
      <c r="T183" s="26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3" t="s">
        <v>188</v>
      </c>
      <c r="AU183" s="263" t="s">
        <v>82</v>
      </c>
      <c r="AV183" s="14" t="s">
        <v>82</v>
      </c>
      <c r="AW183" s="14" t="s">
        <v>30</v>
      </c>
      <c r="AX183" s="14" t="s">
        <v>73</v>
      </c>
      <c r="AY183" s="263" t="s">
        <v>129</v>
      </c>
    </row>
    <row r="184" spans="1:51" s="15" customFormat="1" ht="12">
      <c r="A184" s="15"/>
      <c r="B184" s="264"/>
      <c r="C184" s="265"/>
      <c r="D184" s="234" t="s">
        <v>188</v>
      </c>
      <c r="E184" s="266" t="s">
        <v>1</v>
      </c>
      <c r="F184" s="267" t="s">
        <v>197</v>
      </c>
      <c r="G184" s="265"/>
      <c r="H184" s="268">
        <v>20.602</v>
      </c>
      <c r="I184" s="269"/>
      <c r="J184" s="265"/>
      <c r="K184" s="265"/>
      <c r="L184" s="270"/>
      <c r="M184" s="271"/>
      <c r="N184" s="272"/>
      <c r="O184" s="272"/>
      <c r="P184" s="272"/>
      <c r="Q184" s="272"/>
      <c r="R184" s="272"/>
      <c r="S184" s="272"/>
      <c r="T184" s="27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4" t="s">
        <v>188</v>
      </c>
      <c r="AU184" s="274" t="s">
        <v>82</v>
      </c>
      <c r="AV184" s="15" t="s">
        <v>136</v>
      </c>
      <c r="AW184" s="15" t="s">
        <v>30</v>
      </c>
      <c r="AX184" s="15" t="s">
        <v>80</v>
      </c>
      <c r="AY184" s="274" t="s">
        <v>129</v>
      </c>
    </row>
    <row r="185" spans="1:65" s="2" customFormat="1" ht="66.75" customHeight="1">
      <c r="A185" s="39"/>
      <c r="B185" s="40"/>
      <c r="C185" s="220" t="s">
        <v>161</v>
      </c>
      <c r="D185" s="220" t="s">
        <v>132</v>
      </c>
      <c r="E185" s="221" t="s">
        <v>2208</v>
      </c>
      <c r="F185" s="222" t="s">
        <v>2209</v>
      </c>
      <c r="G185" s="223" t="s">
        <v>270</v>
      </c>
      <c r="H185" s="224">
        <v>15.5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136</v>
      </c>
      <c r="AT185" s="232" t="s">
        <v>132</v>
      </c>
      <c r="AU185" s="232" t="s">
        <v>82</v>
      </c>
      <c r="AY185" s="18" t="s">
        <v>129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80</v>
      </c>
      <c r="BK185" s="233">
        <f>ROUND(I185*H185,2)</f>
        <v>0</v>
      </c>
      <c r="BL185" s="18" t="s">
        <v>136</v>
      </c>
      <c r="BM185" s="232" t="s">
        <v>284</v>
      </c>
    </row>
    <row r="186" spans="1:47" s="2" customFormat="1" ht="12">
      <c r="A186" s="39"/>
      <c r="B186" s="40"/>
      <c r="C186" s="41"/>
      <c r="D186" s="234" t="s">
        <v>137</v>
      </c>
      <c r="E186" s="41"/>
      <c r="F186" s="235" t="s">
        <v>2209</v>
      </c>
      <c r="G186" s="41"/>
      <c r="H186" s="41"/>
      <c r="I186" s="236"/>
      <c r="J186" s="41"/>
      <c r="K186" s="41"/>
      <c r="L186" s="45"/>
      <c r="M186" s="237"/>
      <c r="N186" s="238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137</v>
      </c>
      <c r="AU186" s="18" t="s">
        <v>82</v>
      </c>
    </row>
    <row r="187" spans="1:51" s="13" customFormat="1" ht="12">
      <c r="A187" s="13"/>
      <c r="B187" s="243"/>
      <c r="C187" s="244"/>
      <c r="D187" s="234" t="s">
        <v>188</v>
      </c>
      <c r="E187" s="245" t="s">
        <v>1</v>
      </c>
      <c r="F187" s="246" t="s">
        <v>2210</v>
      </c>
      <c r="G187" s="244"/>
      <c r="H187" s="245" t="s">
        <v>1</v>
      </c>
      <c r="I187" s="247"/>
      <c r="J187" s="244"/>
      <c r="K187" s="244"/>
      <c r="L187" s="248"/>
      <c r="M187" s="249"/>
      <c r="N187" s="250"/>
      <c r="O187" s="250"/>
      <c r="P187" s="250"/>
      <c r="Q187" s="250"/>
      <c r="R187" s="250"/>
      <c r="S187" s="250"/>
      <c r="T187" s="25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2" t="s">
        <v>188</v>
      </c>
      <c r="AU187" s="252" t="s">
        <v>82</v>
      </c>
      <c r="AV187" s="13" t="s">
        <v>80</v>
      </c>
      <c r="AW187" s="13" t="s">
        <v>30</v>
      </c>
      <c r="AX187" s="13" t="s">
        <v>73</v>
      </c>
      <c r="AY187" s="252" t="s">
        <v>129</v>
      </c>
    </row>
    <row r="188" spans="1:51" s="14" customFormat="1" ht="12">
      <c r="A188" s="14"/>
      <c r="B188" s="253"/>
      <c r="C188" s="254"/>
      <c r="D188" s="234" t="s">
        <v>188</v>
      </c>
      <c r="E188" s="255" t="s">
        <v>1</v>
      </c>
      <c r="F188" s="256" t="s">
        <v>2211</v>
      </c>
      <c r="G188" s="254"/>
      <c r="H188" s="257">
        <v>15.5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3" t="s">
        <v>188</v>
      </c>
      <c r="AU188" s="263" t="s">
        <v>82</v>
      </c>
      <c r="AV188" s="14" t="s">
        <v>82</v>
      </c>
      <c r="AW188" s="14" t="s">
        <v>30</v>
      </c>
      <c r="AX188" s="14" t="s">
        <v>73</v>
      </c>
      <c r="AY188" s="263" t="s">
        <v>129</v>
      </c>
    </row>
    <row r="189" spans="1:51" s="15" customFormat="1" ht="12">
      <c r="A189" s="15"/>
      <c r="B189" s="264"/>
      <c r="C189" s="265"/>
      <c r="D189" s="234" t="s">
        <v>188</v>
      </c>
      <c r="E189" s="266" t="s">
        <v>1</v>
      </c>
      <c r="F189" s="267" t="s">
        <v>197</v>
      </c>
      <c r="G189" s="265"/>
      <c r="H189" s="268">
        <v>15.5</v>
      </c>
      <c r="I189" s="269"/>
      <c r="J189" s="265"/>
      <c r="K189" s="265"/>
      <c r="L189" s="270"/>
      <c r="M189" s="271"/>
      <c r="N189" s="272"/>
      <c r="O189" s="272"/>
      <c r="P189" s="272"/>
      <c r="Q189" s="272"/>
      <c r="R189" s="272"/>
      <c r="S189" s="272"/>
      <c r="T189" s="27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4" t="s">
        <v>188</v>
      </c>
      <c r="AU189" s="274" t="s">
        <v>82</v>
      </c>
      <c r="AV189" s="15" t="s">
        <v>136</v>
      </c>
      <c r="AW189" s="15" t="s">
        <v>30</v>
      </c>
      <c r="AX189" s="15" t="s">
        <v>80</v>
      </c>
      <c r="AY189" s="274" t="s">
        <v>129</v>
      </c>
    </row>
    <row r="190" spans="1:65" s="2" customFormat="1" ht="16.5" customHeight="1">
      <c r="A190" s="39"/>
      <c r="B190" s="40"/>
      <c r="C190" s="275" t="s">
        <v>8</v>
      </c>
      <c r="D190" s="275" t="s">
        <v>293</v>
      </c>
      <c r="E190" s="276" t="s">
        <v>2205</v>
      </c>
      <c r="F190" s="277" t="s">
        <v>2206</v>
      </c>
      <c r="G190" s="278" t="s">
        <v>296</v>
      </c>
      <c r="H190" s="279">
        <v>31</v>
      </c>
      <c r="I190" s="280"/>
      <c r="J190" s="281">
        <f>ROUND(I190*H190,2)</f>
        <v>0</v>
      </c>
      <c r="K190" s="282"/>
      <c r="L190" s="283"/>
      <c r="M190" s="284" t="s">
        <v>1</v>
      </c>
      <c r="N190" s="285" t="s">
        <v>38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147</v>
      </c>
      <c r="AT190" s="232" t="s">
        <v>293</v>
      </c>
      <c r="AU190" s="232" t="s">
        <v>82</v>
      </c>
      <c r="AY190" s="18" t="s">
        <v>129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80</v>
      </c>
      <c r="BK190" s="233">
        <f>ROUND(I190*H190,2)</f>
        <v>0</v>
      </c>
      <c r="BL190" s="18" t="s">
        <v>136</v>
      </c>
      <c r="BM190" s="232" t="s">
        <v>288</v>
      </c>
    </row>
    <row r="191" spans="1:47" s="2" customFormat="1" ht="12">
      <c r="A191" s="39"/>
      <c r="B191" s="40"/>
      <c r="C191" s="41"/>
      <c r="D191" s="234" t="s">
        <v>137</v>
      </c>
      <c r="E191" s="41"/>
      <c r="F191" s="235" t="s">
        <v>2206</v>
      </c>
      <c r="G191" s="41"/>
      <c r="H191" s="41"/>
      <c r="I191" s="236"/>
      <c r="J191" s="41"/>
      <c r="K191" s="41"/>
      <c r="L191" s="45"/>
      <c r="M191" s="237"/>
      <c r="N191" s="23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137</v>
      </c>
      <c r="AU191" s="18" t="s">
        <v>82</v>
      </c>
    </row>
    <row r="192" spans="1:51" s="14" customFormat="1" ht="12">
      <c r="A192" s="14"/>
      <c r="B192" s="253"/>
      <c r="C192" s="254"/>
      <c r="D192" s="234" t="s">
        <v>188</v>
      </c>
      <c r="E192" s="255" t="s">
        <v>1</v>
      </c>
      <c r="F192" s="256" t="s">
        <v>2212</v>
      </c>
      <c r="G192" s="254"/>
      <c r="H192" s="257">
        <v>31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3" t="s">
        <v>188</v>
      </c>
      <c r="AU192" s="263" t="s">
        <v>82</v>
      </c>
      <c r="AV192" s="14" t="s">
        <v>82</v>
      </c>
      <c r="AW192" s="14" t="s">
        <v>30</v>
      </c>
      <c r="AX192" s="14" t="s">
        <v>73</v>
      </c>
      <c r="AY192" s="263" t="s">
        <v>129</v>
      </c>
    </row>
    <row r="193" spans="1:51" s="15" customFormat="1" ht="12">
      <c r="A193" s="15"/>
      <c r="B193" s="264"/>
      <c r="C193" s="265"/>
      <c r="D193" s="234" t="s">
        <v>188</v>
      </c>
      <c r="E193" s="266" t="s">
        <v>1</v>
      </c>
      <c r="F193" s="267" t="s">
        <v>197</v>
      </c>
      <c r="G193" s="265"/>
      <c r="H193" s="268">
        <v>31</v>
      </c>
      <c r="I193" s="269"/>
      <c r="J193" s="265"/>
      <c r="K193" s="265"/>
      <c r="L193" s="270"/>
      <c r="M193" s="271"/>
      <c r="N193" s="272"/>
      <c r="O193" s="272"/>
      <c r="P193" s="272"/>
      <c r="Q193" s="272"/>
      <c r="R193" s="272"/>
      <c r="S193" s="272"/>
      <c r="T193" s="27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4" t="s">
        <v>188</v>
      </c>
      <c r="AU193" s="274" t="s">
        <v>82</v>
      </c>
      <c r="AV193" s="15" t="s">
        <v>136</v>
      </c>
      <c r="AW193" s="15" t="s">
        <v>30</v>
      </c>
      <c r="AX193" s="15" t="s">
        <v>80</v>
      </c>
      <c r="AY193" s="274" t="s">
        <v>129</v>
      </c>
    </row>
    <row r="194" spans="1:65" s="2" customFormat="1" ht="44.25" customHeight="1">
      <c r="A194" s="39"/>
      <c r="B194" s="40"/>
      <c r="C194" s="220" t="s">
        <v>248</v>
      </c>
      <c r="D194" s="220" t="s">
        <v>132</v>
      </c>
      <c r="E194" s="221" t="s">
        <v>2213</v>
      </c>
      <c r="F194" s="222" t="s">
        <v>2214</v>
      </c>
      <c r="G194" s="223" t="s">
        <v>270</v>
      </c>
      <c r="H194" s="224">
        <v>14.879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38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136</v>
      </c>
      <c r="AT194" s="232" t="s">
        <v>132</v>
      </c>
      <c r="AU194" s="232" t="s">
        <v>82</v>
      </c>
      <c r="AY194" s="18" t="s">
        <v>129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80</v>
      </c>
      <c r="BK194" s="233">
        <f>ROUND(I194*H194,2)</f>
        <v>0</v>
      </c>
      <c r="BL194" s="18" t="s">
        <v>136</v>
      </c>
      <c r="BM194" s="232" t="s">
        <v>291</v>
      </c>
    </row>
    <row r="195" spans="1:47" s="2" customFormat="1" ht="12">
      <c r="A195" s="39"/>
      <c r="B195" s="40"/>
      <c r="C195" s="41"/>
      <c r="D195" s="234" t="s">
        <v>137</v>
      </c>
      <c r="E195" s="41"/>
      <c r="F195" s="235" t="s">
        <v>2214</v>
      </c>
      <c r="G195" s="41"/>
      <c r="H195" s="41"/>
      <c r="I195" s="236"/>
      <c r="J195" s="41"/>
      <c r="K195" s="41"/>
      <c r="L195" s="45"/>
      <c r="M195" s="237"/>
      <c r="N195" s="238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137</v>
      </c>
      <c r="AU195" s="18" t="s">
        <v>82</v>
      </c>
    </row>
    <row r="196" spans="1:51" s="13" customFormat="1" ht="12">
      <c r="A196" s="13"/>
      <c r="B196" s="243"/>
      <c r="C196" s="244"/>
      <c r="D196" s="234" t="s">
        <v>188</v>
      </c>
      <c r="E196" s="245" t="s">
        <v>1</v>
      </c>
      <c r="F196" s="246" t="s">
        <v>2215</v>
      </c>
      <c r="G196" s="244"/>
      <c r="H196" s="245" t="s">
        <v>1</v>
      </c>
      <c r="I196" s="247"/>
      <c r="J196" s="244"/>
      <c r="K196" s="244"/>
      <c r="L196" s="248"/>
      <c r="M196" s="249"/>
      <c r="N196" s="250"/>
      <c r="O196" s="250"/>
      <c r="P196" s="250"/>
      <c r="Q196" s="250"/>
      <c r="R196" s="250"/>
      <c r="S196" s="250"/>
      <c r="T196" s="25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2" t="s">
        <v>188</v>
      </c>
      <c r="AU196" s="252" t="s">
        <v>82</v>
      </c>
      <c r="AV196" s="13" t="s">
        <v>80</v>
      </c>
      <c r="AW196" s="13" t="s">
        <v>30</v>
      </c>
      <c r="AX196" s="13" t="s">
        <v>73</v>
      </c>
      <c r="AY196" s="252" t="s">
        <v>129</v>
      </c>
    </row>
    <row r="197" spans="1:51" s="14" customFormat="1" ht="12">
      <c r="A197" s="14"/>
      <c r="B197" s="253"/>
      <c r="C197" s="254"/>
      <c r="D197" s="234" t="s">
        <v>188</v>
      </c>
      <c r="E197" s="255" t="s">
        <v>1</v>
      </c>
      <c r="F197" s="256" t="s">
        <v>2216</v>
      </c>
      <c r="G197" s="254"/>
      <c r="H197" s="257">
        <v>14.879</v>
      </c>
      <c r="I197" s="258"/>
      <c r="J197" s="254"/>
      <c r="K197" s="254"/>
      <c r="L197" s="259"/>
      <c r="M197" s="260"/>
      <c r="N197" s="261"/>
      <c r="O197" s="261"/>
      <c r="P197" s="261"/>
      <c r="Q197" s="261"/>
      <c r="R197" s="261"/>
      <c r="S197" s="261"/>
      <c r="T197" s="26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3" t="s">
        <v>188</v>
      </c>
      <c r="AU197" s="263" t="s">
        <v>82</v>
      </c>
      <c r="AV197" s="14" t="s">
        <v>82</v>
      </c>
      <c r="AW197" s="14" t="s">
        <v>30</v>
      </c>
      <c r="AX197" s="14" t="s">
        <v>73</v>
      </c>
      <c r="AY197" s="263" t="s">
        <v>129</v>
      </c>
    </row>
    <row r="198" spans="1:51" s="15" customFormat="1" ht="12">
      <c r="A198" s="15"/>
      <c r="B198" s="264"/>
      <c r="C198" s="265"/>
      <c r="D198" s="234" t="s">
        <v>188</v>
      </c>
      <c r="E198" s="266" t="s">
        <v>1</v>
      </c>
      <c r="F198" s="267" t="s">
        <v>197</v>
      </c>
      <c r="G198" s="265"/>
      <c r="H198" s="268">
        <v>14.879</v>
      </c>
      <c r="I198" s="269"/>
      <c r="J198" s="265"/>
      <c r="K198" s="265"/>
      <c r="L198" s="270"/>
      <c r="M198" s="271"/>
      <c r="N198" s="272"/>
      <c r="O198" s="272"/>
      <c r="P198" s="272"/>
      <c r="Q198" s="272"/>
      <c r="R198" s="272"/>
      <c r="S198" s="272"/>
      <c r="T198" s="273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74" t="s">
        <v>188</v>
      </c>
      <c r="AU198" s="274" t="s">
        <v>82</v>
      </c>
      <c r="AV198" s="15" t="s">
        <v>136</v>
      </c>
      <c r="AW198" s="15" t="s">
        <v>30</v>
      </c>
      <c r="AX198" s="15" t="s">
        <v>80</v>
      </c>
      <c r="AY198" s="274" t="s">
        <v>129</v>
      </c>
    </row>
    <row r="199" spans="1:65" s="2" customFormat="1" ht="44.25" customHeight="1">
      <c r="A199" s="39"/>
      <c r="B199" s="40"/>
      <c r="C199" s="220" t="s">
        <v>463</v>
      </c>
      <c r="D199" s="220" t="s">
        <v>132</v>
      </c>
      <c r="E199" s="221" t="s">
        <v>2217</v>
      </c>
      <c r="F199" s="222" t="s">
        <v>2218</v>
      </c>
      <c r="G199" s="223" t="s">
        <v>270</v>
      </c>
      <c r="H199" s="224">
        <v>43.4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38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136</v>
      </c>
      <c r="AT199" s="232" t="s">
        <v>132</v>
      </c>
      <c r="AU199" s="232" t="s">
        <v>82</v>
      </c>
      <c r="AY199" s="18" t="s">
        <v>129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80</v>
      </c>
      <c r="BK199" s="233">
        <f>ROUND(I199*H199,2)</f>
        <v>0</v>
      </c>
      <c r="BL199" s="18" t="s">
        <v>136</v>
      </c>
      <c r="BM199" s="232" t="s">
        <v>297</v>
      </c>
    </row>
    <row r="200" spans="1:47" s="2" customFormat="1" ht="12">
      <c r="A200" s="39"/>
      <c r="B200" s="40"/>
      <c r="C200" s="41"/>
      <c r="D200" s="234" t="s">
        <v>137</v>
      </c>
      <c r="E200" s="41"/>
      <c r="F200" s="235" t="s">
        <v>2218</v>
      </c>
      <c r="G200" s="41"/>
      <c r="H200" s="41"/>
      <c r="I200" s="236"/>
      <c r="J200" s="41"/>
      <c r="K200" s="41"/>
      <c r="L200" s="45"/>
      <c r="M200" s="237"/>
      <c r="N200" s="23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137</v>
      </c>
      <c r="AU200" s="18" t="s">
        <v>82</v>
      </c>
    </row>
    <row r="201" spans="1:51" s="13" customFormat="1" ht="12">
      <c r="A201" s="13"/>
      <c r="B201" s="243"/>
      <c r="C201" s="244"/>
      <c r="D201" s="234" t="s">
        <v>188</v>
      </c>
      <c r="E201" s="245" t="s">
        <v>1</v>
      </c>
      <c r="F201" s="246" t="s">
        <v>2171</v>
      </c>
      <c r="G201" s="244"/>
      <c r="H201" s="245" t="s">
        <v>1</v>
      </c>
      <c r="I201" s="247"/>
      <c r="J201" s="244"/>
      <c r="K201" s="244"/>
      <c r="L201" s="248"/>
      <c r="M201" s="249"/>
      <c r="N201" s="250"/>
      <c r="O201" s="250"/>
      <c r="P201" s="250"/>
      <c r="Q201" s="250"/>
      <c r="R201" s="250"/>
      <c r="S201" s="250"/>
      <c r="T201" s="25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2" t="s">
        <v>188</v>
      </c>
      <c r="AU201" s="252" t="s">
        <v>82</v>
      </c>
      <c r="AV201" s="13" t="s">
        <v>80</v>
      </c>
      <c r="AW201" s="13" t="s">
        <v>30</v>
      </c>
      <c r="AX201" s="13" t="s">
        <v>73</v>
      </c>
      <c r="AY201" s="252" t="s">
        <v>129</v>
      </c>
    </row>
    <row r="202" spans="1:51" s="14" customFormat="1" ht="12">
      <c r="A202" s="14"/>
      <c r="B202" s="253"/>
      <c r="C202" s="254"/>
      <c r="D202" s="234" t="s">
        <v>188</v>
      </c>
      <c r="E202" s="255" t="s">
        <v>1</v>
      </c>
      <c r="F202" s="256" t="s">
        <v>2219</v>
      </c>
      <c r="G202" s="254"/>
      <c r="H202" s="257">
        <v>43.4</v>
      </c>
      <c r="I202" s="258"/>
      <c r="J202" s="254"/>
      <c r="K202" s="254"/>
      <c r="L202" s="259"/>
      <c r="M202" s="260"/>
      <c r="N202" s="261"/>
      <c r="O202" s="261"/>
      <c r="P202" s="261"/>
      <c r="Q202" s="261"/>
      <c r="R202" s="261"/>
      <c r="S202" s="261"/>
      <c r="T202" s="26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3" t="s">
        <v>188</v>
      </c>
      <c r="AU202" s="263" t="s">
        <v>82</v>
      </c>
      <c r="AV202" s="14" t="s">
        <v>82</v>
      </c>
      <c r="AW202" s="14" t="s">
        <v>30</v>
      </c>
      <c r="AX202" s="14" t="s">
        <v>73</v>
      </c>
      <c r="AY202" s="263" t="s">
        <v>129</v>
      </c>
    </row>
    <row r="203" spans="1:51" s="15" customFormat="1" ht="12">
      <c r="A203" s="15"/>
      <c r="B203" s="264"/>
      <c r="C203" s="265"/>
      <c r="D203" s="234" t="s">
        <v>188</v>
      </c>
      <c r="E203" s="266" t="s">
        <v>1</v>
      </c>
      <c r="F203" s="267" t="s">
        <v>197</v>
      </c>
      <c r="G203" s="265"/>
      <c r="H203" s="268">
        <v>43.4</v>
      </c>
      <c r="I203" s="269"/>
      <c r="J203" s="265"/>
      <c r="K203" s="265"/>
      <c r="L203" s="270"/>
      <c r="M203" s="271"/>
      <c r="N203" s="272"/>
      <c r="O203" s="272"/>
      <c r="P203" s="272"/>
      <c r="Q203" s="272"/>
      <c r="R203" s="272"/>
      <c r="S203" s="272"/>
      <c r="T203" s="273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4" t="s">
        <v>188</v>
      </c>
      <c r="AU203" s="274" t="s">
        <v>82</v>
      </c>
      <c r="AV203" s="15" t="s">
        <v>136</v>
      </c>
      <c r="AW203" s="15" t="s">
        <v>30</v>
      </c>
      <c r="AX203" s="15" t="s">
        <v>80</v>
      </c>
      <c r="AY203" s="274" t="s">
        <v>129</v>
      </c>
    </row>
    <row r="204" spans="1:63" s="12" customFormat="1" ht="22.8" customHeight="1">
      <c r="A204" s="12"/>
      <c r="B204" s="204"/>
      <c r="C204" s="205"/>
      <c r="D204" s="206" t="s">
        <v>72</v>
      </c>
      <c r="E204" s="218" t="s">
        <v>136</v>
      </c>
      <c r="F204" s="218" t="s">
        <v>266</v>
      </c>
      <c r="G204" s="205"/>
      <c r="H204" s="205"/>
      <c r="I204" s="208"/>
      <c r="J204" s="219">
        <f>BK204</f>
        <v>0</v>
      </c>
      <c r="K204" s="205"/>
      <c r="L204" s="210"/>
      <c r="M204" s="211"/>
      <c r="N204" s="212"/>
      <c r="O204" s="212"/>
      <c r="P204" s="213">
        <f>SUM(P205:P211)</f>
        <v>0</v>
      </c>
      <c r="Q204" s="212"/>
      <c r="R204" s="213">
        <f>SUM(R205:R211)</f>
        <v>0</v>
      </c>
      <c r="S204" s="212"/>
      <c r="T204" s="214">
        <f>SUM(T205:T211)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5" t="s">
        <v>80</v>
      </c>
      <c r="AT204" s="216" t="s">
        <v>72</v>
      </c>
      <c r="AU204" s="216" t="s">
        <v>80</v>
      </c>
      <c r="AY204" s="215" t="s">
        <v>129</v>
      </c>
      <c r="BK204" s="217">
        <f>SUM(BK205:BK211)</f>
        <v>0</v>
      </c>
    </row>
    <row r="205" spans="1:65" s="2" customFormat="1" ht="33" customHeight="1">
      <c r="A205" s="39"/>
      <c r="B205" s="40"/>
      <c r="C205" s="220" t="s">
        <v>254</v>
      </c>
      <c r="D205" s="220" t="s">
        <v>132</v>
      </c>
      <c r="E205" s="221" t="s">
        <v>2220</v>
      </c>
      <c r="F205" s="222" t="s">
        <v>2221</v>
      </c>
      <c r="G205" s="223" t="s">
        <v>270</v>
      </c>
      <c r="H205" s="224">
        <v>5.389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38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136</v>
      </c>
      <c r="AT205" s="232" t="s">
        <v>132</v>
      </c>
      <c r="AU205" s="232" t="s">
        <v>82</v>
      </c>
      <c r="AY205" s="18" t="s">
        <v>129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80</v>
      </c>
      <c r="BK205" s="233">
        <f>ROUND(I205*H205,2)</f>
        <v>0</v>
      </c>
      <c r="BL205" s="18" t="s">
        <v>136</v>
      </c>
      <c r="BM205" s="232" t="s">
        <v>301</v>
      </c>
    </row>
    <row r="206" spans="1:47" s="2" customFormat="1" ht="12">
      <c r="A206" s="39"/>
      <c r="B206" s="40"/>
      <c r="C206" s="41"/>
      <c r="D206" s="234" t="s">
        <v>137</v>
      </c>
      <c r="E206" s="41"/>
      <c r="F206" s="235" t="s">
        <v>2221</v>
      </c>
      <c r="G206" s="41"/>
      <c r="H206" s="41"/>
      <c r="I206" s="236"/>
      <c r="J206" s="41"/>
      <c r="K206" s="41"/>
      <c r="L206" s="45"/>
      <c r="M206" s="237"/>
      <c r="N206" s="23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137</v>
      </c>
      <c r="AU206" s="18" t="s">
        <v>82</v>
      </c>
    </row>
    <row r="207" spans="1:51" s="13" customFormat="1" ht="12">
      <c r="A207" s="13"/>
      <c r="B207" s="243"/>
      <c r="C207" s="244"/>
      <c r="D207" s="234" t="s">
        <v>188</v>
      </c>
      <c r="E207" s="245" t="s">
        <v>1</v>
      </c>
      <c r="F207" s="246" t="s">
        <v>2210</v>
      </c>
      <c r="G207" s="244"/>
      <c r="H207" s="245" t="s">
        <v>1</v>
      </c>
      <c r="I207" s="247"/>
      <c r="J207" s="244"/>
      <c r="K207" s="244"/>
      <c r="L207" s="248"/>
      <c r="M207" s="249"/>
      <c r="N207" s="250"/>
      <c r="O207" s="250"/>
      <c r="P207" s="250"/>
      <c r="Q207" s="250"/>
      <c r="R207" s="250"/>
      <c r="S207" s="250"/>
      <c r="T207" s="25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2" t="s">
        <v>188</v>
      </c>
      <c r="AU207" s="252" t="s">
        <v>82</v>
      </c>
      <c r="AV207" s="13" t="s">
        <v>80</v>
      </c>
      <c r="AW207" s="13" t="s">
        <v>30</v>
      </c>
      <c r="AX207" s="13" t="s">
        <v>73</v>
      </c>
      <c r="AY207" s="252" t="s">
        <v>129</v>
      </c>
    </row>
    <row r="208" spans="1:51" s="14" customFormat="1" ht="12">
      <c r="A208" s="14"/>
      <c r="B208" s="253"/>
      <c r="C208" s="254"/>
      <c r="D208" s="234" t="s">
        <v>188</v>
      </c>
      <c r="E208" s="255" t="s">
        <v>1</v>
      </c>
      <c r="F208" s="256" t="s">
        <v>2222</v>
      </c>
      <c r="G208" s="254"/>
      <c r="H208" s="257">
        <v>3.1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3" t="s">
        <v>188</v>
      </c>
      <c r="AU208" s="263" t="s">
        <v>82</v>
      </c>
      <c r="AV208" s="14" t="s">
        <v>82</v>
      </c>
      <c r="AW208" s="14" t="s">
        <v>30</v>
      </c>
      <c r="AX208" s="14" t="s">
        <v>73</v>
      </c>
      <c r="AY208" s="263" t="s">
        <v>129</v>
      </c>
    </row>
    <row r="209" spans="1:51" s="13" customFormat="1" ht="12">
      <c r="A209" s="13"/>
      <c r="B209" s="243"/>
      <c r="C209" s="244"/>
      <c r="D209" s="234" t="s">
        <v>188</v>
      </c>
      <c r="E209" s="245" t="s">
        <v>1</v>
      </c>
      <c r="F209" s="246" t="s">
        <v>2203</v>
      </c>
      <c r="G209" s="244"/>
      <c r="H209" s="245" t="s">
        <v>1</v>
      </c>
      <c r="I209" s="247"/>
      <c r="J209" s="244"/>
      <c r="K209" s="244"/>
      <c r="L209" s="248"/>
      <c r="M209" s="249"/>
      <c r="N209" s="250"/>
      <c r="O209" s="250"/>
      <c r="P209" s="250"/>
      <c r="Q209" s="250"/>
      <c r="R209" s="250"/>
      <c r="S209" s="250"/>
      <c r="T209" s="251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2" t="s">
        <v>188</v>
      </c>
      <c r="AU209" s="252" t="s">
        <v>82</v>
      </c>
      <c r="AV209" s="13" t="s">
        <v>80</v>
      </c>
      <c r="AW209" s="13" t="s">
        <v>30</v>
      </c>
      <c r="AX209" s="13" t="s">
        <v>73</v>
      </c>
      <c r="AY209" s="252" t="s">
        <v>129</v>
      </c>
    </row>
    <row r="210" spans="1:51" s="14" customFormat="1" ht="12">
      <c r="A210" s="14"/>
      <c r="B210" s="253"/>
      <c r="C210" s="254"/>
      <c r="D210" s="234" t="s">
        <v>188</v>
      </c>
      <c r="E210" s="255" t="s">
        <v>1</v>
      </c>
      <c r="F210" s="256" t="s">
        <v>2223</v>
      </c>
      <c r="G210" s="254"/>
      <c r="H210" s="257">
        <v>2.289</v>
      </c>
      <c r="I210" s="258"/>
      <c r="J210" s="254"/>
      <c r="K210" s="254"/>
      <c r="L210" s="259"/>
      <c r="M210" s="260"/>
      <c r="N210" s="261"/>
      <c r="O210" s="261"/>
      <c r="P210" s="261"/>
      <c r="Q210" s="261"/>
      <c r="R210" s="261"/>
      <c r="S210" s="261"/>
      <c r="T210" s="26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3" t="s">
        <v>188</v>
      </c>
      <c r="AU210" s="263" t="s">
        <v>82</v>
      </c>
      <c r="AV210" s="14" t="s">
        <v>82</v>
      </c>
      <c r="AW210" s="14" t="s">
        <v>30</v>
      </c>
      <c r="AX210" s="14" t="s">
        <v>73</v>
      </c>
      <c r="AY210" s="263" t="s">
        <v>129</v>
      </c>
    </row>
    <row r="211" spans="1:51" s="15" customFormat="1" ht="12">
      <c r="A211" s="15"/>
      <c r="B211" s="264"/>
      <c r="C211" s="265"/>
      <c r="D211" s="234" t="s">
        <v>188</v>
      </c>
      <c r="E211" s="266" t="s">
        <v>1</v>
      </c>
      <c r="F211" s="267" t="s">
        <v>197</v>
      </c>
      <c r="G211" s="265"/>
      <c r="H211" s="268">
        <v>5.389</v>
      </c>
      <c r="I211" s="269"/>
      <c r="J211" s="265"/>
      <c r="K211" s="265"/>
      <c r="L211" s="270"/>
      <c r="M211" s="271"/>
      <c r="N211" s="272"/>
      <c r="O211" s="272"/>
      <c r="P211" s="272"/>
      <c r="Q211" s="272"/>
      <c r="R211" s="272"/>
      <c r="S211" s="272"/>
      <c r="T211" s="27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4" t="s">
        <v>188</v>
      </c>
      <c r="AU211" s="274" t="s">
        <v>82</v>
      </c>
      <c r="AV211" s="15" t="s">
        <v>136</v>
      </c>
      <c r="AW211" s="15" t="s">
        <v>30</v>
      </c>
      <c r="AX211" s="15" t="s">
        <v>80</v>
      </c>
      <c r="AY211" s="274" t="s">
        <v>129</v>
      </c>
    </row>
    <row r="212" spans="1:63" s="12" customFormat="1" ht="22.8" customHeight="1">
      <c r="A212" s="12"/>
      <c r="B212" s="204"/>
      <c r="C212" s="205"/>
      <c r="D212" s="206" t="s">
        <v>72</v>
      </c>
      <c r="E212" s="218" t="s">
        <v>128</v>
      </c>
      <c r="F212" s="218" t="s">
        <v>2224</v>
      </c>
      <c r="G212" s="205"/>
      <c r="H212" s="205"/>
      <c r="I212" s="208"/>
      <c r="J212" s="219">
        <f>BK212</f>
        <v>0</v>
      </c>
      <c r="K212" s="205"/>
      <c r="L212" s="210"/>
      <c r="M212" s="211"/>
      <c r="N212" s="212"/>
      <c r="O212" s="212"/>
      <c r="P212" s="213">
        <f>SUM(P213:P214)</f>
        <v>0</v>
      </c>
      <c r="Q212" s="212"/>
      <c r="R212" s="213">
        <f>SUM(R213:R214)</f>
        <v>0</v>
      </c>
      <c r="S212" s="212"/>
      <c r="T212" s="214">
        <f>SUM(T213:T214)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5" t="s">
        <v>80</v>
      </c>
      <c r="AT212" s="216" t="s">
        <v>72</v>
      </c>
      <c r="AU212" s="216" t="s">
        <v>80</v>
      </c>
      <c r="AY212" s="215" t="s">
        <v>129</v>
      </c>
      <c r="BK212" s="217">
        <f>SUM(BK213:BK214)</f>
        <v>0</v>
      </c>
    </row>
    <row r="213" spans="1:65" s="2" customFormat="1" ht="33" customHeight="1">
      <c r="A213" s="39"/>
      <c r="B213" s="40"/>
      <c r="C213" s="220" t="s">
        <v>474</v>
      </c>
      <c r="D213" s="220" t="s">
        <v>132</v>
      </c>
      <c r="E213" s="221" t="s">
        <v>2225</v>
      </c>
      <c r="F213" s="222" t="s">
        <v>2226</v>
      </c>
      <c r="G213" s="223" t="s">
        <v>243</v>
      </c>
      <c r="H213" s="224">
        <v>1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38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136</v>
      </c>
      <c r="AT213" s="232" t="s">
        <v>132</v>
      </c>
      <c r="AU213" s="232" t="s">
        <v>82</v>
      </c>
      <c r="AY213" s="18" t="s">
        <v>129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80</v>
      </c>
      <c r="BK213" s="233">
        <f>ROUND(I213*H213,2)</f>
        <v>0</v>
      </c>
      <c r="BL213" s="18" t="s">
        <v>136</v>
      </c>
      <c r="BM213" s="232" t="s">
        <v>305</v>
      </c>
    </row>
    <row r="214" spans="1:47" s="2" customFormat="1" ht="12">
      <c r="A214" s="39"/>
      <c r="B214" s="40"/>
      <c r="C214" s="41"/>
      <c r="D214" s="234" t="s">
        <v>137</v>
      </c>
      <c r="E214" s="41"/>
      <c r="F214" s="235" t="s">
        <v>2226</v>
      </c>
      <c r="G214" s="41"/>
      <c r="H214" s="41"/>
      <c r="I214" s="236"/>
      <c r="J214" s="41"/>
      <c r="K214" s="41"/>
      <c r="L214" s="45"/>
      <c r="M214" s="237"/>
      <c r="N214" s="23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137</v>
      </c>
      <c r="AU214" s="18" t="s">
        <v>82</v>
      </c>
    </row>
    <row r="215" spans="1:63" s="12" customFormat="1" ht="22.8" customHeight="1">
      <c r="A215" s="12"/>
      <c r="B215" s="204"/>
      <c r="C215" s="205"/>
      <c r="D215" s="206" t="s">
        <v>72</v>
      </c>
      <c r="E215" s="218" t="s">
        <v>144</v>
      </c>
      <c r="F215" s="218" t="s">
        <v>370</v>
      </c>
      <c r="G215" s="205"/>
      <c r="H215" s="205"/>
      <c r="I215" s="208"/>
      <c r="J215" s="219">
        <f>BK215</f>
        <v>0</v>
      </c>
      <c r="K215" s="205"/>
      <c r="L215" s="210"/>
      <c r="M215" s="211"/>
      <c r="N215" s="212"/>
      <c r="O215" s="212"/>
      <c r="P215" s="213">
        <f>SUM(P216:P225)</f>
        <v>0</v>
      </c>
      <c r="Q215" s="212"/>
      <c r="R215" s="213">
        <f>SUM(R216:R225)</f>
        <v>0</v>
      </c>
      <c r="S215" s="212"/>
      <c r="T215" s="214">
        <f>SUM(T216:T225)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5" t="s">
        <v>80</v>
      </c>
      <c r="AT215" s="216" t="s">
        <v>72</v>
      </c>
      <c r="AU215" s="216" t="s">
        <v>80</v>
      </c>
      <c r="AY215" s="215" t="s">
        <v>129</v>
      </c>
      <c r="BK215" s="217">
        <f>SUM(BK216:BK225)</f>
        <v>0</v>
      </c>
    </row>
    <row r="216" spans="1:65" s="2" customFormat="1" ht="37.8" customHeight="1">
      <c r="A216" s="39"/>
      <c r="B216" s="40"/>
      <c r="C216" s="220" t="s">
        <v>257</v>
      </c>
      <c r="D216" s="220" t="s">
        <v>132</v>
      </c>
      <c r="E216" s="221" t="s">
        <v>2227</v>
      </c>
      <c r="F216" s="222" t="s">
        <v>2228</v>
      </c>
      <c r="G216" s="223" t="s">
        <v>270</v>
      </c>
      <c r="H216" s="224">
        <v>3.815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38</v>
      </c>
      <c r="O216" s="92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136</v>
      </c>
      <c r="AT216" s="232" t="s">
        <v>132</v>
      </c>
      <c r="AU216" s="232" t="s">
        <v>82</v>
      </c>
      <c r="AY216" s="18" t="s">
        <v>129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80</v>
      </c>
      <c r="BK216" s="233">
        <f>ROUND(I216*H216,2)</f>
        <v>0</v>
      </c>
      <c r="BL216" s="18" t="s">
        <v>136</v>
      </c>
      <c r="BM216" s="232" t="s">
        <v>308</v>
      </c>
    </row>
    <row r="217" spans="1:47" s="2" customFormat="1" ht="12">
      <c r="A217" s="39"/>
      <c r="B217" s="40"/>
      <c r="C217" s="41"/>
      <c r="D217" s="234" t="s">
        <v>137</v>
      </c>
      <c r="E217" s="41"/>
      <c r="F217" s="235" t="s">
        <v>2228</v>
      </c>
      <c r="G217" s="41"/>
      <c r="H217" s="41"/>
      <c r="I217" s="236"/>
      <c r="J217" s="41"/>
      <c r="K217" s="41"/>
      <c r="L217" s="45"/>
      <c r="M217" s="237"/>
      <c r="N217" s="238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137</v>
      </c>
      <c r="AU217" s="18" t="s">
        <v>82</v>
      </c>
    </row>
    <row r="218" spans="1:51" s="13" customFormat="1" ht="12">
      <c r="A218" s="13"/>
      <c r="B218" s="243"/>
      <c r="C218" s="244"/>
      <c r="D218" s="234" t="s">
        <v>188</v>
      </c>
      <c r="E218" s="245" t="s">
        <v>1</v>
      </c>
      <c r="F218" s="246" t="s">
        <v>2229</v>
      </c>
      <c r="G218" s="244"/>
      <c r="H218" s="245" t="s">
        <v>1</v>
      </c>
      <c r="I218" s="247"/>
      <c r="J218" s="244"/>
      <c r="K218" s="244"/>
      <c r="L218" s="248"/>
      <c r="M218" s="249"/>
      <c r="N218" s="250"/>
      <c r="O218" s="250"/>
      <c r="P218" s="250"/>
      <c r="Q218" s="250"/>
      <c r="R218" s="250"/>
      <c r="S218" s="250"/>
      <c r="T218" s="25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2" t="s">
        <v>188</v>
      </c>
      <c r="AU218" s="252" t="s">
        <v>82</v>
      </c>
      <c r="AV218" s="13" t="s">
        <v>80</v>
      </c>
      <c r="AW218" s="13" t="s">
        <v>30</v>
      </c>
      <c r="AX218" s="13" t="s">
        <v>73</v>
      </c>
      <c r="AY218" s="252" t="s">
        <v>129</v>
      </c>
    </row>
    <row r="219" spans="1:51" s="14" customFormat="1" ht="12">
      <c r="A219" s="14"/>
      <c r="B219" s="253"/>
      <c r="C219" s="254"/>
      <c r="D219" s="234" t="s">
        <v>188</v>
      </c>
      <c r="E219" s="255" t="s">
        <v>1</v>
      </c>
      <c r="F219" s="256" t="s">
        <v>2230</v>
      </c>
      <c r="G219" s="254"/>
      <c r="H219" s="257">
        <v>3.815</v>
      </c>
      <c r="I219" s="258"/>
      <c r="J219" s="254"/>
      <c r="K219" s="254"/>
      <c r="L219" s="259"/>
      <c r="M219" s="260"/>
      <c r="N219" s="261"/>
      <c r="O219" s="261"/>
      <c r="P219" s="261"/>
      <c r="Q219" s="261"/>
      <c r="R219" s="261"/>
      <c r="S219" s="261"/>
      <c r="T219" s="26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3" t="s">
        <v>188</v>
      </c>
      <c r="AU219" s="263" t="s">
        <v>82</v>
      </c>
      <c r="AV219" s="14" t="s">
        <v>82</v>
      </c>
      <c r="AW219" s="14" t="s">
        <v>30</v>
      </c>
      <c r="AX219" s="14" t="s">
        <v>73</v>
      </c>
      <c r="AY219" s="263" t="s">
        <v>129</v>
      </c>
    </row>
    <row r="220" spans="1:51" s="15" customFormat="1" ht="12">
      <c r="A220" s="15"/>
      <c r="B220" s="264"/>
      <c r="C220" s="265"/>
      <c r="D220" s="234" t="s">
        <v>188</v>
      </c>
      <c r="E220" s="266" t="s">
        <v>1</v>
      </c>
      <c r="F220" s="267" t="s">
        <v>197</v>
      </c>
      <c r="G220" s="265"/>
      <c r="H220" s="268">
        <v>3.815</v>
      </c>
      <c r="I220" s="269"/>
      <c r="J220" s="265"/>
      <c r="K220" s="265"/>
      <c r="L220" s="270"/>
      <c r="M220" s="271"/>
      <c r="N220" s="272"/>
      <c r="O220" s="272"/>
      <c r="P220" s="272"/>
      <c r="Q220" s="272"/>
      <c r="R220" s="272"/>
      <c r="S220" s="272"/>
      <c r="T220" s="27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74" t="s">
        <v>188</v>
      </c>
      <c r="AU220" s="274" t="s">
        <v>82</v>
      </c>
      <c r="AV220" s="15" t="s">
        <v>136</v>
      </c>
      <c r="AW220" s="15" t="s">
        <v>30</v>
      </c>
      <c r="AX220" s="15" t="s">
        <v>80</v>
      </c>
      <c r="AY220" s="274" t="s">
        <v>129</v>
      </c>
    </row>
    <row r="221" spans="1:65" s="2" customFormat="1" ht="21.75" customHeight="1">
      <c r="A221" s="39"/>
      <c r="B221" s="40"/>
      <c r="C221" s="220" t="s">
        <v>7</v>
      </c>
      <c r="D221" s="220" t="s">
        <v>132</v>
      </c>
      <c r="E221" s="221" t="s">
        <v>2231</v>
      </c>
      <c r="F221" s="222" t="s">
        <v>2232</v>
      </c>
      <c r="G221" s="223" t="s">
        <v>296</v>
      </c>
      <c r="H221" s="224">
        <v>0.22</v>
      </c>
      <c r="I221" s="225"/>
      <c r="J221" s="226">
        <f>ROUND(I221*H221,2)</f>
        <v>0</v>
      </c>
      <c r="K221" s="227"/>
      <c r="L221" s="45"/>
      <c r="M221" s="228" t="s">
        <v>1</v>
      </c>
      <c r="N221" s="229" t="s">
        <v>38</v>
      </c>
      <c r="O221" s="92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136</v>
      </c>
      <c r="AT221" s="232" t="s">
        <v>132</v>
      </c>
      <c r="AU221" s="232" t="s">
        <v>82</v>
      </c>
      <c r="AY221" s="18" t="s">
        <v>129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80</v>
      </c>
      <c r="BK221" s="233">
        <f>ROUND(I221*H221,2)</f>
        <v>0</v>
      </c>
      <c r="BL221" s="18" t="s">
        <v>136</v>
      </c>
      <c r="BM221" s="232" t="s">
        <v>312</v>
      </c>
    </row>
    <row r="222" spans="1:47" s="2" customFormat="1" ht="12">
      <c r="A222" s="39"/>
      <c r="B222" s="40"/>
      <c r="C222" s="41"/>
      <c r="D222" s="234" t="s">
        <v>137</v>
      </c>
      <c r="E222" s="41"/>
      <c r="F222" s="235" t="s">
        <v>2232</v>
      </c>
      <c r="G222" s="41"/>
      <c r="H222" s="41"/>
      <c r="I222" s="236"/>
      <c r="J222" s="41"/>
      <c r="K222" s="41"/>
      <c r="L222" s="45"/>
      <c r="M222" s="237"/>
      <c r="N222" s="238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137</v>
      </c>
      <c r="AU222" s="18" t="s">
        <v>82</v>
      </c>
    </row>
    <row r="223" spans="1:51" s="13" customFormat="1" ht="12">
      <c r="A223" s="13"/>
      <c r="B223" s="243"/>
      <c r="C223" s="244"/>
      <c r="D223" s="234" t="s">
        <v>188</v>
      </c>
      <c r="E223" s="245" t="s">
        <v>1</v>
      </c>
      <c r="F223" s="246" t="s">
        <v>2233</v>
      </c>
      <c r="G223" s="244"/>
      <c r="H223" s="245" t="s">
        <v>1</v>
      </c>
      <c r="I223" s="247"/>
      <c r="J223" s="244"/>
      <c r="K223" s="244"/>
      <c r="L223" s="248"/>
      <c r="M223" s="249"/>
      <c r="N223" s="250"/>
      <c r="O223" s="250"/>
      <c r="P223" s="250"/>
      <c r="Q223" s="250"/>
      <c r="R223" s="250"/>
      <c r="S223" s="250"/>
      <c r="T223" s="25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2" t="s">
        <v>188</v>
      </c>
      <c r="AU223" s="252" t="s">
        <v>82</v>
      </c>
      <c r="AV223" s="13" t="s">
        <v>80</v>
      </c>
      <c r="AW223" s="13" t="s">
        <v>30</v>
      </c>
      <c r="AX223" s="13" t="s">
        <v>73</v>
      </c>
      <c r="AY223" s="252" t="s">
        <v>129</v>
      </c>
    </row>
    <row r="224" spans="1:51" s="14" customFormat="1" ht="12">
      <c r="A224" s="14"/>
      <c r="B224" s="253"/>
      <c r="C224" s="254"/>
      <c r="D224" s="234" t="s">
        <v>188</v>
      </c>
      <c r="E224" s="255" t="s">
        <v>1</v>
      </c>
      <c r="F224" s="256" t="s">
        <v>2234</v>
      </c>
      <c r="G224" s="254"/>
      <c r="H224" s="257">
        <v>0.22</v>
      </c>
      <c r="I224" s="258"/>
      <c r="J224" s="254"/>
      <c r="K224" s="254"/>
      <c r="L224" s="259"/>
      <c r="M224" s="260"/>
      <c r="N224" s="261"/>
      <c r="O224" s="261"/>
      <c r="P224" s="261"/>
      <c r="Q224" s="261"/>
      <c r="R224" s="261"/>
      <c r="S224" s="261"/>
      <c r="T224" s="26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3" t="s">
        <v>188</v>
      </c>
      <c r="AU224" s="263" t="s">
        <v>82</v>
      </c>
      <c r="AV224" s="14" t="s">
        <v>82</v>
      </c>
      <c r="AW224" s="14" t="s">
        <v>30</v>
      </c>
      <c r="AX224" s="14" t="s">
        <v>73</v>
      </c>
      <c r="AY224" s="263" t="s">
        <v>129</v>
      </c>
    </row>
    <row r="225" spans="1:51" s="15" customFormat="1" ht="12">
      <c r="A225" s="15"/>
      <c r="B225" s="264"/>
      <c r="C225" s="265"/>
      <c r="D225" s="234" t="s">
        <v>188</v>
      </c>
      <c r="E225" s="266" t="s">
        <v>1</v>
      </c>
      <c r="F225" s="267" t="s">
        <v>197</v>
      </c>
      <c r="G225" s="265"/>
      <c r="H225" s="268">
        <v>0.22</v>
      </c>
      <c r="I225" s="269"/>
      <c r="J225" s="265"/>
      <c r="K225" s="265"/>
      <c r="L225" s="270"/>
      <c r="M225" s="271"/>
      <c r="N225" s="272"/>
      <c r="O225" s="272"/>
      <c r="P225" s="272"/>
      <c r="Q225" s="272"/>
      <c r="R225" s="272"/>
      <c r="S225" s="272"/>
      <c r="T225" s="273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74" t="s">
        <v>188</v>
      </c>
      <c r="AU225" s="274" t="s">
        <v>82</v>
      </c>
      <c r="AV225" s="15" t="s">
        <v>136</v>
      </c>
      <c r="AW225" s="15" t="s">
        <v>30</v>
      </c>
      <c r="AX225" s="15" t="s">
        <v>80</v>
      </c>
      <c r="AY225" s="274" t="s">
        <v>129</v>
      </c>
    </row>
    <row r="226" spans="1:63" s="12" customFormat="1" ht="22.8" customHeight="1">
      <c r="A226" s="12"/>
      <c r="B226" s="204"/>
      <c r="C226" s="205"/>
      <c r="D226" s="206" t="s">
        <v>72</v>
      </c>
      <c r="E226" s="218" t="s">
        <v>147</v>
      </c>
      <c r="F226" s="218" t="s">
        <v>2235</v>
      </c>
      <c r="G226" s="205"/>
      <c r="H226" s="205"/>
      <c r="I226" s="208"/>
      <c r="J226" s="219">
        <f>BK226</f>
        <v>0</v>
      </c>
      <c r="K226" s="205"/>
      <c r="L226" s="210"/>
      <c r="M226" s="211"/>
      <c r="N226" s="212"/>
      <c r="O226" s="212"/>
      <c r="P226" s="213">
        <f>SUM(P227:P228)</f>
        <v>0</v>
      </c>
      <c r="Q226" s="212"/>
      <c r="R226" s="213">
        <f>SUM(R227:R228)</f>
        <v>0</v>
      </c>
      <c r="S226" s="212"/>
      <c r="T226" s="214">
        <f>SUM(T227:T228)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5" t="s">
        <v>80</v>
      </c>
      <c r="AT226" s="216" t="s">
        <v>72</v>
      </c>
      <c r="AU226" s="216" t="s">
        <v>80</v>
      </c>
      <c r="AY226" s="215" t="s">
        <v>129</v>
      </c>
      <c r="BK226" s="217">
        <f>SUM(BK227:BK228)</f>
        <v>0</v>
      </c>
    </row>
    <row r="227" spans="1:65" s="2" customFormat="1" ht="55.5" customHeight="1">
      <c r="A227" s="39"/>
      <c r="B227" s="40"/>
      <c r="C227" s="220" t="s">
        <v>263</v>
      </c>
      <c r="D227" s="220" t="s">
        <v>132</v>
      </c>
      <c r="E227" s="221" t="s">
        <v>2236</v>
      </c>
      <c r="F227" s="222" t="s">
        <v>2237</v>
      </c>
      <c r="G227" s="223" t="s">
        <v>243</v>
      </c>
      <c r="H227" s="224">
        <v>2</v>
      </c>
      <c r="I227" s="225"/>
      <c r="J227" s="226">
        <f>ROUND(I227*H227,2)</f>
        <v>0</v>
      </c>
      <c r="K227" s="227"/>
      <c r="L227" s="45"/>
      <c r="M227" s="228" t="s">
        <v>1</v>
      </c>
      <c r="N227" s="229" t="s">
        <v>38</v>
      </c>
      <c r="O227" s="92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136</v>
      </c>
      <c r="AT227" s="232" t="s">
        <v>132</v>
      </c>
      <c r="AU227" s="232" t="s">
        <v>82</v>
      </c>
      <c r="AY227" s="18" t="s">
        <v>129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80</v>
      </c>
      <c r="BK227" s="233">
        <f>ROUND(I227*H227,2)</f>
        <v>0</v>
      </c>
      <c r="BL227" s="18" t="s">
        <v>136</v>
      </c>
      <c r="BM227" s="232" t="s">
        <v>315</v>
      </c>
    </row>
    <row r="228" spans="1:47" s="2" customFormat="1" ht="12">
      <c r="A228" s="39"/>
      <c r="B228" s="40"/>
      <c r="C228" s="41"/>
      <c r="D228" s="234" t="s">
        <v>137</v>
      </c>
      <c r="E228" s="41"/>
      <c r="F228" s="235" t="s">
        <v>2237</v>
      </c>
      <c r="G228" s="41"/>
      <c r="H228" s="41"/>
      <c r="I228" s="236"/>
      <c r="J228" s="41"/>
      <c r="K228" s="41"/>
      <c r="L228" s="45"/>
      <c r="M228" s="237"/>
      <c r="N228" s="238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137</v>
      </c>
      <c r="AU228" s="18" t="s">
        <v>82</v>
      </c>
    </row>
    <row r="229" spans="1:63" s="12" customFormat="1" ht="22.8" customHeight="1">
      <c r="A229" s="12"/>
      <c r="B229" s="204"/>
      <c r="C229" s="205"/>
      <c r="D229" s="206" t="s">
        <v>72</v>
      </c>
      <c r="E229" s="218" t="s">
        <v>251</v>
      </c>
      <c r="F229" s="218" t="s">
        <v>892</v>
      </c>
      <c r="G229" s="205"/>
      <c r="H229" s="205"/>
      <c r="I229" s="208"/>
      <c r="J229" s="219">
        <f>BK229</f>
        <v>0</v>
      </c>
      <c r="K229" s="205"/>
      <c r="L229" s="210"/>
      <c r="M229" s="211"/>
      <c r="N229" s="212"/>
      <c r="O229" s="212"/>
      <c r="P229" s="213">
        <f>SUM(P230:P243)</f>
        <v>0</v>
      </c>
      <c r="Q229" s="212"/>
      <c r="R229" s="213">
        <f>SUM(R230:R243)</f>
        <v>0</v>
      </c>
      <c r="S229" s="212"/>
      <c r="T229" s="214">
        <f>SUM(T230:T243)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5" t="s">
        <v>80</v>
      </c>
      <c r="AT229" s="216" t="s">
        <v>72</v>
      </c>
      <c r="AU229" s="216" t="s">
        <v>80</v>
      </c>
      <c r="AY229" s="215" t="s">
        <v>129</v>
      </c>
      <c r="BK229" s="217">
        <f>SUM(BK230:BK243)</f>
        <v>0</v>
      </c>
    </row>
    <row r="230" spans="1:65" s="2" customFormat="1" ht="24.15" customHeight="1">
      <c r="A230" s="39"/>
      <c r="B230" s="40"/>
      <c r="C230" s="220" t="s">
        <v>525</v>
      </c>
      <c r="D230" s="220" t="s">
        <v>132</v>
      </c>
      <c r="E230" s="221" t="s">
        <v>2238</v>
      </c>
      <c r="F230" s="222" t="s">
        <v>2239</v>
      </c>
      <c r="G230" s="223" t="s">
        <v>247</v>
      </c>
      <c r="H230" s="224">
        <v>8</v>
      </c>
      <c r="I230" s="225"/>
      <c r="J230" s="226">
        <f>ROUND(I230*H230,2)</f>
        <v>0</v>
      </c>
      <c r="K230" s="227"/>
      <c r="L230" s="45"/>
      <c r="M230" s="228" t="s">
        <v>1</v>
      </c>
      <c r="N230" s="229" t="s">
        <v>38</v>
      </c>
      <c r="O230" s="92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136</v>
      </c>
      <c r="AT230" s="232" t="s">
        <v>132</v>
      </c>
      <c r="AU230" s="232" t="s">
        <v>82</v>
      </c>
      <c r="AY230" s="18" t="s">
        <v>129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80</v>
      </c>
      <c r="BK230" s="233">
        <f>ROUND(I230*H230,2)</f>
        <v>0</v>
      </c>
      <c r="BL230" s="18" t="s">
        <v>136</v>
      </c>
      <c r="BM230" s="232" t="s">
        <v>319</v>
      </c>
    </row>
    <row r="231" spans="1:47" s="2" customFormat="1" ht="12">
      <c r="A231" s="39"/>
      <c r="B231" s="40"/>
      <c r="C231" s="41"/>
      <c r="D231" s="234" t="s">
        <v>137</v>
      </c>
      <c r="E231" s="41"/>
      <c r="F231" s="235" t="s">
        <v>2239</v>
      </c>
      <c r="G231" s="41"/>
      <c r="H231" s="41"/>
      <c r="I231" s="236"/>
      <c r="J231" s="41"/>
      <c r="K231" s="41"/>
      <c r="L231" s="45"/>
      <c r="M231" s="237"/>
      <c r="N231" s="238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137</v>
      </c>
      <c r="AU231" s="18" t="s">
        <v>82</v>
      </c>
    </row>
    <row r="232" spans="1:65" s="2" customFormat="1" ht="24.15" customHeight="1">
      <c r="A232" s="39"/>
      <c r="B232" s="40"/>
      <c r="C232" s="220" t="s">
        <v>271</v>
      </c>
      <c r="D232" s="220" t="s">
        <v>132</v>
      </c>
      <c r="E232" s="221" t="s">
        <v>2240</v>
      </c>
      <c r="F232" s="222" t="s">
        <v>2241</v>
      </c>
      <c r="G232" s="223" t="s">
        <v>270</v>
      </c>
      <c r="H232" s="224">
        <v>3.815</v>
      </c>
      <c r="I232" s="225"/>
      <c r="J232" s="226">
        <f>ROUND(I232*H232,2)</f>
        <v>0</v>
      </c>
      <c r="K232" s="227"/>
      <c r="L232" s="45"/>
      <c r="M232" s="228" t="s">
        <v>1</v>
      </c>
      <c r="N232" s="229" t="s">
        <v>38</v>
      </c>
      <c r="O232" s="92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136</v>
      </c>
      <c r="AT232" s="232" t="s">
        <v>132</v>
      </c>
      <c r="AU232" s="232" t="s">
        <v>82</v>
      </c>
      <c r="AY232" s="18" t="s">
        <v>129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80</v>
      </c>
      <c r="BK232" s="233">
        <f>ROUND(I232*H232,2)</f>
        <v>0</v>
      </c>
      <c r="BL232" s="18" t="s">
        <v>136</v>
      </c>
      <c r="BM232" s="232" t="s">
        <v>322</v>
      </c>
    </row>
    <row r="233" spans="1:47" s="2" customFormat="1" ht="12">
      <c r="A233" s="39"/>
      <c r="B233" s="40"/>
      <c r="C233" s="41"/>
      <c r="D233" s="234" t="s">
        <v>137</v>
      </c>
      <c r="E233" s="41"/>
      <c r="F233" s="235" t="s">
        <v>2241</v>
      </c>
      <c r="G233" s="41"/>
      <c r="H233" s="41"/>
      <c r="I233" s="236"/>
      <c r="J233" s="41"/>
      <c r="K233" s="41"/>
      <c r="L233" s="45"/>
      <c r="M233" s="237"/>
      <c r="N233" s="238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137</v>
      </c>
      <c r="AU233" s="18" t="s">
        <v>82</v>
      </c>
    </row>
    <row r="234" spans="1:51" s="13" customFormat="1" ht="12">
      <c r="A234" s="13"/>
      <c r="B234" s="243"/>
      <c r="C234" s="244"/>
      <c r="D234" s="234" t="s">
        <v>188</v>
      </c>
      <c r="E234" s="245" t="s">
        <v>1</v>
      </c>
      <c r="F234" s="246" t="s">
        <v>2242</v>
      </c>
      <c r="G234" s="244"/>
      <c r="H234" s="245" t="s">
        <v>1</v>
      </c>
      <c r="I234" s="247"/>
      <c r="J234" s="244"/>
      <c r="K234" s="244"/>
      <c r="L234" s="248"/>
      <c r="M234" s="249"/>
      <c r="N234" s="250"/>
      <c r="O234" s="250"/>
      <c r="P234" s="250"/>
      <c r="Q234" s="250"/>
      <c r="R234" s="250"/>
      <c r="S234" s="250"/>
      <c r="T234" s="25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2" t="s">
        <v>188</v>
      </c>
      <c r="AU234" s="252" t="s">
        <v>82</v>
      </c>
      <c r="AV234" s="13" t="s">
        <v>80</v>
      </c>
      <c r="AW234" s="13" t="s">
        <v>30</v>
      </c>
      <c r="AX234" s="13" t="s">
        <v>73</v>
      </c>
      <c r="AY234" s="252" t="s">
        <v>129</v>
      </c>
    </row>
    <row r="235" spans="1:51" s="14" customFormat="1" ht="12">
      <c r="A235" s="14"/>
      <c r="B235" s="253"/>
      <c r="C235" s="254"/>
      <c r="D235" s="234" t="s">
        <v>188</v>
      </c>
      <c r="E235" s="255" t="s">
        <v>1</v>
      </c>
      <c r="F235" s="256" t="s">
        <v>2230</v>
      </c>
      <c r="G235" s="254"/>
      <c r="H235" s="257">
        <v>3.815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3" t="s">
        <v>188</v>
      </c>
      <c r="AU235" s="263" t="s">
        <v>82</v>
      </c>
      <c r="AV235" s="14" t="s">
        <v>82</v>
      </c>
      <c r="AW235" s="14" t="s">
        <v>30</v>
      </c>
      <c r="AX235" s="14" t="s">
        <v>73</v>
      </c>
      <c r="AY235" s="263" t="s">
        <v>129</v>
      </c>
    </row>
    <row r="236" spans="1:51" s="15" customFormat="1" ht="12">
      <c r="A236" s="15"/>
      <c r="B236" s="264"/>
      <c r="C236" s="265"/>
      <c r="D236" s="234" t="s">
        <v>188</v>
      </c>
      <c r="E236" s="266" t="s">
        <v>1</v>
      </c>
      <c r="F236" s="267" t="s">
        <v>197</v>
      </c>
      <c r="G236" s="265"/>
      <c r="H236" s="268">
        <v>3.815</v>
      </c>
      <c r="I236" s="269"/>
      <c r="J236" s="265"/>
      <c r="K236" s="265"/>
      <c r="L236" s="270"/>
      <c r="M236" s="271"/>
      <c r="N236" s="272"/>
      <c r="O236" s="272"/>
      <c r="P236" s="272"/>
      <c r="Q236" s="272"/>
      <c r="R236" s="272"/>
      <c r="S236" s="272"/>
      <c r="T236" s="273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4" t="s">
        <v>188</v>
      </c>
      <c r="AU236" s="274" t="s">
        <v>82</v>
      </c>
      <c r="AV236" s="15" t="s">
        <v>136</v>
      </c>
      <c r="AW236" s="15" t="s">
        <v>30</v>
      </c>
      <c r="AX236" s="15" t="s">
        <v>80</v>
      </c>
      <c r="AY236" s="274" t="s">
        <v>129</v>
      </c>
    </row>
    <row r="237" spans="1:65" s="2" customFormat="1" ht="33" customHeight="1">
      <c r="A237" s="39"/>
      <c r="B237" s="40"/>
      <c r="C237" s="220" t="s">
        <v>553</v>
      </c>
      <c r="D237" s="220" t="s">
        <v>132</v>
      </c>
      <c r="E237" s="221" t="s">
        <v>2243</v>
      </c>
      <c r="F237" s="222" t="s">
        <v>2244</v>
      </c>
      <c r="G237" s="223" t="s">
        <v>270</v>
      </c>
      <c r="H237" s="224">
        <v>3.815</v>
      </c>
      <c r="I237" s="225"/>
      <c r="J237" s="226">
        <f>ROUND(I237*H237,2)</f>
        <v>0</v>
      </c>
      <c r="K237" s="227"/>
      <c r="L237" s="45"/>
      <c r="M237" s="228" t="s">
        <v>1</v>
      </c>
      <c r="N237" s="229" t="s">
        <v>38</v>
      </c>
      <c r="O237" s="92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136</v>
      </c>
      <c r="AT237" s="232" t="s">
        <v>132</v>
      </c>
      <c r="AU237" s="232" t="s">
        <v>82</v>
      </c>
      <c r="AY237" s="18" t="s">
        <v>129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80</v>
      </c>
      <c r="BK237" s="233">
        <f>ROUND(I237*H237,2)</f>
        <v>0</v>
      </c>
      <c r="BL237" s="18" t="s">
        <v>136</v>
      </c>
      <c r="BM237" s="232" t="s">
        <v>326</v>
      </c>
    </row>
    <row r="238" spans="1:47" s="2" customFormat="1" ht="12">
      <c r="A238" s="39"/>
      <c r="B238" s="40"/>
      <c r="C238" s="41"/>
      <c r="D238" s="234" t="s">
        <v>137</v>
      </c>
      <c r="E238" s="41"/>
      <c r="F238" s="235" t="s">
        <v>2244</v>
      </c>
      <c r="G238" s="41"/>
      <c r="H238" s="41"/>
      <c r="I238" s="236"/>
      <c r="J238" s="41"/>
      <c r="K238" s="41"/>
      <c r="L238" s="45"/>
      <c r="M238" s="237"/>
      <c r="N238" s="238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137</v>
      </c>
      <c r="AU238" s="18" t="s">
        <v>82</v>
      </c>
    </row>
    <row r="239" spans="1:65" s="2" customFormat="1" ht="24.15" customHeight="1">
      <c r="A239" s="39"/>
      <c r="B239" s="40"/>
      <c r="C239" s="220" t="s">
        <v>279</v>
      </c>
      <c r="D239" s="220" t="s">
        <v>132</v>
      </c>
      <c r="E239" s="221" t="s">
        <v>2245</v>
      </c>
      <c r="F239" s="222" t="s">
        <v>2246</v>
      </c>
      <c r="G239" s="223" t="s">
        <v>230</v>
      </c>
      <c r="H239" s="224">
        <v>47.15</v>
      </c>
      <c r="I239" s="225"/>
      <c r="J239" s="226">
        <f>ROUND(I239*H239,2)</f>
        <v>0</v>
      </c>
      <c r="K239" s="227"/>
      <c r="L239" s="45"/>
      <c r="M239" s="228" t="s">
        <v>1</v>
      </c>
      <c r="N239" s="229" t="s">
        <v>38</v>
      </c>
      <c r="O239" s="92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136</v>
      </c>
      <c r="AT239" s="232" t="s">
        <v>132</v>
      </c>
      <c r="AU239" s="232" t="s">
        <v>82</v>
      </c>
      <c r="AY239" s="18" t="s">
        <v>129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80</v>
      </c>
      <c r="BK239" s="233">
        <f>ROUND(I239*H239,2)</f>
        <v>0</v>
      </c>
      <c r="BL239" s="18" t="s">
        <v>136</v>
      </c>
      <c r="BM239" s="232" t="s">
        <v>329</v>
      </c>
    </row>
    <row r="240" spans="1:47" s="2" customFormat="1" ht="12">
      <c r="A240" s="39"/>
      <c r="B240" s="40"/>
      <c r="C240" s="41"/>
      <c r="D240" s="234" t="s">
        <v>137</v>
      </c>
      <c r="E240" s="41"/>
      <c r="F240" s="235" t="s">
        <v>2246</v>
      </c>
      <c r="G240" s="41"/>
      <c r="H240" s="41"/>
      <c r="I240" s="236"/>
      <c r="J240" s="41"/>
      <c r="K240" s="41"/>
      <c r="L240" s="45"/>
      <c r="M240" s="237"/>
      <c r="N240" s="238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137</v>
      </c>
      <c r="AU240" s="18" t="s">
        <v>82</v>
      </c>
    </row>
    <row r="241" spans="1:51" s="13" customFormat="1" ht="12">
      <c r="A241" s="13"/>
      <c r="B241" s="243"/>
      <c r="C241" s="244"/>
      <c r="D241" s="234" t="s">
        <v>188</v>
      </c>
      <c r="E241" s="245" t="s">
        <v>1</v>
      </c>
      <c r="F241" s="246" t="s">
        <v>2242</v>
      </c>
      <c r="G241" s="244"/>
      <c r="H241" s="245" t="s">
        <v>1</v>
      </c>
      <c r="I241" s="247"/>
      <c r="J241" s="244"/>
      <c r="K241" s="244"/>
      <c r="L241" s="248"/>
      <c r="M241" s="249"/>
      <c r="N241" s="250"/>
      <c r="O241" s="250"/>
      <c r="P241" s="250"/>
      <c r="Q241" s="250"/>
      <c r="R241" s="250"/>
      <c r="S241" s="250"/>
      <c r="T241" s="25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2" t="s">
        <v>188</v>
      </c>
      <c r="AU241" s="252" t="s">
        <v>82</v>
      </c>
      <c r="AV241" s="13" t="s">
        <v>80</v>
      </c>
      <c r="AW241" s="13" t="s">
        <v>30</v>
      </c>
      <c r="AX241" s="13" t="s">
        <v>73</v>
      </c>
      <c r="AY241" s="252" t="s">
        <v>129</v>
      </c>
    </row>
    <row r="242" spans="1:51" s="14" customFormat="1" ht="12">
      <c r="A242" s="14"/>
      <c r="B242" s="253"/>
      <c r="C242" s="254"/>
      <c r="D242" s="234" t="s">
        <v>188</v>
      </c>
      <c r="E242" s="255" t="s">
        <v>1</v>
      </c>
      <c r="F242" s="256" t="s">
        <v>2247</v>
      </c>
      <c r="G242" s="254"/>
      <c r="H242" s="257">
        <v>47.15</v>
      </c>
      <c r="I242" s="258"/>
      <c r="J242" s="254"/>
      <c r="K242" s="254"/>
      <c r="L242" s="259"/>
      <c r="M242" s="260"/>
      <c r="N242" s="261"/>
      <c r="O242" s="261"/>
      <c r="P242" s="261"/>
      <c r="Q242" s="261"/>
      <c r="R242" s="261"/>
      <c r="S242" s="261"/>
      <c r="T242" s="26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3" t="s">
        <v>188</v>
      </c>
      <c r="AU242" s="263" t="s">
        <v>82</v>
      </c>
      <c r="AV242" s="14" t="s">
        <v>82</v>
      </c>
      <c r="AW242" s="14" t="s">
        <v>30</v>
      </c>
      <c r="AX242" s="14" t="s">
        <v>73</v>
      </c>
      <c r="AY242" s="263" t="s">
        <v>129</v>
      </c>
    </row>
    <row r="243" spans="1:51" s="15" customFormat="1" ht="12">
      <c r="A243" s="15"/>
      <c r="B243" s="264"/>
      <c r="C243" s="265"/>
      <c r="D243" s="234" t="s">
        <v>188</v>
      </c>
      <c r="E243" s="266" t="s">
        <v>1</v>
      </c>
      <c r="F243" s="267" t="s">
        <v>197</v>
      </c>
      <c r="G243" s="265"/>
      <c r="H243" s="268">
        <v>47.15</v>
      </c>
      <c r="I243" s="269"/>
      <c r="J243" s="265"/>
      <c r="K243" s="265"/>
      <c r="L243" s="270"/>
      <c r="M243" s="271"/>
      <c r="N243" s="272"/>
      <c r="O243" s="272"/>
      <c r="P243" s="272"/>
      <c r="Q243" s="272"/>
      <c r="R243" s="272"/>
      <c r="S243" s="272"/>
      <c r="T243" s="27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4" t="s">
        <v>188</v>
      </c>
      <c r="AU243" s="274" t="s">
        <v>82</v>
      </c>
      <c r="AV243" s="15" t="s">
        <v>136</v>
      </c>
      <c r="AW243" s="15" t="s">
        <v>30</v>
      </c>
      <c r="AX243" s="15" t="s">
        <v>80</v>
      </c>
      <c r="AY243" s="274" t="s">
        <v>129</v>
      </c>
    </row>
    <row r="244" spans="1:63" s="12" customFormat="1" ht="22.8" customHeight="1">
      <c r="A244" s="12"/>
      <c r="B244" s="204"/>
      <c r="C244" s="205"/>
      <c r="D244" s="206" t="s">
        <v>72</v>
      </c>
      <c r="E244" s="218" t="s">
        <v>1296</v>
      </c>
      <c r="F244" s="218" t="s">
        <v>1297</v>
      </c>
      <c r="G244" s="205"/>
      <c r="H244" s="205"/>
      <c r="I244" s="208"/>
      <c r="J244" s="219">
        <f>BK244</f>
        <v>0</v>
      </c>
      <c r="K244" s="205"/>
      <c r="L244" s="210"/>
      <c r="M244" s="211"/>
      <c r="N244" s="212"/>
      <c r="O244" s="212"/>
      <c r="P244" s="213">
        <f>SUM(P245:P258)</f>
        <v>0</v>
      </c>
      <c r="Q244" s="212"/>
      <c r="R244" s="213">
        <f>SUM(R245:R258)</f>
        <v>0</v>
      </c>
      <c r="S244" s="212"/>
      <c r="T244" s="214">
        <f>SUM(T245:T258)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5" t="s">
        <v>80</v>
      </c>
      <c r="AT244" s="216" t="s">
        <v>72</v>
      </c>
      <c r="AU244" s="216" t="s">
        <v>80</v>
      </c>
      <c r="AY244" s="215" t="s">
        <v>129</v>
      </c>
      <c r="BK244" s="217">
        <f>SUM(BK245:BK258)</f>
        <v>0</v>
      </c>
    </row>
    <row r="245" spans="1:65" s="2" customFormat="1" ht="37.8" customHeight="1">
      <c r="A245" s="39"/>
      <c r="B245" s="40"/>
      <c r="C245" s="220" t="s">
        <v>676</v>
      </c>
      <c r="D245" s="220" t="s">
        <v>132</v>
      </c>
      <c r="E245" s="221" t="s">
        <v>1301</v>
      </c>
      <c r="F245" s="222" t="s">
        <v>1302</v>
      </c>
      <c r="G245" s="223" t="s">
        <v>296</v>
      </c>
      <c r="H245" s="224">
        <v>9.212</v>
      </c>
      <c r="I245" s="225"/>
      <c r="J245" s="226">
        <f>ROUND(I245*H245,2)</f>
        <v>0</v>
      </c>
      <c r="K245" s="227"/>
      <c r="L245" s="45"/>
      <c r="M245" s="228" t="s">
        <v>1</v>
      </c>
      <c r="N245" s="229" t="s">
        <v>38</v>
      </c>
      <c r="O245" s="92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2" t="s">
        <v>136</v>
      </c>
      <c r="AT245" s="232" t="s">
        <v>132</v>
      </c>
      <c r="AU245" s="232" t="s">
        <v>82</v>
      </c>
      <c r="AY245" s="18" t="s">
        <v>129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8" t="s">
        <v>80</v>
      </c>
      <c r="BK245" s="233">
        <f>ROUND(I245*H245,2)</f>
        <v>0</v>
      </c>
      <c r="BL245" s="18" t="s">
        <v>136</v>
      </c>
      <c r="BM245" s="232" t="s">
        <v>333</v>
      </c>
    </row>
    <row r="246" spans="1:47" s="2" customFormat="1" ht="12">
      <c r="A246" s="39"/>
      <c r="B246" s="40"/>
      <c r="C246" s="41"/>
      <c r="D246" s="234" t="s">
        <v>137</v>
      </c>
      <c r="E246" s="41"/>
      <c r="F246" s="235" t="s">
        <v>1302</v>
      </c>
      <c r="G246" s="41"/>
      <c r="H246" s="41"/>
      <c r="I246" s="236"/>
      <c r="J246" s="41"/>
      <c r="K246" s="41"/>
      <c r="L246" s="45"/>
      <c r="M246" s="237"/>
      <c r="N246" s="238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137</v>
      </c>
      <c r="AU246" s="18" t="s">
        <v>82</v>
      </c>
    </row>
    <row r="247" spans="1:65" s="2" customFormat="1" ht="24.15" customHeight="1">
      <c r="A247" s="39"/>
      <c r="B247" s="40"/>
      <c r="C247" s="220" t="s">
        <v>284</v>
      </c>
      <c r="D247" s="220" t="s">
        <v>132</v>
      </c>
      <c r="E247" s="221" t="s">
        <v>1299</v>
      </c>
      <c r="F247" s="222" t="s">
        <v>1300</v>
      </c>
      <c r="G247" s="223" t="s">
        <v>296</v>
      </c>
      <c r="H247" s="224">
        <v>9.212</v>
      </c>
      <c r="I247" s="225"/>
      <c r="J247" s="226">
        <f>ROUND(I247*H247,2)</f>
        <v>0</v>
      </c>
      <c r="K247" s="227"/>
      <c r="L247" s="45"/>
      <c r="M247" s="228" t="s">
        <v>1</v>
      </c>
      <c r="N247" s="229" t="s">
        <v>38</v>
      </c>
      <c r="O247" s="92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136</v>
      </c>
      <c r="AT247" s="232" t="s">
        <v>132</v>
      </c>
      <c r="AU247" s="232" t="s">
        <v>82</v>
      </c>
      <c r="AY247" s="18" t="s">
        <v>129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8" t="s">
        <v>80</v>
      </c>
      <c r="BK247" s="233">
        <f>ROUND(I247*H247,2)</f>
        <v>0</v>
      </c>
      <c r="BL247" s="18" t="s">
        <v>136</v>
      </c>
      <c r="BM247" s="232" t="s">
        <v>336</v>
      </c>
    </row>
    <row r="248" spans="1:47" s="2" customFormat="1" ht="12">
      <c r="A248" s="39"/>
      <c r="B248" s="40"/>
      <c r="C248" s="41"/>
      <c r="D248" s="234" t="s">
        <v>137</v>
      </c>
      <c r="E248" s="41"/>
      <c r="F248" s="235" t="s">
        <v>1300</v>
      </c>
      <c r="G248" s="41"/>
      <c r="H248" s="41"/>
      <c r="I248" s="236"/>
      <c r="J248" s="41"/>
      <c r="K248" s="41"/>
      <c r="L248" s="45"/>
      <c r="M248" s="237"/>
      <c r="N248" s="238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137</v>
      </c>
      <c r="AU248" s="18" t="s">
        <v>82</v>
      </c>
    </row>
    <row r="249" spans="1:65" s="2" customFormat="1" ht="33" customHeight="1">
      <c r="A249" s="39"/>
      <c r="B249" s="40"/>
      <c r="C249" s="220" t="s">
        <v>717</v>
      </c>
      <c r="D249" s="220" t="s">
        <v>132</v>
      </c>
      <c r="E249" s="221" t="s">
        <v>1304</v>
      </c>
      <c r="F249" s="222" t="s">
        <v>1305</v>
      </c>
      <c r="G249" s="223" t="s">
        <v>296</v>
      </c>
      <c r="H249" s="224">
        <v>9.212</v>
      </c>
      <c r="I249" s="225"/>
      <c r="J249" s="226">
        <f>ROUND(I249*H249,2)</f>
        <v>0</v>
      </c>
      <c r="K249" s="227"/>
      <c r="L249" s="45"/>
      <c r="M249" s="228" t="s">
        <v>1</v>
      </c>
      <c r="N249" s="229" t="s">
        <v>38</v>
      </c>
      <c r="O249" s="92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136</v>
      </c>
      <c r="AT249" s="232" t="s">
        <v>132</v>
      </c>
      <c r="AU249" s="232" t="s">
        <v>82</v>
      </c>
      <c r="AY249" s="18" t="s">
        <v>129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80</v>
      </c>
      <c r="BK249" s="233">
        <f>ROUND(I249*H249,2)</f>
        <v>0</v>
      </c>
      <c r="BL249" s="18" t="s">
        <v>136</v>
      </c>
      <c r="BM249" s="232" t="s">
        <v>340</v>
      </c>
    </row>
    <row r="250" spans="1:47" s="2" customFormat="1" ht="12">
      <c r="A250" s="39"/>
      <c r="B250" s="40"/>
      <c r="C250" s="41"/>
      <c r="D250" s="234" t="s">
        <v>137</v>
      </c>
      <c r="E250" s="41"/>
      <c r="F250" s="235" t="s">
        <v>1305</v>
      </c>
      <c r="G250" s="41"/>
      <c r="H250" s="41"/>
      <c r="I250" s="236"/>
      <c r="J250" s="41"/>
      <c r="K250" s="41"/>
      <c r="L250" s="45"/>
      <c r="M250" s="237"/>
      <c r="N250" s="238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137</v>
      </c>
      <c r="AU250" s="18" t="s">
        <v>82</v>
      </c>
    </row>
    <row r="251" spans="1:65" s="2" customFormat="1" ht="44.25" customHeight="1">
      <c r="A251" s="39"/>
      <c r="B251" s="40"/>
      <c r="C251" s="220" t="s">
        <v>288</v>
      </c>
      <c r="D251" s="220" t="s">
        <v>132</v>
      </c>
      <c r="E251" s="221" t="s">
        <v>1306</v>
      </c>
      <c r="F251" s="222" t="s">
        <v>1307</v>
      </c>
      <c r="G251" s="223" t="s">
        <v>296</v>
      </c>
      <c r="H251" s="224">
        <v>55.272</v>
      </c>
      <c r="I251" s="225"/>
      <c r="J251" s="226">
        <f>ROUND(I251*H251,2)</f>
        <v>0</v>
      </c>
      <c r="K251" s="227"/>
      <c r="L251" s="45"/>
      <c r="M251" s="228" t="s">
        <v>1</v>
      </c>
      <c r="N251" s="229" t="s">
        <v>38</v>
      </c>
      <c r="O251" s="92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2" t="s">
        <v>136</v>
      </c>
      <c r="AT251" s="232" t="s">
        <v>132</v>
      </c>
      <c r="AU251" s="232" t="s">
        <v>82</v>
      </c>
      <c r="AY251" s="18" t="s">
        <v>129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8" t="s">
        <v>80</v>
      </c>
      <c r="BK251" s="233">
        <f>ROUND(I251*H251,2)</f>
        <v>0</v>
      </c>
      <c r="BL251" s="18" t="s">
        <v>136</v>
      </c>
      <c r="BM251" s="232" t="s">
        <v>345</v>
      </c>
    </row>
    <row r="252" spans="1:47" s="2" customFormat="1" ht="12">
      <c r="A252" s="39"/>
      <c r="B252" s="40"/>
      <c r="C252" s="41"/>
      <c r="D252" s="234" t="s">
        <v>137</v>
      </c>
      <c r="E252" s="41"/>
      <c r="F252" s="235" t="s">
        <v>1307</v>
      </c>
      <c r="G252" s="41"/>
      <c r="H252" s="41"/>
      <c r="I252" s="236"/>
      <c r="J252" s="41"/>
      <c r="K252" s="41"/>
      <c r="L252" s="45"/>
      <c r="M252" s="237"/>
      <c r="N252" s="238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137</v>
      </c>
      <c r="AU252" s="18" t="s">
        <v>82</v>
      </c>
    </row>
    <row r="253" spans="1:51" s="14" customFormat="1" ht="12">
      <c r="A253" s="14"/>
      <c r="B253" s="253"/>
      <c r="C253" s="254"/>
      <c r="D253" s="234" t="s">
        <v>188</v>
      </c>
      <c r="E253" s="255" t="s">
        <v>1</v>
      </c>
      <c r="F253" s="256" t="s">
        <v>2248</v>
      </c>
      <c r="G253" s="254"/>
      <c r="H253" s="257">
        <v>55.272</v>
      </c>
      <c r="I253" s="258"/>
      <c r="J253" s="254"/>
      <c r="K253" s="254"/>
      <c r="L253" s="259"/>
      <c r="M253" s="260"/>
      <c r="N253" s="261"/>
      <c r="O253" s="261"/>
      <c r="P253" s="261"/>
      <c r="Q253" s="261"/>
      <c r="R253" s="261"/>
      <c r="S253" s="261"/>
      <c r="T253" s="26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3" t="s">
        <v>188</v>
      </c>
      <c r="AU253" s="263" t="s">
        <v>82</v>
      </c>
      <c r="AV253" s="14" t="s">
        <v>82</v>
      </c>
      <c r="AW253" s="14" t="s">
        <v>30</v>
      </c>
      <c r="AX253" s="14" t="s">
        <v>73</v>
      </c>
      <c r="AY253" s="263" t="s">
        <v>129</v>
      </c>
    </row>
    <row r="254" spans="1:51" s="15" customFormat="1" ht="12">
      <c r="A254" s="15"/>
      <c r="B254" s="264"/>
      <c r="C254" s="265"/>
      <c r="D254" s="234" t="s">
        <v>188</v>
      </c>
      <c r="E254" s="266" t="s">
        <v>1</v>
      </c>
      <c r="F254" s="267" t="s">
        <v>197</v>
      </c>
      <c r="G254" s="265"/>
      <c r="H254" s="268">
        <v>55.272</v>
      </c>
      <c r="I254" s="269"/>
      <c r="J254" s="265"/>
      <c r="K254" s="265"/>
      <c r="L254" s="270"/>
      <c r="M254" s="271"/>
      <c r="N254" s="272"/>
      <c r="O254" s="272"/>
      <c r="P254" s="272"/>
      <c r="Q254" s="272"/>
      <c r="R254" s="272"/>
      <c r="S254" s="272"/>
      <c r="T254" s="273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74" t="s">
        <v>188</v>
      </c>
      <c r="AU254" s="274" t="s">
        <v>82</v>
      </c>
      <c r="AV254" s="15" t="s">
        <v>136</v>
      </c>
      <c r="AW254" s="15" t="s">
        <v>30</v>
      </c>
      <c r="AX254" s="15" t="s">
        <v>80</v>
      </c>
      <c r="AY254" s="274" t="s">
        <v>129</v>
      </c>
    </row>
    <row r="255" spans="1:65" s="2" customFormat="1" ht="44.25" customHeight="1">
      <c r="A255" s="39"/>
      <c r="B255" s="40"/>
      <c r="C255" s="220" t="s">
        <v>773</v>
      </c>
      <c r="D255" s="220" t="s">
        <v>132</v>
      </c>
      <c r="E255" s="221" t="s">
        <v>1310</v>
      </c>
      <c r="F255" s="222" t="s">
        <v>1311</v>
      </c>
      <c r="G255" s="223" t="s">
        <v>296</v>
      </c>
      <c r="H255" s="224">
        <v>8.561</v>
      </c>
      <c r="I255" s="225"/>
      <c r="J255" s="226">
        <f>ROUND(I255*H255,2)</f>
        <v>0</v>
      </c>
      <c r="K255" s="227"/>
      <c r="L255" s="45"/>
      <c r="M255" s="228" t="s">
        <v>1</v>
      </c>
      <c r="N255" s="229" t="s">
        <v>38</v>
      </c>
      <c r="O255" s="92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136</v>
      </c>
      <c r="AT255" s="232" t="s">
        <v>132</v>
      </c>
      <c r="AU255" s="232" t="s">
        <v>82</v>
      </c>
      <c r="AY255" s="18" t="s">
        <v>129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80</v>
      </c>
      <c r="BK255" s="233">
        <f>ROUND(I255*H255,2)</f>
        <v>0</v>
      </c>
      <c r="BL255" s="18" t="s">
        <v>136</v>
      </c>
      <c r="BM255" s="232" t="s">
        <v>352</v>
      </c>
    </row>
    <row r="256" spans="1:47" s="2" customFormat="1" ht="12">
      <c r="A256" s="39"/>
      <c r="B256" s="40"/>
      <c r="C256" s="41"/>
      <c r="D256" s="234" t="s">
        <v>137</v>
      </c>
      <c r="E256" s="41"/>
      <c r="F256" s="235" t="s">
        <v>1311</v>
      </c>
      <c r="G256" s="41"/>
      <c r="H256" s="41"/>
      <c r="I256" s="236"/>
      <c r="J256" s="41"/>
      <c r="K256" s="41"/>
      <c r="L256" s="45"/>
      <c r="M256" s="237"/>
      <c r="N256" s="238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137</v>
      </c>
      <c r="AU256" s="18" t="s">
        <v>82</v>
      </c>
    </row>
    <row r="257" spans="1:65" s="2" customFormat="1" ht="44.25" customHeight="1">
      <c r="A257" s="39"/>
      <c r="B257" s="40"/>
      <c r="C257" s="220" t="s">
        <v>291</v>
      </c>
      <c r="D257" s="220" t="s">
        <v>132</v>
      </c>
      <c r="E257" s="221" t="s">
        <v>1317</v>
      </c>
      <c r="F257" s="222" t="s">
        <v>1318</v>
      </c>
      <c r="G257" s="223" t="s">
        <v>296</v>
      </c>
      <c r="H257" s="224">
        <v>0.651</v>
      </c>
      <c r="I257" s="225"/>
      <c r="J257" s="226">
        <f>ROUND(I257*H257,2)</f>
        <v>0</v>
      </c>
      <c r="K257" s="227"/>
      <c r="L257" s="45"/>
      <c r="M257" s="228" t="s">
        <v>1</v>
      </c>
      <c r="N257" s="229" t="s">
        <v>38</v>
      </c>
      <c r="O257" s="92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2" t="s">
        <v>136</v>
      </c>
      <c r="AT257" s="232" t="s">
        <v>132</v>
      </c>
      <c r="AU257" s="232" t="s">
        <v>82</v>
      </c>
      <c r="AY257" s="18" t="s">
        <v>129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8" t="s">
        <v>80</v>
      </c>
      <c r="BK257" s="233">
        <f>ROUND(I257*H257,2)</f>
        <v>0</v>
      </c>
      <c r="BL257" s="18" t="s">
        <v>136</v>
      </c>
      <c r="BM257" s="232" t="s">
        <v>357</v>
      </c>
    </row>
    <row r="258" spans="1:47" s="2" customFormat="1" ht="12">
      <c r="A258" s="39"/>
      <c r="B258" s="40"/>
      <c r="C258" s="41"/>
      <c r="D258" s="234" t="s">
        <v>137</v>
      </c>
      <c r="E258" s="41"/>
      <c r="F258" s="235" t="s">
        <v>1318</v>
      </c>
      <c r="G258" s="41"/>
      <c r="H258" s="41"/>
      <c r="I258" s="236"/>
      <c r="J258" s="41"/>
      <c r="K258" s="41"/>
      <c r="L258" s="45"/>
      <c r="M258" s="237"/>
      <c r="N258" s="238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137</v>
      </c>
      <c r="AU258" s="18" t="s">
        <v>82</v>
      </c>
    </row>
    <row r="259" spans="1:63" s="12" customFormat="1" ht="22.8" customHeight="1">
      <c r="A259" s="12"/>
      <c r="B259" s="204"/>
      <c r="C259" s="205"/>
      <c r="D259" s="206" t="s">
        <v>72</v>
      </c>
      <c r="E259" s="218" t="s">
        <v>1319</v>
      </c>
      <c r="F259" s="218" t="s">
        <v>1320</v>
      </c>
      <c r="G259" s="205"/>
      <c r="H259" s="205"/>
      <c r="I259" s="208"/>
      <c r="J259" s="219">
        <f>BK259</f>
        <v>0</v>
      </c>
      <c r="K259" s="205"/>
      <c r="L259" s="210"/>
      <c r="M259" s="211"/>
      <c r="N259" s="212"/>
      <c r="O259" s="212"/>
      <c r="P259" s="213">
        <f>SUM(P260:P263)</f>
        <v>0</v>
      </c>
      <c r="Q259" s="212"/>
      <c r="R259" s="213">
        <f>SUM(R260:R263)</f>
        <v>0</v>
      </c>
      <c r="S259" s="212"/>
      <c r="T259" s="214">
        <f>SUM(T260:T263)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5" t="s">
        <v>80</v>
      </c>
      <c r="AT259" s="216" t="s">
        <v>72</v>
      </c>
      <c r="AU259" s="216" t="s">
        <v>80</v>
      </c>
      <c r="AY259" s="215" t="s">
        <v>129</v>
      </c>
      <c r="BK259" s="217">
        <f>SUM(BK260:BK263)</f>
        <v>0</v>
      </c>
    </row>
    <row r="260" spans="1:65" s="2" customFormat="1" ht="49.05" customHeight="1">
      <c r="A260" s="39"/>
      <c r="B260" s="40"/>
      <c r="C260" s="220" t="s">
        <v>780</v>
      </c>
      <c r="D260" s="220" t="s">
        <v>132</v>
      </c>
      <c r="E260" s="221" t="s">
        <v>2249</v>
      </c>
      <c r="F260" s="222" t="s">
        <v>2250</v>
      </c>
      <c r="G260" s="223" t="s">
        <v>296</v>
      </c>
      <c r="H260" s="224">
        <v>60.686</v>
      </c>
      <c r="I260" s="225"/>
      <c r="J260" s="226">
        <f>ROUND(I260*H260,2)</f>
        <v>0</v>
      </c>
      <c r="K260" s="227"/>
      <c r="L260" s="45"/>
      <c r="M260" s="228" t="s">
        <v>1</v>
      </c>
      <c r="N260" s="229" t="s">
        <v>38</v>
      </c>
      <c r="O260" s="92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2" t="s">
        <v>136</v>
      </c>
      <c r="AT260" s="232" t="s">
        <v>132</v>
      </c>
      <c r="AU260" s="232" t="s">
        <v>82</v>
      </c>
      <c r="AY260" s="18" t="s">
        <v>129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8" t="s">
        <v>80</v>
      </c>
      <c r="BK260" s="233">
        <f>ROUND(I260*H260,2)</f>
        <v>0</v>
      </c>
      <c r="BL260" s="18" t="s">
        <v>136</v>
      </c>
      <c r="BM260" s="232" t="s">
        <v>361</v>
      </c>
    </row>
    <row r="261" spans="1:47" s="2" customFormat="1" ht="12">
      <c r="A261" s="39"/>
      <c r="B261" s="40"/>
      <c r="C261" s="41"/>
      <c r="D261" s="234" t="s">
        <v>137</v>
      </c>
      <c r="E261" s="41"/>
      <c r="F261" s="235" t="s">
        <v>2250</v>
      </c>
      <c r="G261" s="41"/>
      <c r="H261" s="41"/>
      <c r="I261" s="236"/>
      <c r="J261" s="41"/>
      <c r="K261" s="41"/>
      <c r="L261" s="45"/>
      <c r="M261" s="237"/>
      <c r="N261" s="238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137</v>
      </c>
      <c r="AU261" s="18" t="s">
        <v>82</v>
      </c>
    </row>
    <row r="262" spans="1:65" s="2" customFormat="1" ht="55.5" customHeight="1">
      <c r="A262" s="39"/>
      <c r="B262" s="40"/>
      <c r="C262" s="220" t="s">
        <v>297</v>
      </c>
      <c r="D262" s="220" t="s">
        <v>132</v>
      </c>
      <c r="E262" s="221" t="s">
        <v>2251</v>
      </c>
      <c r="F262" s="222" t="s">
        <v>2252</v>
      </c>
      <c r="G262" s="223" t="s">
        <v>296</v>
      </c>
      <c r="H262" s="224">
        <v>60.686</v>
      </c>
      <c r="I262" s="225"/>
      <c r="J262" s="226">
        <f>ROUND(I262*H262,2)</f>
        <v>0</v>
      </c>
      <c r="K262" s="227"/>
      <c r="L262" s="45"/>
      <c r="M262" s="228" t="s">
        <v>1</v>
      </c>
      <c r="N262" s="229" t="s">
        <v>38</v>
      </c>
      <c r="O262" s="92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2" t="s">
        <v>136</v>
      </c>
      <c r="AT262" s="232" t="s">
        <v>132</v>
      </c>
      <c r="AU262" s="232" t="s">
        <v>82</v>
      </c>
      <c r="AY262" s="18" t="s">
        <v>129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8" t="s">
        <v>80</v>
      </c>
      <c r="BK262" s="233">
        <f>ROUND(I262*H262,2)</f>
        <v>0</v>
      </c>
      <c r="BL262" s="18" t="s">
        <v>136</v>
      </c>
      <c r="BM262" s="232" t="s">
        <v>369</v>
      </c>
    </row>
    <row r="263" spans="1:47" s="2" customFormat="1" ht="12">
      <c r="A263" s="39"/>
      <c r="B263" s="40"/>
      <c r="C263" s="41"/>
      <c r="D263" s="234" t="s">
        <v>137</v>
      </c>
      <c r="E263" s="41"/>
      <c r="F263" s="235" t="s">
        <v>2252</v>
      </c>
      <c r="G263" s="41"/>
      <c r="H263" s="41"/>
      <c r="I263" s="236"/>
      <c r="J263" s="41"/>
      <c r="K263" s="41"/>
      <c r="L263" s="45"/>
      <c r="M263" s="237"/>
      <c r="N263" s="238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137</v>
      </c>
      <c r="AU263" s="18" t="s">
        <v>82</v>
      </c>
    </row>
    <row r="264" spans="1:63" s="12" customFormat="1" ht="25.9" customHeight="1">
      <c r="A264" s="12"/>
      <c r="B264" s="204"/>
      <c r="C264" s="205"/>
      <c r="D264" s="206" t="s">
        <v>72</v>
      </c>
      <c r="E264" s="207" t="s">
        <v>1324</v>
      </c>
      <c r="F264" s="207" t="s">
        <v>1325</v>
      </c>
      <c r="G264" s="205"/>
      <c r="H264" s="205"/>
      <c r="I264" s="208"/>
      <c r="J264" s="209">
        <f>BK264</f>
        <v>0</v>
      </c>
      <c r="K264" s="205"/>
      <c r="L264" s="210"/>
      <c r="M264" s="211"/>
      <c r="N264" s="212"/>
      <c r="O264" s="212"/>
      <c r="P264" s="213">
        <f>P265+P320+P359+P362+P425+P436</f>
        <v>0</v>
      </c>
      <c r="Q264" s="212"/>
      <c r="R264" s="213">
        <f>R265+R320+R359+R362+R425+R436</f>
        <v>0</v>
      </c>
      <c r="S264" s="212"/>
      <c r="T264" s="214">
        <f>T265+T320+T359+T362+T425+T436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5" t="s">
        <v>82</v>
      </c>
      <c r="AT264" s="216" t="s">
        <v>72</v>
      </c>
      <c r="AU264" s="216" t="s">
        <v>73</v>
      </c>
      <c r="AY264" s="215" t="s">
        <v>129</v>
      </c>
      <c r="BK264" s="217">
        <f>BK265+BK320+BK359+BK362+BK425+BK436</f>
        <v>0</v>
      </c>
    </row>
    <row r="265" spans="1:63" s="12" customFormat="1" ht="22.8" customHeight="1">
      <c r="A265" s="12"/>
      <c r="B265" s="204"/>
      <c r="C265" s="205"/>
      <c r="D265" s="206" t="s">
        <v>72</v>
      </c>
      <c r="E265" s="218" t="s">
        <v>2253</v>
      </c>
      <c r="F265" s="218" t="s">
        <v>2254</v>
      </c>
      <c r="G265" s="205"/>
      <c r="H265" s="205"/>
      <c r="I265" s="208"/>
      <c r="J265" s="219">
        <f>BK265</f>
        <v>0</v>
      </c>
      <c r="K265" s="205"/>
      <c r="L265" s="210"/>
      <c r="M265" s="211"/>
      <c r="N265" s="212"/>
      <c r="O265" s="212"/>
      <c r="P265" s="213">
        <f>SUM(P266:P319)</f>
        <v>0</v>
      </c>
      <c r="Q265" s="212"/>
      <c r="R265" s="213">
        <f>SUM(R266:R319)</f>
        <v>0</v>
      </c>
      <c r="S265" s="212"/>
      <c r="T265" s="214">
        <f>SUM(T266:T319)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5" t="s">
        <v>82</v>
      </c>
      <c r="AT265" s="216" t="s">
        <v>72</v>
      </c>
      <c r="AU265" s="216" t="s">
        <v>80</v>
      </c>
      <c r="AY265" s="215" t="s">
        <v>129</v>
      </c>
      <c r="BK265" s="217">
        <f>SUM(BK266:BK319)</f>
        <v>0</v>
      </c>
    </row>
    <row r="266" spans="1:65" s="2" customFormat="1" ht="21.75" customHeight="1">
      <c r="A266" s="39"/>
      <c r="B266" s="40"/>
      <c r="C266" s="220" t="s">
        <v>789</v>
      </c>
      <c r="D266" s="220" t="s">
        <v>132</v>
      </c>
      <c r="E266" s="221" t="s">
        <v>2255</v>
      </c>
      <c r="F266" s="222" t="s">
        <v>2256</v>
      </c>
      <c r="G266" s="223" t="s">
        <v>243</v>
      </c>
      <c r="H266" s="224">
        <v>1</v>
      </c>
      <c r="I266" s="225"/>
      <c r="J266" s="226">
        <f>ROUND(I266*H266,2)</f>
        <v>0</v>
      </c>
      <c r="K266" s="227"/>
      <c r="L266" s="45"/>
      <c r="M266" s="228" t="s">
        <v>1</v>
      </c>
      <c r="N266" s="229" t="s">
        <v>38</v>
      </c>
      <c r="O266" s="92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2" t="s">
        <v>248</v>
      </c>
      <c r="AT266" s="232" t="s">
        <v>132</v>
      </c>
      <c r="AU266" s="232" t="s">
        <v>82</v>
      </c>
      <c r="AY266" s="18" t="s">
        <v>129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8" t="s">
        <v>80</v>
      </c>
      <c r="BK266" s="233">
        <f>ROUND(I266*H266,2)</f>
        <v>0</v>
      </c>
      <c r="BL266" s="18" t="s">
        <v>248</v>
      </c>
      <c r="BM266" s="232" t="s">
        <v>373</v>
      </c>
    </row>
    <row r="267" spans="1:47" s="2" customFormat="1" ht="12">
      <c r="A267" s="39"/>
      <c r="B267" s="40"/>
      <c r="C267" s="41"/>
      <c r="D267" s="234" t="s">
        <v>137</v>
      </c>
      <c r="E267" s="41"/>
      <c r="F267" s="235" t="s">
        <v>2256</v>
      </c>
      <c r="G267" s="41"/>
      <c r="H267" s="41"/>
      <c r="I267" s="236"/>
      <c r="J267" s="41"/>
      <c r="K267" s="41"/>
      <c r="L267" s="45"/>
      <c r="M267" s="237"/>
      <c r="N267" s="238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137</v>
      </c>
      <c r="AU267" s="18" t="s">
        <v>82</v>
      </c>
    </row>
    <row r="268" spans="1:65" s="2" customFormat="1" ht="24.15" customHeight="1">
      <c r="A268" s="39"/>
      <c r="B268" s="40"/>
      <c r="C268" s="220" t="s">
        <v>301</v>
      </c>
      <c r="D268" s="220" t="s">
        <v>132</v>
      </c>
      <c r="E268" s="221" t="s">
        <v>2257</v>
      </c>
      <c r="F268" s="222" t="s">
        <v>2258</v>
      </c>
      <c r="G268" s="223" t="s">
        <v>247</v>
      </c>
      <c r="H268" s="224">
        <v>3</v>
      </c>
      <c r="I268" s="225"/>
      <c r="J268" s="226">
        <f>ROUND(I268*H268,2)</f>
        <v>0</v>
      </c>
      <c r="K268" s="227"/>
      <c r="L268" s="45"/>
      <c r="M268" s="228" t="s">
        <v>1</v>
      </c>
      <c r="N268" s="229" t="s">
        <v>38</v>
      </c>
      <c r="O268" s="92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248</v>
      </c>
      <c r="AT268" s="232" t="s">
        <v>132</v>
      </c>
      <c r="AU268" s="232" t="s">
        <v>82</v>
      </c>
      <c r="AY268" s="18" t="s">
        <v>129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8" t="s">
        <v>80</v>
      </c>
      <c r="BK268" s="233">
        <f>ROUND(I268*H268,2)</f>
        <v>0</v>
      </c>
      <c r="BL268" s="18" t="s">
        <v>248</v>
      </c>
      <c r="BM268" s="232" t="s">
        <v>411</v>
      </c>
    </row>
    <row r="269" spans="1:47" s="2" customFormat="1" ht="12">
      <c r="A269" s="39"/>
      <c r="B269" s="40"/>
      <c r="C269" s="41"/>
      <c r="D269" s="234" t="s">
        <v>137</v>
      </c>
      <c r="E269" s="41"/>
      <c r="F269" s="235" t="s">
        <v>2258</v>
      </c>
      <c r="G269" s="41"/>
      <c r="H269" s="41"/>
      <c r="I269" s="236"/>
      <c r="J269" s="41"/>
      <c r="K269" s="41"/>
      <c r="L269" s="45"/>
      <c r="M269" s="237"/>
      <c r="N269" s="238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137</v>
      </c>
      <c r="AU269" s="18" t="s">
        <v>82</v>
      </c>
    </row>
    <row r="270" spans="1:65" s="2" customFormat="1" ht="21.75" customHeight="1">
      <c r="A270" s="39"/>
      <c r="B270" s="40"/>
      <c r="C270" s="220" t="s">
        <v>797</v>
      </c>
      <c r="D270" s="220" t="s">
        <v>132</v>
      </c>
      <c r="E270" s="221" t="s">
        <v>2259</v>
      </c>
      <c r="F270" s="222" t="s">
        <v>2260</v>
      </c>
      <c r="G270" s="223" t="s">
        <v>230</v>
      </c>
      <c r="H270" s="224">
        <v>32</v>
      </c>
      <c r="I270" s="225"/>
      <c r="J270" s="226">
        <f>ROUND(I270*H270,2)</f>
        <v>0</v>
      </c>
      <c r="K270" s="227"/>
      <c r="L270" s="45"/>
      <c r="M270" s="228" t="s">
        <v>1</v>
      </c>
      <c r="N270" s="229" t="s">
        <v>38</v>
      </c>
      <c r="O270" s="92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2" t="s">
        <v>248</v>
      </c>
      <c r="AT270" s="232" t="s">
        <v>132</v>
      </c>
      <c r="AU270" s="232" t="s">
        <v>82</v>
      </c>
      <c r="AY270" s="18" t="s">
        <v>129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8" t="s">
        <v>80</v>
      </c>
      <c r="BK270" s="233">
        <f>ROUND(I270*H270,2)</f>
        <v>0</v>
      </c>
      <c r="BL270" s="18" t="s">
        <v>248</v>
      </c>
      <c r="BM270" s="232" t="s">
        <v>416</v>
      </c>
    </row>
    <row r="271" spans="1:47" s="2" customFormat="1" ht="12">
      <c r="A271" s="39"/>
      <c r="B271" s="40"/>
      <c r="C271" s="41"/>
      <c r="D271" s="234" t="s">
        <v>137</v>
      </c>
      <c r="E271" s="41"/>
      <c r="F271" s="235" t="s">
        <v>2260</v>
      </c>
      <c r="G271" s="41"/>
      <c r="H271" s="41"/>
      <c r="I271" s="236"/>
      <c r="J271" s="41"/>
      <c r="K271" s="41"/>
      <c r="L271" s="45"/>
      <c r="M271" s="237"/>
      <c r="N271" s="238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137</v>
      </c>
      <c r="AU271" s="18" t="s">
        <v>82</v>
      </c>
    </row>
    <row r="272" spans="1:65" s="2" customFormat="1" ht="21.75" customHeight="1">
      <c r="A272" s="39"/>
      <c r="B272" s="40"/>
      <c r="C272" s="220" t="s">
        <v>305</v>
      </c>
      <c r="D272" s="220" t="s">
        <v>132</v>
      </c>
      <c r="E272" s="221" t="s">
        <v>2261</v>
      </c>
      <c r="F272" s="222" t="s">
        <v>2262</v>
      </c>
      <c r="G272" s="223" t="s">
        <v>230</v>
      </c>
      <c r="H272" s="224">
        <v>23</v>
      </c>
      <c r="I272" s="225"/>
      <c r="J272" s="226">
        <f>ROUND(I272*H272,2)</f>
        <v>0</v>
      </c>
      <c r="K272" s="227"/>
      <c r="L272" s="45"/>
      <c r="M272" s="228" t="s">
        <v>1</v>
      </c>
      <c r="N272" s="229" t="s">
        <v>38</v>
      </c>
      <c r="O272" s="92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2" t="s">
        <v>248</v>
      </c>
      <c r="AT272" s="232" t="s">
        <v>132</v>
      </c>
      <c r="AU272" s="232" t="s">
        <v>82</v>
      </c>
      <c r="AY272" s="18" t="s">
        <v>129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8" t="s">
        <v>80</v>
      </c>
      <c r="BK272" s="233">
        <f>ROUND(I272*H272,2)</f>
        <v>0</v>
      </c>
      <c r="BL272" s="18" t="s">
        <v>248</v>
      </c>
      <c r="BM272" s="232" t="s">
        <v>438</v>
      </c>
    </row>
    <row r="273" spans="1:47" s="2" customFormat="1" ht="12">
      <c r="A273" s="39"/>
      <c r="B273" s="40"/>
      <c r="C273" s="41"/>
      <c r="D273" s="234" t="s">
        <v>137</v>
      </c>
      <c r="E273" s="41"/>
      <c r="F273" s="235" t="s">
        <v>2262</v>
      </c>
      <c r="G273" s="41"/>
      <c r="H273" s="41"/>
      <c r="I273" s="236"/>
      <c r="J273" s="41"/>
      <c r="K273" s="41"/>
      <c r="L273" s="45"/>
      <c r="M273" s="237"/>
      <c r="N273" s="238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137</v>
      </c>
      <c r="AU273" s="18" t="s">
        <v>82</v>
      </c>
    </row>
    <row r="274" spans="1:65" s="2" customFormat="1" ht="21.75" customHeight="1">
      <c r="A274" s="39"/>
      <c r="B274" s="40"/>
      <c r="C274" s="220" t="s">
        <v>836</v>
      </c>
      <c r="D274" s="220" t="s">
        <v>132</v>
      </c>
      <c r="E274" s="221" t="s">
        <v>2263</v>
      </c>
      <c r="F274" s="222" t="s">
        <v>2264</v>
      </c>
      <c r="G274" s="223" t="s">
        <v>230</v>
      </c>
      <c r="H274" s="224">
        <v>8</v>
      </c>
      <c r="I274" s="225"/>
      <c r="J274" s="226">
        <f>ROUND(I274*H274,2)</f>
        <v>0</v>
      </c>
      <c r="K274" s="227"/>
      <c r="L274" s="45"/>
      <c r="M274" s="228" t="s">
        <v>1</v>
      </c>
      <c r="N274" s="229" t="s">
        <v>38</v>
      </c>
      <c r="O274" s="92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2" t="s">
        <v>248</v>
      </c>
      <c r="AT274" s="232" t="s">
        <v>132</v>
      </c>
      <c r="AU274" s="232" t="s">
        <v>82</v>
      </c>
      <c r="AY274" s="18" t="s">
        <v>129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8" t="s">
        <v>80</v>
      </c>
      <c r="BK274" s="233">
        <f>ROUND(I274*H274,2)</f>
        <v>0</v>
      </c>
      <c r="BL274" s="18" t="s">
        <v>248</v>
      </c>
      <c r="BM274" s="232" t="s">
        <v>462</v>
      </c>
    </row>
    <row r="275" spans="1:47" s="2" customFormat="1" ht="12">
      <c r="A275" s="39"/>
      <c r="B275" s="40"/>
      <c r="C275" s="41"/>
      <c r="D275" s="234" t="s">
        <v>137</v>
      </c>
      <c r="E275" s="41"/>
      <c r="F275" s="235" t="s">
        <v>2264</v>
      </c>
      <c r="G275" s="41"/>
      <c r="H275" s="41"/>
      <c r="I275" s="236"/>
      <c r="J275" s="41"/>
      <c r="K275" s="41"/>
      <c r="L275" s="45"/>
      <c r="M275" s="237"/>
      <c r="N275" s="238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137</v>
      </c>
      <c r="AU275" s="18" t="s">
        <v>82</v>
      </c>
    </row>
    <row r="276" spans="1:65" s="2" customFormat="1" ht="21.75" customHeight="1">
      <c r="A276" s="39"/>
      <c r="B276" s="40"/>
      <c r="C276" s="220" t="s">
        <v>308</v>
      </c>
      <c r="D276" s="220" t="s">
        <v>132</v>
      </c>
      <c r="E276" s="221" t="s">
        <v>2265</v>
      </c>
      <c r="F276" s="222" t="s">
        <v>2266</v>
      </c>
      <c r="G276" s="223" t="s">
        <v>230</v>
      </c>
      <c r="H276" s="224">
        <v>32</v>
      </c>
      <c r="I276" s="225"/>
      <c r="J276" s="226">
        <f>ROUND(I276*H276,2)</f>
        <v>0</v>
      </c>
      <c r="K276" s="227"/>
      <c r="L276" s="45"/>
      <c r="M276" s="228" t="s">
        <v>1</v>
      </c>
      <c r="N276" s="229" t="s">
        <v>38</v>
      </c>
      <c r="O276" s="92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2" t="s">
        <v>248</v>
      </c>
      <c r="AT276" s="232" t="s">
        <v>132</v>
      </c>
      <c r="AU276" s="232" t="s">
        <v>82</v>
      </c>
      <c r="AY276" s="18" t="s">
        <v>129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8" t="s">
        <v>80</v>
      </c>
      <c r="BK276" s="233">
        <f>ROUND(I276*H276,2)</f>
        <v>0</v>
      </c>
      <c r="BL276" s="18" t="s">
        <v>248</v>
      </c>
      <c r="BM276" s="232" t="s">
        <v>466</v>
      </c>
    </row>
    <row r="277" spans="1:47" s="2" customFormat="1" ht="12">
      <c r="A277" s="39"/>
      <c r="B277" s="40"/>
      <c r="C277" s="41"/>
      <c r="D277" s="234" t="s">
        <v>137</v>
      </c>
      <c r="E277" s="41"/>
      <c r="F277" s="235" t="s">
        <v>2266</v>
      </c>
      <c r="G277" s="41"/>
      <c r="H277" s="41"/>
      <c r="I277" s="236"/>
      <c r="J277" s="41"/>
      <c r="K277" s="41"/>
      <c r="L277" s="45"/>
      <c r="M277" s="237"/>
      <c r="N277" s="238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137</v>
      </c>
      <c r="AU277" s="18" t="s">
        <v>82</v>
      </c>
    </row>
    <row r="278" spans="1:65" s="2" customFormat="1" ht="24.15" customHeight="1">
      <c r="A278" s="39"/>
      <c r="B278" s="40"/>
      <c r="C278" s="220" t="s">
        <v>855</v>
      </c>
      <c r="D278" s="220" t="s">
        <v>132</v>
      </c>
      <c r="E278" s="221" t="s">
        <v>2267</v>
      </c>
      <c r="F278" s="222" t="s">
        <v>2268</v>
      </c>
      <c r="G278" s="223" t="s">
        <v>230</v>
      </c>
      <c r="H278" s="224">
        <v>28</v>
      </c>
      <c r="I278" s="225"/>
      <c r="J278" s="226">
        <f>ROUND(I278*H278,2)</f>
        <v>0</v>
      </c>
      <c r="K278" s="227"/>
      <c r="L278" s="45"/>
      <c r="M278" s="228" t="s">
        <v>1</v>
      </c>
      <c r="N278" s="229" t="s">
        <v>38</v>
      </c>
      <c r="O278" s="92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2" t="s">
        <v>248</v>
      </c>
      <c r="AT278" s="232" t="s">
        <v>132</v>
      </c>
      <c r="AU278" s="232" t="s">
        <v>82</v>
      </c>
      <c r="AY278" s="18" t="s">
        <v>129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8" t="s">
        <v>80</v>
      </c>
      <c r="BK278" s="233">
        <f>ROUND(I278*H278,2)</f>
        <v>0</v>
      </c>
      <c r="BL278" s="18" t="s">
        <v>248</v>
      </c>
      <c r="BM278" s="232" t="s">
        <v>471</v>
      </c>
    </row>
    <row r="279" spans="1:47" s="2" customFormat="1" ht="12">
      <c r="A279" s="39"/>
      <c r="B279" s="40"/>
      <c r="C279" s="41"/>
      <c r="D279" s="234" t="s">
        <v>137</v>
      </c>
      <c r="E279" s="41"/>
      <c r="F279" s="235" t="s">
        <v>2268</v>
      </c>
      <c r="G279" s="41"/>
      <c r="H279" s="41"/>
      <c r="I279" s="236"/>
      <c r="J279" s="41"/>
      <c r="K279" s="41"/>
      <c r="L279" s="45"/>
      <c r="M279" s="237"/>
      <c r="N279" s="238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137</v>
      </c>
      <c r="AU279" s="18" t="s">
        <v>82</v>
      </c>
    </row>
    <row r="280" spans="1:65" s="2" customFormat="1" ht="16.5" customHeight="1">
      <c r="A280" s="39"/>
      <c r="B280" s="40"/>
      <c r="C280" s="275" t="s">
        <v>312</v>
      </c>
      <c r="D280" s="275" t="s">
        <v>293</v>
      </c>
      <c r="E280" s="276" t="s">
        <v>2269</v>
      </c>
      <c r="F280" s="277" t="s">
        <v>2270</v>
      </c>
      <c r="G280" s="278" t="s">
        <v>247</v>
      </c>
      <c r="H280" s="279">
        <v>4</v>
      </c>
      <c r="I280" s="280"/>
      <c r="J280" s="281">
        <f>ROUND(I280*H280,2)</f>
        <v>0</v>
      </c>
      <c r="K280" s="282"/>
      <c r="L280" s="283"/>
      <c r="M280" s="284" t="s">
        <v>1</v>
      </c>
      <c r="N280" s="285" t="s">
        <v>38</v>
      </c>
      <c r="O280" s="92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2" t="s">
        <v>291</v>
      </c>
      <c r="AT280" s="232" t="s">
        <v>293</v>
      </c>
      <c r="AU280" s="232" t="s">
        <v>82</v>
      </c>
      <c r="AY280" s="18" t="s">
        <v>129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8" t="s">
        <v>80</v>
      </c>
      <c r="BK280" s="233">
        <f>ROUND(I280*H280,2)</f>
        <v>0</v>
      </c>
      <c r="BL280" s="18" t="s">
        <v>248</v>
      </c>
      <c r="BM280" s="232" t="s">
        <v>477</v>
      </c>
    </row>
    <row r="281" spans="1:47" s="2" customFormat="1" ht="12">
      <c r="A281" s="39"/>
      <c r="B281" s="40"/>
      <c r="C281" s="41"/>
      <c r="D281" s="234" t="s">
        <v>137</v>
      </c>
      <c r="E281" s="41"/>
      <c r="F281" s="235" t="s">
        <v>2270</v>
      </c>
      <c r="G281" s="41"/>
      <c r="H281" s="41"/>
      <c r="I281" s="236"/>
      <c r="J281" s="41"/>
      <c r="K281" s="41"/>
      <c r="L281" s="45"/>
      <c r="M281" s="237"/>
      <c r="N281" s="238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137</v>
      </c>
      <c r="AU281" s="18" t="s">
        <v>82</v>
      </c>
    </row>
    <row r="282" spans="1:65" s="2" customFormat="1" ht="24.15" customHeight="1">
      <c r="A282" s="39"/>
      <c r="B282" s="40"/>
      <c r="C282" s="220" t="s">
        <v>882</v>
      </c>
      <c r="D282" s="220" t="s">
        <v>132</v>
      </c>
      <c r="E282" s="221" t="s">
        <v>2271</v>
      </c>
      <c r="F282" s="222" t="s">
        <v>2272</v>
      </c>
      <c r="G282" s="223" t="s">
        <v>230</v>
      </c>
      <c r="H282" s="224">
        <v>28</v>
      </c>
      <c r="I282" s="225"/>
      <c r="J282" s="226">
        <f>ROUND(I282*H282,2)</f>
        <v>0</v>
      </c>
      <c r="K282" s="227"/>
      <c r="L282" s="45"/>
      <c r="M282" s="228" t="s">
        <v>1</v>
      </c>
      <c r="N282" s="229" t="s">
        <v>38</v>
      </c>
      <c r="O282" s="92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2" t="s">
        <v>248</v>
      </c>
      <c r="AT282" s="232" t="s">
        <v>132</v>
      </c>
      <c r="AU282" s="232" t="s">
        <v>82</v>
      </c>
      <c r="AY282" s="18" t="s">
        <v>129</v>
      </c>
      <c r="BE282" s="233">
        <f>IF(N282="základní",J282,0)</f>
        <v>0</v>
      </c>
      <c r="BF282" s="233">
        <f>IF(N282="snížená",J282,0)</f>
        <v>0</v>
      </c>
      <c r="BG282" s="233">
        <f>IF(N282="zákl. přenesená",J282,0)</f>
        <v>0</v>
      </c>
      <c r="BH282" s="233">
        <f>IF(N282="sníž. přenesená",J282,0)</f>
        <v>0</v>
      </c>
      <c r="BI282" s="233">
        <f>IF(N282="nulová",J282,0)</f>
        <v>0</v>
      </c>
      <c r="BJ282" s="18" t="s">
        <v>80</v>
      </c>
      <c r="BK282" s="233">
        <f>ROUND(I282*H282,2)</f>
        <v>0</v>
      </c>
      <c r="BL282" s="18" t="s">
        <v>248</v>
      </c>
      <c r="BM282" s="232" t="s">
        <v>492</v>
      </c>
    </row>
    <row r="283" spans="1:47" s="2" customFormat="1" ht="12">
      <c r="A283" s="39"/>
      <c r="B283" s="40"/>
      <c r="C283" s="41"/>
      <c r="D283" s="234" t="s">
        <v>137</v>
      </c>
      <c r="E283" s="41"/>
      <c r="F283" s="235" t="s">
        <v>2272</v>
      </c>
      <c r="G283" s="41"/>
      <c r="H283" s="41"/>
      <c r="I283" s="236"/>
      <c r="J283" s="41"/>
      <c r="K283" s="41"/>
      <c r="L283" s="45"/>
      <c r="M283" s="237"/>
      <c r="N283" s="238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137</v>
      </c>
      <c r="AU283" s="18" t="s">
        <v>82</v>
      </c>
    </row>
    <row r="284" spans="1:65" s="2" customFormat="1" ht="16.5" customHeight="1">
      <c r="A284" s="39"/>
      <c r="B284" s="40"/>
      <c r="C284" s="275" t="s">
        <v>315</v>
      </c>
      <c r="D284" s="275" t="s">
        <v>293</v>
      </c>
      <c r="E284" s="276" t="s">
        <v>2273</v>
      </c>
      <c r="F284" s="277" t="s">
        <v>2274</v>
      </c>
      <c r="G284" s="278" t="s">
        <v>247</v>
      </c>
      <c r="H284" s="279">
        <v>4</v>
      </c>
      <c r="I284" s="280"/>
      <c r="J284" s="281">
        <f>ROUND(I284*H284,2)</f>
        <v>0</v>
      </c>
      <c r="K284" s="282"/>
      <c r="L284" s="283"/>
      <c r="M284" s="284" t="s">
        <v>1</v>
      </c>
      <c r="N284" s="285" t="s">
        <v>38</v>
      </c>
      <c r="O284" s="92"/>
      <c r="P284" s="230">
        <f>O284*H284</f>
        <v>0</v>
      </c>
      <c r="Q284" s="230">
        <v>0</v>
      </c>
      <c r="R284" s="230">
        <f>Q284*H284</f>
        <v>0</v>
      </c>
      <c r="S284" s="230">
        <v>0</v>
      </c>
      <c r="T284" s="23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2" t="s">
        <v>291</v>
      </c>
      <c r="AT284" s="232" t="s">
        <v>293</v>
      </c>
      <c r="AU284" s="232" t="s">
        <v>82</v>
      </c>
      <c r="AY284" s="18" t="s">
        <v>129</v>
      </c>
      <c r="BE284" s="233">
        <f>IF(N284="základní",J284,0)</f>
        <v>0</v>
      </c>
      <c r="BF284" s="233">
        <f>IF(N284="snížená",J284,0)</f>
        <v>0</v>
      </c>
      <c r="BG284" s="233">
        <f>IF(N284="zákl. přenesená",J284,0)</f>
        <v>0</v>
      </c>
      <c r="BH284" s="233">
        <f>IF(N284="sníž. přenesená",J284,0)</f>
        <v>0</v>
      </c>
      <c r="BI284" s="233">
        <f>IF(N284="nulová",J284,0)</f>
        <v>0</v>
      </c>
      <c r="BJ284" s="18" t="s">
        <v>80</v>
      </c>
      <c r="BK284" s="233">
        <f>ROUND(I284*H284,2)</f>
        <v>0</v>
      </c>
      <c r="BL284" s="18" t="s">
        <v>248</v>
      </c>
      <c r="BM284" s="232" t="s">
        <v>521</v>
      </c>
    </row>
    <row r="285" spans="1:47" s="2" customFormat="1" ht="12">
      <c r="A285" s="39"/>
      <c r="B285" s="40"/>
      <c r="C285" s="41"/>
      <c r="D285" s="234" t="s">
        <v>137</v>
      </c>
      <c r="E285" s="41"/>
      <c r="F285" s="235" t="s">
        <v>2274</v>
      </c>
      <c r="G285" s="41"/>
      <c r="H285" s="41"/>
      <c r="I285" s="236"/>
      <c r="J285" s="41"/>
      <c r="K285" s="41"/>
      <c r="L285" s="45"/>
      <c r="M285" s="237"/>
      <c r="N285" s="238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137</v>
      </c>
      <c r="AU285" s="18" t="s">
        <v>82</v>
      </c>
    </row>
    <row r="286" spans="1:65" s="2" customFormat="1" ht="21.75" customHeight="1">
      <c r="A286" s="39"/>
      <c r="B286" s="40"/>
      <c r="C286" s="220" t="s">
        <v>893</v>
      </c>
      <c r="D286" s="220" t="s">
        <v>132</v>
      </c>
      <c r="E286" s="221" t="s">
        <v>2275</v>
      </c>
      <c r="F286" s="222" t="s">
        <v>2276</v>
      </c>
      <c r="G286" s="223" t="s">
        <v>230</v>
      </c>
      <c r="H286" s="224">
        <v>35</v>
      </c>
      <c r="I286" s="225"/>
      <c r="J286" s="226">
        <f>ROUND(I286*H286,2)</f>
        <v>0</v>
      </c>
      <c r="K286" s="227"/>
      <c r="L286" s="45"/>
      <c r="M286" s="228" t="s">
        <v>1</v>
      </c>
      <c r="N286" s="229" t="s">
        <v>38</v>
      </c>
      <c r="O286" s="92"/>
      <c r="P286" s="230">
        <f>O286*H286</f>
        <v>0</v>
      </c>
      <c r="Q286" s="230">
        <v>0</v>
      </c>
      <c r="R286" s="230">
        <f>Q286*H286</f>
        <v>0</v>
      </c>
      <c r="S286" s="230">
        <v>0</v>
      </c>
      <c r="T286" s="23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2" t="s">
        <v>248</v>
      </c>
      <c r="AT286" s="232" t="s">
        <v>132</v>
      </c>
      <c r="AU286" s="232" t="s">
        <v>82</v>
      </c>
      <c r="AY286" s="18" t="s">
        <v>129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8" t="s">
        <v>80</v>
      </c>
      <c r="BK286" s="233">
        <f>ROUND(I286*H286,2)</f>
        <v>0</v>
      </c>
      <c r="BL286" s="18" t="s">
        <v>248</v>
      </c>
      <c r="BM286" s="232" t="s">
        <v>524</v>
      </c>
    </row>
    <row r="287" spans="1:47" s="2" customFormat="1" ht="12">
      <c r="A287" s="39"/>
      <c r="B287" s="40"/>
      <c r="C287" s="41"/>
      <c r="D287" s="234" t="s">
        <v>137</v>
      </c>
      <c r="E287" s="41"/>
      <c r="F287" s="235" t="s">
        <v>2276</v>
      </c>
      <c r="G287" s="41"/>
      <c r="H287" s="41"/>
      <c r="I287" s="236"/>
      <c r="J287" s="41"/>
      <c r="K287" s="41"/>
      <c r="L287" s="45"/>
      <c r="M287" s="237"/>
      <c r="N287" s="238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137</v>
      </c>
      <c r="AU287" s="18" t="s">
        <v>82</v>
      </c>
    </row>
    <row r="288" spans="1:65" s="2" customFormat="1" ht="21.75" customHeight="1">
      <c r="A288" s="39"/>
      <c r="B288" s="40"/>
      <c r="C288" s="220" t="s">
        <v>319</v>
      </c>
      <c r="D288" s="220" t="s">
        <v>132</v>
      </c>
      <c r="E288" s="221" t="s">
        <v>2277</v>
      </c>
      <c r="F288" s="222" t="s">
        <v>2278</v>
      </c>
      <c r="G288" s="223" t="s">
        <v>230</v>
      </c>
      <c r="H288" s="224">
        <v>8</v>
      </c>
      <c r="I288" s="225"/>
      <c r="J288" s="226">
        <f>ROUND(I288*H288,2)</f>
        <v>0</v>
      </c>
      <c r="K288" s="227"/>
      <c r="L288" s="45"/>
      <c r="M288" s="228" t="s">
        <v>1</v>
      </c>
      <c r="N288" s="229" t="s">
        <v>38</v>
      </c>
      <c r="O288" s="92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2" t="s">
        <v>248</v>
      </c>
      <c r="AT288" s="232" t="s">
        <v>132</v>
      </c>
      <c r="AU288" s="232" t="s">
        <v>82</v>
      </c>
      <c r="AY288" s="18" t="s">
        <v>129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8" t="s">
        <v>80</v>
      </c>
      <c r="BK288" s="233">
        <f>ROUND(I288*H288,2)</f>
        <v>0</v>
      </c>
      <c r="BL288" s="18" t="s">
        <v>248</v>
      </c>
      <c r="BM288" s="232" t="s">
        <v>528</v>
      </c>
    </row>
    <row r="289" spans="1:47" s="2" customFormat="1" ht="12">
      <c r="A289" s="39"/>
      <c r="B289" s="40"/>
      <c r="C289" s="41"/>
      <c r="D289" s="234" t="s">
        <v>137</v>
      </c>
      <c r="E289" s="41"/>
      <c r="F289" s="235" t="s">
        <v>2278</v>
      </c>
      <c r="G289" s="41"/>
      <c r="H289" s="41"/>
      <c r="I289" s="236"/>
      <c r="J289" s="41"/>
      <c r="K289" s="41"/>
      <c r="L289" s="45"/>
      <c r="M289" s="237"/>
      <c r="N289" s="238"/>
      <c r="O289" s="92"/>
      <c r="P289" s="92"/>
      <c r="Q289" s="92"/>
      <c r="R289" s="92"/>
      <c r="S289" s="92"/>
      <c r="T289" s="93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137</v>
      </c>
      <c r="AU289" s="18" t="s">
        <v>82</v>
      </c>
    </row>
    <row r="290" spans="1:65" s="2" customFormat="1" ht="21.75" customHeight="1">
      <c r="A290" s="39"/>
      <c r="B290" s="40"/>
      <c r="C290" s="220" t="s">
        <v>935</v>
      </c>
      <c r="D290" s="220" t="s">
        <v>132</v>
      </c>
      <c r="E290" s="221" t="s">
        <v>2279</v>
      </c>
      <c r="F290" s="222" t="s">
        <v>2280</v>
      </c>
      <c r="G290" s="223" t="s">
        <v>230</v>
      </c>
      <c r="H290" s="224">
        <v>14</v>
      </c>
      <c r="I290" s="225"/>
      <c r="J290" s="226">
        <f>ROUND(I290*H290,2)</f>
        <v>0</v>
      </c>
      <c r="K290" s="227"/>
      <c r="L290" s="45"/>
      <c r="M290" s="228" t="s">
        <v>1</v>
      </c>
      <c r="N290" s="229" t="s">
        <v>38</v>
      </c>
      <c r="O290" s="92"/>
      <c r="P290" s="230">
        <f>O290*H290</f>
        <v>0</v>
      </c>
      <c r="Q290" s="230">
        <v>0</v>
      </c>
      <c r="R290" s="230">
        <f>Q290*H290</f>
        <v>0</v>
      </c>
      <c r="S290" s="230">
        <v>0</v>
      </c>
      <c r="T290" s="231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2" t="s">
        <v>248</v>
      </c>
      <c r="AT290" s="232" t="s">
        <v>132</v>
      </c>
      <c r="AU290" s="232" t="s">
        <v>82</v>
      </c>
      <c r="AY290" s="18" t="s">
        <v>129</v>
      </c>
      <c r="BE290" s="233">
        <f>IF(N290="základní",J290,0)</f>
        <v>0</v>
      </c>
      <c r="BF290" s="233">
        <f>IF(N290="snížená",J290,0)</f>
        <v>0</v>
      </c>
      <c r="BG290" s="233">
        <f>IF(N290="zákl. přenesená",J290,0)</f>
        <v>0</v>
      </c>
      <c r="BH290" s="233">
        <f>IF(N290="sníž. přenesená",J290,0)</f>
        <v>0</v>
      </c>
      <c r="BI290" s="233">
        <f>IF(N290="nulová",J290,0)</f>
        <v>0</v>
      </c>
      <c r="BJ290" s="18" t="s">
        <v>80</v>
      </c>
      <c r="BK290" s="233">
        <f>ROUND(I290*H290,2)</f>
        <v>0</v>
      </c>
      <c r="BL290" s="18" t="s">
        <v>248</v>
      </c>
      <c r="BM290" s="232" t="s">
        <v>549</v>
      </c>
    </row>
    <row r="291" spans="1:47" s="2" customFormat="1" ht="12">
      <c r="A291" s="39"/>
      <c r="B291" s="40"/>
      <c r="C291" s="41"/>
      <c r="D291" s="234" t="s">
        <v>137</v>
      </c>
      <c r="E291" s="41"/>
      <c r="F291" s="235" t="s">
        <v>2280</v>
      </c>
      <c r="G291" s="41"/>
      <c r="H291" s="41"/>
      <c r="I291" s="236"/>
      <c r="J291" s="41"/>
      <c r="K291" s="41"/>
      <c r="L291" s="45"/>
      <c r="M291" s="237"/>
      <c r="N291" s="238"/>
      <c r="O291" s="92"/>
      <c r="P291" s="92"/>
      <c r="Q291" s="92"/>
      <c r="R291" s="92"/>
      <c r="S291" s="92"/>
      <c r="T291" s="93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137</v>
      </c>
      <c r="AU291" s="18" t="s">
        <v>82</v>
      </c>
    </row>
    <row r="292" spans="1:65" s="2" customFormat="1" ht="24.15" customHeight="1">
      <c r="A292" s="39"/>
      <c r="B292" s="40"/>
      <c r="C292" s="220" t="s">
        <v>322</v>
      </c>
      <c r="D292" s="220" t="s">
        <v>132</v>
      </c>
      <c r="E292" s="221" t="s">
        <v>2281</v>
      </c>
      <c r="F292" s="222" t="s">
        <v>2282</v>
      </c>
      <c r="G292" s="223" t="s">
        <v>247</v>
      </c>
      <c r="H292" s="224">
        <v>32</v>
      </c>
      <c r="I292" s="225"/>
      <c r="J292" s="226">
        <f>ROUND(I292*H292,2)</f>
        <v>0</v>
      </c>
      <c r="K292" s="227"/>
      <c r="L292" s="45"/>
      <c r="M292" s="228" t="s">
        <v>1</v>
      </c>
      <c r="N292" s="229" t="s">
        <v>38</v>
      </c>
      <c r="O292" s="92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2" t="s">
        <v>248</v>
      </c>
      <c r="AT292" s="232" t="s">
        <v>132</v>
      </c>
      <c r="AU292" s="232" t="s">
        <v>82</v>
      </c>
      <c r="AY292" s="18" t="s">
        <v>129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8" t="s">
        <v>80</v>
      </c>
      <c r="BK292" s="233">
        <f>ROUND(I292*H292,2)</f>
        <v>0</v>
      </c>
      <c r="BL292" s="18" t="s">
        <v>248</v>
      </c>
      <c r="BM292" s="232" t="s">
        <v>556</v>
      </c>
    </row>
    <row r="293" spans="1:47" s="2" customFormat="1" ht="12">
      <c r="A293" s="39"/>
      <c r="B293" s="40"/>
      <c r="C293" s="41"/>
      <c r="D293" s="234" t="s">
        <v>137</v>
      </c>
      <c r="E293" s="41"/>
      <c r="F293" s="235" t="s">
        <v>2282</v>
      </c>
      <c r="G293" s="41"/>
      <c r="H293" s="41"/>
      <c r="I293" s="236"/>
      <c r="J293" s="41"/>
      <c r="K293" s="41"/>
      <c r="L293" s="45"/>
      <c r="M293" s="237"/>
      <c r="N293" s="238"/>
      <c r="O293" s="92"/>
      <c r="P293" s="92"/>
      <c r="Q293" s="92"/>
      <c r="R293" s="92"/>
      <c r="S293" s="92"/>
      <c r="T293" s="93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137</v>
      </c>
      <c r="AU293" s="18" t="s">
        <v>82</v>
      </c>
    </row>
    <row r="294" spans="1:65" s="2" customFormat="1" ht="24.15" customHeight="1">
      <c r="A294" s="39"/>
      <c r="B294" s="40"/>
      <c r="C294" s="220" t="s">
        <v>946</v>
      </c>
      <c r="D294" s="220" t="s">
        <v>132</v>
      </c>
      <c r="E294" s="221" t="s">
        <v>2283</v>
      </c>
      <c r="F294" s="222" t="s">
        <v>2284</v>
      </c>
      <c r="G294" s="223" t="s">
        <v>247</v>
      </c>
      <c r="H294" s="224">
        <v>8</v>
      </c>
      <c r="I294" s="225"/>
      <c r="J294" s="226">
        <f>ROUND(I294*H294,2)</f>
        <v>0</v>
      </c>
      <c r="K294" s="227"/>
      <c r="L294" s="45"/>
      <c r="M294" s="228" t="s">
        <v>1</v>
      </c>
      <c r="N294" s="229" t="s">
        <v>38</v>
      </c>
      <c r="O294" s="92"/>
      <c r="P294" s="230">
        <f>O294*H294</f>
        <v>0</v>
      </c>
      <c r="Q294" s="230">
        <v>0</v>
      </c>
      <c r="R294" s="230">
        <f>Q294*H294</f>
        <v>0</v>
      </c>
      <c r="S294" s="230">
        <v>0</v>
      </c>
      <c r="T294" s="23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2" t="s">
        <v>248</v>
      </c>
      <c r="AT294" s="232" t="s">
        <v>132</v>
      </c>
      <c r="AU294" s="232" t="s">
        <v>82</v>
      </c>
      <c r="AY294" s="18" t="s">
        <v>129</v>
      </c>
      <c r="BE294" s="233">
        <f>IF(N294="základní",J294,0)</f>
        <v>0</v>
      </c>
      <c r="BF294" s="233">
        <f>IF(N294="snížená",J294,0)</f>
        <v>0</v>
      </c>
      <c r="BG294" s="233">
        <f>IF(N294="zákl. přenesená",J294,0)</f>
        <v>0</v>
      </c>
      <c r="BH294" s="233">
        <f>IF(N294="sníž. přenesená",J294,0)</f>
        <v>0</v>
      </c>
      <c r="BI294" s="233">
        <f>IF(N294="nulová",J294,0)</f>
        <v>0</v>
      </c>
      <c r="BJ294" s="18" t="s">
        <v>80</v>
      </c>
      <c r="BK294" s="233">
        <f>ROUND(I294*H294,2)</f>
        <v>0</v>
      </c>
      <c r="BL294" s="18" t="s">
        <v>248</v>
      </c>
      <c r="BM294" s="232" t="s">
        <v>560</v>
      </c>
    </row>
    <row r="295" spans="1:47" s="2" customFormat="1" ht="12">
      <c r="A295" s="39"/>
      <c r="B295" s="40"/>
      <c r="C295" s="41"/>
      <c r="D295" s="234" t="s">
        <v>137</v>
      </c>
      <c r="E295" s="41"/>
      <c r="F295" s="235" t="s">
        <v>2284</v>
      </c>
      <c r="G295" s="41"/>
      <c r="H295" s="41"/>
      <c r="I295" s="236"/>
      <c r="J295" s="41"/>
      <c r="K295" s="41"/>
      <c r="L295" s="45"/>
      <c r="M295" s="237"/>
      <c r="N295" s="238"/>
      <c r="O295" s="92"/>
      <c r="P295" s="92"/>
      <c r="Q295" s="92"/>
      <c r="R295" s="92"/>
      <c r="S295" s="92"/>
      <c r="T295" s="93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137</v>
      </c>
      <c r="AU295" s="18" t="s">
        <v>82</v>
      </c>
    </row>
    <row r="296" spans="1:65" s="2" customFormat="1" ht="16.5" customHeight="1">
      <c r="A296" s="39"/>
      <c r="B296" s="40"/>
      <c r="C296" s="220" t="s">
        <v>326</v>
      </c>
      <c r="D296" s="220" t="s">
        <v>132</v>
      </c>
      <c r="E296" s="221" t="s">
        <v>2285</v>
      </c>
      <c r="F296" s="222" t="s">
        <v>2286</v>
      </c>
      <c r="G296" s="223" t="s">
        <v>243</v>
      </c>
      <c r="H296" s="224">
        <v>3</v>
      </c>
      <c r="I296" s="225"/>
      <c r="J296" s="226">
        <f>ROUND(I296*H296,2)</f>
        <v>0</v>
      </c>
      <c r="K296" s="227"/>
      <c r="L296" s="45"/>
      <c r="M296" s="228" t="s">
        <v>1</v>
      </c>
      <c r="N296" s="229" t="s">
        <v>38</v>
      </c>
      <c r="O296" s="92"/>
      <c r="P296" s="230">
        <f>O296*H296</f>
        <v>0</v>
      </c>
      <c r="Q296" s="230">
        <v>0</v>
      </c>
      <c r="R296" s="230">
        <f>Q296*H296</f>
        <v>0</v>
      </c>
      <c r="S296" s="230">
        <v>0</v>
      </c>
      <c r="T296" s="231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2" t="s">
        <v>248</v>
      </c>
      <c r="AT296" s="232" t="s">
        <v>132</v>
      </c>
      <c r="AU296" s="232" t="s">
        <v>82</v>
      </c>
      <c r="AY296" s="18" t="s">
        <v>129</v>
      </c>
      <c r="BE296" s="233">
        <f>IF(N296="základní",J296,0)</f>
        <v>0</v>
      </c>
      <c r="BF296" s="233">
        <f>IF(N296="snížená",J296,0)</f>
        <v>0</v>
      </c>
      <c r="BG296" s="233">
        <f>IF(N296="zákl. přenesená",J296,0)</f>
        <v>0</v>
      </c>
      <c r="BH296" s="233">
        <f>IF(N296="sníž. přenesená",J296,0)</f>
        <v>0</v>
      </c>
      <c r="BI296" s="233">
        <f>IF(N296="nulová",J296,0)</f>
        <v>0</v>
      </c>
      <c r="BJ296" s="18" t="s">
        <v>80</v>
      </c>
      <c r="BK296" s="233">
        <f>ROUND(I296*H296,2)</f>
        <v>0</v>
      </c>
      <c r="BL296" s="18" t="s">
        <v>248</v>
      </c>
      <c r="BM296" s="232" t="s">
        <v>679</v>
      </c>
    </row>
    <row r="297" spans="1:47" s="2" customFormat="1" ht="12">
      <c r="A297" s="39"/>
      <c r="B297" s="40"/>
      <c r="C297" s="41"/>
      <c r="D297" s="234" t="s">
        <v>137</v>
      </c>
      <c r="E297" s="41"/>
      <c r="F297" s="235" t="s">
        <v>2286</v>
      </c>
      <c r="G297" s="41"/>
      <c r="H297" s="41"/>
      <c r="I297" s="236"/>
      <c r="J297" s="41"/>
      <c r="K297" s="41"/>
      <c r="L297" s="45"/>
      <c r="M297" s="237"/>
      <c r="N297" s="238"/>
      <c r="O297" s="92"/>
      <c r="P297" s="92"/>
      <c r="Q297" s="92"/>
      <c r="R297" s="92"/>
      <c r="S297" s="92"/>
      <c r="T297" s="93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137</v>
      </c>
      <c r="AU297" s="18" t="s">
        <v>82</v>
      </c>
    </row>
    <row r="298" spans="1:65" s="2" customFormat="1" ht="24.15" customHeight="1">
      <c r="A298" s="39"/>
      <c r="B298" s="40"/>
      <c r="C298" s="220" t="s">
        <v>1046</v>
      </c>
      <c r="D298" s="220" t="s">
        <v>132</v>
      </c>
      <c r="E298" s="221" t="s">
        <v>2287</v>
      </c>
      <c r="F298" s="222" t="s">
        <v>2288</v>
      </c>
      <c r="G298" s="223" t="s">
        <v>247</v>
      </c>
      <c r="H298" s="224">
        <v>10</v>
      </c>
      <c r="I298" s="225"/>
      <c r="J298" s="226">
        <f>ROUND(I298*H298,2)</f>
        <v>0</v>
      </c>
      <c r="K298" s="227"/>
      <c r="L298" s="45"/>
      <c r="M298" s="228" t="s">
        <v>1</v>
      </c>
      <c r="N298" s="229" t="s">
        <v>38</v>
      </c>
      <c r="O298" s="92"/>
      <c r="P298" s="230">
        <f>O298*H298</f>
        <v>0</v>
      </c>
      <c r="Q298" s="230">
        <v>0</v>
      </c>
      <c r="R298" s="230">
        <f>Q298*H298</f>
        <v>0</v>
      </c>
      <c r="S298" s="230">
        <v>0</v>
      </c>
      <c r="T298" s="231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2" t="s">
        <v>248</v>
      </c>
      <c r="AT298" s="232" t="s">
        <v>132</v>
      </c>
      <c r="AU298" s="232" t="s">
        <v>82</v>
      </c>
      <c r="AY298" s="18" t="s">
        <v>129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8" t="s">
        <v>80</v>
      </c>
      <c r="BK298" s="233">
        <f>ROUND(I298*H298,2)</f>
        <v>0</v>
      </c>
      <c r="BL298" s="18" t="s">
        <v>248</v>
      </c>
      <c r="BM298" s="232" t="s">
        <v>682</v>
      </c>
    </row>
    <row r="299" spans="1:47" s="2" customFormat="1" ht="12">
      <c r="A299" s="39"/>
      <c r="B299" s="40"/>
      <c r="C299" s="41"/>
      <c r="D299" s="234" t="s">
        <v>137</v>
      </c>
      <c r="E299" s="41"/>
      <c r="F299" s="235" t="s">
        <v>2288</v>
      </c>
      <c r="G299" s="41"/>
      <c r="H299" s="41"/>
      <c r="I299" s="236"/>
      <c r="J299" s="41"/>
      <c r="K299" s="41"/>
      <c r="L299" s="45"/>
      <c r="M299" s="237"/>
      <c r="N299" s="238"/>
      <c r="O299" s="92"/>
      <c r="P299" s="92"/>
      <c r="Q299" s="92"/>
      <c r="R299" s="92"/>
      <c r="S299" s="92"/>
      <c r="T299" s="93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137</v>
      </c>
      <c r="AU299" s="18" t="s">
        <v>82</v>
      </c>
    </row>
    <row r="300" spans="1:65" s="2" customFormat="1" ht="16.5" customHeight="1">
      <c r="A300" s="39"/>
      <c r="B300" s="40"/>
      <c r="C300" s="220" t="s">
        <v>329</v>
      </c>
      <c r="D300" s="220" t="s">
        <v>132</v>
      </c>
      <c r="E300" s="221" t="s">
        <v>2289</v>
      </c>
      <c r="F300" s="222" t="s">
        <v>2290</v>
      </c>
      <c r="G300" s="223" t="s">
        <v>247</v>
      </c>
      <c r="H300" s="224">
        <v>4</v>
      </c>
      <c r="I300" s="225"/>
      <c r="J300" s="226">
        <f>ROUND(I300*H300,2)</f>
        <v>0</v>
      </c>
      <c r="K300" s="227"/>
      <c r="L300" s="45"/>
      <c r="M300" s="228" t="s">
        <v>1</v>
      </c>
      <c r="N300" s="229" t="s">
        <v>38</v>
      </c>
      <c r="O300" s="92"/>
      <c r="P300" s="230">
        <f>O300*H300</f>
        <v>0</v>
      </c>
      <c r="Q300" s="230">
        <v>0</v>
      </c>
      <c r="R300" s="230">
        <f>Q300*H300</f>
        <v>0</v>
      </c>
      <c r="S300" s="230">
        <v>0</v>
      </c>
      <c r="T300" s="23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2" t="s">
        <v>248</v>
      </c>
      <c r="AT300" s="232" t="s">
        <v>132</v>
      </c>
      <c r="AU300" s="232" t="s">
        <v>82</v>
      </c>
      <c r="AY300" s="18" t="s">
        <v>129</v>
      </c>
      <c r="BE300" s="233">
        <f>IF(N300="základní",J300,0)</f>
        <v>0</v>
      </c>
      <c r="BF300" s="233">
        <f>IF(N300="snížená",J300,0)</f>
        <v>0</v>
      </c>
      <c r="BG300" s="233">
        <f>IF(N300="zákl. přenesená",J300,0)</f>
        <v>0</v>
      </c>
      <c r="BH300" s="233">
        <f>IF(N300="sníž. přenesená",J300,0)</f>
        <v>0</v>
      </c>
      <c r="BI300" s="233">
        <f>IF(N300="nulová",J300,0)</f>
        <v>0</v>
      </c>
      <c r="BJ300" s="18" t="s">
        <v>80</v>
      </c>
      <c r="BK300" s="233">
        <f>ROUND(I300*H300,2)</f>
        <v>0</v>
      </c>
      <c r="BL300" s="18" t="s">
        <v>248</v>
      </c>
      <c r="BM300" s="232" t="s">
        <v>720</v>
      </c>
    </row>
    <row r="301" spans="1:47" s="2" customFormat="1" ht="12">
      <c r="A301" s="39"/>
      <c r="B301" s="40"/>
      <c r="C301" s="41"/>
      <c r="D301" s="234" t="s">
        <v>137</v>
      </c>
      <c r="E301" s="41"/>
      <c r="F301" s="235" t="s">
        <v>2290</v>
      </c>
      <c r="G301" s="41"/>
      <c r="H301" s="41"/>
      <c r="I301" s="236"/>
      <c r="J301" s="41"/>
      <c r="K301" s="41"/>
      <c r="L301" s="45"/>
      <c r="M301" s="237"/>
      <c r="N301" s="238"/>
      <c r="O301" s="92"/>
      <c r="P301" s="92"/>
      <c r="Q301" s="92"/>
      <c r="R301" s="92"/>
      <c r="S301" s="92"/>
      <c r="T301" s="93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137</v>
      </c>
      <c r="AU301" s="18" t="s">
        <v>82</v>
      </c>
    </row>
    <row r="302" spans="1:65" s="2" customFormat="1" ht="16.5" customHeight="1">
      <c r="A302" s="39"/>
      <c r="B302" s="40"/>
      <c r="C302" s="220" t="s">
        <v>1075</v>
      </c>
      <c r="D302" s="220" t="s">
        <v>132</v>
      </c>
      <c r="E302" s="221" t="s">
        <v>2291</v>
      </c>
      <c r="F302" s="222" t="s">
        <v>2292</v>
      </c>
      <c r="G302" s="223" t="s">
        <v>247</v>
      </c>
      <c r="H302" s="224">
        <v>4</v>
      </c>
      <c r="I302" s="225"/>
      <c r="J302" s="226">
        <f>ROUND(I302*H302,2)</f>
        <v>0</v>
      </c>
      <c r="K302" s="227"/>
      <c r="L302" s="45"/>
      <c r="M302" s="228" t="s">
        <v>1</v>
      </c>
      <c r="N302" s="229" t="s">
        <v>38</v>
      </c>
      <c r="O302" s="92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2" t="s">
        <v>248</v>
      </c>
      <c r="AT302" s="232" t="s">
        <v>132</v>
      </c>
      <c r="AU302" s="232" t="s">
        <v>82</v>
      </c>
      <c r="AY302" s="18" t="s">
        <v>129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18" t="s">
        <v>80</v>
      </c>
      <c r="BK302" s="233">
        <f>ROUND(I302*H302,2)</f>
        <v>0</v>
      </c>
      <c r="BL302" s="18" t="s">
        <v>248</v>
      </c>
      <c r="BM302" s="232" t="s">
        <v>765</v>
      </c>
    </row>
    <row r="303" spans="1:47" s="2" customFormat="1" ht="12">
      <c r="A303" s="39"/>
      <c r="B303" s="40"/>
      <c r="C303" s="41"/>
      <c r="D303" s="234" t="s">
        <v>137</v>
      </c>
      <c r="E303" s="41"/>
      <c r="F303" s="235" t="s">
        <v>2292</v>
      </c>
      <c r="G303" s="41"/>
      <c r="H303" s="41"/>
      <c r="I303" s="236"/>
      <c r="J303" s="41"/>
      <c r="K303" s="41"/>
      <c r="L303" s="45"/>
      <c r="M303" s="237"/>
      <c r="N303" s="238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137</v>
      </c>
      <c r="AU303" s="18" t="s">
        <v>82</v>
      </c>
    </row>
    <row r="304" spans="1:65" s="2" customFormat="1" ht="24.15" customHeight="1">
      <c r="A304" s="39"/>
      <c r="B304" s="40"/>
      <c r="C304" s="220" t="s">
        <v>333</v>
      </c>
      <c r="D304" s="220" t="s">
        <v>132</v>
      </c>
      <c r="E304" s="221" t="s">
        <v>2293</v>
      </c>
      <c r="F304" s="222" t="s">
        <v>2294</v>
      </c>
      <c r="G304" s="223" t="s">
        <v>230</v>
      </c>
      <c r="H304" s="224">
        <v>168</v>
      </c>
      <c r="I304" s="225"/>
      <c r="J304" s="226">
        <f>ROUND(I304*H304,2)</f>
        <v>0</v>
      </c>
      <c r="K304" s="227"/>
      <c r="L304" s="45"/>
      <c r="M304" s="228" t="s">
        <v>1</v>
      </c>
      <c r="N304" s="229" t="s">
        <v>38</v>
      </c>
      <c r="O304" s="92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2" t="s">
        <v>248</v>
      </c>
      <c r="AT304" s="232" t="s">
        <v>132</v>
      </c>
      <c r="AU304" s="232" t="s">
        <v>82</v>
      </c>
      <c r="AY304" s="18" t="s">
        <v>129</v>
      </c>
      <c r="BE304" s="233">
        <f>IF(N304="základní",J304,0)</f>
        <v>0</v>
      </c>
      <c r="BF304" s="233">
        <f>IF(N304="snížená",J304,0)</f>
        <v>0</v>
      </c>
      <c r="BG304" s="233">
        <f>IF(N304="zákl. přenesená",J304,0)</f>
        <v>0</v>
      </c>
      <c r="BH304" s="233">
        <f>IF(N304="sníž. přenesená",J304,0)</f>
        <v>0</v>
      </c>
      <c r="BI304" s="233">
        <f>IF(N304="nulová",J304,0)</f>
        <v>0</v>
      </c>
      <c r="BJ304" s="18" t="s">
        <v>80</v>
      </c>
      <c r="BK304" s="233">
        <f>ROUND(I304*H304,2)</f>
        <v>0</v>
      </c>
      <c r="BL304" s="18" t="s">
        <v>248</v>
      </c>
      <c r="BM304" s="232" t="s">
        <v>776</v>
      </c>
    </row>
    <row r="305" spans="1:47" s="2" customFormat="1" ht="12">
      <c r="A305" s="39"/>
      <c r="B305" s="40"/>
      <c r="C305" s="41"/>
      <c r="D305" s="234" t="s">
        <v>137</v>
      </c>
      <c r="E305" s="41"/>
      <c r="F305" s="235" t="s">
        <v>2294</v>
      </c>
      <c r="G305" s="41"/>
      <c r="H305" s="41"/>
      <c r="I305" s="236"/>
      <c r="J305" s="41"/>
      <c r="K305" s="41"/>
      <c r="L305" s="45"/>
      <c r="M305" s="237"/>
      <c r="N305" s="238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137</v>
      </c>
      <c r="AU305" s="18" t="s">
        <v>82</v>
      </c>
    </row>
    <row r="306" spans="1:51" s="14" customFormat="1" ht="12">
      <c r="A306" s="14"/>
      <c r="B306" s="253"/>
      <c r="C306" s="254"/>
      <c r="D306" s="234" t="s">
        <v>188</v>
      </c>
      <c r="E306" s="255" t="s">
        <v>1</v>
      </c>
      <c r="F306" s="256" t="s">
        <v>2295</v>
      </c>
      <c r="G306" s="254"/>
      <c r="H306" s="257">
        <v>168</v>
      </c>
      <c r="I306" s="258"/>
      <c r="J306" s="254"/>
      <c r="K306" s="254"/>
      <c r="L306" s="259"/>
      <c r="M306" s="260"/>
      <c r="N306" s="261"/>
      <c r="O306" s="261"/>
      <c r="P306" s="261"/>
      <c r="Q306" s="261"/>
      <c r="R306" s="261"/>
      <c r="S306" s="261"/>
      <c r="T306" s="26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3" t="s">
        <v>188</v>
      </c>
      <c r="AU306" s="263" t="s">
        <v>82</v>
      </c>
      <c r="AV306" s="14" t="s">
        <v>82</v>
      </c>
      <c r="AW306" s="14" t="s">
        <v>30</v>
      </c>
      <c r="AX306" s="14" t="s">
        <v>73</v>
      </c>
      <c r="AY306" s="263" t="s">
        <v>129</v>
      </c>
    </row>
    <row r="307" spans="1:51" s="15" customFormat="1" ht="12">
      <c r="A307" s="15"/>
      <c r="B307" s="264"/>
      <c r="C307" s="265"/>
      <c r="D307" s="234" t="s">
        <v>188</v>
      </c>
      <c r="E307" s="266" t="s">
        <v>1</v>
      </c>
      <c r="F307" s="267" t="s">
        <v>197</v>
      </c>
      <c r="G307" s="265"/>
      <c r="H307" s="268">
        <v>168</v>
      </c>
      <c r="I307" s="269"/>
      <c r="J307" s="265"/>
      <c r="K307" s="265"/>
      <c r="L307" s="270"/>
      <c r="M307" s="271"/>
      <c r="N307" s="272"/>
      <c r="O307" s="272"/>
      <c r="P307" s="272"/>
      <c r="Q307" s="272"/>
      <c r="R307" s="272"/>
      <c r="S307" s="272"/>
      <c r="T307" s="273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4" t="s">
        <v>188</v>
      </c>
      <c r="AU307" s="274" t="s">
        <v>82</v>
      </c>
      <c r="AV307" s="15" t="s">
        <v>136</v>
      </c>
      <c r="AW307" s="15" t="s">
        <v>30</v>
      </c>
      <c r="AX307" s="15" t="s">
        <v>80</v>
      </c>
      <c r="AY307" s="274" t="s">
        <v>129</v>
      </c>
    </row>
    <row r="308" spans="1:65" s="2" customFormat="1" ht="24.15" customHeight="1">
      <c r="A308" s="39"/>
      <c r="B308" s="40"/>
      <c r="C308" s="220" t="s">
        <v>1090</v>
      </c>
      <c r="D308" s="220" t="s">
        <v>132</v>
      </c>
      <c r="E308" s="221" t="s">
        <v>2296</v>
      </c>
      <c r="F308" s="222" t="s">
        <v>2297</v>
      </c>
      <c r="G308" s="223" t="s">
        <v>230</v>
      </c>
      <c r="H308" s="224">
        <v>40</v>
      </c>
      <c r="I308" s="225"/>
      <c r="J308" s="226">
        <f>ROUND(I308*H308,2)</f>
        <v>0</v>
      </c>
      <c r="K308" s="227"/>
      <c r="L308" s="45"/>
      <c r="M308" s="228" t="s">
        <v>1</v>
      </c>
      <c r="N308" s="229" t="s">
        <v>38</v>
      </c>
      <c r="O308" s="92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2" t="s">
        <v>248</v>
      </c>
      <c r="AT308" s="232" t="s">
        <v>132</v>
      </c>
      <c r="AU308" s="232" t="s">
        <v>82</v>
      </c>
      <c r="AY308" s="18" t="s">
        <v>129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8" t="s">
        <v>80</v>
      </c>
      <c r="BK308" s="233">
        <f>ROUND(I308*H308,2)</f>
        <v>0</v>
      </c>
      <c r="BL308" s="18" t="s">
        <v>248</v>
      </c>
      <c r="BM308" s="232" t="s">
        <v>779</v>
      </c>
    </row>
    <row r="309" spans="1:47" s="2" customFormat="1" ht="12">
      <c r="A309" s="39"/>
      <c r="B309" s="40"/>
      <c r="C309" s="41"/>
      <c r="D309" s="234" t="s">
        <v>137</v>
      </c>
      <c r="E309" s="41"/>
      <c r="F309" s="235" t="s">
        <v>2297</v>
      </c>
      <c r="G309" s="41"/>
      <c r="H309" s="41"/>
      <c r="I309" s="236"/>
      <c r="J309" s="41"/>
      <c r="K309" s="41"/>
      <c r="L309" s="45"/>
      <c r="M309" s="237"/>
      <c r="N309" s="238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137</v>
      </c>
      <c r="AU309" s="18" t="s">
        <v>82</v>
      </c>
    </row>
    <row r="310" spans="1:51" s="14" customFormat="1" ht="12">
      <c r="A310" s="14"/>
      <c r="B310" s="253"/>
      <c r="C310" s="254"/>
      <c r="D310" s="234" t="s">
        <v>188</v>
      </c>
      <c r="E310" s="255" t="s">
        <v>1</v>
      </c>
      <c r="F310" s="256" t="s">
        <v>2298</v>
      </c>
      <c r="G310" s="254"/>
      <c r="H310" s="257">
        <v>40</v>
      </c>
      <c r="I310" s="258"/>
      <c r="J310" s="254"/>
      <c r="K310" s="254"/>
      <c r="L310" s="259"/>
      <c r="M310" s="260"/>
      <c r="N310" s="261"/>
      <c r="O310" s="261"/>
      <c r="P310" s="261"/>
      <c r="Q310" s="261"/>
      <c r="R310" s="261"/>
      <c r="S310" s="261"/>
      <c r="T310" s="26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63" t="s">
        <v>188</v>
      </c>
      <c r="AU310" s="263" t="s">
        <v>82</v>
      </c>
      <c r="AV310" s="14" t="s">
        <v>82</v>
      </c>
      <c r="AW310" s="14" t="s">
        <v>30</v>
      </c>
      <c r="AX310" s="14" t="s">
        <v>73</v>
      </c>
      <c r="AY310" s="263" t="s">
        <v>129</v>
      </c>
    </row>
    <row r="311" spans="1:51" s="15" customFormat="1" ht="12">
      <c r="A311" s="15"/>
      <c r="B311" s="264"/>
      <c r="C311" s="265"/>
      <c r="D311" s="234" t="s">
        <v>188</v>
      </c>
      <c r="E311" s="266" t="s">
        <v>1</v>
      </c>
      <c r="F311" s="267" t="s">
        <v>197</v>
      </c>
      <c r="G311" s="265"/>
      <c r="H311" s="268">
        <v>40</v>
      </c>
      <c r="I311" s="269"/>
      <c r="J311" s="265"/>
      <c r="K311" s="265"/>
      <c r="L311" s="270"/>
      <c r="M311" s="271"/>
      <c r="N311" s="272"/>
      <c r="O311" s="272"/>
      <c r="P311" s="272"/>
      <c r="Q311" s="272"/>
      <c r="R311" s="272"/>
      <c r="S311" s="272"/>
      <c r="T311" s="273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74" t="s">
        <v>188</v>
      </c>
      <c r="AU311" s="274" t="s">
        <v>82</v>
      </c>
      <c r="AV311" s="15" t="s">
        <v>136</v>
      </c>
      <c r="AW311" s="15" t="s">
        <v>30</v>
      </c>
      <c r="AX311" s="15" t="s">
        <v>80</v>
      </c>
      <c r="AY311" s="274" t="s">
        <v>129</v>
      </c>
    </row>
    <row r="312" spans="1:65" s="2" customFormat="1" ht="16.5" customHeight="1">
      <c r="A312" s="39"/>
      <c r="B312" s="40"/>
      <c r="C312" s="220" t="s">
        <v>336</v>
      </c>
      <c r="D312" s="220" t="s">
        <v>132</v>
      </c>
      <c r="E312" s="221" t="s">
        <v>2299</v>
      </c>
      <c r="F312" s="222" t="s">
        <v>2300</v>
      </c>
      <c r="G312" s="223" t="s">
        <v>243</v>
      </c>
      <c r="H312" s="224">
        <v>1</v>
      </c>
      <c r="I312" s="225"/>
      <c r="J312" s="226">
        <f>ROUND(I312*H312,2)</f>
        <v>0</v>
      </c>
      <c r="K312" s="227"/>
      <c r="L312" s="45"/>
      <c r="M312" s="228" t="s">
        <v>1</v>
      </c>
      <c r="N312" s="229" t="s">
        <v>38</v>
      </c>
      <c r="O312" s="92"/>
      <c r="P312" s="230">
        <f>O312*H312</f>
        <v>0</v>
      </c>
      <c r="Q312" s="230">
        <v>0</v>
      </c>
      <c r="R312" s="230">
        <f>Q312*H312</f>
        <v>0</v>
      </c>
      <c r="S312" s="230">
        <v>0</v>
      </c>
      <c r="T312" s="231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2" t="s">
        <v>248</v>
      </c>
      <c r="AT312" s="232" t="s">
        <v>132</v>
      </c>
      <c r="AU312" s="232" t="s">
        <v>82</v>
      </c>
      <c r="AY312" s="18" t="s">
        <v>129</v>
      </c>
      <c r="BE312" s="233">
        <f>IF(N312="základní",J312,0)</f>
        <v>0</v>
      </c>
      <c r="BF312" s="233">
        <f>IF(N312="snížená",J312,0)</f>
        <v>0</v>
      </c>
      <c r="BG312" s="233">
        <f>IF(N312="zákl. přenesená",J312,0)</f>
        <v>0</v>
      </c>
      <c r="BH312" s="233">
        <f>IF(N312="sníž. přenesená",J312,0)</f>
        <v>0</v>
      </c>
      <c r="BI312" s="233">
        <f>IF(N312="nulová",J312,0)</f>
        <v>0</v>
      </c>
      <c r="BJ312" s="18" t="s">
        <v>80</v>
      </c>
      <c r="BK312" s="233">
        <f>ROUND(I312*H312,2)</f>
        <v>0</v>
      </c>
      <c r="BL312" s="18" t="s">
        <v>248</v>
      </c>
      <c r="BM312" s="232" t="s">
        <v>783</v>
      </c>
    </row>
    <row r="313" spans="1:47" s="2" customFormat="1" ht="12">
      <c r="A313" s="39"/>
      <c r="B313" s="40"/>
      <c r="C313" s="41"/>
      <c r="D313" s="234" t="s">
        <v>137</v>
      </c>
      <c r="E313" s="41"/>
      <c r="F313" s="235" t="s">
        <v>2300</v>
      </c>
      <c r="G313" s="41"/>
      <c r="H313" s="41"/>
      <c r="I313" s="236"/>
      <c r="J313" s="41"/>
      <c r="K313" s="41"/>
      <c r="L313" s="45"/>
      <c r="M313" s="237"/>
      <c r="N313" s="238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137</v>
      </c>
      <c r="AU313" s="18" t="s">
        <v>82</v>
      </c>
    </row>
    <row r="314" spans="1:65" s="2" customFormat="1" ht="16.5" customHeight="1">
      <c r="A314" s="39"/>
      <c r="B314" s="40"/>
      <c r="C314" s="220" t="s">
        <v>1134</v>
      </c>
      <c r="D314" s="220" t="s">
        <v>132</v>
      </c>
      <c r="E314" s="221" t="s">
        <v>2301</v>
      </c>
      <c r="F314" s="222" t="s">
        <v>2302</v>
      </c>
      <c r="G314" s="223" t="s">
        <v>243</v>
      </c>
      <c r="H314" s="224">
        <v>1</v>
      </c>
      <c r="I314" s="225"/>
      <c r="J314" s="226">
        <f>ROUND(I314*H314,2)</f>
        <v>0</v>
      </c>
      <c r="K314" s="227"/>
      <c r="L314" s="45"/>
      <c r="M314" s="228" t="s">
        <v>1</v>
      </c>
      <c r="N314" s="229" t="s">
        <v>38</v>
      </c>
      <c r="O314" s="92"/>
      <c r="P314" s="230">
        <f>O314*H314</f>
        <v>0</v>
      </c>
      <c r="Q314" s="230">
        <v>0</v>
      </c>
      <c r="R314" s="230">
        <f>Q314*H314</f>
        <v>0</v>
      </c>
      <c r="S314" s="230">
        <v>0</v>
      </c>
      <c r="T314" s="231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2" t="s">
        <v>248</v>
      </c>
      <c r="AT314" s="232" t="s">
        <v>132</v>
      </c>
      <c r="AU314" s="232" t="s">
        <v>82</v>
      </c>
      <c r="AY314" s="18" t="s">
        <v>129</v>
      </c>
      <c r="BE314" s="233">
        <f>IF(N314="základní",J314,0)</f>
        <v>0</v>
      </c>
      <c r="BF314" s="233">
        <f>IF(N314="snížená",J314,0)</f>
        <v>0</v>
      </c>
      <c r="BG314" s="233">
        <f>IF(N314="zákl. přenesená",J314,0)</f>
        <v>0</v>
      </c>
      <c r="BH314" s="233">
        <f>IF(N314="sníž. přenesená",J314,0)</f>
        <v>0</v>
      </c>
      <c r="BI314" s="233">
        <f>IF(N314="nulová",J314,0)</f>
        <v>0</v>
      </c>
      <c r="BJ314" s="18" t="s">
        <v>80</v>
      </c>
      <c r="BK314" s="233">
        <f>ROUND(I314*H314,2)</f>
        <v>0</v>
      </c>
      <c r="BL314" s="18" t="s">
        <v>248</v>
      </c>
      <c r="BM314" s="232" t="s">
        <v>787</v>
      </c>
    </row>
    <row r="315" spans="1:47" s="2" customFormat="1" ht="12">
      <c r="A315" s="39"/>
      <c r="B315" s="40"/>
      <c r="C315" s="41"/>
      <c r="D315" s="234" t="s">
        <v>137</v>
      </c>
      <c r="E315" s="41"/>
      <c r="F315" s="235" t="s">
        <v>2302</v>
      </c>
      <c r="G315" s="41"/>
      <c r="H315" s="41"/>
      <c r="I315" s="236"/>
      <c r="J315" s="41"/>
      <c r="K315" s="41"/>
      <c r="L315" s="45"/>
      <c r="M315" s="237"/>
      <c r="N315" s="238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137</v>
      </c>
      <c r="AU315" s="18" t="s">
        <v>82</v>
      </c>
    </row>
    <row r="316" spans="1:65" s="2" customFormat="1" ht="16.5" customHeight="1">
      <c r="A316" s="39"/>
      <c r="B316" s="40"/>
      <c r="C316" s="220" t="s">
        <v>340</v>
      </c>
      <c r="D316" s="220" t="s">
        <v>132</v>
      </c>
      <c r="E316" s="221" t="s">
        <v>2303</v>
      </c>
      <c r="F316" s="222" t="s">
        <v>2304</v>
      </c>
      <c r="G316" s="223" t="s">
        <v>243</v>
      </c>
      <c r="H316" s="224">
        <v>1</v>
      </c>
      <c r="I316" s="225"/>
      <c r="J316" s="226">
        <f>ROUND(I316*H316,2)</f>
        <v>0</v>
      </c>
      <c r="K316" s="227"/>
      <c r="L316" s="45"/>
      <c r="M316" s="228" t="s">
        <v>1</v>
      </c>
      <c r="N316" s="229" t="s">
        <v>38</v>
      </c>
      <c r="O316" s="92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2" t="s">
        <v>248</v>
      </c>
      <c r="AT316" s="232" t="s">
        <v>132</v>
      </c>
      <c r="AU316" s="232" t="s">
        <v>82</v>
      </c>
      <c r="AY316" s="18" t="s">
        <v>129</v>
      </c>
      <c r="BE316" s="233">
        <f>IF(N316="základní",J316,0)</f>
        <v>0</v>
      </c>
      <c r="BF316" s="233">
        <f>IF(N316="snížená",J316,0)</f>
        <v>0</v>
      </c>
      <c r="BG316" s="233">
        <f>IF(N316="zákl. přenesená",J316,0)</f>
        <v>0</v>
      </c>
      <c r="BH316" s="233">
        <f>IF(N316="sníž. přenesená",J316,0)</f>
        <v>0</v>
      </c>
      <c r="BI316" s="233">
        <f>IF(N316="nulová",J316,0)</f>
        <v>0</v>
      </c>
      <c r="BJ316" s="18" t="s">
        <v>80</v>
      </c>
      <c r="BK316" s="233">
        <f>ROUND(I316*H316,2)</f>
        <v>0</v>
      </c>
      <c r="BL316" s="18" t="s">
        <v>248</v>
      </c>
      <c r="BM316" s="232" t="s">
        <v>792</v>
      </c>
    </row>
    <row r="317" spans="1:47" s="2" customFormat="1" ht="12">
      <c r="A317" s="39"/>
      <c r="B317" s="40"/>
      <c r="C317" s="41"/>
      <c r="D317" s="234" t="s">
        <v>137</v>
      </c>
      <c r="E317" s="41"/>
      <c r="F317" s="235" t="s">
        <v>2304</v>
      </c>
      <c r="G317" s="41"/>
      <c r="H317" s="41"/>
      <c r="I317" s="236"/>
      <c r="J317" s="41"/>
      <c r="K317" s="41"/>
      <c r="L317" s="45"/>
      <c r="M317" s="237"/>
      <c r="N317" s="238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137</v>
      </c>
      <c r="AU317" s="18" t="s">
        <v>82</v>
      </c>
    </row>
    <row r="318" spans="1:65" s="2" customFormat="1" ht="44.25" customHeight="1">
      <c r="A318" s="39"/>
      <c r="B318" s="40"/>
      <c r="C318" s="220" t="s">
        <v>1146</v>
      </c>
      <c r="D318" s="220" t="s">
        <v>132</v>
      </c>
      <c r="E318" s="221" t="s">
        <v>2305</v>
      </c>
      <c r="F318" s="222" t="s">
        <v>2306</v>
      </c>
      <c r="G318" s="223" t="s">
        <v>1347</v>
      </c>
      <c r="H318" s="297"/>
      <c r="I318" s="225"/>
      <c r="J318" s="226">
        <f>ROUND(I318*H318,2)</f>
        <v>0</v>
      </c>
      <c r="K318" s="227"/>
      <c r="L318" s="45"/>
      <c r="M318" s="228" t="s">
        <v>1</v>
      </c>
      <c r="N318" s="229" t="s">
        <v>38</v>
      </c>
      <c r="O318" s="92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2" t="s">
        <v>248</v>
      </c>
      <c r="AT318" s="232" t="s">
        <v>132</v>
      </c>
      <c r="AU318" s="232" t="s">
        <v>82</v>
      </c>
      <c r="AY318" s="18" t="s">
        <v>129</v>
      </c>
      <c r="BE318" s="233">
        <f>IF(N318="základní",J318,0)</f>
        <v>0</v>
      </c>
      <c r="BF318" s="233">
        <f>IF(N318="snížená",J318,0)</f>
        <v>0</v>
      </c>
      <c r="BG318" s="233">
        <f>IF(N318="zákl. přenesená",J318,0)</f>
        <v>0</v>
      </c>
      <c r="BH318" s="233">
        <f>IF(N318="sníž. přenesená",J318,0)</f>
        <v>0</v>
      </c>
      <c r="BI318" s="233">
        <f>IF(N318="nulová",J318,0)</f>
        <v>0</v>
      </c>
      <c r="BJ318" s="18" t="s">
        <v>80</v>
      </c>
      <c r="BK318" s="233">
        <f>ROUND(I318*H318,2)</f>
        <v>0</v>
      </c>
      <c r="BL318" s="18" t="s">
        <v>248</v>
      </c>
      <c r="BM318" s="232" t="s">
        <v>795</v>
      </c>
    </row>
    <row r="319" spans="1:47" s="2" customFormat="1" ht="12">
      <c r="A319" s="39"/>
      <c r="B319" s="40"/>
      <c r="C319" s="41"/>
      <c r="D319" s="234" t="s">
        <v>137</v>
      </c>
      <c r="E319" s="41"/>
      <c r="F319" s="235" t="s">
        <v>2306</v>
      </c>
      <c r="G319" s="41"/>
      <c r="H319" s="41"/>
      <c r="I319" s="236"/>
      <c r="J319" s="41"/>
      <c r="K319" s="41"/>
      <c r="L319" s="45"/>
      <c r="M319" s="237"/>
      <c r="N319" s="238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137</v>
      </c>
      <c r="AU319" s="18" t="s">
        <v>82</v>
      </c>
    </row>
    <row r="320" spans="1:63" s="12" customFormat="1" ht="22.8" customHeight="1">
      <c r="A320" s="12"/>
      <c r="B320" s="204"/>
      <c r="C320" s="205"/>
      <c r="D320" s="206" t="s">
        <v>72</v>
      </c>
      <c r="E320" s="218" t="s">
        <v>2307</v>
      </c>
      <c r="F320" s="218" t="s">
        <v>2308</v>
      </c>
      <c r="G320" s="205"/>
      <c r="H320" s="205"/>
      <c r="I320" s="208"/>
      <c r="J320" s="219">
        <f>BK320</f>
        <v>0</v>
      </c>
      <c r="K320" s="205"/>
      <c r="L320" s="210"/>
      <c r="M320" s="211"/>
      <c r="N320" s="212"/>
      <c r="O320" s="212"/>
      <c r="P320" s="213">
        <f>SUM(P321:P358)</f>
        <v>0</v>
      </c>
      <c r="Q320" s="212"/>
      <c r="R320" s="213">
        <f>SUM(R321:R358)</f>
        <v>0</v>
      </c>
      <c r="S320" s="212"/>
      <c r="T320" s="214">
        <f>SUM(T321:T358)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5" t="s">
        <v>82</v>
      </c>
      <c r="AT320" s="216" t="s">
        <v>72</v>
      </c>
      <c r="AU320" s="216" t="s">
        <v>80</v>
      </c>
      <c r="AY320" s="215" t="s">
        <v>129</v>
      </c>
      <c r="BK320" s="217">
        <f>SUM(BK321:BK358)</f>
        <v>0</v>
      </c>
    </row>
    <row r="321" spans="1:65" s="2" customFormat="1" ht="21.75" customHeight="1">
      <c r="A321" s="39"/>
      <c r="B321" s="40"/>
      <c r="C321" s="220" t="s">
        <v>345</v>
      </c>
      <c r="D321" s="220" t="s">
        <v>132</v>
      </c>
      <c r="E321" s="221" t="s">
        <v>2309</v>
      </c>
      <c r="F321" s="222" t="s">
        <v>2310</v>
      </c>
      <c r="G321" s="223" t="s">
        <v>243</v>
      </c>
      <c r="H321" s="224">
        <v>1</v>
      </c>
      <c r="I321" s="225"/>
      <c r="J321" s="226">
        <f>ROUND(I321*H321,2)</f>
        <v>0</v>
      </c>
      <c r="K321" s="227"/>
      <c r="L321" s="45"/>
      <c r="M321" s="228" t="s">
        <v>1</v>
      </c>
      <c r="N321" s="229" t="s">
        <v>38</v>
      </c>
      <c r="O321" s="92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2" t="s">
        <v>248</v>
      </c>
      <c r="AT321" s="232" t="s">
        <v>132</v>
      </c>
      <c r="AU321" s="232" t="s">
        <v>82</v>
      </c>
      <c r="AY321" s="18" t="s">
        <v>129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8" t="s">
        <v>80</v>
      </c>
      <c r="BK321" s="233">
        <f>ROUND(I321*H321,2)</f>
        <v>0</v>
      </c>
      <c r="BL321" s="18" t="s">
        <v>248</v>
      </c>
      <c r="BM321" s="232" t="s">
        <v>800</v>
      </c>
    </row>
    <row r="322" spans="1:47" s="2" customFormat="1" ht="12">
      <c r="A322" s="39"/>
      <c r="B322" s="40"/>
      <c r="C322" s="41"/>
      <c r="D322" s="234" t="s">
        <v>137</v>
      </c>
      <c r="E322" s="41"/>
      <c r="F322" s="235" t="s">
        <v>2310</v>
      </c>
      <c r="G322" s="41"/>
      <c r="H322" s="41"/>
      <c r="I322" s="236"/>
      <c r="J322" s="41"/>
      <c r="K322" s="41"/>
      <c r="L322" s="45"/>
      <c r="M322" s="237"/>
      <c r="N322" s="238"/>
      <c r="O322" s="92"/>
      <c r="P322" s="92"/>
      <c r="Q322" s="92"/>
      <c r="R322" s="92"/>
      <c r="S322" s="92"/>
      <c r="T322" s="93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137</v>
      </c>
      <c r="AU322" s="18" t="s">
        <v>82</v>
      </c>
    </row>
    <row r="323" spans="1:65" s="2" customFormat="1" ht="16.5" customHeight="1">
      <c r="A323" s="39"/>
      <c r="B323" s="40"/>
      <c r="C323" s="220" t="s">
        <v>1262</v>
      </c>
      <c r="D323" s="220" t="s">
        <v>132</v>
      </c>
      <c r="E323" s="221" t="s">
        <v>2311</v>
      </c>
      <c r="F323" s="222" t="s">
        <v>2312</v>
      </c>
      <c r="G323" s="223" t="s">
        <v>247</v>
      </c>
      <c r="H323" s="224">
        <v>1</v>
      </c>
      <c r="I323" s="225"/>
      <c r="J323" s="226">
        <f>ROUND(I323*H323,2)</f>
        <v>0</v>
      </c>
      <c r="K323" s="227"/>
      <c r="L323" s="45"/>
      <c r="M323" s="228" t="s">
        <v>1</v>
      </c>
      <c r="N323" s="229" t="s">
        <v>38</v>
      </c>
      <c r="O323" s="92"/>
      <c r="P323" s="230">
        <f>O323*H323</f>
        <v>0</v>
      </c>
      <c r="Q323" s="230">
        <v>0</v>
      </c>
      <c r="R323" s="230">
        <f>Q323*H323</f>
        <v>0</v>
      </c>
      <c r="S323" s="230">
        <v>0</v>
      </c>
      <c r="T323" s="23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2" t="s">
        <v>248</v>
      </c>
      <c r="AT323" s="232" t="s">
        <v>132</v>
      </c>
      <c r="AU323" s="232" t="s">
        <v>82</v>
      </c>
      <c r="AY323" s="18" t="s">
        <v>129</v>
      </c>
      <c r="BE323" s="233">
        <f>IF(N323="základní",J323,0)</f>
        <v>0</v>
      </c>
      <c r="BF323" s="233">
        <f>IF(N323="snížená",J323,0)</f>
        <v>0</v>
      </c>
      <c r="BG323" s="233">
        <f>IF(N323="zákl. přenesená",J323,0)</f>
        <v>0</v>
      </c>
      <c r="BH323" s="233">
        <f>IF(N323="sníž. přenesená",J323,0)</f>
        <v>0</v>
      </c>
      <c r="BI323" s="233">
        <f>IF(N323="nulová",J323,0)</f>
        <v>0</v>
      </c>
      <c r="BJ323" s="18" t="s">
        <v>80</v>
      </c>
      <c r="BK323" s="233">
        <f>ROUND(I323*H323,2)</f>
        <v>0</v>
      </c>
      <c r="BL323" s="18" t="s">
        <v>248</v>
      </c>
      <c r="BM323" s="232" t="s">
        <v>835</v>
      </c>
    </row>
    <row r="324" spans="1:47" s="2" customFormat="1" ht="12">
      <c r="A324" s="39"/>
      <c r="B324" s="40"/>
      <c r="C324" s="41"/>
      <c r="D324" s="234" t="s">
        <v>137</v>
      </c>
      <c r="E324" s="41"/>
      <c r="F324" s="235" t="s">
        <v>2312</v>
      </c>
      <c r="G324" s="41"/>
      <c r="H324" s="41"/>
      <c r="I324" s="236"/>
      <c r="J324" s="41"/>
      <c r="K324" s="41"/>
      <c r="L324" s="45"/>
      <c r="M324" s="237"/>
      <c r="N324" s="238"/>
      <c r="O324" s="92"/>
      <c r="P324" s="92"/>
      <c r="Q324" s="92"/>
      <c r="R324" s="92"/>
      <c r="S324" s="92"/>
      <c r="T324" s="93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137</v>
      </c>
      <c r="AU324" s="18" t="s">
        <v>82</v>
      </c>
    </row>
    <row r="325" spans="1:65" s="2" customFormat="1" ht="24.15" customHeight="1">
      <c r="A325" s="39"/>
      <c r="B325" s="40"/>
      <c r="C325" s="220" t="s">
        <v>352</v>
      </c>
      <c r="D325" s="220" t="s">
        <v>132</v>
      </c>
      <c r="E325" s="221" t="s">
        <v>2313</v>
      </c>
      <c r="F325" s="222" t="s">
        <v>2314</v>
      </c>
      <c r="G325" s="223" t="s">
        <v>230</v>
      </c>
      <c r="H325" s="224">
        <v>5</v>
      </c>
      <c r="I325" s="225"/>
      <c r="J325" s="226">
        <f>ROUND(I325*H325,2)</f>
        <v>0</v>
      </c>
      <c r="K325" s="227"/>
      <c r="L325" s="45"/>
      <c r="M325" s="228" t="s">
        <v>1</v>
      </c>
      <c r="N325" s="229" t="s">
        <v>38</v>
      </c>
      <c r="O325" s="92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2" t="s">
        <v>248</v>
      </c>
      <c r="AT325" s="232" t="s">
        <v>132</v>
      </c>
      <c r="AU325" s="232" t="s">
        <v>82</v>
      </c>
      <c r="AY325" s="18" t="s">
        <v>129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8" t="s">
        <v>80</v>
      </c>
      <c r="BK325" s="233">
        <f>ROUND(I325*H325,2)</f>
        <v>0</v>
      </c>
      <c r="BL325" s="18" t="s">
        <v>248</v>
      </c>
      <c r="BM325" s="232" t="s">
        <v>839</v>
      </c>
    </row>
    <row r="326" spans="1:47" s="2" customFormat="1" ht="12">
      <c r="A326" s="39"/>
      <c r="B326" s="40"/>
      <c r="C326" s="41"/>
      <c r="D326" s="234" t="s">
        <v>137</v>
      </c>
      <c r="E326" s="41"/>
      <c r="F326" s="235" t="s">
        <v>2314</v>
      </c>
      <c r="G326" s="41"/>
      <c r="H326" s="41"/>
      <c r="I326" s="236"/>
      <c r="J326" s="41"/>
      <c r="K326" s="41"/>
      <c r="L326" s="45"/>
      <c r="M326" s="237"/>
      <c r="N326" s="238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137</v>
      </c>
      <c r="AU326" s="18" t="s">
        <v>82</v>
      </c>
    </row>
    <row r="327" spans="1:65" s="2" customFormat="1" ht="24.15" customHeight="1">
      <c r="A327" s="39"/>
      <c r="B327" s="40"/>
      <c r="C327" s="220" t="s">
        <v>1271</v>
      </c>
      <c r="D327" s="220" t="s">
        <v>132</v>
      </c>
      <c r="E327" s="221" t="s">
        <v>2315</v>
      </c>
      <c r="F327" s="222" t="s">
        <v>2316</v>
      </c>
      <c r="G327" s="223" t="s">
        <v>230</v>
      </c>
      <c r="H327" s="224">
        <v>25</v>
      </c>
      <c r="I327" s="225"/>
      <c r="J327" s="226">
        <f>ROUND(I327*H327,2)</f>
        <v>0</v>
      </c>
      <c r="K327" s="227"/>
      <c r="L327" s="45"/>
      <c r="M327" s="228" t="s">
        <v>1</v>
      </c>
      <c r="N327" s="229" t="s">
        <v>38</v>
      </c>
      <c r="O327" s="92"/>
      <c r="P327" s="230">
        <f>O327*H327</f>
        <v>0</v>
      </c>
      <c r="Q327" s="230">
        <v>0</v>
      </c>
      <c r="R327" s="230">
        <f>Q327*H327</f>
        <v>0</v>
      </c>
      <c r="S327" s="230">
        <v>0</v>
      </c>
      <c r="T327" s="231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2" t="s">
        <v>248</v>
      </c>
      <c r="AT327" s="232" t="s">
        <v>132</v>
      </c>
      <c r="AU327" s="232" t="s">
        <v>82</v>
      </c>
      <c r="AY327" s="18" t="s">
        <v>129</v>
      </c>
      <c r="BE327" s="233">
        <f>IF(N327="základní",J327,0)</f>
        <v>0</v>
      </c>
      <c r="BF327" s="233">
        <f>IF(N327="snížená",J327,0)</f>
        <v>0</v>
      </c>
      <c r="BG327" s="233">
        <f>IF(N327="zákl. přenesená",J327,0)</f>
        <v>0</v>
      </c>
      <c r="BH327" s="233">
        <f>IF(N327="sníž. přenesená",J327,0)</f>
        <v>0</v>
      </c>
      <c r="BI327" s="233">
        <f>IF(N327="nulová",J327,0)</f>
        <v>0</v>
      </c>
      <c r="BJ327" s="18" t="s">
        <v>80</v>
      </c>
      <c r="BK327" s="233">
        <f>ROUND(I327*H327,2)</f>
        <v>0</v>
      </c>
      <c r="BL327" s="18" t="s">
        <v>248</v>
      </c>
      <c r="BM327" s="232" t="s">
        <v>844</v>
      </c>
    </row>
    <row r="328" spans="1:47" s="2" customFormat="1" ht="12">
      <c r="A328" s="39"/>
      <c r="B328" s="40"/>
      <c r="C328" s="41"/>
      <c r="D328" s="234" t="s">
        <v>137</v>
      </c>
      <c r="E328" s="41"/>
      <c r="F328" s="235" t="s">
        <v>2316</v>
      </c>
      <c r="G328" s="41"/>
      <c r="H328" s="41"/>
      <c r="I328" s="236"/>
      <c r="J328" s="41"/>
      <c r="K328" s="41"/>
      <c r="L328" s="45"/>
      <c r="M328" s="237"/>
      <c r="N328" s="238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137</v>
      </c>
      <c r="AU328" s="18" t="s">
        <v>82</v>
      </c>
    </row>
    <row r="329" spans="1:65" s="2" customFormat="1" ht="33" customHeight="1">
      <c r="A329" s="39"/>
      <c r="B329" s="40"/>
      <c r="C329" s="220" t="s">
        <v>357</v>
      </c>
      <c r="D329" s="220" t="s">
        <v>132</v>
      </c>
      <c r="E329" s="221" t="s">
        <v>2317</v>
      </c>
      <c r="F329" s="222" t="s">
        <v>2318</v>
      </c>
      <c r="G329" s="223" t="s">
        <v>230</v>
      </c>
      <c r="H329" s="224">
        <v>110</v>
      </c>
      <c r="I329" s="225"/>
      <c r="J329" s="226">
        <f>ROUND(I329*H329,2)</f>
        <v>0</v>
      </c>
      <c r="K329" s="227"/>
      <c r="L329" s="45"/>
      <c r="M329" s="228" t="s">
        <v>1</v>
      </c>
      <c r="N329" s="229" t="s">
        <v>38</v>
      </c>
      <c r="O329" s="92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2" t="s">
        <v>248</v>
      </c>
      <c r="AT329" s="232" t="s">
        <v>132</v>
      </c>
      <c r="AU329" s="232" t="s">
        <v>82</v>
      </c>
      <c r="AY329" s="18" t="s">
        <v>129</v>
      </c>
      <c r="BE329" s="233">
        <f>IF(N329="základní",J329,0)</f>
        <v>0</v>
      </c>
      <c r="BF329" s="233">
        <f>IF(N329="snížená",J329,0)</f>
        <v>0</v>
      </c>
      <c r="BG329" s="233">
        <f>IF(N329="zákl. přenesená",J329,0)</f>
        <v>0</v>
      </c>
      <c r="BH329" s="233">
        <f>IF(N329="sníž. přenesená",J329,0)</f>
        <v>0</v>
      </c>
      <c r="BI329" s="233">
        <f>IF(N329="nulová",J329,0)</f>
        <v>0</v>
      </c>
      <c r="BJ329" s="18" t="s">
        <v>80</v>
      </c>
      <c r="BK329" s="233">
        <f>ROUND(I329*H329,2)</f>
        <v>0</v>
      </c>
      <c r="BL329" s="18" t="s">
        <v>248</v>
      </c>
      <c r="BM329" s="232" t="s">
        <v>858</v>
      </c>
    </row>
    <row r="330" spans="1:47" s="2" customFormat="1" ht="12">
      <c r="A330" s="39"/>
      <c r="B330" s="40"/>
      <c r="C330" s="41"/>
      <c r="D330" s="234" t="s">
        <v>137</v>
      </c>
      <c r="E330" s="41"/>
      <c r="F330" s="235" t="s">
        <v>2318</v>
      </c>
      <c r="G330" s="41"/>
      <c r="H330" s="41"/>
      <c r="I330" s="236"/>
      <c r="J330" s="41"/>
      <c r="K330" s="41"/>
      <c r="L330" s="45"/>
      <c r="M330" s="237"/>
      <c r="N330" s="238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137</v>
      </c>
      <c r="AU330" s="18" t="s">
        <v>82</v>
      </c>
    </row>
    <row r="331" spans="1:65" s="2" customFormat="1" ht="33" customHeight="1">
      <c r="A331" s="39"/>
      <c r="B331" s="40"/>
      <c r="C331" s="220" t="s">
        <v>1286</v>
      </c>
      <c r="D331" s="220" t="s">
        <v>132</v>
      </c>
      <c r="E331" s="221" t="s">
        <v>2319</v>
      </c>
      <c r="F331" s="222" t="s">
        <v>2320</v>
      </c>
      <c r="G331" s="223" t="s">
        <v>230</v>
      </c>
      <c r="H331" s="224">
        <v>60</v>
      </c>
      <c r="I331" s="225"/>
      <c r="J331" s="226">
        <f>ROUND(I331*H331,2)</f>
        <v>0</v>
      </c>
      <c r="K331" s="227"/>
      <c r="L331" s="45"/>
      <c r="M331" s="228" t="s">
        <v>1</v>
      </c>
      <c r="N331" s="229" t="s">
        <v>38</v>
      </c>
      <c r="O331" s="92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2" t="s">
        <v>248</v>
      </c>
      <c r="AT331" s="232" t="s">
        <v>132</v>
      </c>
      <c r="AU331" s="232" t="s">
        <v>82</v>
      </c>
      <c r="AY331" s="18" t="s">
        <v>129</v>
      </c>
      <c r="BE331" s="233">
        <f>IF(N331="základní",J331,0)</f>
        <v>0</v>
      </c>
      <c r="BF331" s="233">
        <f>IF(N331="snížená",J331,0)</f>
        <v>0</v>
      </c>
      <c r="BG331" s="233">
        <f>IF(N331="zákl. přenesená",J331,0)</f>
        <v>0</v>
      </c>
      <c r="BH331" s="233">
        <f>IF(N331="sníž. přenesená",J331,0)</f>
        <v>0</v>
      </c>
      <c r="BI331" s="233">
        <f>IF(N331="nulová",J331,0)</f>
        <v>0</v>
      </c>
      <c r="BJ331" s="18" t="s">
        <v>80</v>
      </c>
      <c r="BK331" s="233">
        <f>ROUND(I331*H331,2)</f>
        <v>0</v>
      </c>
      <c r="BL331" s="18" t="s">
        <v>248</v>
      </c>
      <c r="BM331" s="232" t="s">
        <v>881</v>
      </c>
    </row>
    <row r="332" spans="1:47" s="2" customFormat="1" ht="12">
      <c r="A332" s="39"/>
      <c r="B332" s="40"/>
      <c r="C332" s="41"/>
      <c r="D332" s="234" t="s">
        <v>137</v>
      </c>
      <c r="E332" s="41"/>
      <c r="F332" s="235" t="s">
        <v>2320</v>
      </c>
      <c r="G332" s="41"/>
      <c r="H332" s="41"/>
      <c r="I332" s="236"/>
      <c r="J332" s="41"/>
      <c r="K332" s="41"/>
      <c r="L332" s="45"/>
      <c r="M332" s="237"/>
      <c r="N332" s="238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137</v>
      </c>
      <c r="AU332" s="18" t="s">
        <v>82</v>
      </c>
    </row>
    <row r="333" spans="1:65" s="2" customFormat="1" ht="33" customHeight="1">
      <c r="A333" s="39"/>
      <c r="B333" s="40"/>
      <c r="C333" s="220" t="s">
        <v>361</v>
      </c>
      <c r="D333" s="220" t="s">
        <v>132</v>
      </c>
      <c r="E333" s="221" t="s">
        <v>2321</v>
      </c>
      <c r="F333" s="222" t="s">
        <v>2322</v>
      </c>
      <c r="G333" s="223" t="s">
        <v>230</v>
      </c>
      <c r="H333" s="224">
        <v>30</v>
      </c>
      <c r="I333" s="225"/>
      <c r="J333" s="226">
        <f>ROUND(I333*H333,2)</f>
        <v>0</v>
      </c>
      <c r="K333" s="227"/>
      <c r="L333" s="45"/>
      <c r="M333" s="228" t="s">
        <v>1</v>
      </c>
      <c r="N333" s="229" t="s">
        <v>38</v>
      </c>
      <c r="O333" s="92"/>
      <c r="P333" s="230">
        <f>O333*H333</f>
        <v>0</v>
      </c>
      <c r="Q333" s="230">
        <v>0</v>
      </c>
      <c r="R333" s="230">
        <f>Q333*H333</f>
        <v>0</v>
      </c>
      <c r="S333" s="230">
        <v>0</v>
      </c>
      <c r="T333" s="231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2" t="s">
        <v>248</v>
      </c>
      <c r="AT333" s="232" t="s">
        <v>132</v>
      </c>
      <c r="AU333" s="232" t="s">
        <v>82</v>
      </c>
      <c r="AY333" s="18" t="s">
        <v>129</v>
      </c>
      <c r="BE333" s="233">
        <f>IF(N333="základní",J333,0)</f>
        <v>0</v>
      </c>
      <c r="BF333" s="233">
        <f>IF(N333="snížená",J333,0)</f>
        <v>0</v>
      </c>
      <c r="BG333" s="233">
        <f>IF(N333="zákl. přenesená",J333,0)</f>
        <v>0</v>
      </c>
      <c r="BH333" s="233">
        <f>IF(N333="sníž. přenesená",J333,0)</f>
        <v>0</v>
      </c>
      <c r="BI333" s="233">
        <f>IF(N333="nulová",J333,0)</f>
        <v>0</v>
      </c>
      <c r="BJ333" s="18" t="s">
        <v>80</v>
      </c>
      <c r="BK333" s="233">
        <f>ROUND(I333*H333,2)</f>
        <v>0</v>
      </c>
      <c r="BL333" s="18" t="s">
        <v>248</v>
      </c>
      <c r="BM333" s="232" t="s">
        <v>885</v>
      </c>
    </row>
    <row r="334" spans="1:47" s="2" customFormat="1" ht="12">
      <c r="A334" s="39"/>
      <c r="B334" s="40"/>
      <c r="C334" s="41"/>
      <c r="D334" s="234" t="s">
        <v>137</v>
      </c>
      <c r="E334" s="41"/>
      <c r="F334" s="235" t="s">
        <v>2322</v>
      </c>
      <c r="G334" s="41"/>
      <c r="H334" s="41"/>
      <c r="I334" s="236"/>
      <c r="J334" s="41"/>
      <c r="K334" s="41"/>
      <c r="L334" s="45"/>
      <c r="M334" s="237"/>
      <c r="N334" s="238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137</v>
      </c>
      <c r="AU334" s="18" t="s">
        <v>82</v>
      </c>
    </row>
    <row r="335" spans="1:65" s="2" customFormat="1" ht="33" customHeight="1">
      <c r="A335" s="39"/>
      <c r="B335" s="40"/>
      <c r="C335" s="220" t="s">
        <v>1298</v>
      </c>
      <c r="D335" s="220" t="s">
        <v>132</v>
      </c>
      <c r="E335" s="221" t="s">
        <v>2323</v>
      </c>
      <c r="F335" s="222" t="s">
        <v>2324</v>
      </c>
      <c r="G335" s="223" t="s">
        <v>230</v>
      </c>
      <c r="H335" s="224">
        <v>20</v>
      </c>
      <c r="I335" s="225"/>
      <c r="J335" s="226">
        <f>ROUND(I335*H335,2)</f>
        <v>0</v>
      </c>
      <c r="K335" s="227"/>
      <c r="L335" s="45"/>
      <c r="M335" s="228" t="s">
        <v>1</v>
      </c>
      <c r="N335" s="229" t="s">
        <v>38</v>
      </c>
      <c r="O335" s="92"/>
      <c r="P335" s="230">
        <f>O335*H335</f>
        <v>0</v>
      </c>
      <c r="Q335" s="230">
        <v>0</v>
      </c>
      <c r="R335" s="230">
        <f>Q335*H335</f>
        <v>0</v>
      </c>
      <c r="S335" s="230">
        <v>0</v>
      </c>
      <c r="T335" s="23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2" t="s">
        <v>248</v>
      </c>
      <c r="AT335" s="232" t="s">
        <v>132</v>
      </c>
      <c r="AU335" s="232" t="s">
        <v>82</v>
      </c>
      <c r="AY335" s="18" t="s">
        <v>129</v>
      </c>
      <c r="BE335" s="233">
        <f>IF(N335="základní",J335,0)</f>
        <v>0</v>
      </c>
      <c r="BF335" s="233">
        <f>IF(N335="snížená",J335,0)</f>
        <v>0</v>
      </c>
      <c r="BG335" s="233">
        <f>IF(N335="zákl. přenesená",J335,0)</f>
        <v>0</v>
      </c>
      <c r="BH335" s="233">
        <f>IF(N335="sníž. přenesená",J335,0)</f>
        <v>0</v>
      </c>
      <c r="BI335" s="233">
        <f>IF(N335="nulová",J335,0)</f>
        <v>0</v>
      </c>
      <c r="BJ335" s="18" t="s">
        <v>80</v>
      </c>
      <c r="BK335" s="233">
        <f>ROUND(I335*H335,2)</f>
        <v>0</v>
      </c>
      <c r="BL335" s="18" t="s">
        <v>248</v>
      </c>
      <c r="BM335" s="232" t="s">
        <v>890</v>
      </c>
    </row>
    <row r="336" spans="1:47" s="2" customFormat="1" ht="12">
      <c r="A336" s="39"/>
      <c r="B336" s="40"/>
      <c r="C336" s="41"/>
      <c r="D336" s="234" t="s">
        <v>137</v>
      </c>
      <c r="E336" s="41"/>
      <c r="F336" s="235" t="s">
        <v>2324</v>
      </c>
      <c r="G336" s="41"/>
      <c r="H336" s="41"/>
      <c r="I336" s="236"/>
      <c r="J336" s="41"/>
      <c r="K336" s="41"/>
      <c r="L336" s="45"/>
      <c r="M336" s="237"/>
      <c r="N336" s="238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137</v>
      </c>
      <c r="AU336" s="18" t="s">
        <v>82</v>
      </c>
    </row>
    <row r="337" spans="1:65" s="2" customFormat="1" ht="55.5" customHeight="1">
      <c r="A337" s="39"/>
      <c r="B337" s="40"/>
      <c r="C337" s="220" t="s">
        <v>369</v>
      </c>
      <c r="D337" s="220" t="s">
        <v>132</v>
      </c>
      <c r="E337" s="221" t="s">
        <v>2325</v>
      </c>
      <c r="F337" s="222" t="s">
        <v>2326</v>
      </c>
      <c r="G337" s="223" t="s">
        <v>230</v>
      </c>
      <c r="H337" s="224">
        <v>110</v>
      </c>
      <c r="I337" s="225"/>
      <c r="J337" s="226">
        <f>ROUND(I337*H337,2)</f>
        <v>0</v>
      </c>
      <c r="K337" s="227"/>
      <c r="L337" s="45"/>
      <c r="M337" s="228" t="s">
        <v>1</v>
      </c>
      <c r="N337" s="229" t="s">
        <v>38</v>
      </c>
      <c r="O337" s="92"/>
      <c r="P337" s="230">
        <f>O337*H337</f>
        <v>0</v>
      </c>
      <c r="Q337" s="230">
        <v>0</v>
      </c>
      <c r="R337" s="230">
        <f>Q337*H337</f>
        <v>0</v>
      </c>
      <c r="S337" s="230">
        <v>0</v>
      </c>
      <c r="T337" s="231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2" t="s">
        <v>248</v>
      </c>
      <c r="AT337" s="232" t="s">
        <v>132</v>
      </c>
      <c r="AU337" s="232" t="s">
        <v>82</v>
      </c>
      <c r="AY337" s="18" t="s">
        <v>129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8" t="s">
        <v>80</v>
      </c>
      <c r="BK337" s="233">
        <f>ROUND(I337*H337,2)</f>
        <v>0</v>
      </c>
      <c r="BL337" s="18" t="s">
        <v>248</v>
      </c>
      <c r="BM337" s="232" t="s">
        <v>896</v>
      </c>
    </row>
    <row r="338" spans="1:47" s="2" customFormat="1" ht="12">
      <c r="A338" s="39"/>
      <c r="B338" s="40"/>
      <c r="C338" s="41"/>
      <c r="D338" s="234" t="s">
        <v>137</v>
      </c>
      <c r="E338" s="41"/>
      <c r="F338" s="235" t="s">
        <v>2326</v>
      </c>
      <c r="G338" s="41"/>
      <c r="H338" s="41"/>
      <c r="I338" s="236"/>
      <c r="J338" s="41"/>
      <c r="K338" s="41"/>
      <c r="L338" s="45"/>
      <c r="M338" s="237"/>
      <c r="N338" s="238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137</v>
      </c>
      <c r="AU338" s="18" t="s">
        <v>82</v>
      </c>
    </row>
    <row r="339" spans="1:65" s="2" customFormat="1" ht="55.5" customHeight="1">
      <c r="A339" s="39"/>
      <c r="B339" s="40"/>
      <c r="C339" s="220" t="s">
        <v>1303</v>
      </c>
      <c r="D339" s="220" t="s">
        <v>132</v>
      </c>
      <c r="E339" s="221" t="s">
        <v>2327</v>
      </c>
      <c r="F339" s="222" t="s">
        <v>2328</v>
      </c>
      <c r="G339" s="223" t="s">
        <v>230</v>
      </c>
      <c r="H339" s="224">
        <v>110</v>
      </c>
      <c r="I339" s="225"/>
      <c r="J339" s="226">
        <f>ROUND(I339*H339,2)</f>
        <v>0</v>
      </c>
      <c r="K339" s="227"/>
      <c r="L339" s="45"/>
      <c r="M339" s="228" t="s">
        <v>1</v>
      </c>
      <c r="N339" s="229" t="s">
        <v>38</v>
      </c>
      <c r="O339" s="92"/>
      <c r="P339" s="230">
        <f>O339*H339</f>
        <v>0</v>
      </c>
      <c r="Q339" s="230">
        <v>0</v>
      </c>
      <c r="R339" s="230">
        <f>Q339*H339</f>
        <v>0</v>
      </c>
      <c r="S339" s="230">
        <v>0</v>
      </c>
      <c r="T339" s="23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2" t="s">
        <v>248</v>
      </c>
      <c r="AT339" s="232" t="s">
        <v>132</v>
      </c>
      <c r="AU339" s="232" t="s">
        <v>82</v>
      </c>
      <c r="AY339" s="18" t="s">
        <v>129</v>
      </c>
      <c r="BE339" s="233">
        <f>IF(N339="základní",J339,0)</f>
        <v>0</v>
      </c>
      <c r="BF339" s="233">
        <f>IF(N339="snížená",J339,0)</f>
        <v>0</v>
      </c>
      <c r="BG339" s="233">
        <f>IF(N339="zákl. přenesená",J339,0)</f>
        <v>0</v>
      </c>
      <c r="BH339" s="233">
        <f>IF(N339="sníž. přenesená",J339,0)</f>
        <v>0</v>
      </c>
      <c r="BI339" s="233">
        <f>IF(N339="nulová",J339,0)</f>
        <v>0</v>
      </c>
      <c r="BJ339" s="18" t="s">
        <v>80</v>
      </c>
      <c r="BK339" s="233">
        <f>ROUND(I339*H339,2)</f>
        <v>0</v>
      </c>
      <c r="BL339" s="18" t="s">
        <v>248</v>
      </c>
      <c r="BM339" s="232" t="s">
        <v>922</v>
      </c>
    </row>
    <row r="340" spans="1:47" s="2" customFormat="1" ht="12">
      <c r="A340" s="39"/>
      <c r="B340" s="40"/>
      <c r="C340" s="41"/>
      <c r="D340" s="234" t="s">
        <v>137</v>
      </c>
      <c r="E340" s="41"/>
      <c r="F340" s="235" t="s">
        <v>2328</v>
      </c>
      <c r="G340" s="41"/>
      <c r="H340" s="41"/>
      <c r="I340" s="236"/>
      <c r="J340" s="41"/>
      <c r="K340" s="41"/>
      <c r="L340" s="45"/>
      <c r="M340" s="237"/>
      <c r="N340" s="238"/>
      <c r="O340" s="92"/>
      <c r="P340" s="92"/>
      <c r="Q340" s="92"/>
      <c r="R340" s="92"/>
      <c r="S340" s="92"/>
      <c r="T340" s="93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137</v>
      </c>
      <c r="AU340" s="18" t="s">
        <v>82</v>
      </c>
    </row>
    <row r="341" spans="1:65" s="2" customFormat="1" ht="24.15" customHeight="1">
      <c r="A341" s="39"/>
      <c r="B341" s="40"/>
      <c r="C341" s="220" t="s">
        <v>373</v>
      </c>
      <c r="D341" s="220" t="s">
        <v>132</v>
      </c>
      <c r="E341" s="221" t="s">
        <v>2329</v>
      </c>
      <c r="F341" s="222" t="s">
        <v>2330</v>
      </c>
      <c r="G341" s="223" t="s">
        <v>247</v>
      </c>
      <c r="H341" s="224">
        <v>16</v>
      </c>
      <c r="I341" s="225"/>
      <c r="J341" s="226">
        <f>ROUND(I341*H341,2)</f>
        <v>0</v>
      </c>
      <c r="K341" s="227"/>
      <c r="L341" s="45"/>
      <c r="M341" s="228" t="s">
        <v>1</v>
      </c>
      <c r="N341" s="229" t="s">
        <v>38</v>
      </c>
      <c r="O341" s="92"/>
      <c r="P341" s="230">
        <f>O341*H341</f>
        <v>0</v>
      </c>
      <c r="Q341" s="230">
        <v>0</v>
      </c>
      <c r="R341" s="230">
        <f>Q341*H341</f>
        <v>0</v>
      </c>
      <c r="S341" s="230">
        <v>0</v>
      </c>
      <c r="T341" s="231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2" t="s">
        <v>248</v>
      </c>
      <c r="AT341" s="232" t="s">
        <v>132</v>
      </c>
      <c r="AU341" s="232" t="s">
        <v>82</v>
      </c>
      <c r="AY341" s="18" t="s">
        <v>129</v>
      </c>
      <c r="BE341" s="233">
        <f>IF(N341="základní",J341,0)</f>
        <v>0</v>
      </c>
      <c r="BF341" s="233">
        <f>IF(N341="snížená",J341,0)</f>
        <v>0</v>
      </c>
      <c r="BG341" s="233">
        <f>IF(N341="zákl. přenesená",J341,0)</f>
        <v>0</v>
      </c>
      <c r="BH341" s="233">
        <f>IF(N341="sníž. přenesená",J341,0)</f>
        <v>0</v>
      </c>
      <c r="BI341" s="233">
        <f>IF(N341="nulová",J341,0)</f>
        <v>0</v>
      </c>
      <c r="BJ341" s="18" t="s">
        <v>80</v>
      </c>
      <c r="BK341" s="233">
        <f>ROUND(I341*H341,2)</f>
        <v>0</v>
      </c>
      <c r="BL341" s="18" t="s">
        <v>248</v>
      </c>
      <c r="BM341" s="232" t="s">
        <v>938</v>
      </c>
    </row>
    <row r="342" spans="1:47" s="2" customFormat="1" ht="12">
      <c r="A342" s="39"/>
      <c r="B342" s="40"/>
      <c r="C342" s="41"/>
      <c r="D342" s="234" t="s">
        <v>137</v>
      </c>
      <c r="E342" s="41"/>
      <c r="F342" s="235" t="s">
        <v>2330</v>
      </c>
      <c r="G342" s="41"/>
      <c r="H342" s="41"/>
      <c r="I342" s="236"/>
      <c r="J342" s="41"/>
      <c r="K342" s="41"/>
      <c r="L342" s="45"/>
      <c r="M342" s="237"/>
      <c r="N342" s="238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137</v>
      </c>
      <c r="AU342" s="18" t="s">
        <v>82</v>
      </c>
    </row>
    <row r="343" spans="1:65" s="2" customFormat="1" ht="33" customHeight="1">
      <c r="A343" s="39"/>
      <c r="B343" s="40"/>
      <c r="C343" s="220" t="s">
        <v>1309</v>
      </c>
      <c r="D343" s="220" t="s">
        <v>132</v>
      </c>
      <c r="E343" s="221" t="s">
        <v>2331</v>
      </c>
      <c r="F343" s="222" t="s">
        <v>2332</v>
      </c>
      <c r="G343" s="223" t="s">
        <v>243</v>
      </c>
      <c r="H343" s="224">
        <v>24</v>
      </c>
      <c r="I343" s="225"/>
      <c r="J343" s="226">
        <f>ROUND(I343*H343,2)</f>
        <v>0</v>
      </c>
      <c r="K343" s="227"/>
      <c r="L343" s="45"/>
      <c r="M343" s="228" t="s">
        <v>1</v>
      </c>
      <c r="N343" s="229" t="s">
        <v>38</v>
      </c>
      <c r="O343" s="92"/>
      <c r="P343" s="230">
        <f>O343*H343</f>
        <v>0</v>
      </c>
      <c r="Q343" s="230">
        <v>0</v>
      </c>
      <c r="R343" s="230">
        <f>Q343*H343</f>
        <v>0</v>
      </c>
      <c r="S343" s="230">
        <v>0</v>
      </c>
      <c r="T343" s="231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2" t="s">
        <v>248</v>
      </c>
      <c r="AT343" s="232" t="s">
        <v>132</v>
      </c>
      <c r="AU343" s="232" t="s">
        <v>82</v>
      </c>
      <c r="AY343" s="18" t="s">
        <v>129</v>
      </c>
      <c r="BE343" s="233">
        <f>IF(N343="základní",J343,0)</f>
        <v>0</v>
      </c>
      <c r="BF343" s="233">
        <f>IF(N343="snížená",J343,0)</f>
        <v>0</v>
      </c>
      <c r="BG343" s="233">
        <f>IF(N343="zákl. přenesená",J343,0)</f>
        <v>0</v>
      </c>
      <c r="BH343" s="233">
        <f>IF(N343="sníž. přenesená",J343,0)</f>
        <v>0</v>
      </c>
      <c r="BI343" s="233">
        <f>IF(N343="nulová",J343,0)</f>
        <v>0</v>
      </c>
      <c r="BJ343" s="18" t="s">
        <v>80</v>
      </c>
      <c r="BK343" s="233">
        <f>ROUND(I343*H343,2)</f>
        <v>0</v>
      </c>
      <c r="BL343" s="18" t="s">
        <v>248</v>
      </c>
      <c r="BM343" s="232" t="s">
        <v>943</v>
      </c>
    </row>
    <row r="344" spans="1:47" s="2" customFormat="1" ht="12">
      <c r="A344" s="39"/>
      <c r="B344" s="40"/>
      <c r="C344" s="41"/>
      <c r="D344" s="234" t="s">
        <v>137</v>
      </c>
      <c r="E344" s="41"/>
      <c r="F344" s="235" t="s">
        <v>2332</v>
      </c>
      <c r="G344" s="41"/>
      <c r="H344" s="41"/>
      <c r="I344" s="236"/>
      <c r="J344" s="41"/>
      <c r="K344" s="41"/>
      <c r="L344" s="45"/>
      <c r="M344" s="237"/>
      <c r="N344" s="238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137</v>
      </c>
      <c r="AU344" s="18" t="s">
        <v>82</v>
      </c>
    </row>
    <row r="345" spans="1:65" s="2" customFormat="1" ht="33" customHeight="1">
      <c r="A345" s="39"/>
      <c r="B345" s="40"/>
      <c r="C345" s="220" t="s">
        <v>411</v>
      </c>
      <c r="D345" s="220" t="s">
        <v>132</v>
      </c>
      <c r="E345" s="221" t="s">
        <v>2333</v>
      </c>
      <c r="F345" s="222" t="s">
        <v>2334</v>
      </c>
      <c r="G345" s="223" t="s">
        <v>243</v>
      </c>
      <c r="H345" s="224">
        <v>2</v>
      </c>
      <c r="I345" s="225"/>
      <c r="J345" s="226">
        <f>ROUND(I345*H345,2)</f>
        <v>0</v>
      </c>
      <c r="K345" s="227"/>
      <c r="L345" s="45"/>
      <c r="M345" s="228" t="s">
        <v>1</v>
      </c>
      <c r="N345" s="229" t="s">
        <v>38</v>
      </c>
      <c r="O345" s="92"/>
      <c r="P345" s="230">
        <f>O345*H345</f>
        <v>0</v>
      </c>
      <c r="Q345" s="230">
        <v>0</v>
      </c>
      <c r="R345" s="230">
        <f>Q345*H345</f>
        <v>0</v>
      </c>
      <c r="S345" s="230">
        <v>0</v>
      </c>
      <c r="T345" s="231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2" t="s">
        <v>248</v>
      </c>
      <c r="AT345" s="232" t="s">
        <v>132</v>
      </c>
      <c r="AU345" s="232" t="s">
        <v>82</v>
      </c>
      <c r="AY345" s="18" t="s">
        <v>129</v>
      </c>
      <c r="BE345" s="233">
        <f>IF(N345="základní",J345,0)</f>
        <v>0</v>
      </c>
      <c r="BF345" s="233">
        <f>IF(N345="snížená",J345,0)</f>
        <v>0</v>
      </c>
      <c r="BG345" s="233">
        <f>IF(N345="zákl. přenesená",J345,0)</f>
        <v>0</v>
      </c>
      <c r="BH345" s="233">
        <f>IF(N345="sníž. přenesená",J345,0)</f>
        <v>0</v>
      </c>
      <c r="BI345" s="233">
        <f>IF(N345="nulová",J345,0)</f>
        <v>0</v>
      </c>
      <c r="BJ345" s="18" t="s">
        <v>80</v>
      </c>
      <c r="BK345" s="233">
        <f>ROUND(I345*H345,2)</f>
        <v>0</v>
      </c>
      <c r="BL345" s="18" t="s">
        <v>248</v>
      </c>
      <c r="BM345" s="232" t="s">
        <v>949</v>
      </c>
    </row>
    <row r="346" spans="1:47" s="2" customFormat="1" ht="12">
      <c r="A346" s="39"/>
      <c r="B346" s="40"/>
      <c r="C346" s="41"/>
      <c r="D346" s="234" t="s">
        <v>137</v>
      </c>
      <c r="E346" s="41"/>
      <c r="F346" s="235" t="s">
        <v>2334</v>
      </c>
      <c r="G346" s="41"/>
      <c r="H346" s="41"/>
      <c r="I346" s="236"/>
      <c r="J346" s="41"/>
      <c r="K346" s="41"/>
      <c r="L346" s="45"/>
      <c r="M346" s="237"/>
      <c r="N346" s="238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137</v>
      </c>
      <c r="AU346" s="18" t="s">
        <v>82</v>
      </c>
    </row>
    <row r="347" spans="1:65" s="2" customFormat="1" ht="37.8" customHeight="1">
      <c r="A347" s="39"/>
      <c r="B347" s="40"/>
      <c r="C347" s="220" t="s">
        <v>1314</v>
      </c>
      <c r="D347" s="220" t="s">
        <v>132</v>
      </c>
      <c r="E347" s="221" t="s">
        <v>2335</v>
      </c>
      <c r="F347" s="222" t="s">
        <v>2336</v>
      </c>
      <c r="G347" s="223" t="s">
        <v>230</v>
      </c>
      <c r="H347" s="224">
        <v>220</v>
      </c>
      <c r="I347" s="225"/>
      <c r="J347" s="226">
        <f>ROUND(I347*H347,2)</f>
        <v>0</v>
      </c>
      <c r="K347" s="227"/>
      <c r="L347" s="45"/>
      <c r="M347" s="228" t="s">
        <v>1</v>
      </c>
      <c r="N347" s="229" t="s">
        <v>38</v>
      </c>
      <c r="O347" s="92"/>
      <c r="P347" s="230">
        <f>O347*H347</f>
        <v>0</v>
      </c>
      <c r="Q347" s="230">
        <v>0</v>
      </c>
      <c r="R347" s="230">
        <f>Q347*H347</f>
        <v>0</v>
      </c>
      <c r="S347" s="230">
        <v>0</v>
      </c>
      <c r="T347" s="231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2" t="s">
        <v>248</v>
      </c>
      <c r="AT347" s="232" t="s">
        <v>132</v>
      </c>
      <c r="AU347" s="232" t="s">
        <v>82</v>
      </c>
      <c r="AY347" s="18" t="s">
        <v>129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8" t="s">
        <v>80</v>
      </c>
      <c r="BK347" s="233">
        <f>ROUND(I347*H347,2)</f>
        <v>0</v>
      </c>
      <c r="BL347" s="18" t="s">
        <v>248</v>
      </c>
      <c r="BM347" s="232" t="s">
        <v>1045</v>
      </c>
    </row>
    <row r="348" spans="1:47" s="2" customFormat="1" ht="12">
      <c r="A348" s="39"/>
      <c r="B348" s="40"/>
      <c r="C348" s="41"/>
      <c r="D348" s="234" t="s">
        <v>137</v>
      </c>
      <c r="E348" s="41"/>
      <c r="F348" s="235" t="s">
        <v>2336</v>
      </c>
      <c r="G348" s="41"/>
      <c r="H348" s="41"/>
      <c r="I348" s="236"/>
      <c r="J348" s="41"/>
      <c r="K348" s="41"/>
      <c r="L348" s="45"/>
      <c r="M348" s="237"/>
      <c r="N348" s="238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137</v>
      </c>
      <c r="AU348" s="18" t="s">
        <v>82</v>
      </c>
    </row>
    <row r="349" spans="1:65" s="2" customFormat="1" ht="33" customHeight="1">
      <c r="A349" s="39"/>
      <c r="B349" s="40"/>
      <c r="C349" s="220" t="s">
        <v>416</v>
      </c>
      <c r="D349" s="220" t="s">
        <v>132</v>
      </c>
      <c r="E349" s="221" t="s">
        <v>2337</v>
      </c>
      <c r="F349" s="222" t="s">
        <v>2338</v>
      </c>
      <c r="G349" s="223" t="s">
        <v>230</v>
      </c>
      <c r="H349" s="224">
        <v>220</v>
      </c>
      <c r="I349" s="225"/>
      <c r="J349" s="226">
        <f>ROUND(I349*H349,2)</f>
        <v>0</v>
      </c>
      <c r="K349" s="227"/>
      <c r="L349" s="45"/>
      <c r="M349" s="228" t="s">
        <v>1</v>
      </c>
      <c r="N349" s="229" t="s">
        <v>38</v>
      </c>
      <c r="O349" s="92"/>
      <c r="P349" s="230">
        <f>O349*H349</f>
        <v>0</v>
      </c>
      <c r="Q349" s="230">
        <v>0</v>
      </c>
      <c r="R349" s="230">
        <f>Q349*H349</f>
        <v>0</v>
      </c>
      <c r="S349" s="230">
        <v>0</v>
      </c>
      <c r="T349" s="231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2" t="s">
        <v>248</v>
      </c>
      <c r="AT349" s="232" t="s">
        <v>132</v>
      </c>
      <c r="AU349" s="232" t="s">
        <v>82</v>
      </c>
      <c r="AY349" s="18" t="s">
        <v>129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8" t="s">
        <v>80</v>
      </c>
      <c r="BK349" s="233">
        <f>ROUND(I349*H349,2)</f>
        <v>0</v>
      </c>
      <c r="BL349" s="18" t="s">
        <v>248</v>
      </c>
      <c r="BM349" s="232" t="s">
        <v>1049</v>
      </c>
    </row>
    <row r="350" spans="1:47" s="2" customFormat="1" ht="12">
      <c r="A350" s="39"/>
      <c r="B350" s="40"/>
      <c r="C350" s="41"/>
      <c r="D350" s="234" t="s">
        <v>137</v>
      </c>
      <c r="E350" s="41"/>
      <c r="F350" s="235" t="s">
        <v>2338</v>
      </c>
      <c r="G350" s="41"/>
      <c r="H350" s="41"/>
      <c r="I350" s="236"/>
      <c r="J350" s="41"/>
      <c r="K350" s="41"/>
      <c r="L350" s="45"/>
      <c r="M350" s="237"/>
      <c r="N350" s="238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137</v>
      </c>
      <c r="AU350" s="18" t="s">
        <v>82</v>
      </c>
    </row>
    <row r="351" spans="1:65" s="2" customFormat="1" ht="16.5" customHeight="1">
      <c r="A351" s="39"/>
      <c r="B351" s="40"/>
      <c r="C351" s="220" t="s">
        <v>1321</v>
      </c>
      <c r="D351" s="220" t="s">
        <v>132</v>
      </c>
      <c r="E351" s="221" t="s">
        <v>2339</v>
      </c>
      <c r="F351" s="222" t="s">
        <v>2300</v>
      </c>
      <c r="G351" s="223" t="s">
        <v>243</v>
      </c>
      <c r="H351" s="224">
        <v>1</v>
      </c>
      <c r="I351" s="225"/>
      <c r="J351" s="226">
        <f>ROUND(I351*H351,2)</f>
        <v>0</v>
      </c>
      <c r="K351" s="227"/>
      <c r="L351" s="45"/>
      <c r="M351" s="228" t="s">
        <v>1</v>
      </c>
      <c r="N351" s="229" t="s">
        <v>38</v>
      </c>
      <c r="O351" s="92"/>
      <c r="P351" s="230">
        <f>O351*H351</f>
        <v>0</v>
      </c>
      <c r="Q351" s="230">
        <v>0</v>
      </c>
      <c r="R351" s="230">
        <f>Q351*H351</f>
        <v>0</v>
      </c>
      <c r="S351" s="230">
        <v>0</v>
      </c>
      <c r="T351" s="231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2" t="s">
        <v>248</v>
      </c>
      <c r="AT351" s="232" t="s">
        <v>132</v>
      </c>
      <c r="AU351" s="232" t="s">
        <v>82</v>
      </c>
      <c r="AY351" s="18" t="s">
        <v>129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18" t="s">
        <v>80</v>
      </c>
      <c r="BK351" s="233">
        <f>ROUND(I351*H351,2)</f>
        <v>0</v>
      </c>
      <c r="BL351" s="18" t="s">
        <v>248</v>
      </c>
      <c r="BM351" s="232" t="s">
        <v>1072</v>
      </c>
    </row>
    <row r="352" spans="1:47" s="2" customFormat="1" ht="12">
      <c r="A352" s="39"/>
      <c r="B352" s="40"/>
      <c r="C352" s="41"/>
      <c r="D352" s="234" t="s">
        <v>137</v>
      </c>
      <c r="E352" s="41"/>
      <c r="F352" s="235" t="s">
        <v>2300</v>
      </c>
      <c r="G352" s="41"/>
      <c r="H352" s="41"/>
      <c r="I352" s="236"/>
      <c r="J352" s="41"/>
      <c r="K352" s="41"/>
      <c r="L352" s="45"/>
      <c r="M352" s="237"/>
      <c r="N352" s="238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137</v>
      </c>
      <c r="AU352" s="18" t="s">
        <v>82</v>
      </c>
    </row>
    <row r="353" spans="1:65" s="2" customFormat="1" ht="16.5" customHeight="1">
      <c r="A353" s="39"/>
      <c r="B353" s="40"/>
      <c r="C353" s="220" t="s">
        <v>438</v>
      </c>
      <c r="D353" s="220" t="s">
        <v>132</v>
      </c>
      <c r="E353" s="221" t="s">
        <v>2340</v>
      </c>
      <c r="F353" s="222" t="s">
        <v>2302</v>
      </c>
      <c r="G353" s="223" t="s">
        <v>243</v>
      </c>
      <c r="H353" s="224">
        <v>1</v>
      </c>
      <c r="I353" s="225"/>
      <c r="J353" s="226">
        <f>ROUND(I353*H353,2)</f>
        <v>0</v>
      </c>
      <c r="K353" s="227"/>
      <c r="L353" s="45"/>
      <c r="M353" s="228" t="s">
        <v>1</v>
      </c>
      <c r="N353" s="229" t="s">
        <v>38</v>
      </c>
      <c r="O353" s="92"/>
      <c r="P353" s="230">
        <f>O353*H353</f>
        <v>0</v>
      </c>
      <c r="Q353" s="230">
        <v>0</v>
      </c>
      <c r="R353" s="230">
        <f>Q353*H353</f>
        <v>0</v>
      </c>
      <c r="S353" s="230">
        <v>0</v>
      </c>
      <c r="T353" s="231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2" t="s">
        <v>248</v>
      </c>
      <c r="AT353" s="232" t="s">
        <v>132</v>
      </c>
      <c r="AU353" s="232" t="s">
        <v>82</v>
      </c>
      <c r="AY353" s="18" t="s">
        <v>129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18" t="s">
        <v>80</v>
      </c>
      <c r="BK353" s="233">
        <f>ROUND(I353*H353,2)</f>
        <v>0</v>
      </c>
      <c r="BL353" s="18" t="s">
        <v>248</v>
      </c>
      <c r="BM353" s="232" t="s">
        <v>1078</v>
      </c>
    </row>
    <row r="354" spans="1:47" s="2" customFormat="1" ht="12">
      <c r="A354" s="39"/>
      <c r="B354" s="40"/>
      <c r="C354" s="41"/>
      <c r="D354" s="234" t="s">
        <v>137</v>
      </c>
      <c r="E354" s="41"/>
      <c r="F354" s="235" t="s">
        <v>2302</v>
      </c>
      <c r="G354" s="41"/>
      <c r="H354" s="41"/>
      <c r="I354" s="236"/>
      <c r="J354" s="41"/>
      <c r="K354" s="41"/>
      <c r="L354" s="45"/>
      <c r="M354" s="237"/>
      <c r="N354" s="238"/>
      <c r="O354" s="92"/>
      <c r="P354" s="92"/>
      <c r="Q354" s="92"/>
      <c r="R354" s="92"/>
      <c r="S354" s="92"/>
      <c r="T354" s="93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137</v>
      </c>
      <c r="AU354" s="18" t="s">
        <v>82</v>
      </c>
    </row>
    <row r="355" spans="1:65" s="2" customFormat="1" ht="16.5" customHeight="1">
      <c r="A355" s="39"/>
      <c r="B355" s="40"/>
      <c r="C355" s="220" t="s">
        <v>1330</v>
      </c>
      <c r="D355" s="220" t="s">
        <v>132</v>
      </c>
      <c r="E355" s="221" t="s">
        <v>2341</v>
      </c>
      <c r="F355" s="222" t="s">
        <v>2304</v>
      </c>
      <c r="G355" s="223" t="s">
        <v>243</v>
      </c>
      <c r="H355" s="224">
        <v>1</v>
      </c>
      <c r="I355" s="225"/>
      <c r="J355" s="226">
        <f>ROUND(I355*H355,2)</f>
        <v>0</v>
      </c>
      <c r="K355" s="227"/>
      <c r="L355" s="45"/>
      <c r="M355" s="228" t="s">
        <v>1</v>
      </c>
      <c r="N355" s="229" t="s">
        <v>38</v>
      </c>
      <c r="O355" s="92"/>
      <c r="P355" s="230">
        <f>O355*H355</f>
        <v>0</v>
      </c>
      <c r="Q355" s="230">
        <v>0</v>
      </c>
      <c r="R355" s="230">
        <f>Q355*H355</f>
        <v>0</v>
      </c>
      <c r="S355" s="230">
        <v>0</v>
      </c>
      <c r="T355" s="231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2" t="s">
        <v>248</v>
      </c>
      <c r="AT355" s="232" t="s">
        <v>132</v>
      </c>
      <c r="AU355" s="232" t="s">
        <v>82</v>
      </c>
      <c r="AY355" s="18" t="s">
        <v>129</v>
      </c>
      <c r="BE355" s="233">
        <f>IF(N355="základní",J355,0)</f>
        <v>0</v>
      </c>
      <c r="BF355" s="233">
        <f>IF(N355="snížená",J355,0)</f>
        <v>0</v>
      </c>
      <c r="BG355" s="233">
        <f>IF(N355="zákl. přenesená",J355,0)</f>
        <v>0</v>
      </c>
      <c r="BH355" s="233">
        <f>IF(N355="sníž. přenesená",J355,0)</f>
        <v>0</v>
      </c>
      <c r="BI355" s="233">
        <f>IF(N355="nulová",J355,0)</f>
        <v>0</v>
      </c>
      <c r="BJ355" s="18" t="s">
        <v>80</v>
      </c>
      <c r="BK355" s="233">
        <f>ROUND(I355*H355,2)</f>
        <v>0</v>
      </c>
      <c r="BL355" s="18" t="s">
        <v>248</v>
      </c>
      <c r="BM355" s="232" t="s">
        <v>1083</v>
      </c>
    </row>
    <row r="356" spans="1:47" s="2" customFormat="1" ht="12">
      <c r="A356" s="39"/>
      <c r="B356" s="40"/>
      <c r="C356" s="41"/>
      <c r="D356" s="234" t="s">
        <v>137</v>
      </c>
      <c r="E356" s="41"/>
      <c r="F356" s="235" t="s">
        <v>2304</v>
      </c>
      <c r="G356" s="41"/>
      <c r="H356" s="41"/>
      <c r="I356" s="236"/>
      <c r="J356" s="41"/>
      <c r="K356" s="41"/>
      <c r="L356" s="45"/>
      <c r="M356" s="237"/>
      <c r="N356" s="238"/>
      <c r="O356" s="92"/>
      <c r="P356" s="92"/>
      <c r="Q356" s="92"/>
      <c r="R356" s="92"/>
      <c r="S356" s="92"/>
      <c r="T356" s="93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137</v>
      </c>
      <c r="AU356" s="18" t="s">
        <v>82</v>
      </c>
    </row>
    <row r="357" spans="1:65" s="2" customFormat="1" ht="44.25" customHeight="1">
      <c r="A357" s="39"/>
      <c r="B357" s="40"/>
      <c r="C357" s="220" t="s">
        <v>462</v>
      </c>
      <c r="D357" s="220" t="s">
        <v>132</v>
      </c>
      <c r="E357" s="221" t="s">
        <v>2342</v>
      </c>
      <c r="F357" s="222" t="s">
        <v>2343</v>
      </c>
      <c r="G357" s="223" t="s">
        <v>1347</v>
      </c>
      <c r="H357" s="297"/>
      <c r="I357" s="225"/>
      <c r="J357" s="226">
        <f>ROUND(I357*H357,2)</f>
        <v>0</v>
      </c>
      <c r="K357" s="227"/>
      <c r="L357" s="45"/>
      <c r="M357" s="228" t="s">
        <v>1</v>
      </c>
      <c r="N357" s="229" t="s">
        <v>38</v>
      </c>
      <c r="O357" s="92"/>
      <c r="P357" s="230">
        <f>O357*H357</f>
        <v>0</v>
      </c>
      <c r="Q357" s="230">
        <v>0</v>
      </c>
      <c r="R357" s="230">
        <f>Q357*H357</f>
        <v>0</v>
      </c>
      <c r="S357" s="230">
        <v>0</v>
      </c>
      <c r="T357" s="231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2" t="s">
        <v>248</v>
      </c>
      <c r="AT357" s="232" t="s">
        <v>132</v>
      </c>
      <c r="AU357" s="232" t="s">
        <v>82</v>
      </c>
      <c r="AY357" s="18" t="s">
        <v>129</v>
      </c>
      <c r="BE357" s="233">
        <f>IF(N357="základní",J357,0)</f>
        <v>0</v>
      </c>
      <c r="BF357" s="233">
        <f>IF(N357="snížená",J357,0)</f>
        <v>0</v>
      </c>
      <c r="BG357" s="233">
        <f>IF(N357="zákl. přenesená",J357,0)</f>
        <v>0</v>
      </c>
      <c r="BH357" s="233">
        <f>IF(N357="sníž. přenesená",J357,0)</f>
        <v>0</v>
      </c>
      <c r="BI357" s="233">
        <f>IF(N357="nulová",J357,0)</f>
        <v>0</v>
      </c>
      <c r="BJ357" s="18" t="s">
        <v>80</v>
      </c>
      <c r="BK357" s="233">
        <f>ROUND(I357*H357,2)</f>
        <v>0</v>
      </c>
      <c r="BL357" s="18" t="s">
        <v>248</v>
      </c>
      <c r="BM357" s="232" t="s">
        <v>1093</v>
      </c>
    </row>
    <row r="358" spans="1:47" s="2" customFormat="1" ht="12">
      <c r="A358" s="39"/>
      <c r="B358" s="40"/>
      <c r="C358" s="41"/>
      <c r="D358" s="234" t="s">
        <v>137</v>
      </c>
      <c r="E358" s="41"/>
      <c r="F358" s="235" t="s">
        <v>2343</v>
      </c>
      <c r="G358" s="41"/>
      <c r="H358" s="41"/>
      <c r="I358" s="236"/>
      <c r="J358" s="41"/>
      <c r="K358" s="41"/>
      <c r="L358" s="45"/>
      <c r="M358" s="237"/>
      <c r="N358" s="238"/>
      <c r="O358" s="92"/>
      <c r="P358" s="92"/>
      <c r="Q358" s="92"/>
      <c r="R358" s="92"/>
      <c r="S358" s="92"/>
      <c r="T358" s="93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137</v>
      </c>
      <c r="AU358" s="18" t="s">
        <v>82</v>
      </c>
    </row>
    <row r="359" spans="1:63" s="12" customFormat="1" ht="22.8" customHeight="1">
      <c r="A359" s="12"/>
      <c r="B359" s="204"/>
      <c r="C359" s="205"/>
      <c r="D359" s="206" t="s">
        <v>72</v>
      </c>
      <c r="E359" s="218" t="s">
        <v>2344</v>
      </c>
      <c r="F359" s="218" t="s">
        <v>2345</v>
      </c>
      <c r="G359" s="205"/>
      <c r="H359" s="205"/>
      <c r="I359" s="208"/>
      <c r="J359" s="219">
        <f>BK359</f>
        <v>0</v>
      </c>
      <c r="K359" s="205"/>
      <c r="L359" s="210"/>
      <c r="M359" s="211"/>
      <c r="N359" s="212"/>
      <c r="O359" s="212"/>
      <c r="P359" s="213">
        <f>SUM(P360:P361)</f>
        <v>0</v>
      </c>
      <c r="Q359" s="212"/>
      <c r="R359" s="213">
        <f>SUM(R360:R361)</f>
        <v>0</v>
      </c>
      <c r="S359" s="212"/>
      <c r="T359" s="214">
        <f>SUM(T360:T361)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15" t="s">
        <v>82</v>
      </c>
      <c r="AT359" s="216" t="s">
        <v>72</v>
      </c>
      <c r="AU359" s="216" t="s">
        <v>80</v>
      </c>
      <c r="AY359" s="215" t="s">
        <v>129</v>
      </c>
      <c r="BK359" s="217">
        <f>SUM(BK360:BK361)</f>
        <v>0</v>
      </c>
    </row>
    <row r="360" spans="1:65" s="2" customFormat="1" ht="16.5" customHeight="1">
      <c r="A360" s="39"/>
      <c r="B360" s="40"/>
      <c r="C360" s="220" t="s">
        <v>1337</v>
      </c>
      <c r="D360" s="220" t="s">
        <v>132</v>
      </c>
      <c r="E360" s="221" t="s">
        <v>2346</v>
      </c>
      <c r="F360" s="222" t="s">
        <v>2347</v>
      </c>
      <c r="G360" s="223" t="s">
        <v>243</v>
      </c>
      <c r="H360" s="224">
        <v>1</v>
      </c>
      <c r="I360" s="225"/>
      <c r="J360" s="226">
        <f>ROUND(I360*H360,2)</f>
        <v>0</v>
      </c>
      <c r="K360" s="227"/>
      <c r="L360" s="45"/>
      <c r="M360" s="228" t="s">
        <v>1</v>
      </c>
      <c r="N360" s="229" t="s">
        <v>38</v>
      </c>
      <c r="O360" s="92"/>
      <c r="P360" s="230">
        <f>O360*H360</f>
        <v>0</v>
      </c>
      <c r="Q360" s="230">
        <v>0</v>
      </c>
      <c r="R360" s="230">
        <f>Q360*H360</f>
        <v>0</v>
      </c>
      <c r="S360" s="230">
        <v>0</v>
      </c>
      <c r="T360" s="231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2" t="s">
        <v>248</v>
      </c>
      <c r="AT360" s="232" t="s">
        <v>132</v>
      </c>
      <c r="AU360" s="232" t="s">
        <v>82</v>
      </c>
      <c r="AY360" s="18" t="s">
        <v>129</v>
      </c>
      <c r="BE360" s="233">
        <f>IF(N360="základní",J360,0)</f>
        <v>0</v>
      </c>
      <c r="BF360" s="233">
        <f>IF(N360="snížená",J360,0)</f>
        <v>0</v>
      </c>
      <c r="BG360" s="233">
        <f>IF(N360="zákl. přenesená",J360,0)</f>
        <v>0</v>
      </c>
      <c r="BH360" s="233">
        <f>IF(N360="sníž. přenesená",J360,0)</f>
        <v>0</v>
      </c>
      <c r="BI360" s="233">
        <f>IF(N360="nulová",J360,0)</f>
        <v>0</v>
      </c>
      <c r="BJ360" s="18" t="s">
        <v>80</v>
      </c>
      <c r="BK360" s="233">
        <f>ROUND(I360*H360,2)</f>
        <v>0</v>
      </c>
      <c r="BL360" s="18" t="s">
        <v>248</v>
      </c>
      <c r="BM360" s="232" t="s">
        <v>1099</v>
      </c>
    </row>
    <row r="361" spans="1:47" s="2" customFormat="1" ht="12">
      <c r="A361" s="39"/>
      <c r="B361" s="40"/>
      <c r="C361" s="41"/>
      <c r="D361" s="234" t="s">
        <v>137</v>
      </c>
      <c r="E361" s="41"/>
      <c r="F361" s="235" t="s">
        <v>2347</v>
      </c>
      <c r="G361" s="41"/>
      <c r="H361" s="41"/>
      <c r="I361" s="236"/>
      <c r="J361" s="41"/>
      <c r="K361" s="41"/>
      <c r="L361" s="45"/>
      <c r="M361" s="237"/>
      <c r="N361" s="238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137</v>
      </c>
      <c r="AU361" s="18" t="s">
        <v>82</v>
      </c>
    </row>
    <row r="362" spans="1:63" s="12" customFormat="1" ht="22.8" customHeight="1">
      <c r="A362" s="12"/>
      <c r="B362" s="204"/>
      <c r="C362" s="205"/>
      <c r="D362" s="206" t="s">
        <v>72</v>
      </c>
      <c r="E362" s="218" t="s">
        <v>1368</v>
      </c>
      <c r="F362" s="218" t="s">
        <v>1369</v>
      </c>
      <c r="G362" s="205"/>
      <c r="H362" s="205"/>
      <c r="I362" s="208"/>
      <c r="J362" s="219">
        <f>BK362</f>
        <v>0</v>
      </c>
      <c r="K362" s="205"/>
      <c r="L362" s="210"/>
      <c r="M362" s="211"/>
      <c r="N362" s="212"/>
      <c r="O362" s="212"/>
      <c r="P362" s="213">
        <f>SUM(P363:P424)</f>
        <v>0</v>
      </c>
      <c r="Q362" s="212"/>
      <c r="R362" s="213">
        <f>SUM(R363:R424)</f>
        <v>0</v>
      </c>
      <c r="S362" s="212"/>
      <c r="T362" s="214">
        <f>SUM(T363:T424)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15" t="s">
        <v>82</v>
      </c>
      <c r="AT362" s="216" t="s">
        <v>72</v>
      </c>
      <c r="AU362" s="216" t="s">
        <v>80</v>
      </c>
      <c r="AY362" s="215" t="s">
        <v>129</v>
      </c>
      <c r="BK362" s="217">
        <f>SUM(BK363:BK424)</f>
        <v>0</v>
      </c>
    </row>
    <row r="363" spans="1:65" s="2" customFormat="1" ht="16.5" customHeight="1">
      <c r="A363" s="39"/>
      <c r="B363" s="40"/>
      <c r="C363" s="220" t="s">
        <v>466</v>
      </c>
      <c r="D363" s="220" t="s">
        <v>132</v>
      </c>
      <c r="E363" s="221" t="s">
        <v>2348</v>
      </c>
      <c r="F363" s="222" t="s">
        <v>2349</v>
      </c>
      <c r="G363" s="223" t="s">
        <v>243</v>
      </c>
      <c r="H363" s="224">
        <v>8</v>
      </c>
      <c r="I363" s="225"/>
      <c r="J363" s="226">
        <f>ROUND(I363*H363,2)</f>
        <v>0</v>
      </c>
      <c r="K363" s="227"/>
      <c r="L363" s="45"/>
      <c r="M363" s="228" t="s">
        <v>1</v>
      </c>
      <c r="N363" s="229" t="s">
        <v>38</v>
      </c>
      <c r="O363" s="92"/>
      <c r="P363" s="230">
        <f>O363*H363</f>
        <v>0</v>
      </c>
      <c r="Q363" s="230">
        <v>0</v>
      </c>
      <c r="R363" s="230">
        <f>Q363*H363</f>
        <v>0</v>
      </c>
      <c r="S363" s="230">
        <v>0</v>
      </c>
      <c r="T363" s="231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2" t="s">
        <v>248</v>
      </c>
      <c r="AT363" s="232" t="s">
        <v>132</v>
      </c>
      <c r="AU363" s="232" t="s">
        <v>82</v>
      </c>
      <c r="AY363" s="18" t="s">
        <v>129</v>
      </c>
      <c r="BE363" s="233">
        <f>IF(N363="základní",J363,0)</f>
        <v>0</v>
      </c>
      <c r="BF363" s="233">
        <f>IF(N363="snížená",J363,0)</f>
        <v>0</v>
      </c>
      <c r="BG363" s="233">
        <f>IF(N363="zákl. přenesená",J363,0)</f>
        <v>0</v>
      </c>
      <c r="BH363" s="233">
        <f>IF(N363="sníž. přenesená",J363,0)</f>
        <v>0</v>
      </c>
      <c r="BI363" s="233">
        <f>IF(N363="nulová",J363,0)</f>
        <v>0</v>
      </c>
      <c r="BJ363" s="18" t="s">
        <v>80</v>
      </c>
      <c r="BK363" s="233">
        <f>ROUND(I363*H363,2)</f>
        <v>0</v>
      </c>
      <c r="BL363" s="18" t="s">
        <v>248</v>
      </c>
      <c r="BM363" s="232" t="s">
        <v>1137</v>
      </c>
    </row>
    <row r="364" spans="1:47" s="2" customFormat="1" ht="12">
      <c r="A364" s="39"/>
      <c r="B364" s="40"/>
      <c r="C364" s="41"/>
      <c r="D364" s="234" t="s">
        <v>137</v>
      </c>
      <c r="E364" s="41"/>
      <c r="F364" s="235" t="s">
        <v>2349</v>
      </c>
      <c r="G364" s="41"/>
      <c r="H364" s="41"/>
      <c r="I364" s="236"/>
      <c r="J364" s="41"/>
      <c r="K364" s="41"/>
      <c r="L364" s="45"/>
      <c r="M364" s="237"/>
      <c r="N364" s="238"/>
      <c r="O364" s="92"/>
      <c r="P364" s="92"/>
      <c r="Q364" s="92"/>
      <c r="R364" s="92"/>
      <c r="S364" s="92"/>
      <c r="T364" s="93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137</v>
      </c>
      <c r="AU364" s="18" t="s">
        <v>82</v>
      </c>
    </row>
    <row r="365" spans="1:65" s="2" customFormat="1" ht="24.15" customHeight="1">
      <c r="A365" s="39"/>
      <c r="B365" s="40"/>
      <c r="C365" s="220" t="s">
        <v>1344</v>
      </c>
      <c r="D365" s="220" t="s">
        <v>132</v>
      </c>
      <c r="E365" s="221" t="s">
        <v>2350</v>
      </c>
      <c r="F365" s="222" t="s">
        <v>2351</v>
      </c>
      <c r="G365" s="223" t="s">
        <v>243</v>
      </c>
      <c r="H365" s="224">
        <v>4</v>
      </c>
      <c r="I365" s="225"/>
      <c r="J365" s="226">
        <f>ROUND(I365*H365,2)</f>
        <v>0</v>
      </c>
      <c r="K365" s="227"/>
      <c r="L365" s="45"/>
      <c r="M365" s="228" t="s">
        <v>1</v>
      </c>
      <c r="N365" s="229" t="s">
        <v>38</v>
      </c>
      <c r="O365" s="92"/>
      <c r="P365" s="230">
        <f>O365*H365</f>
        <v>0</v>
      </c>
      <c r="Q365" s="230">
        <v>0</v>
      </c>
      <c r="R365" s="230">
        <f>Q365*H365</f>
        <v>0</v>
      </c>
      <c r="S365" s="230">
        <v>0</v>
      </c>
      <c r="T365" s="231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2" t="s">
        <v>248</v>
      </c>
      <c r="AT365" s="232" t="s">
        <v>132</v>
      </c>
      <c r="AU365" s="232" t="s">
        <v>82</v>
      </c>
      <c r="AY365" s="18" t="s">
        <v>129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8" t="s">
        <v>80</v>
      </c>
      <c r="BK365" s="233">
        <f>ROUND(I365*H365,2)</f>
        <v>0</v>
      </c>
      <c r="BL365" s="18" t="s">
        <v>248</v>
      </c>
      <c r="BM365" s="232" t="s">
        <v>1141</v>
      </c>
    </row>
    <row r="366" spans="1:47" s="2" customFormat="1" ht="12">
      <c r="A366" s="39"/>
      <c r="B366" s="40"/>
      <c r="C366" s="41"/>
      <c r="D366" s="234" t="s">
        <v>137</v>
      </c>
      <c r="E366" s="41"/>
      <c r="F366" s="235" t="s">
        <v>2351</v>
      </c>
      <c r="G366" s="41"/>
      <c r="H366" s="41"/>
      <c r="I366" s="236"/>
      <c r="J366" s="41"/>
      <c r="K366" s="41"/>
      <c r="L366" s="45"/>
      <c r="M366" s="237"/>
      <c r="N366" s="238"/>
      <c r="O366" s="92"/>
      <c r="P366" s="92"/>
      <c r="Q366" s="92"/>
      <c r="R366" s="92"/>
      <c r="S366" s="92"/>
      <c r="T366" s="93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137</v>
      </c>
      <c r="AU366" s="18" t="s">
        <v>82</v>
      </c>
    </row>
    <row r="367" spans="1:65" s="2" customFormat="1" ht="21.75" customHeight="1">
      <c r="A367" s="39"/>
      <c r="B367" s="40"/>
      <c r="C367" s="220" t="s">
        <v>471</v>
      </c>
      <c r="D367" s="220" t="s">
        <v>132</v>
      </c>
      <c r="E367" s="221" t="s">
        <v>2352</v>
      </c>
      <c r="F367" s="222" t="s">
        <v>2353</v>
      </c>
      <c r="G367" s="223" t="s">
        <v>243</v>
      </c>
      <c r="H367" s="224">
        <v>10</v>
      </c>
      <c r="I367" s="225"/>
      <c r="J367" s="226">
        <f>ROUND(I367*H367,2)</f>
        <v>0</v>
      </c>
      <c r="K367" s="227"/>
      <c r="L367" s="45"/>
      <c r="M367" s="228" t="s">
        <v>1</v>
      </c>
      <c r="N367" s="229" t="s">
        <v>38</v>
      </c>
      <c r="O367" s="92"/>
      <c r="P367" s="230">
        <f>O367*H367</f>
        <v>0</v>
      </c>
      <c r="Q367" s="230">
        <v>0</v>
      </c>
      <c r="R367" s="230">
        <f>Q367*H367</f>
        <v>0</v>
      </c>
      <c r="S367" s="230">
        <v>0</v>
      </c>
      <c r="T367" s="231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2" t="s">
        <v>248</v>
      </c>
      <c r="AT367" s="232" t="s">
        <v>132</v>
      </c>
      <c r="AU367" s="232" t="s">
        <v>82</v>
      </c>
      <c r="AY367" s="18" t="s">
        <v>129</v>
      </c>
      <c r="BE367" s="233">
        <f>IF(N367="základní",J367,0)</f>
        <v>0</v>
      </c>
      <c r="BF367" s="233">
        <f>IF(N367="snížená",J367,0)</f>
        <v>0</v>
      </c>
      <c r="BG367" s="233">
        <f>IF(N367="zákl. přenesená",J367,0)</f>
        <v>0</v>
      </c>
      <c r="BH367" s="233">
        <f>IF(N367="sníž. přenesená",J367,0)</f>
        <v>0</v>
      </c>
      <c r="BI367" s="233">
        <f>IF(N367="nulová",J367,0)</f>
        <v>0</v>
      </c>
      <c r="BJ367" s="18" t="s">
        <v>80</v>
      </c>
      <c r="BK367" s="233">
        <f>ROUND(I367*H367,2)</f>
        <v>0</v>
      </c>
      <c r="BL367" s="18" t="s">
        <v>248</v>
      </c>
      <c r="BM367" s="232" t="s">
        <v>1149</v>
      </c>
    </row>
    <row r="368" spans="1:47" s="2" customFormat="1" ht="12">
      <c r="A368" s="39"/>
      <c r="B368" s="40"/>
      <c r="C368" s="41"/>
      <c r="D368" s="234" t="s">
        <v>137</v>
      </c>
      <c r="E368" s="41"/>
      <c r="F368" s="235" t="s">
        <v>2353</v>
      </c>
      <c r="G368" s="41"/>
      <c r="H368" s="41"/>
      <c r="I368" s="236"/>
      <c r="J368" s="41"/>
      <c r="K368" s="41"/>
      <c r="L368" s="45"/>
      <c r="M368" s="237"/>
      <c r="N368" s="238"/>
      <c r="O368" s="92"/>
      <c r="P368" s="92"/>
      <c r="Q368" s="92"/>
      <c r="R368" s="92"/>
      <c r="S368" s="92"/>
      <c r="T368" s="93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137</v>
      </c>
      <c r="AU368" s="18" t="s">
        <v>82</v>
      </c>
    </row>
    <row r="369" spans="1:65" s="2" customFormat="1" ht="24.15" customHeight="1">
      <c r="A369" s="39"/>
      <c r="B369" s="40"/>
      <c r="C369" s="220" t="s">
        <v>1355</v>
      </c>
      <c r="D369" s="220" t="s">
        <v>132</v>
      </c>
      <c r="E369" s="221" t="s">
        <v>2354</v>
      </c>
      <c r="F369" s="222" t="s">
        <v>2355</v>
      </c>
      <c r="G369" s="223" t="s">
        <v>243</v>
      </c>
      <c r="H369" s="224">
        <v>2</v>
      </c>
      <c r="I369" s="225"/>
      <c r="J369" s="226">
        <f>ROUND(I369*H369,2)</f>
        <v>0</v>
      </c>
      <c r="K369" s="227"/>
      <c r="L369" s="45"/>
      <c r="M369" s="228" t="s">
        <v>1</v>
      </c>
      <c r="N369" s="229" t="s">
        <v>38</v>
      </c>
      <c r="O369" s="92"/>
      <c r="P369" s="230">
        <f>O369*H369</f>
        <v>0</v>
      </c>
      <c r="Q369" s="230">
        <v>0</v>
      </c>
      <c r="R369" s="230">
        <f>Q369*H369</f>
        <v>0</v>
      </c>
      <c r="S369" s="230">
        <v>0</v>
      </c>
      <c r="T369" s="231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2" t="s">
        <v>248</v>
      </c>
      <c r="AT369" s="232" t="s">
        <v>132</v>
      </c>
      <c r="AU369" s="232" t="s">
        <v>82</v>
      </c>
      <c r="AY369" s="18" t="s">
        <v>129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18" t="s">
        <v>80</v>
      </c>
      <c r="BK369" s="233">
        <f>ROUND(I369*H369,2)</f>
        <v>0</v>
      </c>
      <c r="BL369" s="18" t="s">
        <v>248</v>
      </c>
      <c r="BM369" s="232" t="s">
        <v>1192</v>
      </c>
    </row>
    <row r="370" spans="1:47" s="2" customFormat="1" ht="12">
      <c r="A370" s="39"/>
      <c r="B370" s="40"/>
      <c r="C370" s="41"/>
      <c r="D370" s="234" t="s">
        <v>137</v>
      </c>
      <c r="E370" s="41"/>
      <c r="F370" s="235" t="s">
        <v>2355</v>
      </c>
      <c r="G370" s="41"/>
      <c r="H370" s="41"/>
      <c r="I370" s="236"/>
      <c r="J370" s="41"/>
      <c r="K370" s="41"/>
      <c r="L370" s="45"/>
      <c r="M370" s="237"/>
      <c r="N370" s="238"/>
      <c r="O370" s="92"/>
      <c r="P370" s="92"/>
      <c r="Q370" s="92"/>
      <c r="R370" s="92"/>
      <c r="S370" s="92"/>
      <c r="T370" s="93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137</v>
      </c>
      <c r="AU370" s="18" t="s">
        <v>82</v>
      </c>
    </row>
    <row r="371" spans="1:65" s="2" customFormat="1" ht="16.5" customHeight="1">
      <c r="A371" s="39"/>
      <c r="B371" s="40"/>
      <c r="C371" s="220" t="s">
        <v>477</v>
      </c>
      <c r="D371" s="220" t="s">
        <v>132</v>
      </c>
      <c r="E371" s="221" t="s">
        <v>2356</v>
      </c>
      <c r="F371" s="222" t="s">
        <v>2357</v>
      </c>
      <c r="G371" s="223" t="s">
        <v>243</v>
      </c>
      <c r="H371" s="224">
        <v>7</v>
      </c>
      <c r="I371" s="225"/>
      <c r="J371" s="226">
        <f>ROUND(I371*H371,2)</f>
        <v>0</v>
      </c>
      <c r="K371" s="227"/>
      <c r="L371" s="45"/>
      <c r="M371" s="228" t="s">
        <v>1</v>
      </c>
      <c r="N371" s="229" t="s">
        <v>38</v>
      </c>
      <c r="O371" s="92"/>
      <c r="P371" s="230">
        <f>O371*H371</f>
        <v>0</v>
      </c>
      <c r="Q371" s="230">
        <v>0</v>
      </c>
      <c r="R371" s="230">
        <f>Q371*H371</f>
        <v>0</v>
      </c>
      <c r="S371" s="230">
        <v>0</v>
      </c>
      <c r="T371" s="231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2" t="s">
        <v>248</v>
      </c>
      <c r="AT371" s="232" t="s">
        <v>132</v>
      </c>
      <c r="AU371" s="232" t="s">
        <v>82</v>
      </c>
      <c r="AY371" s="18" t="s">
        <v>129</v>
      </c>
      <c r="BE371" s="233">
        <f>IF(N371="základní",J371,0)</f>
        <v>0</v>
      </c>
      <c r="BF371" s="233">
        <f>IF(N371="snížená",J371,0)</f>
        <v>0</v>
      </c>
      <c r="BG371" s="233">
        <f>IF(N371="zákl. přenesená",J371,0)</f>
        <v>0</v>
      </c>
      <c r="BH371" s="233">
        <f>IF(N371="sníž. přenesená",J371,0)</f>
        <v>0</v>
      </c>
      <c r="BI371" s="233">
        <f>IF(N371="nulová",J371,0)</f>
        <v>0</v>
      </c>
      <c r="BJ371" s="18" t="s">
        <v>80</v>
      </c>
      <c r="BK371" s="233">
        <f>ROUND(I371*H371,2)</f>
        <v>0</v>
      </c>
      <c r="BL371" s="18" t="s">
        <v>248</v>
      </c>
      <c r="BM371" s="232" t="s">
        <v>1265</v>
      </c>
    </row>
    <row r="372" spans="1:47" s="2" customFormat="1" ht="12">
      <c r="A372" s="39"/>
      <c r="B372" s="40"/>
      <c r="C372" s="41"/>
      <c r="D372" s="234" t="s">
        <v>137</v>
      </c>
      <c r="E372" s="41"/>
      <c r="F372" s="235" t="s">
        <v>2357</v>
      </c>
      <c r="G372" s="41"/>
      <c r="H372" s="41"/>
      <c r="I372" s="236"/>
      <c r="J372" s="41"/>
      <c r="K372" s="41"/>
      <c r="L372" s="45"/>
      <c r="M372" s="237"/>
      <c r="N372" s="238"/>
      <c r="O372" s="92"/>
      <c r="P372" s="92"/>
      <c r="Q372" s="92"/>
      <c r="R372" s="92"/>
      <c r="S372" s="92"/>
      <c r="T372" s="93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137</v>
      </c>
      <c r="AU372" s="18" t="s">
        <v>82</v>
      </c>
    </row>
    <row r="373" spans="1:65" s="2" customFormat="1" ht="16.5" customHeight="1">
      <c r="A373" s="39"/>
      <c r="B373" s="40"/>
      <c r="C373" s="220" t="s">
        <v>1364</v>
      </c>
      <c r="D373" s="220" t="s">
        <v>132</v>
      </c>
      <c r="E373" s="221" t="s">
        <v>2358</v>
      </c>
      <c r="F373" s="222" t="s">
        <v>2359</v>
      </c>
      <c r="G373" s="223" t="s">
        <v>243</v>
      </c>
      <c r="H373" s="224">
        <v>12</v>
      </c>
      <c r="I373" s="225"/>
      <c r="J373" s="226">
        <f>ROUND(I373*H373,2)</f>
        <v>0</v>
      </c>
      <c r="K373" s="227"/>
      <c r="L373" s="45"/>
      <c r="M373" s="228" t="s">
        <v>1</v>
      </c>
      <c r="N373" s="229" t="s">
        <v>38</v>
      </c>
      <c r="O373" s="92"/>
      <c r="P373" s="230">
        <f>O373*H373</f>
        <v>0</v>
      </c>
      <c r="Q373" s="230">
        <v>0</v>
      </c>
      <c r="R373" s="230">
        <f>Q373*H373</f>
        <v>0</v>
      </c>
      <c r="S373" s="230">
        <v>0</v>
      </c>
      <c r="T373" s="231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2" t="s">
        <v>248</v>
      </c>
      <c r="AT373" s="232" t="s">
        <v>132</v>
      </c>
      <c r="AU373" s="232" t="s">
        <v>82</v>
      </c>
      <c r="AY373" s="18" t="s">
        <v>129</v>
      </c>
      <c r="BE373" s="233">
        <f>IF(N373="základní",J373,0)</f>
        <v>0</v>
      </c>
      <c r="BF373" s="233">
        <f>IF(N373="snížená",J373,0)</f>
        <v>0</v>
      </c>
      <c r="BG373" s="233">
        <f>IF(N373="zákl. přenesená",J373,0)</f>
        <v>0</v>
      </c>
      <c r="BH373" s="233">
        <f>IF(N373="sníž. přenesená",J373,0)</f>
        <v>0</v>
      </c>
      <c r="BI373" s="233">
        <f>IF(N373="nulová",J373,0)</f>
        <v>0</v>
      </c>
      <c r="BJ373" s="18" t="s">
        <v>80</v>
      </c>
      <c r="BK373" s="233">
        <f>ROUND(I373*H373,2)</f>
        <v>0</v>
      </c>
      <c r="BL373" s="18" t="s">
        <v>248</v>
      </c>
      <c r="BM373" s="232" t="s">
        <v>1269</v>
      </c>
    </row>
    <row r="374" spans="1:47" s="2" customFormat="1" ht="12">
      <c r="A374" s="39"/>
      <c r="B374" s="40"/>
      <c r="C374" s="41"/>
      <c r="D374" s="234" t="s">
        <v>137</v>
      </c>
      <c r="E374" s="41"/>
      <c r="F374" s="235" t="s">
        <v>2359</v>
      </c>
      <c r="G374" s="41"/>
      <c r="H374" s="41"/>
      <c r="I374" s="236"/>
      <c r="J374" s="41"/>
      <c r="K374" s="41"/>
      <c r="L374" s="45"/>
      <c r="M374" s="237"/>
      <c r="N374" s="238"/>
      <c r="O374" s="92"/>
      <c r="P374" s="92"/>
      <c r="Q374" s="92"/>
      <c r="R374" s="92"/>
      <c r="S374" s="92"/>
      <c r="T374" s="93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137</v>
      </c>
      <c r="AU374" s="18" t="s">
        <v>82</v>
      </c>
    </row>
    <row r="375" spans="1:65" s="2" customFormat="1" ht="24.15" customHeight="1">
      <c r="A375" s="39"/>
      <c r="B375" s="40"/>
      <c r="C375" s="220" t="s">
        <v>492</v>
      </c>
      <c r="D375" s="220" t="s">
        <v>132</v>
      </c>
      <c r="E375" s="221" t="s">
        <v>2360</v>
      </c>
      <c r="F375" s="222" t="s">
        <v>2361</v>
      </c>
      <c r="G375" s="223" t="s">
        <v>247</v>
      </c>
      <c r="H375" s="224">
        <v>12</v>
      </c>
      <c r="I375" s="225"/>
      <c r="J375" s="226">
        <f>ROUND(I375*H375,2)</f>
        <v>0</v>
      </c>
      <c r="K375" s="227"/>
      <c r="L375" s="45"/>
      <c r="M375" s="228" t="s">
        <v>1</v>
      </c>
      <c r="N375" s="229" t="s">
        <v>38</v>
      </c>
      <c r="O375" s="92"/>
      <c r="P375" s="230">
        <f>O375*H375</f>
        <v>0</v>
      </c>
      <c r="Q375" s="230">
        <v>0</v>
      </c>
      <c r="R375" s="230">
        <f>Q375*H375</f>
        <v>0</v>
      </c>
      <c r="S375" s="230">
        <v>0</v>
      </c>
      <c r="T375" s="231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2" t="s">
        <v>248</v>
      </c>
      <c r="AT375" s="232" t="s">
        <v>132</v>
      </c>
      <c r="AU375" s="232" t="s">
        <v>82</v>
      </c>
      <c r="AY375" s="18" t="s">
        <v>129</v>
      </c>
      <c r="BE375" s="233">
        <f>IF(N375="základní",J375,0)</f>
        <v>0</v>
      </c>
      <c r="BF375" s="233">
        <f>IF(N375="snížená",J375,0)</f>
        <v>0</v>
      </c>
      <c r="BG375" s="233">
        <f>IF(N375="zákl. přenesená",J375,0)</f>
        <v>0</v>
      </c>
      <c r="BH375" s="233">
        <f>IF(N375="sníž. přenesená",J375,0)</f>
        <v>0</v>
      </c>
      <c r="BI375" s="233">
        <f>IF(N375="nulová",J375,0)</f>
        <v>0</v>
      </c>
      <c r="BJ375" s="18" t="s">
        <v>80</v>
      </c>
      <c r="BK375" s="233">
        <f>ROUND(I375*H375,2)</f>
        <v>0</v>
      </c>
      <c r="BL375" s="18" t="s">
        <v>248</v>
      </c>
      <c r="BM375" s="232" t="s">
        <v>1274</v>
      </c>
    </row>
    <row r="376" spans="1:47" s="2" customFormat="1" ht="12">
      <c r="A376" s="39"/>
      <c r="B376" s="40"/>
      <c r="C376" s="41"/>
      <c r="D376" s="234" t="s">
        <v>137</v>
      </c>
      <c r="E376" s="41"/>
      <c r="F376" s="235" t="s">
        <v>2361</v>
      </c>
      <c r="G376" s="41"/>
      <c r="H376" s="41"/>
      <c r="I376" s="236"/>
      <c r="J376" s="41"/>
      <c r="K376" s="41"/>
      <c r="L376" s="45"/>
      <c r="M376" s="237"/>
      <c r="N376" s="238"/>
      <c r="O376" s="92"/>
      <c r="P376" s="92"/>
      <c r="Q376" s="92"/>
      <c r="R376" s="92"/>
      <c r="S376" s="92"/>
      <c r="T376" s="93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137</v>
      </c>
      <c r="AU376" s="18" t="s">
        <v>82</v>
      </c>
    </row>
    <row r="377" spans="1:65" s="2" customFormat="1" ht="37.8" customHeight="1">
      <c r="A377" s="39"/>
      <c r="B377" s="40"/>
      <c r="C377" s="220" t="s">
        <v>1380</v>
      </c>
      <c r="D377" s="220" t="s">
        <v>132</v>
      </c>
      <c r="E377" s="221" t="s">
        <v>2362</v>
      </c>
      <c r="F377" s="222" t="s">
        <v>2363</v>
      </c>
      <c r="G377" s="223" t="s">
        <v>243</v>
      </c>
      <c r="H377" s="224">
        <v>3</v>
      </c>
      <c r="I377" s="225"/>
      <c r="J377" s="226">
        <f>ROUND(I377*H377,2)</f>
        <v>0</v>
      </c>
      <c r="K377" s="227"/>
      <c r="L377" s="45"/>
      <c r="M377" s="228" t="s">
        <v>1</v>
      </c>
      <c r="N377" s="229" t="s">
        <v>38</v>
      </c>
      <c r="O377" s="92"/>
      <c r="P377" s="230">
        <f>O377*H377</f>
        <v>0</v>
      </c>
      <c r="Q377" s="230">
        <v>0</v>
      </c>
      <c r="R377" s="230">
        <f>Q377*H377</f>
        <v>0</v>
      </c>
      <c r="S377" s="230">
        <v>0</v>
      </c>
      <c r="T377" s="231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2" t="s">
        <v>248</v>
      </c>
      <c r="AT377" s="232" t="s">
        <v>132</v>
      </c>
      <c r="AU377" s="232" t="s">
        <v>82</v>
      </c>
      <c r="AY377" s="18" t="s">
        <v>129</v>
      </c>
      <c r="BE377" s="233">
        <f>IF(N377="základní",J377,0)</f>
        <v>0</v>
      </c>
      <c r="BF377" s="233">
        <f>IF(N377="snížená",J377,0)</f>
        <v>0</v>
      </c>
      <c r="BG377" s="233">
        <f>IF(N377="zákl. přenesená",J377,0)</f>
        <v>0</v>
      </c>
      <c r="BH377" s="233">
        <f>IF(N377="sníž. přenesená",J377,0)</f>
        <v>0</v>
      </c>
      <c r="BI377" s="233">
        <f>IF(N377="nulová",J377,0)</f>
        <v>0</v>
      </c>
      <c r="BJ377" s="18" t="s">
        <v>80</v>
      </c>
      <c r="BK377" s="233">
        <f>ROUND(I377*H377,2)</f>
        <v>0</v>
      </c>
      <c r="BL377" s="18" t="s">
        <v>248</v>
      </c>
      <c r="BM377" s="232" t="s">
        <v>1285</v>
      </c>
    </row>
    <row r="378" spans="1:47" s="2" customFormat="1" ht="12">
      <c r="A378" s="39"/>
      <c r="B378" s="40"/>
      <c r="C378" s="41"/>
      <c r="D378" s="234" t="s">
        <v>137</v>
      </c>
      <c r="E378" s="41"/>
      <c r="F378" s="235" t="s">
        <v>2363</v>
      </c>
      <c r="G378" s="41"/>
      <c r="H378" s="41"/>
      <c r="I378" s="236"/>
      <c r="J378" s="41"/>
      <c r="K378" s="41"/>
      <c r="L378" s="45"/>
      <c r="M378" s="237"/>
      <c r="N378" s="238"/>
      <c r="O378" s="92"/>
      <c r="P378" s="92"/>
      <c r="Q378" s="92"/>
      <c r="R378" s="92"/>
      <c r="S378" s="92"/>
      <c r="T378" s="93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137</v>
      </c>
      <c r="AU378" s="18" t="s">
        <v>82</v>
      </c>
    </row>
    <row r="379" spans="1:65" s="2" customFormat="1" ht="44.25" customHeight="1">
      <c r="A379" s="39"/>
      <c r="B379" s="40"/>
      <c r="C379" s="220" t="s">
        <v>521</v>
      </c>
      <c r="D379" s="220" t="s">
        <v>132</v>
      </c>
      <c r="E379" s="221" t="s">
        <v>2364</v>
      </c>
      <c r="F379" s="222" t="s">
        <v>2365</v>
      </c>
      <c r="G379" s="223" t="s">
        <v>243</v>
      </c>
      <c r="H379" s="224">
        <v>4</v>
      </c>
      <c r="I379" s="225"/>
      <c r="J379" s="226">
        <f>ROUND(I379*H379,2)</f>
        <v>0</v>
      </c>
      <c r="K379" s="227"/>
      <c r="L379" s="45"/>
      <c r="M379" s="228" t="s">
        <v>1</v>
      </c>
      <c r="N379" s="229" t="s">
        <v>38</v>
      </c>
      <c r="O379" s="92"/>
      <c r="P379" s="230">
        <f>O379*H379</f>
        <v>0</v>
      </c>
      <c r="Q379" s="230">
        <v>0</v>
      </c>
      <c r="R379" s="230">
        <f>Q379*H379</f>
        <v>0</v>
      </c>
      <c r="S379" s="230">
        <v>0</v>
      </c>
      <c r="T379" s="231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2" t="s">
        <v>248</v>
      </c>
      <c r="AT379" s="232" t="s">
        <v>132</v>
      </c>
      <c r="AU379" s="232" t="s">
        <v>82</v>
      </c>
      <c r="AY379" s="18" t="s">
        <v>129</v>
      </c>
      <c r="BE379" s="233">
        <f>IF(N379="základní",J379,0)</f>
        <v>0</v>
      </c>
      <c r="BF379" s="233">
        <f>IF(N379="snížená",J379,0)</f>
        <v>0</v>
      </c>
      <c r="BG379" s="233">
        <f>IF(N379="zákl. přenesená",J379,0)</f>
        <v>0</v>
      </c>
      <c r="BH379" s="233">
        <f>IF(N379="sníž. přenesená",J379,0)</f>
        <v>0</v>
      </c>
      <c r="BI379" s="233">
        <f>IF(N379="nulová",J379,0)</f>
        <v>0</v>
      </c>
      <c r="BJ379" s="18" t="s">
        <v>80</v>
      </c>
      <c r="BK379" s="233">
        <f>ROUND(I379*H379,2)</f>
        <v>0</v>
      </c>
      <c r="BL379" s="18" t="s">
        <v>248</v>
      </c>
      <c r="BM379" s="232" t="s">
        <v>1289</v>
      </c>
    </row>
    <row r="380" spans="1:47" s="2" customFormat="1" ht="12">
      <c r="A380" s="39"/>
      <c r="B380" s="40"/>
      <c r="C380" s="41"/>
      <c r="D380" s="234" t="s">
        <v>137</v>
      </c>
      <c r="E380" s="41"/>
      <c r="F380" s="235" t="s">
        <v>2365</v>
      </c>
      <c r="G380" s="41"/>
      <c r="H380" s="41"/>
      <c r="I380" s="236"/>
      <c r="J380" s="41"/>
      <c r="K380" s="41"/>
      <c r="L380" s="45"/>
      <c r="M380" s="237"/>
      <c r="N380" s="238"/>
      <c r="O380" s="92"/>
      <c r="P380" s="92"/>
      <c r="Q380" s="92"/>
      <c r="R380" s="92"/>
      <c r="S380" s="92"/>
      <c r="T380" s="93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137</v>
      </c>
      <c r="AU380" s="18" t="s">
        <v>82</v>
      </c>
    </row>
    <row r="381" spans="1:65" s="2" customFormat="1" ht="24.15" customHeight="1">
      <c r="A381" s="39"/>
      <c r="B381" s="40"/>
      <c r="C381" s="220" t="s">
        <v>1413</v>
      </c>
      <c r="D381" s="220" t="s">
        <v>132</v>
      </c>
      <c r="E381" s="221" t="s">
        <v>2366</v>
      </c>
      <c r="F381" s="222" t="s">
        <v>2367</v>
      </c>
      <c r="G381" s="223" t="s">
        <v>243</v>
      </c>
      <c r="H381" s="224">
        <v>1</v>
      </c>
      <c r="I381" s="225"/>
      <c r="J381" s="226">
        <f>ROUND(I381*H381,2)</f>
        <v>0</v>
      </c>
      <c r="K381" s="227"/>
      <c r="L381" s="45"/>
      <c r="M381" s="228" t="s">
        <v>1</v>
      </c>
      <c r="N381" s="229" t="s">
        <v>38</v>
      </c>
      <c r="O381" s="92"/>
      <c r="P381" s="230">
        <f>O381*H381</f>
        <v>0</v>
      </c>
      <c r="Q381" s="230">
        <v>0</v>
      </c>
      <c r="R381" s="230">
        <f>Q381*H381</f>
        <v>0</v>
      </c>
      <c r="S381" s="230">
        <v>0</v>
      </c>
      <c r="T381" s="231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2" t="s">
        <v>248</v>
      </c>
      <c r="AT381" s="232" t="s">
        <v>132</v>
      </c>
      <c r="AU381" s="232" t="s">
        <v>82</v>
      </c>
      <c r="AY381" s="18" t="s">
        <v>129</v>
      </c>
      <c r="BE381" s="233">
        <f>IF(N381="základní",J381,0)</f>
        <v>0</v>
      </c>
      <c r="BF381" s="233">
        <f>IF(N381="snížená",J381,0)</f>
        <v>0</v>
      </c>
      <c r="BG381" s="233">
        <f>IF(N381="zákl. přenesená",J381,0)</f>
        <v>0</v>
      </c>
      <c r="BH381" s="233">
        <f>IF(N381="sníž. přenesená",J381,0)</f>
        <v>0</v>
      </c>
      <c r="BI381" s="233">
        <f>IF(N381="nulová",J381,0)</f>
        <v>0</v>
      </c>
      <c r="BJ381" s="18" t="s">
        <v>80</v>
      </c>
      <c r="BK381" s="233">
        <f>ROUND(I381*H381,2)</f>
        <v>0</v>
      </c>
      <c r="BL381" s="18" t="s">
        <v>248</v>
      </c>
      <c r="BM381" s="232" t="s">
        <v>1292</v>
      </c>
    </row>
    <row r="382" spans="1:47" s="2" customFormat="1" ht="12">
      <c r="A382" s="39"/>
      <c r="B382" s="40"/>
      <c r="C382" s="41"/>
      <c r="D382" s="234" t="s">
        <v>137</v>
      </c>
      <c r="E382" s="41"/>
      <c r="F382" s="235" t="s">
        <v>2367</v>
      </c>
      <c r="G382" s="41"/>
      <c r="H382" s="41"/>
      <c r="I382" s="236"/>
      <c r="J382" s="41"/>
      <c r="K382" s="41"/>
      <c r="L382" s="45"/>
      <c r="M382" s="237"/>
      <c r="N382" s="238"/>
      <c r="O382" s="92"/>
      <c r="P382" s="92"/>
      <c r="Q382" s="92"/>
      <c r="R382" s="92"/>
      <c r="S382" s="92"/>
      <c r="T382" s="93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137</v>
      </c>
      <c r="AU382" s="18" t="s">
        <v>82</v>
      </c>
    </row>
    <row r="383" spans="1:65" s="2" customFormat="1" ht="24.15" customHeight="1">
      <c r="A383" s="39"/>
      <c r="B383" s="40"/>
      <c r="C383" s="220" t="s">
        <v>524</v>
      </c>
      <c r="D383" s="220" t="s">
        <v>132</v>
      </c>
      <c r="E383" s="221" t="s">
        <v>2368</v>
      </c>
      <c r="F383" s="222" t="s">
        <v>2369</v>
      </c>
      <c r="G383" s="223" t="s">
        <v>243</v>
      </c>
      <c r="H383" s="224">
        <v>1</v>
      </c>
      <c r="I383" s="225"/>
      <c r="J383" s="226">
        <f>ROUND(I383*H383,2)</f>
        <v>0</v>
      </c>
      <c r="K383" s="227"/>
      <c r="L383" s="45"/>
      <c r="M383" s="228" t="s">
        <v>1</v>
      </c>
      <c r="N383" s="229" t="s">
        <v>38</v>
      </c>
      <c r="O383" s="92"/>
      <c r="P383" s="230">
        <f>O383*H383</f>
        <v>0</v>
      </c>
      <c r="Q383" s="230">
        <v>0</v>
      </c>
      <c r="R383" s="230">
        <f>Q383*H383</f>
        <v>0</v>
      </c>
      <c r="S383" s="230">
        <v>0</v>
      </c>
      <c r="T383" s="231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2" t="s">
        <v>248</v>
      </c>
      <c r="AT383" s="232" t="s">
        <v>132</v>
      </c>
      <c r="AU383" s="232" t="s">
        <v>82</v>
      </c>
      <c r="AY383" s="18" t="s">
        <v>129</v>
      </c>
      <c r="BE383" s="233">
        <f>IF(N383="základní",J383,0)</f>
        <v>0</v>
      </c>
      <c r="BF383" s="233">
        <f>IF(N383="snížená",J383,0)</f>
        <v>0</v>
      </c>
      <c r="BG383" s="233">
        <f>IF(N383="zákl. přenesená",J383,0)</f>
        <v>0</v>
      </c>
      <c r="BH383" s="233">
        <f>IF(N383="sníž. přenesená",J383,0)</f>
        <v>0</v>
      </c>
      <c r="BI383" s="233">
        <f>IF(N383="nulová",J383,0)</f>
        <v>0</v>
      </c>
      <c r="BJ383" s="18" t="s">
        <v>80</v>
      </c>
      <c r="BK383" s="233">
        <f>ROUND(I383*H383,2)</f>
        <v>0</v>
      </c>
      <c r="BL383" s="18" t="s">
        <v>248</v>
      </c>
      <c r="BM383" s="232" t="s">
        <v>267</v>
      </c>
    </row>
    <row r="384" spans="1:47" s="2" customFormat="1" ht="12">
      <c r="A384" s="39"/>
      <c r="B384" s="40"/>
      <c r="C384" s="41"/>
      <c r="D384" s="234" t="s">
        <v>137</v>
      </c>
      <c r="E384" s="41"/>
      <c r="F384" s="235" t="s">
        <v>2369</v>
      </c>
      <c r="G384" s="41"/>
      <c r="H384" s="41"/>
      <c r="I384" s="236"/>
      <c r="J384" s="41"/>
      <c r="K384" s="41"/>
      <c r="L384" s="45"/>
      <c r="M384" s="237"/>
      <c r="N384" s="238"/>
      <c r="O384" s="92"/>
      <c r="P384" s="92"/>
      <c r="Q384" s="92"/>
      <c r="R384" s="92"/>
      <c r="S384" s="92"/>
      <c r="T384" s="93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137</v>
      </c>
      <c r="AU384" s="18" t="s">
        <v>82</v>
      </c>
    </row>
    <row r="385" spans="1:65" s="2" customFormat="1" ht="24.15" customHeight="1">
      <c r="A385" s="39"/>
      <c r="B385" s="40"/>
      <c r="C385" s="220" t="s">
        <v>1436</v>
      </c>
      <c r="D385" s="220" t="s">
        <v>132</v>
      </c>
      <c r="E385" s="221" t="s">
        <v>2370</v>
      </c>
      <c r="F385" s="222" t="s">
        <v>2371</v>
      </c>
      <c r="G385" s="223" t="s">
        <v>247</v>
      </c>
      <c r="H385" s="224">
        <v>1</v>
      </c>
      <c r="I385" s="225"/>
      <c r="J385" s="226">
        <f>ROUND(I385*H385,2)</f>
        <v>0</v>
      </c>
      <c r="K385" s="227"/>
      <c r="L385" s="45"/>
      <c r="M385" s="228" t="s">
        <v>1</v>
      </c>
      <c r="N385" s="229" t="s">
        <v>38</v>
      </c>
      <c r="O385" s="92"/>
      <c r="P385" s="230">
        <f>O385*H385</f>
        <v>0</v>
      </c>
      <c r="Q385" s="230">
        <v>0</v>
      </c>
      <c r="R385" s="230">
        <f>Q385*H385</f>
        <v>0</v>
      </c>
      <c r="S385" s="230">
        <v>0</v>
      </c>
      <c r="T385" s="231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2" t="s">
        <v>248</v>
      </c>
      <c r="AT385" s="232" t="s">
        <v>132</v>
      </c>
      <c r="AU385" s="232" t="s">
        <v>82</v>
      </c>
      <c r="AY385" s="18" t="s">
        <v>129</v>
      </c>
      <c r="BE385" s="233">
        <f>IF(N385="základní",J385,0)</f>
        <v>0</v>
      </c>
      <c r="BF385" s="233">
        <f>IF(N385="snížená",J385,0)</f>
        <v>0</v>
      </c>
      <c r="BG385" s="233">
        <f>IF(N385="zákl. přenesená",J385,0)</f>
        <v>0</v>
      </c>
      <c r="BH385" s="233">
        <f>IF(N385="sníž. přenesená",J385,0)</f>
        <v>0</v>
      </c>
      <c r="BI385" s="233">
        <f>IF(N385="nulová",J385,0)</f>
        <v>0</v>
      </c>
      <c r="BJ385" s="18" t="s">
        <v>80</v>
      </c>
      <c r="BK385" s="233">
        <f>ROUND(I385*H385,2)</f>
        <v>0</v>
      </c>
      <c r="BL385" s="18" t="s">
        <v>248</v>
      </c>
      <c r="BM385" s="232" t="s">
        <v>285</v>
      </c>
    </row>
    <row r="386" spans="1:47" s="2" customFormat="1" ht="12">
      <c r="A386" s="39"/>
      <c r="B386" s="40"/>
      <c r="C386" s="41"/>
      <c r="D386" s="234" t="s">
        <v>137</v>
      </c>
      <c r="E386" s="41"/>
      <c r="F386" s="235" t="s">
        <v>2371</v>
      </c>
      <c r="G386" s="41"/>
      <c r="H386" s="41"/>
      <c r="I386" s="236"/>
      <c r="J386" s="41"/>
      <c r="K386" s="41"/>
      <c r="L386" s="45"/>
      <c r="M386" s="237"/>
      <c r="N386" s="238"/>
      <c r="O386" s="92"/>
      <c r="P386" s="92"/>
      <c r="Q386" s="92"/>
      <c r="R386" s="92"/>
      <c r="S386" s="92"/>
      <c r="T386" s="93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137</v>
      </c>
      <c r="AU386" s="18" t="s">
        <v>82</v>
      </c>
    </row>
    <row r="387" spans="1:65" s="2" customFormat="1" ht="24.15" customHeight="1">
      <c r="A387" s="39"/>
      <c r="B387" s="40"/>
      <c r="C387" s="220" t="s">
        <v>528</v>
      </c>
      <c r="D387" s="220" t="s">
        <v>132</v>
      </c>
      <c r="E387" s="221" t="s">
        <v>2372</v>
      </c>
      <c r="F387" s="222" t="s">
        <v>2373</v>
      </c>
      <c r="G387" s="223" t="s">
        <v>243</v>
      </c>
      <c r="H387" s="224">
        <v>1</v>
      </c>
      <c r="I387" s="225"/>
      <c r="J387" s="226">
        <f>ROUND(I387*H387,2)</f>
        <v>0</v>
      </c>
      <c r="K387" s="227"/>
      <c r="L387" s="45"/>
      <c r="M387" s="228" t="s">
        <v>1</v>
      </c>
      <c r="N387" s="229" t="s">
        <v>38</v>
      </c>
      <c r="O387" s="92"/>
      <c r="P387" s="230">
        <f>O387*H387</f>
        <v>0</v>
      </c>
      <c r="Q387" s="230">
        <v>0</v>
      </c>
      <c r="R387" s="230">
        <f>Q387*H387</f>
        <v>0</v>
      </c>
      <c r="S387" s="230">
        <v>0</v>
      </c>
      <c r="T387" s="231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2" t="s">
        <v>248</v>
      </c>
      <c r="AT387" s="232" t="s">
        <v>132</v>
      </c>
      <c r="AU387" s="232" t="s">
        <v>82</v>
      </c>
      <c r="AY387" s="18" t="s">
        <v>129</v>
      </c>
      <c r="BE387" s="233">
        <f>IF(N387="základní",J387,0)</f>
        <v>0</v>
      </c>
      <c r="BF387" s="233">
        <f>IF(N387="snížená",J387,0)</f>
        <v>0</v>
      </c>
      <c r="BG387" s="233">
        <f>IF(N387="zákl. přenesená",J387,0)</f>
        <v>0</v>
      </c>
      <c r="BH387" s="233">
        <f>IF(N387="sníž. přenesená",J387,0)</f>
        <v>0</v>
      </c>
      <c r="BI387" s="233">
        <f>IF(N387="nulová",J387,0)</f>
        <v>0</v>
      </c>
      <c r="BJ387" s="18" t="s">
        <v>80</v>
      </c>
      <c r="BK387" s="233">
        <f>ROUND(I387*H387,2)</f>
        <v>0</v>
      </c>
      <c r="BL387" s="18" t="s">
        <v>248</v>
      </c>
      <c r="BM387" s="232" t="s">
        <v>309</v>
      </c>
    </row>
    <row r="388" spans="1:47" s="2" customFormat="1" ht="12">
      <c r="A388" s="39"/>
      <c r="B388" s="40"/>
      <c r="C388" s="41"/>
      <c r="D388" s="234" t="s">
        <v>137</v>
      </c>
      <c r="E388" s="41"/>
      <c r="F388" s="235" t="s">
        <v>2373</v>
      </c>
      <c r="G388" s="41"/>
      <c r="H388" s="41"/>
      <c r="I388" s="236"/>
      <c r="J388" s="41"/>
      <c r="K388" s="41"/>
      <c r="L388" s="45"/>
      <c r="M388" s="237"/>
      <c r="N388" s="238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137</v>
      </c>
      <c r="AU388" s="18" t="s">
        <v>82</v>
      </c>
    </row>
    <row r="389" spans="1:65" s="2" customFormat="1" ht="66.75" customHeight="1">
      <c r="A389" s="39"/>
      <c r="B389" s="40"/>
      <c r="C389" s="220" t="s">
        <v>1448</v>
      </c>
      <c r="D389" s="220" t="s">
        <v>132</v>
      </c>
      <c r="E389" s="221" t="s">
        <v>2374</v>
      </c>
      <c r="F389" s="222" t="s">
        <v>2375</v>
      </c>
      <c r="G389" s="223" t="s">
        <v>243</v>
      </c>
      <c r="H389" s="224">
        <v>8</v>
      </c>
      <c r="I389" s="225"/>
      <c r="J389" s="226">
        <f>ROUND(I389*H389,2)</f>
        <v>0</v>
      </c>
      <c r="K389" s="227"/>
      <c r="L389" s="45"/>
      <c r="M389" s="228" t="s">
        <v>1</v>
      </c>
      <c r="N389" s="229" t="s">
        <v>38</v>
      </c>
      <c r="O389" s="92"/>
      <c r="P389" s="230">
        <f>O389*H389</f>
        <v>0</v>
      </c>
      <c r="Q389" s="230">
        <v>0</v>
      </c>
      <c r="R389" s="230">
        <f>Q389*H389</f>
        <v>0</v>
      </c>
      <c r="S389" s="230">
        <v>0</v>
      </c>
      <c r="T389" s="231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2" t="s">
        <v>248</v>
      </c>
      <c r="AT389" s="232" t="s">
        <v>132</v>
      </c>
      <c r="AU389" s="232" t="s">
        <v>82</v>
      </c>
      <c r="AY389" s="18" t="s">
        <v>129</v>
      </c>
      <c r="BE389" s="233">
        <f>IF(N389="základní",J389,0)</f>
        <v>0</v>
      </c>
      <c r="BF389" s="233">
        <f>IF(N389="snížená",J389,0)</f>
        <v>0</v>
      </c>
      <c r="BG389" s="233">
        <f>IF(N389="zákl. přenesená",J389,0)</f>
        <v>0</v>
      </c>
      <c r="BH389" s="233">
        <f>IF(N389="sníž. přenesená",J389,0)</f>
        <v>0</v>
      </c>
      <c r="BI389" s="233">
        <f>IF(N389="nulová",J389,0)</f>
        <v>0</v>
      </c>
      <c r="BJ389" s="18" t="s">
        <v>80</v>
      </c>
      <c r="BK389" s="233">
        <f>ROUND(I389*H389,2)</f>
        <v>0</v>
      </c>
      <c r="BL389" s="18" t="s">
        <v>248</v>
      </c>
      <c r="BM389" s="232" t="s">
        <v>323</v>
      </c>
    </row>
    <row r="390" spans="1:47" s="2" customFormat="1" ht="12">
      <c r="A390" s="39"/>
      <c r="B390" s="40"/>
      <c r="C390" s="41"/>
      <c r="D390" s="234" t="s">
        <v>137</v>
      </c>
      <c r="E390" s="41"/>
      <c r="F390" s="235" t="s">
        <v>2376</v>
      </c>
      <c r="G390" s="41"/>
      <c r="H390" s="41"/>
      <c r="I390" s="236"/>
      <c r="J390" s="41"/>
      <c r="K390" s="41"/>
      <c r="L390" s="45"/>
      <c r="M390" s="237"/>
      <c r="N390" s="238"/>
      <c r="O390" s="92"/>
      <c r="P390" s="92"/>
      <c r="Q390" s="92"/>
      <c r="R390" s="92"/>
      <c r="S390" s="92"/>
      <c r="T390" s="93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137</v>
      </c>
      <c r="AU390" s="18" t="s">
        <v>82</v>
      </c>
    </row>
    <row r="391" spans="1:65" s="2" customFormat="1" ht="49.05" customHeight="1">
      <c r="A391" s="39"/>
      <c r="B391" s="40"/>
      <c r="C391" s="220" t="s">
        <v>549</v>
      </c>
      <c r="D391" s="220" t="s">
        <v>132</v>
      </c>
      <c r="E391" s="221" t="s">
        <v>2377</v>
      </c>
      <c r="F391" s="222" t="s">
        <v>2378</v>
      </c>
      <c r="G391" s="223" t="s">
        <v>243</v>
      </c>
      <c r="H391" s="224">
        <v>4</v>
      </c>
      <c r="I391" s="225"/>
      <c r="J391" s="226">
        <f>ROUND(I391*H391,2)</f>
        <v>0</v>
      </c>
      <c r="K391" s="227"/>
      <c r="L391" s="45"/>
      <c r="M391" s="228" t="s">
        <v>1</v>
      </c>
      <c r="N391" s="229" t="s">
        <v>38</v>
      </c>
      <c r="O391" s="92"/>
      <c r="P391" s="230">
        <f>O391*H391</f>
        <v>0</v>
      </c>
      <c r="Q391" s="230">
        <v>0</v>
      </c>
      <c r="R391" s="230">
        <f>Q391*H391</f>
        <v>0</v>
      </c>
      <c r="S391" s="230">
        <v>0</v>
      </c>
      <c r="T391" s="231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2" t="s">
        <v>248</v>
      </c>
      <c r="AT391" s="232" t="s">
        <v>132</v>
      </c>
      <c r="AU391" s="232" t="s">
        <v>82</v>
      </c>
      <c r="AY391" s="18" t="s">
        <v>129</v>
      </c>
      <c r="BE391" s="233">
        <f>IF(N391="základní",J391,0)</f>
        <v>0</v>
      </c>
      <c r="BF391" s="233">
        <f>IF(N391="snížená",J391,0)</f>
        <v>0</v>
      </c>
      <c r="BG391" s="233">
        <f>IF(N391="zákl. přenesená",J391,0)</f>
        <v>0</v>
      </c>
      <c r="BH391" s="233">
        <f>IF(N391="sníž. přenesená",J391,0)</f>
        <v>0</v>
      </c>
      <c r="BI391" s="233">
        <f>IF(N391="nulová",J391,0)</f>
        <v>0</v>
      </c>
      <c r="BJ391" s="18" t="s">
        <v>80</v>
      </c>
      <c r="BK391" s="233">
        <f>ROUND(I391*H391,2)</f>
        <v>0</v>
      </c>
      <c r="BL391" s="18" t="s">
        <v>248</v>
      </c>
      <c r="BM391" s="232" t="s">
        <v>337</v>
      </c>
    </row>
    <row r="392" spans="1:47" s="2" customFormat="1" ht="12">
      <c r="A392" s="39"/>
      <c r="B392" s="40"/>
      <c r="C392" s="41"/>
      <c r="D392" s="234" t="s">
        <v>137</v>
      </c>
      <c r="E392" s="41"/>
      <c r="F392" s="235" t="s">
        <v>2378</v>
      </c>
      <c r="G392" s="41"/>
      <c r="H392" s="41"/>
      <c r="I392" s="236"/>
      <c r="J392" s="41"/>
      <c r="K392" s="41"/>
      <c r="L392" s="45"/>
      <c r="M392" s="237"/>
      <c r="N392" s="238"/>
      <c r="O392" s="92"/>
      <c r="P392" s="92"/>
      <c r="Q392" s="92"/>
      <c r="R392" s="92"/>
      <c r="S392" s="92"/>
      <c r="T392" s="93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137</v>
      </c>
      <c r="AU392" s="18" t="s">
        <v>82</v>
      </c>
    </row>
    <row r="393" spans="1:65" s="2" customFormat="1" ht="24.15" customHeight="1">
      <c r="A393" s="39"/>
      <c r="B393" s="40"/>
      <c r="C393" s="220" t="s">
        <v>1458</v>
      </c>
      <c r="D393" s="220" t="s">
        <v>132</v>
      </c>
      <c r="E393" s="221" t="s">
        <v>2379</v>
      </c>
      <c r="F393" s="222" t="s">
        <v>2380</v>
      </c>
      <c r="G393" s="223" t="s">
        <v>243</v>
      </c>
      <c r="H393" s="224">
        <v>4</v>
      </c>
      <c r="I393" s="225"/>
      <c r="J393" s="226">
        <f>ROUND(I393*H393,2)</f>
        <v>0</v>
      </c>
      <c r="K393" s="227"/>
      <c r="L393" s="45"/>
      <c r="M393" s="228" t="s">
        <v>1</v>
      </c>
      <c r="N393" s="229" t="s">
        <v>38</v>
      </c>
      <c r="O393" s="92"/>
      <c r="P393" s="230">
        <f>O393*H393</f>
        <v>0</v>
      </c>
      <c r="Q393" s="230">
        <v>0</v>
      </c>
      <c r="R393" s="230">
        <f>Q393*H393</f>
        <v>0</v>
      </c>
      <c r="S393" s="230">
        <v>0</v>
      </c>
      <c r="T393" s="231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2" t="s">
        <v>248</v>
      </c>
      <c r="AT393" s="232" t="s">
        <v>132</v>
      </c>
      <c r="AU393" s="232" t="s">
        <v>82</v>
      </c>
      <c r="AY393" s="18" t="s">
        <v>129</v>
      </c>
      <c r="BE393" s="233">
        <f>IF(N393="základní",J393,0)</f>
        <v>0</v>
      </c>
      <c r="BF393" s="233">
        <f>IF(N393="snížená",J393,0)</f>
        <v>0</v>
      </c>
      <c r="BG393" s="233">
        <f>IF(N393="zákl. přenesená",J393,0)</f>
        <v>0</v>
      </c>
      <c r="BH393" s="233">
        <f>IF(N393="sníž. přenesená",J393,0)</f>
        <v>0</v>
      </c>
      <c r="BI393" s="233">
        <f>IF(N393="nulová",J393,0)</f>
        <v>0</v>
      </c>
      <c r="BJ393" s="18" t="s">
        <v>80</v>
      </c>
      <c r="BK393" s="233">
        <f>ROUND(I393*H393,2)</f>
        <v>0</v>
      </c>
      <c r="BL393" s="18" t="s">
        <v>248</v>
      </c>
      <c r="BM393" s="232" t="s">
        <v>358</v>
      </c>
    </row>
    <row r="394" spans="1:47" s="2" customFormat="1" ht="12">
      <c r="A394" s="39"/>
      <c r="B394" s="40"/>
      <c r="C394" s="41"/>
      <c r="D394" s="234" t="s">
        <v>137</v>
      </c>
      <c r="E394" s="41"/>
      <c r="F394" s="235" t="s">
        <v>2380</v>
      </c>
      <c r="G394" s="41"/>
      <c r="H394" s="41"/>
      <c r="I394" s="236"/>
      <c r="J394" s="41"/>
      <c r="K394" s="41"/>
      <c r="L394" s="45"/>
      <c r="M394" s="237"/>
      <c r="N394" s="238"/>
      <c r="O394" s="92"/>
      <c r="P394" s="92"/>
      <c r="Q394" s="92"/>
      <c r="R394" s="92"/>
      <c r="S394" s="92"/>
      <c r="T394" s="93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137</v>
      </c>
      <c r="AU394" s="18" t="s">
        <v>82</v>
      </c>
    </row>
    <row r="395" spans="1:65" s="2" customFormat="1" ht="33" customHeight="1">
      <c r="A395" s="39"/>
      <c r="B395" s="40"/>
      <c r="C395" s="220" t="s">
        <v>556</v>
      </c>
      <c r="D395" s="220" t="s">
        <v>132</v>
      </c>
      <c r="E395" s="221" t="s">
        <v>2381</v>
      </c>
      <c r="F395" s="222" t="s">
        <v>2382</v>
      </c>
      <c r="G395" s="223" t="s">
        <v>247</v>
      </c>
      <c r="H395" s="224">
        <v>4</v>
      </c>
      <c r="I395" s="225"/>
      <c r="J395" s="226">
        <f>ROUND(I395*H395,2)</f>
        <v>0</v>
      </c>
      <c r="K395" s="227"/>
      <c r="L395" s="45"/>
      <c r="M395" s="228" t="s">
        <v>1</v>
      </c>
      <c r="N395" s="229" t="s">
        <v>38</v>
      </c>
      <c r="O395" s="92"/>
      <c r="P395" s="230">
        <f>O395*H395</f>
        <v>0</v>
      </c>
      <c r="Q395" s="230">
        <v>0</v>
      </c>
      <c r="R395" s="230">
        <f>Q395*H395</f>
        <v>0</v>
      </c>
      <c r="S395" s="230">
        <v>0</v>
      </c>
      <c r="T395" s="231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2" t="s">
        <v>248</v>
      </c>
      <c r="AT395" s="232" t="s">
        <v>132</v>
      </c>
      <c r="AU395" s="232" t="s">
        <v>82</v>
      </c>
      <c r="AY395" s="18" t="s">
        <v>129</v>
      </c>
      <c r="BE395" s="233">
        <f>IF(N395="základní",J395,0)</f>
        <v>0</v>
      </c>
      <c r="BF395" s="233">
        <f>IF(N395="snížená",J395,0)</f>
        <v>0</v>
      </c>
      <c r="BG395" s="233">
        <f>IF(N395="zákl. přenesená",J395,0)</f>
        <v>0</v>
      </c>
      <c r="BH395" s="233">
        <f>IF(N395="sníž. přenesená",J395,0)</f>
        <v>0</v>
      </c>
      <c r="BI395" s="233">
        <f>IF(N395="nulová",J395,0)</f>
        <v>0</v>
      </c>
      <c r="BJ395" s="18" t="s">
        <v>80</v>
      </c>
      <c r="BK395" s="233">
        <f>ROUND(I395*H395,2)</f>
        <v>0</v>
      </c>
      <c r="BL395" s="18" t="s">
        <v>248</v>
      </c>
      <c r="BM395" s="232" t="s">
        <v>290</v>
      </c>
    </row>
    <row r="396" spans="1:47" s="2" customFormat="1" ht="12">
      <c r="A396" s="39"/>
      <c r="B396" s="40"/>
      <c r="C396" s="41"/>
      <c r="D396" s="234" t="s">
        <v>137</v>
      </c>
      <c r="E396" s="41"/>
      <c r="F396" s="235" t="s">
        <v>2382</v>
      </c>
      <c r="G396" s="41"/>
      <c r="H396" s="41"/>
      <c r="I396" s="236"/>
      <c r="J396" s="41"/>
      <c r="K396" s="41"/>
      <c r="L396" s="45"/>
      <c r="M396" s="237"/>
      <c r="N396" s="238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137</v>
      </c>
      <c r="AU396" s="18" t="s">
        <v>82</v>
      </c>
    </row>
    <row r="397" spans="1:65" s="2" customFormat="1" ht="66.75" customHeight="1">
      <c r="A397" s="39"/>
      <c r="B397" s="40"/>
      <c r="C397" s="220" t="s">
        <v>1500</v>
      </c>
      <c r="D397" s="220" t="s">
        <v>132</v>
      </c>
      <c r="E397" s="221" t="s">
        <v>2383</v>
      </c>
      <c r="F397" s="222" t="s">
        <v>2384</v>
      </c>
      <c r="G397" s="223" t="s">
        <v>243</v>
      </c>
      <c r="H397" s="224">
        <v>3</v>
      </c>
      <c r="I397" s="225"/>
      <c r="J397" s="226">
        <f>ROUND(I397*H397,2)</f>
        <v>0</v>
      </c>
      <c r="K397" s="227"/>
      <c r="L397" s="45"/>
      <c r="M397" s="228" t="s">
        <v>1</v>
      </c>
      <c r="N397" s="229" t="s">
        <v>38</v>
      </c>
      <c r="O397" s="92"/>
      <c r="P397" s="230">
        <f>O397*H397</f>
        <v>0</v>
      </c>
      <c r="Q397" s="230">
        <v>0</v>
      </c>
      <c r="R397" s="230">
        <f>Q397*H397</f>
        <v>0</v>
      </c>
      <c r="S397" s="230">
        <v>0</v>
      </c>
      <c r="T397" s="231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2" t="s">
        <v>248</v>
      </c>
      <c r="AT397" s="232" t="s">
        <v>132</v>
      </c>
      <c r="AU397" s="232" t="s">
        <v>82</v>
      </c>
      <c r="AY397" s="18" t="s">
        <v>129</v>
      </c>
      <c r="BE397" s="233">
        <f>IF(N397="základní",J397,0)</f>
        <v>0</v>
      </c>
      <c r="BF397" s="233">
        <f>IF(N397="snížená",J397,0)</f>
        <v>0</v>
      </c>
      <c r="BG397" s="233">
        <f>IF(N397="zákl. přenesená",J397,0)</f>
        <v>0</v>
      </c>
      <c r="BH397" s="233">
        <f>IF(N397="sníž. přenesená",J397,0)</f>
        <v>0</v>
      </c>
      <c r="BI397" s="233">
        <f>IF(N397="nulová",J397,0)</f>
        <v>0</v>
      </c>
      <c r="BJ397" s="18" t="s">
        <v>80</v>
      </c>
      <c r="BK397" s="233">
        <f>ROUND(I397*H397,2)</f>
        <v>0</v>
      </c>
      <c r="BL397" s="18" t="s">
        <v>248</v>
      </c>
      <c r="BM397" s="232" t="s">
        <v>307</v>
      </c>
    </row>
    <row r="398" spans="1:47" s="2" customFormat="1" ht="12">
      <c r="A398" s="39"/>
      <c r="B398" s="40"/>
      <c r="C398" s="41"/>
      <c r="D398" s="234" t="s">
        <v>137</v>
      </c>
      <c r="E398" s="41"/>
      <c r="F398" s="235" t="s">
        <v>2384</v>
      </c>
      <c r="G398" s="41"/>
      <c r="H398" s="41"/>
      <c r="I398" s="236"/>
      <c r="J398" s="41"/>
      <c r="K398" s="41"/>
      <c r="L398" s="45"/>
      <c r="M398" s="237"/>
      <c r="N398" s="238"/>
      <c r="O398" s="92"/>
      <c r="P398" s="92"/>
      <c r="Q398" s="92"/>
      <c r="R398" s="92"/>
      <c r="S398" s="92"/>
      <c r="T398" s="93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137</v>
      </c>
      <c r="AU398" s="18" t="s">
        <v>82</v>
      </c>
    </row>
    <row r="399" spans="1:65" s="2" customFormat="1" ht="66.75" customHeight="1">
      <c r="A399" s="39"/>
      <c r="B399" s="40"/>
      <c r="C399" s="220" t="s">
        <v>560</v>
      </c>
      <c r="D399" s="220" t="s">
        <v>132</v>
      </c>
      <c r="E399" s="221" t="s">
        <v>2385</v>
      </c>
      <c r="F399" s="222" t="s">
        <v>2386</v>
      </c>
      <c r="G399" s="223" t="s">
        <v>243</v>
      </c>
      <c r="H399" s="224">
        <v>3</v>
      </c>
      <c r="I399" s="225"/>
      <c r="J399" s="226">
        <f>ROUND(I399*H399,2)</f>
        <v>0</v>
      </c>
      <c r="K399" s="227"/>
      <c r="L399" s="45"/>
      <c r="M399" s="228" t="s">
        <v>1</v>
      </c>
      <c r="N399" s="229" t="s">
        <v>38</v>
      </c>
      <c r="O399" s="92"/>
      <c r="P399" s="230">
        <f>O399*H399</f>
        <v>0</v>
      </c>
      <c r="Q399" s="230">
        <v>0</v>
      </c>
      <c r="R399" s="230">
        <f>Q399*H399</f>
        <v>0</v>
      </c>
      <c r="S399" s="230">
        <v>0</v>
      </c>
      <c r="T399" s="231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2" t="s">
        <v>248</v>
      </c>
      <c r="AT399" s="232" t="s">
        <v>132</v>
      </c>
      <c r="AU399" s="232" t="s">
        <v>82</v>
      </c>
      <c r="AY399" s="18" t="s">
        <v>129</v>
      </c>
      <c r="BE399" s="233">
        <f>IF(N399="základní",J399,0)</f>
        <v>0</v>
      </c>
      <c r="BF399" s="233">
        <f>IF(N399="snížená",J399,0)</f>
        <v>0</v>
      </c>
      <c r="BG399" s="233">
        <f>IF(N399="zákl. přenesená",J399,0)</f>
        <v>0</v>
      </c>
      <c r="BH399" s="233">
        <f>IF(N399="sníž. přenesená",J399,0)</f>
        <v>0</v>
      </c>
      <c r="BI399" s="233">
        <f>IF(N399="nulová",J399,0)</f>
        <v>0</v>
      </c>
      <c r="BJ399" s="18" t="s">
        <v>80</v>
      </c>
      <c r="BK399" s="233">
        <f>ROUND(I399*H399,2)</f>
        <v>0</v>
      </c>
      <c r="BL399" s="18" t="s">
        <v>248</v>
      </c>
      <c r="BM399" s="232" t="s">
        <v>321</v>
      </c>
    </row>
    <row r="400" spans="1:47" s="2" customFormat="1" ht="12">
      <c r="A400" s="39"/>
      <c r="B400" s="40"/>
      <c r="C400" s="41"/>
      <c r="D400" s="234" t="s">
        <v>137</v>
      </c>
      <c r="E400" s="41"/>
      <c r="F400" s="235" t="s">
        <v>2387</v>
      </c>
      <c r="G400" s="41"/>
      <c r="H400" s="41"/>
      <c r="I400" s="236"/>
      <c r="J400" s="41"/>
      <c r="K400" s="41"/>
      <c r="L400" s="45"/>
      <c r="M400" s="237"/>
      <c r="N400" s="238"/>
      <c r="O400" s="92"/>
      <c r="P400" s="92"/>
      <c r="Q400" s="92"/>
      <c r="R400" s="92"/>
      <c r="S400" s="92"/>
      <c r="T400" s="93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137</v>
      </c>
      <c r="AU400" s="18" t="s">
        <v>82</v>
      </c>
    </row>
    <row r="401" spans="1:65" s="2" customFormat="1" ht="24.15" customHeight="1">
      <c r="A401" s="39"/>
      <c r="B401" s="40"/>
      <c r="C401" s="220" t="s">
        <v>2388</v>
      </c>
      <c r="D401" s="220" t="s">
        <v>132</v>
      </c>
      <c r="E401" s="221" t="s">
        <v>2389</v>
      </c>
      <c r="F401" s="222" t="s">
        <v>2390</v>
      </c>
      <c r="G401" s="223" t="s">
        <v>243</v>
      </c>
      <c r="H401" s="224">
        <v>1</v>
      </c>
      <c r="I401" s="225"/>
      <c r="J401" s="226">
        <f>ROUND(I401*H401,2)</f>
        <v>0</v>
      </c>
      <c r="K401" s="227"/>
      <c r="L401" s="45"/>
      <c r="M401" s="228" t="s">
        <v>1</v>
      </c>
      <c r="N401" s="229" t="s">
        <v>38</v>
      </c>
      <c r="O401" s="92"/>
      <c r="P401" s="230">
        <f>O401*H401</f>
        <v>0</v>
      </c>
      <c r="Q401" s="230">
        <v>0</v>
      </c>
      <c r="R401" s="230">
        <f>Q401*H401</f>
        <v>0</v>
      </c>
      <c r="S401" s="230">
        <v>0</v>
      </c>
      <c r="T401" s="231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2" t="s">
        <v>248</v>
      </c>
      <c r="AT401" s="232" t="s">
        <v>132</v>
      </c>
      <c r="AU401" s="232" t="s">
        <v>82</v>
      </c>
      <c r="AY401" s="18" t="s">
        <v>129</v>
      </c>
      <c r="BE401" s="233">
        <f>IF(N401="základní",J401,0)</f>
        <v>0</v>
      </c>
      <c r="BF401" s="233">
        <f>IF(N401="snížená",J401,0)</f>
        <v>0</v>
      </c>
      <c r="BG401" s="233">
        <f>IF(N401="zákl. přenesená",J401,0)</f>
        <v>0</v>
      </c>
      <c r="BH401" s="233">
        <f>IF(N401="sníž. přenesená",J401,0)</f>
        <v>0</v>
      </c>
      <c r="BI401" s="233">
        <f>IF(N401="nulová",J401,0)</f>
        <v>0</v>
      </c>
      <c r="BJ401" s="18" t="s">
        <v>80</v>
      </c>
      <c r="BK401" s="233">
        <f>ROUND(I401*H401,2)</f>
        <v>0</v>
      </c>
      <c r="BL401" s="18" t="s">
        <v>248</v>
      </c>
      <c r="BM401" s="232" t="s">
        <v>335</v>
      </c>
    </row>
    <row r="402" spans="1:47" s="2" customFormat="1" ht="12">
      <c r="A402" s="39"/>
      <c r="B402" s="40"/>
      <c r="C402" s="41"/>
      <c r="D402" s="234" t="s">
        <v>137</v>
      </c>
      <c r="E402" s="41"/>
      <c r="F402" s="235" t="s">
        <v>2390</v>
      </c>
      <c r="G402" s="41"/>
      <c r="H402" s="41"/>
      <c r="I402" s="236"/>
      <c r="J402" s="41"/>
      <c r="K402" s="41"/>
      <c r="L402" s="45"/>
      <c r="M402" s="237"/>
      <c r="N402" s="238"/>
      <c r="O402" s="92"/>
      <c r="P402" s="92"/>
      <c r="Q402" s="92"/>
      <c r="R402" s="92"/>
      <c r="S402" s="92"/>
      <c r="T402" s="93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137</v>
      </c>
      <c r="AU402" s="18" t="s">
        <v>82</v>
      </c>
    </row>
    <row r="403" spans="1:65" s="2" customFormat="1" ht="44.25" customHeight="1">
      <c r="A403" s="39"/>
      <c r="B403" s="40"/>
      <c r="C403" s="220" t="s">
        <v>679</v>
      </c>
      <c r="D403" s="220" t="s">
        <v>132</v>
      </c>
      <c r="E403" s="221" t="s">
        <v>2391</v>
      </c>
      <c r="F403" s="222" t="s">
        <v>2392</v>
      </c>
      <c r="G403" s="223" t="s">
        <v>243</v>
      </c>
      <c r="H403" s="224">
        <v>1</v>
      </c>
      <c r="I403" s="225"/>
      <c r="J403" s="226">
        <f>ROUND(I403*H403,2)</f>
        <v>0</v>
      </c>
      <c r="K403" s="227"/>
      <c r="L403" s="45"/>
      <c r="M403" s="228" t="s">
        <v>1</v>
      </c>
      <c r="N403" s="229" t="s">
        <v>38</v>
      </c>
      <c r="O403" s="92"/>
      <c r="P403" s="230">
        <f>O403*H403</f>
        <v>0</v>
      </c>
      <c r="Q403" s="230">
        <v>0</v>
      </c>
      <c r="R403" s="230">
        <f>Q403*H403</f>
        <v>0</v>
      </c>
      <c r="S403" s="230">
        <v>0</v>
      </c>
      <c r="T403" s="231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2" t="s">
        <v>248</v>
      </c>
      <c r="AT403" s="232" t="s">
        <v>132</v>
      </c>
      <c r="AU403" s="232" t="s">
        <v>82</v>
      </c>
      <c r="AY403" s="18" t="s">
        <v>129</v>
      </c>
      <c r="BE403" s="233">
        <f>IF(N403="základní",J403,0)</f>
        <v>0</v>
      </c>
      <c r="BF403" s="233">
        <f>IF(N403="snížená",J403,0)</f>
        <v>0</v>
      </c>
      <c r="BG403" s="233">
        <f>IF(N403="zákl. přenesená",J403,0)</f>
        <v>0</v>
      </c>
      <c r="BH403" s="233">
        <f>IF(N403="sníž. přenesená",J403,0)</f>
        <v>0</v>
      </c>
      <c r="BI403" s="233">
        <f>IF(N403="nulová",J403,0)</f>
        <v>0</v>
      </c>
      <c r="BJ403" s="18" t="s">
        <v>80</v>
      </c>
      <c r="BK403" s="233">
        <f>ROUND(I403*H403,2)</f>
        <v>0</v>
      </c>
      <c r="BL403" s="18" t="s">
        <v>248</v>
      </c>
      <c r="BM403" s="232" t="s">
        <v>356</v>
      </c>
    </row>
    <row r="404" spans="1:47" s="2" customFormat="1" ht="12">
      <c r="A404" s="39"/>
      <c r="B404" s="40"/>
      <c r="C404" s="41"/>
      <c r="D404" s="234" t="s">
        <v>137</v>
      </c>
      <c r="E404" s="41"/>
      <c r="F404" s="235" t="s">
        <v>2392</v>
      </c>
      <c r="G404" s="41"/>
      <c r="H404" s="41"/>
      <c r="I404" s="236"/>
      <c r="J404" s="41"/>
      <c r="K404" s="41"/>
      <c r="L404" s="45"/>
      <c r="M404" s="237"/>
      <c r="N404" s="238"/>
      <c r="O404" s="92"/>
      <c r="P404" s="92"/>
      <c r="Q404" s="92"/>
      <c r="R404" s="92"/>
      <c r="S404" s="92"/>
      <c r="T404" s="93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137</v>
      </c>
      <c r="AU404" s="18" t="s">
        <v>82</v>
      </c>
    </row>
    <row r="405" spans="1:65" s="2" customFormat="1" ht="37.8" customHeight="1">
      <c r="A405" s="39"/>
      <c r="B405" s="40"/>
      <c r="C405" s="220" t="s">
        <v>1508</v>
      </c>
      <c r="D405" s="220" t="s">
        <v>132</v>
      </c>
      <c r="E405" s="221" t="s">
        <v>2393</v>
      </c>
      <c r="F405" s="222" t="s">
        <v>2394</v>
      </c>
      <c r="G405" s="223" t="s">
        <v>243</v>
      </c>
      <c r="H405" s="224">
        <v>1</v>
      </c>
      <c r="I405" s="225"/>
      <c r="J405" s="226">
        <f>ROUND(I405*H405,2)</f>
        <v>0</v>
      </c>
      <c r="K405" s="227"/>
      <c r="L405" s="45"/>
      <c r="M405" s="228" t="s">
        <v>1</v>
      </c>
      <c r="N405" s="229" t="s">
        <v>38</v>
      </c>
      <c r="O405" s="92"/>
      <c r="P405" s="230">
        <f>O405*H405</f>
        <v>0</v>
      </c>
      <c r="Q405" s="230">
        <v>0</v>
      </c>
      <c r="R405" s="230">
        <f>Q405*H405</f>
        <v>0</v>
      </c>
      <c r="S405" s="230">
        <v>0</v>
      </c>
      <c r="T405" s="231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2" t="s">
        <v>248</v>
      </c>
      <c r="AT405" s="232" t="s">
        <v>132</v>
      </c>
      <c r="AU405" s="232" t="s">
        <v>82</v>
      </c>
      <c r="AY405" s="18" t="s">
        <v>129</v>
      </c>
      <c r="BE405" s="233">
        <f>IF(N405="základní",J405,0)</f>
        <v>0</v>
      </c>
      <c r="BF405" s="233">
        <f>IF(N405="snížená",J405,0)</f>
        <v>0</v>
      </c>
      <c r="BG405" s="233">
        <f>IF(N405="zákl. přenesená",J405,0)</f>
        <v>0</v>
      </c>
      <c r="BH405" s="233">
        <f>IF(N405="sníž. přenesená",J405,0)</f>
        <v>0</v>
      </c>
      <c r="BI405" s="233">
        <f>IF(N405="nulová",J405,0)</f>
        <v>0</v>
      </c>
      <c r="BJ405" s="18" t="s">
        <v>80</v>
      </c>
      <c r="BK405" s="233">
        <f>ROUND(I405*H405,2)</f>
        <v>0</v>
      </c>
      <c r="BL405" s="18" t="s">
        <v>248</v>
      </c>
      <c r="BM405" s="232" t="s">
        <v>1333</v>
      </c>
    </row>
    <row r="406" spans="1:47" s="2" customFormat="1" ht="12">
      <c r="A406" s="39"/>
      <c r="B406" s="40"/>
      <c r="C406" s="41"/>
      <c r="D406" s="234" t="s">
        <v>137</v>
      </c>
      <c r="E406" s="41"/>
      <c r="F406" s="235" t="s">
        <v>2394</v>
      </c>
      <c r="G406" s="41"/>
      <c r="H406" s="41"/>
      <c r="I406" s="236"/>
      <c r="J406" s="41"/>
      <c r="K406" s="41"/>
      <c r="L406" s="45"/>
      <c r="M406" s="237"/>
      <c r="N406" s="238"/>
      <c r="O406" s="92"/>
      <c r="P406" s="92"/>
      <c r="Q406" s="92"/>
      <c r="R406" s="92"/>
      <c r="S406" s="92"/>
      <c r="T406" s="93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137</v>
      </c>
      <c r="AU406" s="18" t="s">
        <v>82</v>
      </c>
    </row>
    <row r="407" spans="1:65" s="2" customFormat="1" ht="24.15" customHeight="1">
      <c r="A407" s="39"/>
      <c r="B407" s="40"/>
      <c r="C407" s="220" t="s">
        <v>682</v>
      </c>
      <c r="D407" s="220" t="s">
        <v>132</v>
      </c>
      <c r="E407" s="221" t="s">
        <v>2395</v>
      </c>
      <c r="F407" s="222" t="s">
        <v>2396</v>
      </c>
      <c r="G407" s="223" t="s">
        <v>243</v>
      </c>
      <c r="H407" s="224">
        <v>1</v>
      </c>
      <c r="I407" s="225"/>
      <c r="J407" s="226">
        <f>ROUND(I407*H407,2)</f>
        <v>0</v>
      </c>
      <c r="K407" s="227"/>
      <c r="L407" s="45"/>
      <c r="M407" s="228" t="s">
        <v>1</v>
      </c>
      <c r="N407" s="229" t="s">
        <v>38</v>
      </c>
      <c r="O407" s="92"/>
      <c r="P407" s="230">
        <f>O407*H407</f>
        <v>0</v>
      </c>
      <c r="Q407" s="230">
        <v>0</v>
      </c>
      <c r="R407" s="230">
        <f>Q407*H407</f>
        <v>0</v>
      </c>
      <c r="S407" s="230">
        <v>0</v>
      </c>
      <c r="T407" s="231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2" t="s">
        <v>248</v>
      </c>
      <c r="AT407" s="232" t="s">
        <v>132</v>
      </c>
      <c r="AU407" s="232" t="s">
        <v>82</v>
      </c>
      <c r="AY407" s="18" t="s">
        <v>129</v>
      </c>
      <c r="BE407" s="233">
        <f>IF(N407="základní",J407,0)</f>
        <v>0</v>
      </c>
      <c r="BF407" s="233">
        <f>IF(N407="snížená",J407,0)</f>
        <v>0</v>
      </c>
      <c r="BG407" s="233">
        <f>IF(N407="zákl. přenesená",J407,0)</f>
        <v>0</v>
      </c>
      <c r="BH407" s="233">
        <f>IF(N407="sníž. přenesená",J407,0)</f>
        <v>0</v>
      </c>
      <c r="BI407" s="233">
        <f>IF(N407="nulová",J407,0)</f>
        <v>0</v>
      </c>
      <c r="BJ407" s="18" t="s">
        <v>80</v>
      </c>
      <c r="BK407" s="233">
        <f>ROUND(I407*H407,2)</f>
        <v>0</v>
      </c>
      <c r="BL407" s="18" t="s">
        <v>248</v>
      </c>
      <c r="BM407" s="232" t="s">
        <v>292</v>
      </c>
    </row>
    <row r="408" spans="1:47" s="2" customFormat="1" ht="12">
      <c r="A408" s="39"/>
      <c r="B408" s="40"/>
      <c r="C408" s="41"/>
      <c r="D408" s="234" t="s">
        <v>137</v>
      </c>
      <c r="E408" s="41"/>
      <c r="F408" s="235" t="s">
        <v>2396</v>
      </c>
      <c r="G408" s="41"/>
      <c r="H408" s="41"/>
      <c r="I408" s="236"/>
      <c r="J408" s="41"/>
      <c r="K408" s="41"/>
      <c r="L408" s="45"/>
      <c r="M408" s="237"/>
      <c r="N408" s="238"/>
      <c r="O408" s="92"/>
      <c r="P408" s="92"/>
      <c r="Q408" s="92"/>
      <c r="R408" s="92"/>
      <c r="S408" s="92"/>
      <c r="T408" s="93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137</v>
      </c>
      <c r="AU408" s="18" t="s">
        <v>82</v>
      </c>
    </row>
    <row r="409" spans="1:65" s="2" customFormat="1" ht="37.8" customHeight="1">
      <c r="A409" s="39"/>
      <c r="B409" s="40"/>
      <c r="C409" s="220" t="s">
        <v>1515</v>
      </c>
      <c r="D409" s="220" t="s">
        <v>132</v>
      </c>
      <c r="E409" s="221" t="s">
        <v>2397</v>
      </c>
      <c r="F409" s="222" t="s">
        <v>2398</v>
      </c>
      <c r="G409" s="223" t="s">
        <v>247</v>
      </c>
      <c r="H409" s="224">
        <v>1</v>
      </c>
      <c r="I409" s="225"/>
      <c r="J409" s="226">
        <f>ROUND(I409*H409,2)</f>
        <v>0</v>
      </c>
      <c r="K409" s="227"/>
      <c r="L409" s="45"/>
      <c r="M409" s="228" t="s">
        <v>1</v>
      </c>
      <c r="N409" s="229" t="s">
        <v>38</v>
      </c>
      <c r="O409" s="92"/>
      <c r="P409" s="230">
        <f>O409*H409</f>
        <v>0</v>
      </c>
      <c r="Q409" s="230">
        <v>0</v>
      </c>
      <c r="R409" s="230">
        <f>Q409*H409</f>
        <v>0</v>
      </c>
      <c r="S409" s="230">
        <v>0</v>
      </c>
      <c r="T409" s="231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2" t="s">
        <v>248</v>
      </c>
      <c r="AT409" s="232" t="s">
        <v>132</v>
      </c>
      <c r="AU409" s="232" t="s">
        <v>82</v>
      </c>
      <c r="AY409" s="18" t="s">
        <v>129</v>
      </c>
      <c r="BE409" s="233">
        <f>IF(N409="základní",J409,0)</f>
        <v>0</v>
      </c>
      <c r="BF409" s="233">
        <f>IF(N409="snížená",J409,0)</f>
        <v>0</v>
      </c>
      <c r="BG409" s="233">
        <f>IF(N409="zákl. přenesená",J409,0)</f>
        <v>0</v>
      </c>
      <c r="BH409" s="233">
        <f>IF(N409="sníž. přenesená",J409,0)</f>
        <v>0</v>
      </c>
      <c r="BI409" s="233">
        <f>IF(N409="nulová",J409,0)</f>
        <v>0</v>
      </c>
      <c r="BJ409" s="18" t="s">
        <v>80</v>
      </c>
      <c r="BK409" s="233">
        <f>ROUND(I409*H409,2)</f>
        <v>0</v>
      </c>
      <c r="BL409" s="18" t="s">
        <v>248</v>
      </c>
      <c r="BM409" s="232" t="s">
        <v>1340</v>
      </c>
    </row>
    <row r="410" spans="1:47" s="2" customFormat="1" ht="12">
      <c r="A410" s="39"/>
      <c r="B410" s="40"/>
      <c r="C410" s="41"/>
      <c r="D410" s="234" t="s">
        <v>137</v>
      </c>
      <c r="E410" s="41"/>
      <c r="F410" s="235" t="s">
        <v>2398</v>
      </c>
      <c r="G410" s="41"/>
      <c r="H410" s="41"/>
      <c r="I410" s="236"/>
      <c r="J410" s="41"/>
      <c r="K410" s="41"/>
      <c r="L410" s="45"/>
      <c r="M410" s="237"/>
      <c r="N410" s="238"/>
      <c r="O410" s="92"/>
      <c r="P410" s="92"/>
      <c r="Q410" s="92"/>
      <c r="R410" s="92"/>
      <c r="S410" s="92"/>
      <c r="T410" s="93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T410" s="18" t="s">
        <v>137</v>
      </c>
      <c r="AU410" s="18" t="s">
        <v>82</v>
      </c>
    </row>
    <row r="411" spans="1:65" s="2" customFormat="1" ht="66.75" customHeight="1">
      <c r="A411" s="39"/>
      <c r="B411" s="40"/>
      <c r="C411" s="220" t="s">
        <v>720</v>
      </c>
      <c r="D411" s="220" t="s">
        <v>132</v>
      </c>
      <c r="E411" s="221" t="s">
        <v>2399</v>
      </c>
      <c r="F411" s="222" t="s">
        <v>2400</v>
      </c>
      <c r="G411" s="223" t="s">
        <v>243</v>
      </c>
      <c r="H411" s="224">
        <v>10</v>
      </c>
      <c r="I411" s="225"/>
      <c r="J411" s="226">
        <f>ROUND(I411*H411,2)</f>
        <v>0</v>
      </c>
      <c r="K411" s="227"/>
      <c r="L411" s="45"/>
      <c r="M411" s="228" t="s">
        <v>1</v>
      </c>
      <c r="N411" s="229" t="s">
        <v>38</v>
      </c>
      <c r="O411" s="92"/>
      <c r="P411" s="230">
        <f>O411*H411</f>
        <v>0</v>
      </c>
      <c r="Q411" s="230">
        <v>0</v>
      </c>
      <c r="R411" s="230">
        <f>Q411*H411</f>
        <v>0</v>
      </c>
      <c r="S411" s="230">
        <v>0</v>
      </c>
      <c r="T411" s="231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2" t="s">
        <v>248</v>
      </c>
      <c r="AT411" s="232" t="s">
        <v>132</v>
      </c>
      <c r="AU411" s="232" t="s">
        <v>82</v>
      </c>
      <c r="AY411" s="18" t="s">
        <v>129</v>
      </c>
      <c r="BE411" s="233">
        <f>IF(N411="základní",J411,0)</f>
        <v>0</v>
      </c>
      <c r="BF411" s="233">
        <f>IF(N411="snížená",J411,0)</f>
        <v>0</v>
      </c>
      <c r="BG411" s="233">
        <f>IF(N411="zákl. přenesená",J411,0)</f>
        <v>0</v>
      </c>
      <c r="BH411" s="233">
        <f>IF(N411="sníž. přenesená",J411,0)</f>
        <v>0</v>
      </c>
      <c r="BI411" s="233">
        <f>IF(N411="nulová",J411,0)</f>
        <v>0</v>
      </c>
      <c r="BJ411" s="18" t="s">
        <v>80</v>
      </c>
      <c r="BK411" s="233">
        <f>ROUND(I411*H411,2)</f>
        <v>0</v>
      </c>
      <c r="BL411" s="18" t="s">
        <v>248</v>
      </c>
      <c r="BM411" s="232" t="s">
        <v>1343</v>
      </c>
    </row>
    <row r="412" spans="1:47" s="2" customFormat="1" ht="12">
      <c r="A412" s="39"/>
      <c r="B412" s="40"/>
      <c r="C412" s="41"/>
      <c r="D412" s="234" t="s">
        <v>137</v>
      </c>
      <c r="E412" s="41"/>
      <c r="F412" s="235" t="s">
        <v>2400</v>
      </c>
      <c r="G412" s="41"/>
      <c r="H412" s="41"/>
      <c r="I412" s="236"/>
      <c r="J412" s="41"/>
      <c r="K412" s="41"/>
      <c r="L412" s="45"/>
      <c r="M412" s="237"/>
      <c r="N412" s="238"/>
      <c r="O412" s="92"/>
      <c r="P412" s="92"/>
      <c r="Q412" s="92"/>
      <c r="R412" s="92"/>
      <c r="S412" s="92"/>
      <c r="T412" s="93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137</v>
      </c>
      <c r="AU412" s="18" t="s">
        <v>82</v>
      </c>
    </row>
    <row r="413" spans="1:65" s="2" customFormat="1" ht="37.8" customHeight="1">
      <c r="A413" s="39"/>
      <c r="B413" s="40"/>
      <c r="C413" s="220" t="s">
        <v>765</v>
      </c>
      <c r="D413" s="220" t="s">
        <v>132</v>
      </c>
      <c r="E413" s="221" t="s">
        <v>2401</v>
      </c>
      <c r="F413" s="222" t="s">
        <v>2402</v>
      </c>
      <c r="G413" s="223" t="s">
        <v>243</v>
      </c>
      <c r="H413" s="224">
        <v>1</v>
      </c>
      <c r="I413" s="225"/>
      <c r="J413" s="226">
        <f>ROUND(I413*H413,2)</f>
        <v>0</v>
      </c>
      <c r="K413" s="227"/>
      <c r="L413" s="45"/>
      <c r="M413" s="228" t="s">
        <v>1</v>
      </c>
      <c r="N413" s="229" t="s">
        <v>38</v>
      </c>
      <c r="O413" s="92"/>
      <c r="P413" s="230">
        <f>O413*H413</f>
        <v>0</v>
      </c>
      <c r="Q413" s="230">
        <v>0</v>
      </c>
      <c r="R413" s="230">
        <f>Q413*H413</f>
        <v>0</v>
      </c>
      <c r="S413" s="230">
        <v>0</v>
      </c>
      <c r="T413" s="231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2" t="s">
        <v>248</v>
      </c>
      <c r="AT413" s="232" t="s">
        <v>132</v>
      </c>
      <c r="AU413" s="232" t="s">
        <v>82</v>
      </c>
      <c r="AY413" s="18" t="s">
        <v>129</v>
      </c>
      <c r="BE413" s="233">
        <f>IF(N413="základní",J413,0)</f>
        <v>0</v>
      </c>
      <c r="BF413" s="233">
        <f>IF(N413="snížená",J413,0)</f>
        <v>0</v>
      </c>
      <c r="BG413" s="233">
        <f>IF(N413="zákl. přenesená",J413,0)</f>
        <v>0</v>
      </c>
      <c r="BH413" s="233">
        <f>IF(N413="sníž. přenesená",J413,0)</f>
        <v>0</v>
      </c>
      <c r="BI413" s="233">
        <f>IF(N413="nulová",J413,0)</f>
        <v>0</v>
      </c>
      <c r="BJ413" s="18" t="s">
        <v>80</v>
      </c>
      <c r="BK413" s="233">
        <f>ROUND(I413*H413,2)</f>
        <v>0</v>
      </c>
      <c r="BL413" s="18" t="s">
        <v>248</v>
      </c>
      <c r="BM413" s="232" t="s">
        <v>1348</v>
      </c>
    </row>
    <row r="414" spans="1:47" s="2" customFormat="1" ht="12">
      <c r="A414" s="39"/>
      <c r="B414" s="40"/>
      <c r="C414" s="41"/>
      <c r="D414" s="234" t="s">
        <v>137</v>
      </c>
      <c r="E414" s="41"/>
      <c r="F414" s="235" t="s">
        <v>2402</v>
      </c>
      <c r="G414" s="41"/>
      <c r="H414" s="41"/>
      <c r="I414" s="236"/>
      <c r="J414" s="41"/>
      <c r="K414" s="41"/>
      <c r="L414" s="45"/>
      <c r="M414" s="237"/>
      <c r="N414" s="238"/>
      <c r="O414" s="92"/>
      <c r="P414" s="92"/>
      <c r="Q414" s="92"/>
      <c r="R414" s="92"/>
      <c r="S414" s="92"/>
      <c r="T414" s="93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T414" s="18" t="s">
        <v>137</v>
      </c>
      <c r="AU414" s="18" t="s">
        <v>82</v>
      </c>
    </row>
    <row r="415" spans="1:65" s="2" customFormat="1" ht="37.8" customHeight="1">
      <c r="A415" s="39"/>
      <c r="B415" s="40"/>
      <c r="C415" s="220" t="s">
        <v>1529</v>
      </c>
      <c r="D415" s="220" t="s">
        <v>132</v>
      </c>
      <c r="E415" s="221" t="s">
        <v>2403</v>
      </c>
      <c r="F415" s="222" t="s">
        <v>2404</v>
      </c>
      <c r="G415" s="223" t="s">
        <v>243</v>
      </c>
      <c r="H415" s="224">
        <v>1</v>
      </c>
      <c r="I415" s="225"/>
      <c r="J415" s="226">
        <f>ROUND(I415*H415,2)</f>
        <v>0</v>
      </c>
      <c r="K415" s="227"/>
      <c r="L415" s="45"/>
      <c r="M415" s="228" t="s">
        <v>1</v>
      </c>
      <c r="N415" s="229" t="s">
        <v>38</v>
      </c>
      <c r="O415" s="92"/>
      <c r="P415" s="230">
        <f>O415*H415</f>
        <v>0</v>
      </c>
      <c r="Q415" s="230">
        <v>0</v>
      </c>
      <c r="R415" s="230">
        <f>Q415*H415</f>
        <v>0</v>
      </c>
      <c r="S415" s="230">
        <v>0</v>
      </c>
      <c r="T415" s="231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2" t="s">
        <v>248</v>
      </c>
      <c r="AT415" s="232" t="s">
        <v>132</v>
      </c>
      <c r="AU415" s="232" t="s">
        <v>82</v>
      </c>
      <c r="AY415" s="18" t="s">
        <v>129</v>
      </c>
      <c r="BE415" s="233">
        <f>IF(N415="základní",J415,0)</f>
        <v>0</v>
      </c>
      <c r="BF415" s="233">
        <f>IF(N415="snížená",J415,0)</f>
        <v>0</v>
      </c>
      <c r="BG415" s="233">
        <f>IF(N415="zákl. přenesená",J415,0)</f>
        <v>0</v>
      </c>
      <c r="BH415" s="233">
        <f>IF(N415="sníž. přenesená",J415,0)</f>
        <v>0</v>
      </c>
      <c r="BI415" s="233">
        <f>IF(N415="nulová",J415,0)</f>
        <v>0</v>
      </c>
      <c r="BJ415" s="18" t="s">
        <v>80</v>
      </c>
      <c r="BK415" s="233">
        <f>ROUND(I415*H415,2)</f>
        <v>0</v>
      </c>
      <c r="BL415" s="18" t="s">
        <v>248</v>
      </c>
      <c r="BM415" s="232" t="s">
        <v>298</v>
      </c>
    </row>
    <row r="416" spans="1:47" s="2" customFormat="1" ht="12">
      <c r="A416" s="39"/>
      <c r="B416" s="40"/>
      <c r="C416" s="41"/>
      <c r="D416" s="234" t="s">
        <v>137</v>
      </c>
      <c r="E416" s="41"/>
      <c r="F416" s="235" t="s">
        <v>2405</v>
      </c>
      <c r="G416" s="41"/>
      <c r="H416" s="41"/>
      <c r="I416" s="236"/>
      <c r="J416" s="41"/>
      <c r="K416" s="41"/>
      <c r="L416" s="45"/>
      <c r="M416" s="237"/>
      <c r="N416" s="238"/>
      <c r="O416" s="92"/>
      <c r="P416" s="92"/>
      <c r="Q416" s="92"/>
      <c r="R416" s="92"/>
      <c r="S416" s="92"/>
      <c r="T416" s="93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T416" s="18" t="s">
        <v>137</v>
      </c>
      <c r="AU416" s="18" t="s">
        <v>82</v>
      </c>
    </row>
    <row r="417" spans="1:65" s="2" customFormat="1" ht="24.15" customHeight="1">
      <c r="A417" s="39"/>
      <c r="B417" s="40"/>
      <c r="C417" s="220" t="s">
        <v>776</v>
      </c>
      <c r="D417" s="220" t="s">
        <v>132</v>
      </c>
      <c r="E417" s="221" t="s">
        <v>2406</v>
      </c>
      <c r="F417" s="222" t="s">
        <v>2407</v>
      </c>
      <c r="G417" s="223" t="s">
        <v>243</v>
      </c>
      <c r="H417" s="224">
        <v>1</v>
      </c>
      <c r="I417" s="225"/>
      <c r="J417" s="226">
        <f>ROUND(I417*H417,2)</f>
        <v>0</v>
      </c>
      <c r="K417" s="227"/>
      <c r="L417" s="45"/>
      <c r="M417" s="228" t="s">
        <v>1</v>
      </c>
      <c r="N417" s="229" t="s">
        <v>38</v>
      </c>
      <c r="O417" s="92"/>
      <c r="P417" s="230">
        <f>O417*H417</f>
        <v>0</v>
      </c>
      <c r="Q417" s="230">
        <v>0</v>
      </c>
      <c r="R417" s="230">
        <f>Q417*H417</f>
        <v>0</v>
      </c>
      <c r="S417" s="230">
        <v>0</v>
      </c>
      <c r="T417" s="231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2" t="s">
        <v>248</v>
      </c>
      <c r="AT417" s="232" t="s">
        <v>132</v>
      </c>
      <c r="AU417" s="232" t="s">
        <v>82</v>
      </c>
      <c r="AY417" s="18" t="s">
        <v>129</v>
      </c>
      <c r="BE417" s="233">
        <f>IF(N417="základní",J417,0)</f>
        <v>0</v>
      </c>
      <c r="BF417" s="233">
        <f>IF(N417="snížená",J417,0)</f>
        <v>0</v>
      </c>
      <c r="BG417" s="233">
        <f>IF(N417="zákl. přenesená",J417,0)</f>
        <v>0</v>
      </c>
      <c r="BH417" s="233">
        <f>IF(N417="sníž. přenesená",J417,0)</f>
        <v>0</v>
      </c>
      <c r="BI417" s="233">
        <f>IF(N417="nulová",J417,0)</f>
        <v>0</v>
      </c>
      <c r="BJ417" s="18" t="s">
        <v>80</v>
      </c>
      <c r="BK417" s="233">
        <f>ROUND(I417*H417,2)</f>
        <v>0</v>
      </c>
      <c r="BL417" s="18" t="s">
        <v>248</v>
      </c>
      <c r="BM417" s="232" t="s">
        <v>1358</v>
      </c>
    </row>
    <row r="418" spans="1:47" s="2" customFormat="1" ht="12">
      <c r="A418" s="39"/>
      <c r="B418" s="40"/>
      <c r="C418" s="41"/>
      <c r="D418" s="234" t="s">
        <v>137</v>
      </c>
      <c r="E418" s="41"/>
      <c r="F418" s="235" t="s">
        <v>2407</v>
      </c>
      <c r="G418" s="41"/>
      <c r="H418" s="41"/>
      <c r="I418" s="236"/>
      <c r="J418" s="41"/>
      <c r="K418" s="41"/>
      <c r="L418" s="45"/>
      <c r="M418" s="237"/>
      <c r="N418" s="238"/>
      <c r="O418" s="92"/>
      <c r="P418" s="92"/>
      <c r="Q418" s="92"/>
      <c r="R418" s="92"/>
      <c r="S418" s="92"/>
      <c r="T418" s="93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T418" s="18" t="s">
        <v>137</v>
      </c>
      <c r="AU418" s="18" t="s">
        <v>82</v>
      </c>
    </row>
    <row r="419" spans="1:65" s="2" customFormat="1" ht="24.15" customHeight="1">
      <c r="A419" s="39"/>
      <c r="B419" s="40"/>
      <c r="C419" s="220" t="s">
        <v>1543</v>
      </c>
      <c r="D419" s="220" t="s">
        <v>132</v>
      </c>
      <c r="E419" s="221" t="s">
        <v>2408</v>
      </c>
      <c r="F419" s="222" t="s">
        <v>2409</v>
      </c>
      <c r="G419" s="223" t="s">
        <v>247</v>
      </c>
      <c r="H419" s="224">
        <v>1</v>
      </c>
      <c r="I419" s="225"/>
      <c r="J419" s="226">
        <f>ROUND(I419*H419,2)</f>
        <v>0</v>
      </c>
      <c r="K419" s="227"/>
      <c r="L419" s="45"/>
      <c r="M419" s="228" t="s">
        <v>1</v>
      </c>
      <c r="N419" s="229" t="s">
        <v>38</v>
      </c>
      <c r="O419" s="92"/>
      <c r="P419" s="230">
        <f>O419*H419</f>
        <v>0</v>
      </c>
      <c r="Q419" s="230">
        <v>0</v>
      </c>
      <c r="R419" s="230">
        <f>Q419*H419</f>
        <v>0</v>
      </c>
      <c r="S419" s="230">
        <v>0</v>
      </c>
      <c r="T419" s="231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2" t="s">
        <v>248</v>
      </c>
      <c r="AT419" s="232" t="s">
        <v>132</v>
      </c>
      <c r="AU419" s="232" t="s">
        <v>82</v>
      </c>
      <c r="AY419" s="18" t="s">
        <v>129</v>
      </c>
      <c r="BE419" s="233">
        <f>IF(N419="základní",J419,0)</f>
        <v>0</v>
      </c>
      <c r="BF419" s="233">
        <f>IF(N419="snížená",J419,0)</f>
        <v>0</v>
      </c>
      <c r="BG419" s="233">
        <f>IF(N419="zákl. přenesená",J419,0)</f>
        <v>0</v>
      </c>
      <c r="BH419" s="233">
        <f>IF(N419="sníž. přenesená",J419,0)</f>
        <v>0</v>
      </c>
      <c r="BI419" s="233">
        <f>IF(N419="nulová",J419,0)</f>
        <v>0</v>
      </c>
      <c r="BJ419" s="18" t="s">
        <v>80</v>
      </c>
      <c r="BK419" s="233">
        <f>ROUND(I419*H419,2)</f>
        <v>0</v>
      </c>
      <c r="BL419" s="18" t="s">
        <v>248</v>
      </c>
      <c r="BM419" s="232" t="s">
        <v>1362</v>
      </c>
    </row>
    <row r="420" spans="1:47" s="2" customFormat="1" ht="12">
      <c r="A420" s="39"/>
      <c r="B420" s="40"/>
      <c r="C420" s="41"/>
      <c r="D420" s="234" t="s">
        <v>137</v>
      </c>
      <c r="E420" s="41"/>
      <c r="F420" s="235" t="s">
        <v>2409</v>
      </c>
      <c r="G420" s="41"/>
      <c r="H420" s="41"/>
      <c r="I420" s="236"/>
      <c r="J420" s="41"/>
      <c r="K420" s="41"/>
      <c r="L420" s="45"/>
      <c r="M420" s="237"/>
      <c r="N420" s="238"/>
      <c r="O420" s="92"/>
      <c r="P420" s="92"/>
      <c r="Q420" s="92"/>
      <c r="R420" s="92"/>
      <c r="S420" s="92"/>
      <c r="T420" s="93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T420" s="18" t="s">
        <v>137</v>
      </c>
      <c r="AU420" s="18" t="s">
        <v>82</v>
      </c>
    </row>
    <row r="421" spans="1:65" s="2" customFormat="1" ht="24.15" customHeight="1">
      <c r="A421" s="39"/>
      <c r="B421" s="40"/>
      <c r="C421" s="220" t="s">
        <v>779</v>
      </c>
      <c r="D421" s="220" t="s">
        <v>132</v>
      </c>
      <c r="E421" s="221" t="s">
        <v>2410</v>
      </c>
      <c r="F421" s="222" t="s">
        <v>2411</v>
      </c>
      <c r="G421" s="223" t="s">
        <v>243</v>
      </c>
      <c r="H421" s="224">
        <v>42</v>
      </c>
      <c r="I421" s="225"/>
      <c r="J421" s="226">
        <f>ROUND(I421*H421,2)</f>
        <v>0</v>
      </c>
      <c r="K421" s="227"/>
      <c r="L421" s="45"/>
      <c r="M421" s="228" t="s">
        <v>1</v>
      </c>
      <c r="N421" s="229" t="s">
        <v>38</v>
      </c>
      <c r="O421" s="92"/>
      <c r="P421" s="230">
        <f>O421*H421</f>
        <v>0</v>
      </c>
      <c r="Q421" s="230">
        <v>0</v>
      </c>
      <c r="R421" s="230">
        <f>Q421*H421</f>
        <v>0</v>
      </c>
      <c r="S421" s="230">
        <v>0</v>
      </c>
      <c r="T421" s="231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2" t="s">
        <v>248</v>
      </c>
      <c r="AT421" s="232" t="s">
        <v>132</v>
      </c>
      <c r="AU421" s="232" t="s">
        <v>82</v>
      </c>
      <c r="AY421" s="18" t="s">
        <v>129</v>
      </c>
      <c r="BE421" s="233">
        <f>IF(N421="základní",J421,0)</f>
        <v>0</v>
      </c>
      <c r="BF421" s="233">
        <f>IF(N421="snížená",J421,0)</f>
        <v>0</v>
      </c>
      <c r="BG421" s="233">
        <f>IF(N421="zákl. přenesená",J421,0)</f>
        <v>0</v>
      </c>
      <c r="BH421" s="233">
        <f>IF(N421="sníž. přenesená",J421,0)</f>
        <v>0</v>
      </c>
      <c r="BI421" s="233">
        <f>IF(N421="nulová",J421,0)</f>
        <v>0</v>
      </c>
      <c r="BJ421" s="18" t="s">
        <v>80</v>
      </c>
      <c r="BK421" s="233">
        <f>ROUND(I421*H421,2)</f>
        <v>0</v>
      </c>
      <c r="BL421" s="18" t="s">
        <v>248</v>
      </c>
      <c r="BM421" s="232" t="s">
        <v>1367</v>
      </c>
    </row>
    <row r="422" spans="1:47" s="2" customFormat="1" ht="12">
      <c r="A422" s="39"/>
      <c r="B422" s="40"/>
      <c r="C422" s="41"/>
      <c r="D422" s="234" t="s">
        <v>137</v>
      </c>
      <c r="E422" s="41"/>
      <c r="F422" s="235" t="s">
        <v>2411</v>
      </c>
      <c r="G422" s="41"/>
      <c r="H422" s="41"/>
      <c r="I422" s="236"/>
      <c r="J422" s="41"/>
      <c r="K422" s="41"/>
      <c r="L422" s="45"/>
      <c r="M422" s="237"/>
      <c r="N422" s="238"/>
      <c r="O422" s="92"/>
      <c r="P422" s="92"/>
      <c r="Q422" s="92"/>
      <c r="R422" s="92"/>
      <c r="S422" s="92"/>
      <c r="T422" s="93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137</v>
      </c>
      <c r="AU422" s="18" t="s">
        <v>82</v>
      </c>
    </row>
    <row r="423" spans="1:65" s="2" customFormat="1" ht="44.25" customHeight="1">
      <c r="A423" s="39"/>
      <c r="B423" s="40"/>
      <c r="C423" s="220" t="s">
        <v>1550</v>
      </c>
      <c r="D423" s="220" t="s">
        <v>132</v>
      </c>
      <c r="E423" s="221" t="s">
        <v>2412</v>
      </c>
      <c r="F423" s="222" t="s">
        <v>2413</v>
      </c>
      <c r="G423" s="223" t="s">
        <v>1347</v>
      </c>
      <c r="H423" s="297"/>
      <c r="I423" s="225"/>
      <c r="J423" s="226">
        <f>ROUND(I423*H423,2)</f>
        <v>0</v>
      </c>
      <c r="K423" s="227"/>
      <c r="L423" s="45"/>
      <c r="M423" s="228" t="s">
        <v>1</v>
      </c>
      <c r="N423" s="229" t="s">
        <v>38</v>
      </c>
      <c r="O423" s="92"/>
      <c r="P423" s="230">
        <f>O423*H423</f>
        <v>0</v>
      </c>
      <c r="Q423" s="230">
        <v>0</v>
      </c>
      <c r="R423" s="230">
        <f>Q423*H423</f>
        <v>0</v>
      </c>
      <c r="S423" s="230">
        <v>0</v>
      </c>
      <c r="T423" s="231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2" t="s">
        <v>248</v>
      </c>
      <c r="AT423" s="232" t="s">
        <v>132</v>
      </c>
      <c r="AU423" s="232" t="s">
        <v>82</v>
      </c>
      <c r="AY423" s="18" t="s">
        <v>129</v>
      </c>
      <c r="BE423" s="233">
        <f>IF(N423="základní",J423,0)</f>
        <v>0</v>
      </c>
      <c r="BF423" s="233">
        <f>IF(N423="snížená",J423,0)</f>
        <v>0</v>
      </c>
      <c r="BG423" s="233">
        <f>IF(N423="zákl. přenesená",J423,0)</f>
        <v>0</v>
      </c>
      <c r="BH423" s="233">
        <f>IF(N423="sníž. přenesená",J423,0)</f>
        <v>0</v>
      </c>
      <c r="BI423" s="233">
        <f>IF(N423="nulová",J423,0)</f>
        <v>0</v>
      </c>
      <c r="BJ423" s="18" t="s">
        <v>80</v>
      </c>
      <c r="BK423" s="233">
        <f>ROUND(I423*H423,2)</f>
        <v>0</v>
      </c>
      <c r="BL423" s="18" t="s">
        <v>248</v>
      </c>
      <c r="BM423" s="232" t="s">
        <v>1373</v>
      </c>
    </row>
    <row r="424" spans="1:47" s="2" customFormat="1" ht="12">
      <c r="A424" s="39"/>
      <c r="B424" s="40"/>
      <c r="C424" s="41"/>
      <c r="D424" s="234" t="s">
        <v>137</v>
      </c>
      <c r="E424" s="41"/>
      <c r="F424" s="235" t="s">
        <v>2413</v>
      </c>
      <c r="G424" s="41"/>
      <c r="H424" s="41"/>
      <c r="I424" s="236"/>
      <c r="J424" s="41"/>
      <c r="K424" s="41"/>
      <c r="L424" s="45"/>
      <c r="M424" s="237"/>
      <c r="N424" s="238"/>
      <c r="O424" s="92"/>
      <c r="P424" s="92"/>
      <c r="Q424" s="92"/>
      <c r="R424" s="92"/>
      <c r="S424" s="92"/>
      <c r="T424" s="93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137</v>
      </c>
      <c r="AU424" s="18" t="s">
        <v>82</v>
      </c>
    </row>
    <row r="425" spans="1:63" s="12" customFormat="1" ht="22.8" customHeight="1">
      <c r="A425" s="12"/>
      <c r="B425" s="204"/>
      <c r="C425" s="205"/>
      <c r="D425" s="206" t="s">
        <v>72</v>
      </c>
      <c r="E425" s="218" t="s">
        <v>2414</v>
      </c>
      <c r="F425" s="218" t="s">
        <v>2415</v>
      </c>
      <c r="G425" s="205"/>
      <c r="H425" s="205"/>
      <c r="I425" s="208"/>
      <c r="J425" s="219">
        <f>BK425</f>
        <v>0</v>
      </c>
      <c r="K425" s="205"/>
      <c r="L425" s="210"/>
      <c r="M425" s="211"/>
      <c r="N425" s="212"/>
      <c r="O425" s="212"/>
      <c r="P425" s="213">
        <f>SUM(P426:P435)</f>
        <v>0</v>
      </c>
      <c r="Q425" s="212"/>
      <c r="R425" s="213">
        <f>SUM(R426:R435)</f>
        <v>0</v>
      </c>
      <c r="S425" s="212"/>
      <c r="T425" s="214">
        <f>SUM(T426:T435)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15" t="s">
        <v>82</v>
      </c>
      <c r="AT425" s="216" t="s">
        <v>72</v>
      </c>
      <c r="AU425" s="216" t="s">
        <v>80</v>
      </c>
      <c r="AY425" s="215" t="s">
        <v>129</v>
      </c>
      <c r="BK425" s="217">
        <f>SUM(BK426:BK435)</f>
        <v>0</v>
      </c>
    </row>
    <row r="426" spans="1:65" s="2" customFormat="1" ht="37.8" customHeight="1">
      <c r="A426" s="39"/>
      <c r="B426" s="40"/>
      <c r="C426" s="220" t="s">
        <v>783</v>
      </c>
      <c r="D426" s="220" t="s">
        <v>132</v>
      </c>
      <c r="E426" s="221" t="s">
        <v>2416</v>
      </c>
      <c r="F426" s="222" t="s">
        <v>2417</v>
      </c>
      <c r="G426" s="223" t="s">
        <v>243</v>
      </c>
      <c r="H426" s="224">
        <v>3</v>
      </c>
      <c r="I426" s="225"/>
      <c r="J426" s="226">
        <f>ROUND(I426*H426,2)</f>
        <v>0</v>
      </c>
      <c r="K426" s="227"/>
      <c r="L426" s="45"/>
      <c r="M426" s="228" t="s">
        <v>1</v>
      </c>
      <c r="N426" s="229" t="s">
        <v>38</v>
      </c>
      <c r="O426" s="92"/>
      <c r="P426" s="230">
        <f>O426*H426</f>
        <v>0</v>
      </c>
      <c r="Q426" s="230">
        <v>0</v>
      </c>
      <c r="R426" s="230">
        <f>Q426*H426</f>
        <v>0</v>
      </c>
      <c r="S426" s="230">
        <v>0</v>
      </c>
      <c r="T426" s="231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2" t="s">
        <v>248</v>
      </c>
      <c r="AT426" s="232" t="s">
        <v>132</v>
      </c>
      <c r="AU426" s="232" t="s">
        <v>82</v>
      </c>
      <c r="AY426" s="18" t="s">
        <v>129</v>
      </c>
      <c r="BE426" s="233">
        <f>IF(N426="základní",J426,0)</f>
        <v>0</v>
      </c>
      <c r="BF426" s="233">
        <f>IF(N426="snížená",J426,0)</f>
        <v>0</v>
      </c>
      <c r="BG426" s="233">
        <f>IF(N426="zákl. přenesená",J426,0)</f>
        <v>0</v>
      </c>
      <c r="BH426" s="233">
        <f>IF(N426="sníž. přenesená",J426,0)</f>
        <v>0</v>
      </c>
      <c r="BI426" s="233">
        <f>IF(N426="nulová",J426,0)</f>
        <v>0</v>
      </c>
      <c r="BJ426" s="18" t="s">
        <v>80</v>
      </c>
      <c r="BK426" s="233">
        <f>ROUND(I426*H426,2)</f>
        <v>0</v>
      </c>
      <c r="BL426" s="18" t="s">
        <v>248</v>
      </c>
      <c r="BM426" s="232" t="s">
        <v>1377</v>
      </c>
    </row>
    <row r="427" spans="1:47" s="2" customFormat="1" ht="12">
      <c r="A427" s="39"/>
      <c r="B427" s="40"/>
      <c r="C427" s="41"/>
      <c r="D427" s="234" t="s">
        <v>137</v>
      </c>
      <c r="E427" s="41"/>
      <c r="F427" s="235" t="s">
        <v>2417</v>
      </c>
      <c r="G427" s="41"/>
      <c r="H427" s="41"/>
      <c r="I427" s="236"/>
      <c r="J427" s="41"/>
      <c r="K427" s="41"/>
      <c r="L427" s="45"/>
      <c r="M427" s="237"/>
      <c r="N427" s="238"/>
      <c r="O427" s="92"/>
      <c r="P427" s="92"/>
      <c r="Q427" s="92"/>
      <c r="R427" s="92"/>
      <c r="S427" s="92"/>
      <c r="T427" s="93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137</v>
      </c>
      <c r="AU427" s="18" t="s">
        <v>82</v>
      </c>
    </row>
    <row r="428" spans="1:65" s="2" customFormat="1" ht="44.25" customHeight="1">
      <c r="A428" s="39"/>
      <c r="B428" s="40"/>
      <c r="C428" s="220" t="s">
        <v>1571</v>
      </c>
      <c r="D428" s="220" t="s">
        <v>132</v>
      </c>
      <c r="E428" s="221" t="s">
        <v>2418</v>
      </c>
      <c r="F428" s="222" t="s">
        <v>2419</v>
      </c>
      <c r="G428" s="223" t="s">
        <v>243</v>
      </c>
      <c r="H428" s="224">
        <v>4</v>
      </c>
      <c r="I428" s="225"/>
      <c r="J428" s="226">
        <f>ROUND(I428*H428,2)</f>
        <v>0</v>
      </c>
      <c r="K428" s="227"/>
      <c r="L428" s="45"/>
      <c r="M428" s="228" t="s">
        <v>1</v>
      </c>
      <c r="N428" s="229" t="s">
        <v>38</v>
      </c>
      <c r="O428" s="92"/>
      <c r="P428" s="230">
        <f>O428*H428</f>
        <v>0</v>
      </c>
      <c r="Q428" s="230">
        <v>0</v>
      </c>
      <c r="R428" s="230">
        <f>Q428*H428</f>
        <v>0</v>
      </c>
      <c r="S428" s="230">
        <v>0</v>
      </c>
      <c r="T428" s="231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2" t="s">
        <v>248</v>
      </c>
      <c r="AT428" s="232" t="s">
        <v>132</v>
      </c>
      <c r="AU428" s="232" t="s">
        <v>82</v>
      </c>
      <c r="AY428" s="18" t="s">
        <v>129</v>
      </c>
      <c r="BE428" s="233">
        <f>IF(N428="základní",J428,0)</f>
        <v>0</v>
      </c>
      <c r="BF428" s="233">
        <f>IF(N428="snížená",J428,0)</f>
        <v>0</v>
      </c>
      <c r="BG428" s="233">
        <f>IF(N428="zákl. přenesená",J428,0)</f>
        <v>0</v>
      </c>
      <c r="BH428" s="233">
        <f>IF(N428="sníž. přenesená",J428,0)</f>
        <v>0</v>
      </c>
      <c r="BI428" s="233">
        <f>IF(N428="nulová",J428,0)</f>
        <v>0</v>
      </c>
      <c r="BJ428" s="18" t="s">
        <v>80</v>
      </c>
      <c r="BK428" s="233">
        <f>ROUND(I428*H428,2)</f>
        <v>0</v>
      </c>
      <c r="BL428" s="18" t="s">
        <v>248</v>
      </c>
      <c r="BM428" s="232" t="s">
        <v>1383</v>
      </c>
    </row>
    <row r="429" spans="1:47" s="2" customFormat="1" ht="12">
      <c r="A429" s="39"/>
      <c r="B429" s="40"/>
      <c r="C429" s="41"/>
      <c r="D429" s="234" t="s">
        <v>137</v>
      </c>
      <c r="E429" s="41"/>
      <c r="F429" s="235" t="s">
        <v>2419</v>
      </c>
      <c r="G429" s="41"/>
      <c r="H429" s="41"/>
      <c r="I429" s="236"/>
      <c r="J429" s="41"/>
      <c r="K429" s="41"/>
      <c r="L429" s="45"/>
      <c r="M429" s="237"/>
      <c r="N429" s="238"/>
      <c r="O429" s="92"/>
      <c r="P429" s="92"/>
      <c r="Q429" s="92"/>
      <c r="R429" s="92"/>
      <c r="S429" s="92"/>
      <c r="T429" s="93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137</v>
      </c>
      <c r="AU429" s="18" t="s">
        <v>82</v>
      </c>
    </row>
    <row r="430" spans="1:65" s="2" customFormat="1" ht="24.15" customHeight="1">
      <c r="A430" s="39"/>
      <c r="B430" s="40"/>
      <c r="C430" s="220" t="s">
        <v>787</v>
      </c>
      <c r="D430" s="220" t="s">
        <v>132</v>
      </c>
      <c r="E430" s="221" t="s">
        <v>2420</v>
      </c>
      <c r="F430" s="222" t="s">
        <v>2421</v>
      </c>
      <c r="G430" s="223" t="s">
        <v>247</v>
      </c>
      <c r="H430" s="224">
        <v>1</v>
      </c>
      <c r="I430" s="225"/>
      <c r="J430" s="226">
        <f>ROUND(I430*H430,2)</f>
        <v>0</v>
      </c>
      <c r="K430" s="227"/>
      <c r="L430" s="45"/>
      <c r="M430" s="228" t="s">
        <v>1</v>
      </c>
      <c r="N430" s="229" t="s">
        <v>38</v>
      </c>
      <c r="O430" s="92"/>
      <c r="P430" s="230">
        <f>O430*H430</f>
        <v>0</v>
      </c>
      <c r="Q430" s="230">
        <v>0</v>
      </c>
      <c r="R430" s="230">
        <f>Q430*H430</f>
        <v>0</v>
      </c>
      <c r="S430" s="230">
        <v>0</v>
      </c>
      <c r="T430" s="231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2" t="s">
        <v>248</v>
      </c>
      <c r="AT430" s="232" t="s">
        <v>132</v>
      </c>
      <c r="AU430" s="232" t="s">
        <v>82</v>
      </c>
      <c r="AY430" s="18" t="s">
        <v>129</v>
      </c>
      <c r="BE430" s="233">
        <f>IF(N430="základní",J430,0)</f>
        <v>0</v>
      </c>
      <c r="BF430" s="233">
        <f>IF(N430="snížená",J430,0)</f>
        <v>0</v>
      </c>
      <c r="BG430" s="233">
        <f>IF(N430="zákl. přenesená",J430,0)</f>
        <v>0</v>
      </c>
      <c r="BH430" s="233">
        <f>IF(N430="sníž. přenesená",J430,0)</f>
        <v>0</v>
      </c>
      <c r="BI430" s="233">
        <f>IF(N430="nulová",J430,0)</f>
        <v>0</v>
      </c>
      <c r="BJ430" s="18" t="s">
        <v>80</v>
      </c>
      <c r="BK430" s="233">
        <f>ROUND(I430*H430,2)</f>
        <v>0</v>
      </c>
      <c r="BL430" s="18" t="s">
        <v>248</v>
      </c>
      <c r="BM430" s="232" t="s">
        <v>1387</v>
      </c>
    </row>
    <row r="431" spans="1:47" s="2" customFormat="1" ht="12">
      <c r="A431" s="39"/>
      <c r="B431" s="40"/>
      <c r="C431" s="41"/>
      <c r="D431" s="234" t="s">
        <v>137</v>
      </c>
      <c r="E431" s="41"/>
      <c r="F431" s="235" t="s">
        <v>2421</v>
      </c>
      <c r="G431" s="41"/>
      <c r="H431" s="41"/>
      <c r="I431" s="236"/>
      <c r="J431" s="41"/>
      <c r="K431" s="41"/>
      <c r="L431" s="45"/>
      <c r="M431" s="237"/>
      <c r="N431" s="238"/>
      <c r="O431" s="92"/>
      <c r="P431" s="92"/>
      <c r="Q431" s="92"/>
      <c r="R431" s="92"/>
      <c r="S431" s="92"/>
      <c r="T431" s="93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137</v>
      </c>
      <c r="AU431" s="18" t="s">
        <v>82</v>
      </c>
    </row>
    <row r="432" spans="1:65" s="2" customFormat="1" ht="33" customHeight="1">
      <c r="A432" s="39"/>
      <c r="B432" s="40"/>
      <c r="C432" s="220" t="s">
        <v>1578</v>
      </c>
      <c r="D432" s="220" t="s">
        <v>132</v>
      </c>
      <c r="E432" s="221" t="s">
        <v>2422</v>
      </c>
      <c r="F432" s="222" t="s">
        <v>2423</v>
      </c>
      <c r="G432" s="223" t="s">
        <v>243</v>
      </c>
      <c r="H432" s="224">
        <v>1</v>
      </c>
      <c r="I432" s="225"/>
      <c r="J432" s="226">
        <f>ROUND(I432*H432,2)</f>
        <v>0</v>
      </c>
      <c r="K432" s="227"/>
      <c r="L432" s="45"/>
      <c r="M432" s="228" t="s">
        <v>1</v>
      </c>
      <c r="N432" s="229" t="s">
        <v>38</v>
      </c>
      <c r="O432" s="92"/>
      <c r="P432" s="230">
        <f>O432*H432</f>
        <v>0</v>
      </c>
      <c r="Q432" s="230">
        <v>0</v>
      </c>
      <c r="R432" s="230">
        <f>Q432*H432</f>
        <v>0</v>
      </c>
      <c r="S432" s="230">
        <v>0</v>
      </c>
      <c r="T432" s="231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2" t="s">
        <v>248</v>
      </c>
      <c r="AT432" s="232" t="s">
        <v>132</v>
      </c>
      <c r="AU432" s="232" t="s">
        <v>82</v>
      </c>
      <c r="AY432" s="18" t="s">
        <v>129</v>
      </c>
      <c r="BE432" s="233">
        <f>IF(N432="základní",J432,0)</f>
        <v>0</v>
      </c>
      <c r="BF432" s="233">
        <f>IF(N432="snížená",J432,0)</f>
        <v>0</v>
      </c>
      <c r="BG432" s="233">
        <f>IF(N432="zákl. přenesená",J432,0)</f>
        <v>0</v>
      </c>
      <c r="BH432" s="233">
        <f>IF(N432="sníž. přenesená",J432,0)</f>
        <v>0</v>
      </c>
      <c r="BI432" s="233">
        <f>IF(N432="nulová",J432,0)</f>
        <v>0</v>
      </c>
      <c r="BJ432" s="18" t="s">
        <v>80</v>
      </c>
      <c r="BK432" s="233">
        <f>ROUND(I432*H432,2)</f>
        <v>0</v>
      </c>
      <c r="BL432" s="18" t="s">
        <v>248</v>
      </c>
      <c r="BM432" s="232" t="s">
        <v>1396</v>
      </c>
    </row>
    <row r="433" spans="1:47" s="2" customFormat="1" ht="12">
      <c r="A433" s="39"/>
      <c r="B433" s="40"/>
      <c r="C433" s="41"/>
      <c r="D433" s="234" t="s">
        <v>137</v>
      </c>
      <c r="E433" s="41"/>
      <c r="F433" s="235" t="s">
        <v>2423</v>
      </c>
      <c r="G433" s="41"/>
      <c r="H433" s="41"/>
      <c r="I433" s="236"/>
      <c r="J433" s="41"/>
      <c r="K433" s="41"/>
      <c r="L433" s="45"/>
      <c r="M433" s="237"/>
      <c r="N433" s="238"/>
      <c r="O433" s="92"/>
      <c r="P433" s="92"/>
      <c r="Q433" s="92"/>
      <c r="R433" s="92"/>
      <c r="S433" s="92"/>
      <c r="T433" s="93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137</v>
      </c>
      <c r="AU433" s="18" t="s">
        <v>82</v>
      </c>
    </row>
    <row r="434" spans="1:65" s="2" customFormat="1" ht="44.25" customHeight="1">
      <c r="A434" s="39"/>
      <c r="B434" s="40"/>
      <c r="C434" s="220" t="s">
        <v>792</v>
      </c>
      <c r="D434" s="220" t="s">
        <v>132</v>
      </c>
      <c r="E434" s="221" t="s">
        <v>2424</v>
      </c>
      <c r="F434" s="222" t="s">
        <v>2425</v>
      </c>
      <c r="G434" s="223" t="s">
        <v>1347</v>
      </c>
      <c r="H434" s="297"/>
      <c r="I434" s="225"/>
      <c r="J434" s="226">
        <f>ROUND(I434*H434,2)</f>
        <v>0</v>
      </c>
      <c r="K434" s="227"/>
      <c r="L434" s="45"/>
      <c r="M434" s="228" t="s">
        <v>1</v>
      </c>
      <c r="N434" s="229" t="s">
        <v>38</v>
      </c>
      <c r="O434" s="92"/>
      <c r="P434" s="230">
        <f>O434*H434</f>
        <v>0</v>
      </c>
      <c r="Q434" s="230">
        <v>0</v>
      </c>
      <c r="R434" s="230">
        <f>Q434*H434</f>
        <v>0</v>
      </c>
      <c r="S434" s="230">
        <v>0</v>
      </c>
      <c r="T434" s="231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2" t="s">
        <v>248</v>
      </c>
      <c r="AT434" s="232" t="s">
        <v>132</v>
      </c>
      <c r="AU434" s="232" t="s">
        <v>82</v>
      </c>
      <c r="AY434" s="18" t="s">
        <v>129</v>
      </c>
      <c r="BE434" s="233">
        <f>IF(N434="základní",J434,0)</f>
        <v>0</v>
      </c>
      <c r="BF434" s="233">
        <f>IF(N434="snížená",J434,0)</f>
        <v>0</v>
      </c>
      <c r="BG434" s="233">
        <f>IF(N434="zákl. přenesená",J434,0)</f>
        <v>0</v>
      </c>
      <c r="BH434" s="233">
        <f>IF(N434="sníž. přenesená",J434,0)</f>
        <v>0</v>
      </c>
      <c r="BI434" s="233">
        <f>IF(N434="nulová",J434,0)</f>
        <v>0</v>
      </c>
      <c r="BJ434" s="18" t="s">
        <v>80</v>
      </c>
      <c r="BK434" s="233">
        <f>ROUND(I434*H434,2)</f>
        <v>0</v>
      </c>
      <c r="BL434" s="18" t="s">
        <v>248</v>
      </c>
      <c r="BM434" s="232" t="s">
        <v>1401</v>
      </c>
    </row>
    <row r="435" spans="1:47" s="2" customFormat="1" ht="12">
      <c r="A435" s="39"/>
      <c r="B435" s="40"/>
      <c r="C435" s="41"/>
      <c r="D435" s="234" t="s">
        <v>137</v>
      </c>
      <c r="E435" s="41"/>
      <c r="F435" s="235" t="s">
        <v>2425</v>
      </c>
      <c r="G435" s="41"/>
      <c r="H435" s="41"/>
      <c r="I435" s="236"/>
      <c r="J435" s="41"/>
      <c r="K435" s="41"/>
      <c r="L435" s="45"/>
      <c r="M435" s="237"/>
      <c r="N435" s="238"/>
      <c r="O435" s="92"/>
      <c r="P435" s="92"/>
      <c r="Q435" s="92"/>
      <c r="R435" s="92"/>
      <c r="S435" s="92"/>
      <c r="T435" s="93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137</v>
      </c>
      <c r="AU435" s="18" t="s">
        <v>82</v>
      </c>
    </row>
    <row r="436" spans="1:63" s="12" customFormat="1" ht="22.8" customHeight="1">
      <c r="A436" s="12"/>
      <c r="B436" s="204"/>
      <c r="C436" s="205"/>
      <c r="D436" s="206" t="s">
        <v>72</v>
      </c>
      <c r="E436" s="218" t="s">
        <v>1378</v>
      </c>
      <c r="F436" s="218" t="s">
        <v>1379</v>
      </c>
      <c r="G436" s="205"/>
      <c r="H436" s="205"/>
      <c r="I436" s="208"/>
      <c r="J436" s="219">
        <f>BK436</f>
        <v>0</v>
      </c>
      <c r="K436" s="205"/>
      <c r="L436" s="210"/>
      <c r="M436" s="211"/>
      <c r="N436" s="212"/>
      <c r="O436" s="212"/>
      <c r="P436" s="213">
        <f>SUM(P437:P449)</f>
        <v>0</v>
      </c>
      <c r="Q436" s="212"/>
      <c r="R436" s="213">
        <f>SUM(R437:R449)</f>
        <v>0</v>
      </c>
      <c r="S436" s="212"/>
      <c r="T436" s="214">
        <f>SUM(T437:T449)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215" t="s">
        <v>82</v>
      </c>
      <c r="AT436" s="216" t="s">
        <v>72</v>
      </c>
      <c r="AU436" s="216" t="s">
        <v>80</v>
      </c>
      <c r="AY436" s="215" t="s">
        <v>129</v>
      </c>
      <c r="BK436" s="217">
        <f>SUM(BK437:BK449)</f>
        <v>0</v>
      </c>
    </row>
    <row r="437" spans="1:65" s="2" customFormat="1" ht="55.5" customHeight="1">
      <c r="A437" s="39"/>
      <c r="B437" s="40"/>
      <c r="C437" s="220" t="s">
        <v>1585</v>
      </c>
      <c r="D437" s="220" t="s">
        <v>132</v>
      </c>
      <c r="E437" s="221" t="s">
        <v>2426</v>
      </c>
      <c r="F437" s="222" t="s">
        <v>2427</v>
      </c>
      <c r="G437" s="223" t="s">
        <v>247</v>
      </c>
      <c r="H437" s="224">
        <v>4</v>
      </c>
      <c r="I437" s="225"/>
      <c r="J437" s="226">
        <f>ROUND(I437*H437,2)</f>
        <v>0</v>
      </c>
      <c r="K437" s="227"/>
      <c r="L437" s="45"/>
      <c r="M437" s="228" t="s">
        <v>1</v>
      </c>
      <c r="N437" s="229" t="s">
        <v>38</v>
      </c>
      <c r="O437" s="92"/>
      <c r="P437" s="230">
        <f>O437*H437</f>
        <v>0</v>
      </c>
      <c r="Q437" s="230">
        <v>0</v>
      </c>
      <c r="R437" s="230">
        <f>Q437*H437</f>
        <v>0</v>
      </c>
      <c r="S437" s="230">
        <v>0</v>
      </c>
      <c r="T437" s="231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2" t="s">
        <v>248</v>
      </c>
      <c r="AT437" s="232" t="s">
        <v>132</v>
      </c>
      <c r="AU437" s="232" t="s">
        <v>82</v>
      </c>
      <c r="AY437" s="18" t="s">
        <v>129</v>
      </c>
      <c r="BE437" s="233">
        <f>IF(N437="základní",J437,0)</f>
        <v>0</v>
      </c>
      <c r="BF437" s="233">
        <f>IF(N437="snížená",J437,0)</f>
        <v>0</v>
      </c>
      <c r="BG437" s="233">
        <f>IF(N437="zákl. přenesená",J437,0)</f>
        <v>0</v>
      </c>
      <c r="BH437" s="233">
        <f>IF(N437="sníž. přenesená",J437,0)</f>
        <v>0</v>
      </c>
      <c r="BI437" s="233">
        <f>IF(N437="nulová",J437,0)</f>
        <v>0</v>
      </c>
      <c r="BJ437" s="18" t="s">
        <v>80</v>
      </c>
      <c r="BK437" s="233">
        <f>ROUND(I437*H437,2)</f>
        <v>0</v>
      </c>
      <c r="BL437" s="18" t="s">
        <v>248</v>
      </c>
      <c r="BM437" s="232" t="s">
        <v>1404</v>
      </c>
    </row>
    <row r="438" spans="1:47" s="2" customFormat="1" ht="12">
      <c r="A438" s="39"/>
      <c r="B438" s="40"/>
      <c r="C438" s="41"/>
      <c r="D438" s="234" t="s">
        <v>137</v>
      </c>
      <c r="E438" s="41"/>
      <c r="F438" s="235" t="s">
        <v>2427</v>
      </c>
      <c r="G438" s="41"/>
      <c r="H438" s="41"/>
      <c r="I438" s="236"/>
      <c r="J438" s="41"/>
      <c r="K438" s="41"/>
      <c r="L438" s="45"/>
      <c r="M438" s="237"/>
      <c r="N438" s="238"/>
      <c r="O438" s="92"/>
      <c r="P438" s="92"/>
      <c r="Q438" s="92"/>
      <c r="R438" s="92"/>
      <c r="S438" s="92"/>
      <c r="T438" s="9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137</v>
      </c>
      <c r="AU438" s="18" t="s">
        <v>82</v>
      </c>
    </row>
    <row r="439" spans="1:65" s="2" customFormat="1" ht="33" customHeight="1">
      <c r="A439" s="39"/>
      <c r="B439" s="40"/>
      <c r="C439" s="220" t="s">
        <v>795</v>
      </c>
      <c r="D439" s="220" t="s">
        <v>132</v>
      </c>
      <c r="E439" s="221" t="s">
        <v>2428</v>
      </c>
      <c r="F439" s="222" t="s">
        <v>2429</v>
      </c>
      <c r="G439" s="223" t="s">
        <v>187</v>
      </c>
      <c r="H439" s="224">
        <v>8.42</v>
      </c>
      <c r="I439" s="225"/>
      <c r="J439" s="226">
        <f>ROUND(I439*H439,2)</f>
        <v>0</v>
      </c>
      <c r="K439" s="227"/>
      <c r="L439" s="45"/>
      <c r="M439" s="228" t="s">
        <v>1</v>
      </c>
      <c r="N439" s="229" t="s">
        <v>38</v>
      </c>
      <c r="O439" s="92"/>
      <c r="P439" s="230">
        <f>O439*H439</f>
        <v>0</v>
      </c>
      <c r="Q439" s="230">
        <v>0</v>
      </c>
      <c r="R439" s="230">
        <f>Q439*H439</f>
        <v>0</v>
      </c>
      <c r="S439" s="230">
        <v>0</v>
      </c>
      <c r="T439" s="231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2" t="s">
        <v>248</v>
      </c>
      <c r="AT439" s="232" t="s">
        <v>132</v>
      </c>
      <c r="AU439" s="232" t="s">
        <v>82</v>
      </c>
      <c r="AY439" s="18" t="s">
        <v>129</v>
      </c>
      <c r="BE439" s="233">
        <f>IF(N439="základní",J439,0)</f>
        <v>0</v>
      </c>
      <c r="BF439" s="233">
        <f>IF(N439="snížená",J439,0)</f>
        <v>0</v>
      </c>
      <c r="BG439" s="233">
        <f>IF(N439="zákl. přenesená",J439,0)</f>
        <v>0</v>
      </c>
      <c r="BH439" s="233">
        <f>IF(N439="sníž. přenesená",J439,0)</f>
        <v>0</v>
      </c>
      <c r="BI439" s="233">
        <f>IF(N439="nulová",J439,0)</f>
        <v>0</v>
      </c>
      <c r="BJ439" s="18" t="s">
        <v>80</v>
      </c>
      <c r="BK439" s="233">
        <f>ROUND(I439*H439,2)</f>
        <v>0</v>
      </c>
      <c r="BL439" s="18" t="s">
        <v>248</v>
      </c>
      <c r="BM439" s="232" t="s">
        <v>1408</v>
      </c>
    </row>
    <row r="440" spans="1:47" s="2" customFormat="1" ht="12">
      <c r="A440" s="39"/>
      <c r="B440" s="40"/>
      <c r="C440" s="41"/>
      <c r="D440" s="234" t="s">
        <v>137</v>
      </c>
      <c r="E440" s="41"/>
      <c r="F440" s="235" t="s">
        <v>2429</v>
      </c>
      <c r="G440" s="41"/>
      <c r="H440" s="41"/>
      <c r="I440" s="236"/>
      <c r="J440" s="41"/>
      <c r="K440" s="41"/>
      <c r="L440" s="45"/>
      <c r="M440" s="237"/>
      <c r="N440" s="238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137</v>
      </c>
      <c r="AU440" s="18" t="s">
        <v>82</v>
      </c>
    </row>
    <row r="441" spans="1:51" s="14" customFormat="1" ht="12">
      <c r="A441" s="14"/>
      <c r="B441" s="253"/>
      <c r="C441" s="254"/>
      <c r="D441" s="234" t="s">
        <v>188</v>
      </c>
      <c r="E441" s="255" t="s">
        <v>1</v>
      </c>
      <c r="F441" s="256" t="s">
        <v>2430</v>
      </c>
      <c r="G441" s="254"/>
      <c r="H441" s="257">
        <v>14.02</v>
      </c>
      <c r="I441" s="258"/>
      <c r="J441" s="254"/>
      <c r="K441" s="254"/>
      <c r="L441" s="259"/>
      <c r="M441" s="260"/>
      <c r="N441" s="261"/>
      <c r="O441" s="261"/>
      <c r="P441" s="261"/>
      <c r="Q441" s="261"/>
      <c r="R441" s="261"/>
      <c r="S441" s="261"/>
      <c r="T441" s="26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63" t="s">
        <v>188</v>
      </c>
      <c r="AU441" s="263" t="s">
        <v>82</v>
      </c>
      <c r="AV441" s="14" t="s">
        <v>82</v>
      </c>
      <c r="AW441" s="14" t="s">
        <v>30</v>
      </c>
      <c r="AX441" s="14" t="s">
        <v>73</v>
      </c>
      <c r="AY441" s="263" t="s">
        <v>129</v>
      </c>
    </row>
    <row r="442" spans="1:51" s="14" customFormat="1" ht="12">
      <c r="A442" s="14"/>
      <c r="B442" s="253"/>
      <c r="C442" s="254"/>
      <c r="D442" s="234" t="s">
        <v>188</v>
      </c>
      <c r="E442" s="255" t="s">
        <v>1</v>
      </c>
      <c r="F442" s="256" t="s">
        <v>2431</v>
      </c>
      <c r="G442" s="254"/>
      <c r="H442" s="257">
        <v>-5.6</v>
      </c>
      <c r="I442" s="258"/>
      <c r="J442" s="254"/>
      <c r="K442" s="254"/>
      <c r="L442" s="259"/>
      <c r="M442" s="260"/>
      <c r="N442" s="261"/>
      <c r="O442" s="261"/>
      <c r="P442" s="261"/>
      <c r="Q442" s="261"/>
      <c r="R442" s="261"/>
      <c r="S442" s="261"/>
      <c r="T442" s="262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3" t="s">
        <v>188</v>
      </c>
      <c r="AU442" s="263" t="s">
        <v>82</v>
      </c>
      <c r="AV442" s="14" t="s">
        <v>82</v>
      </c>
      <c r="AW442" s="14" t="s">
        <v>30</v>
      </c>
      <c r="AX442" s="14" t="s">
        <v>73</v>
      </c>
      <c r="AY442" s="263" t="s">
        <v>129</v>
      </c>
    </row>
    <row r="443" spans="1:51" s="15" customFormat="1" ht="12">
      <c r="A443" s="15"/>
      <c r="B443" s="264"/>
      <c r="C443" s="265"/>
      <c r="D443" s="234" t="s">
        <v>188</v>
      </c>
      <c r="E443" s="266" t="s">
        <v>1</v>
      </c>
      <c r="F443" s="267" t="s">
        <v>197</v>
      </c>
      <c r="G443" s="265"/>
      <c r="H443" s="268">
        <v>8.42</v>
      </c>
      <c r="I443" s="269"/>
      <c r="J443" s="265"/>
      <c r="K443" s="265"/>
      <c r="L443" s="270"/>
      <c r="M443" s="271"/>
      <c r="N443" s="272"/>
      <c r="O443" s="272"/>
      <c r="P443" s="272"/>
      <c r="Q443" s="272"/>
      <c r="R443" s="272"/>
      <c r="S443" s="272"/>
      <c r="T443" s="273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74" t="s">
        <v>188</v>
      </c>
      <c r="AU443" s="274" t="s">
        <v>82</v>
      </c>
      <c r="AV443" s="15" t="s">
        <v>136</v>
      </c>
      <c r="AW443" s="15" t="s">
        <v>30</v>
      </c>
      <c r="AX443" s="15" t="s">
        <v>80</v>
      </c>
      <c r="AY443" s="274" t="s">
        <v>129</v>
      </c>
    </row>
    <row r="444" spans="1:65" s="2" customFormat="1" ht="37.8" customHeight="1">
      <c r="A444" s="39"/>
      <c r="B444" s="40"/>
      <c r="C444" s="220" t="s">
        <v>1593</v>
      </c>
      <c r="D444" s="220" t="s">
        <v>132</v>
      </c>
      <c r="E444" s="221" t="s">
        <v>2432</v>
      </c>
      <c r="F444" s="222" t="s">
        <v>2433</v>
      </c>
      <c r="G444" s="223" t="s">
        <v>187</v>
      </c>
      <c r="H444" s="224">
        <v>2.16</v>
      </c>
      <c r="I444" s="225"/>
      <c r="J444" s="226">
        <f>ROUND(I444*H444,2)</f>
        <v>0</v>
      </c>
      <c r="K444" s="227"/>
      <c r="L444" s="45"/>
      <c r="M444" s="228" t="s">
        <v>1</v>
      </c>
      <c r="N444" s="229" t="s">
        <v>38</v>
      </c>
      <c r="O444" s="92"/>
      <c r="P444" s="230">
        <f>O444*H444</f>
        <v>0</v>
      </c>
      <c r="Q444" s="230">
        <v>0</v>
      </c>
      <c r="R444" s="230">
        <f>Q444*H444</f>
        <v>0</v>
      </c>
      <c r="S444" s="230">
        <v>0</v>
      </c>
      <c r="T444" s="231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2" t="s">
        <v>248</v>
      </c>
      <c r="AT444" s="232" t="s">
        <v>132</v>
      </c>
      <c r="AU444" s="232" t="s">
        <v>82</v>
      </c>
      <c r="AY444" s="18" t="s">
        <v>129</v>
      </c>
      <c r="BE444" s="233">
        <f>IF(N444="základní",J444,0)</f>
        <v>0</v>
      </c>
      <c r="BF444" s="233">
        <f>IF(N444="snížená",J444,0)</f>
        <v>0</v>
      </c>
      <c r="BG444" s="233">
        <f>IF(N444="zákl. přenesená",J444,0)</f>
        <v>0</v>
      </c>
      <c r="BH444" s="233">
        <f>IF(N444="sníž. přenesená",J444,0)</f>
        <v>0</v>
      </c>
      <c r="BI444" s="233">
        <f>IF(N444="nulová",J444,0)</f>
        <v>0</v>
      </c>
      <c r="BJ444" s="18" t="s">
        <v>80</v>
      </c>
      <c r="BK444" s="233">
        <f>ROUND(I444*H444,2)</f>
        <v>0</v>
      </c>
      <c r="BL444" s="18" t="s">
        <v>248</v>
      </c>
      <c r="BM444" s="232" t="s">
        <v>1411</v>
      </c>
    </row>
    <row r="445" spans="1:47" s="2" customFormat="1" ht="12">
      <c r="A445" s="39"/>
      <c r="B445" s="40"/>
      <c r="C445" s="41"/>
      <c r="D445" s="234" t="s">
        <v>137</v>
      </c>
      <c r="E445" s="41"/>
      <c r="F445" s="235" t="s">
        <v>2433</v>
      </c>
      <c r="G445" s="41"/>
      <c r="H445" s="41"/>
      <c r="I445" s="236"/>
      <c r="J445" s="41"/>
      <c r="K445" s="41"/>
      <c r="L445" s="45"/>
      <c r="M445" s="237"/>
      <c r="N445" s="238"/>
      <c r="O445" s="92"/>
      <c r="P445" s="92"/>
      <c r="Q445" s="92"/>
      <c r="R445" s="92"/>
      <c r="S445" s="92"/>
      <c r="T445" s="93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T445" s="18" t="s">
        <v>137</v>
      </c>
      <c r="AU445" s="18" t="s">
        <v>82</v>
      </c>
    </row>
    <row r="446" spans="1:51" s="14" customFormat="1" ht="12">
      <c r="A446" s="14"/>
      <c r="B446" s="253"/>
      <c r="C446" s="254"/>
      <c r="D446" s="234" t="s">
        <v>188</v>
      </c>
      <c r="E446" s="255" t="s">
        <v>1</v>
      </c>
      <c r="F446" s="256" t="s">
        <v>2434</v>
      </c>
      <c r="G446" s="254"/>
      <c r="H446" s="257">
        <v>2.16</v>
      </c>
      <c r="I446" s="258"/>
      <c r="J446" s="254"/>
      <c r="K446" s="254"/>
      <c r="L446" s="259"/>
      <c r="M446" s="260"/>
      <c r="N446" s="261"/>
      <c r="O446" s="261"/>
      <c r="P446" s="261"/>
      <c r="Q446" s="261"/>
      <c r="R446" s="261"/>
      <c r="S446" s="261"/>
      <c r="T446" s="262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63" t="s">
        <v>188</v>
      </c>
      <c r="AU446" s="263" t="s">
        <v>82</v>
      </c>
      <c r="AV446" s="14" t="s">
        <v>82</v>
      </c>
      <c r="AW446" s="14" t="s">
        <v>30</v>
      </c>
      <c r="AX446" s="14" t="s">
        <v>73</v>
      </c>
      <c r="AY446" s="263" t="s">
        <v>129</v>
      </c>
    </row>
    <row r="447" spans="1:51" s="15" customFormat="1" ht="12">
      <c r="A447" s="15"/>
      <c r="B447" s="264"/>
      <c r="C447" s="265"/>
      <c r="D447" s="234" t="s">
        <v>188</v>
      </c>
      <c r="E447" s="266" t="s">
        <v>1</v>
      </c>
      <c r="F447" s="267" t="s">
        <v>197</v>
      </c>
      <c r="G447" s="265"/>
      <c r="H447" s="268">
        <v>2.16</v>
      </c>
      <c r="I447" s="269"/>
      <c r="J447" s="265"/>
      <c r="K447" s="265"/>
      <c r="L447" s="270"/>
      <c r="M447" s="271"/>
      <c r="N447" s="272"/>
      <c r="O447" s="272"/>
      <c r="P447" s="272"/>
      <c r="Q447" s="272"/>
      <c r="R447" s="272"/>
      <c r="S447" s="272"/>
      <c r="T447" s="273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74" t="s">
        <v>188</v>
      </c>
      <c r="AU447" s="274" t="s">
        <v>82</v>
      </c>
      <c r="AV447" s="15" t="s">
        <v>136</v>
      </c>
      <c r="AW447" s="15" t="s">
        <v>30</v>
      </c>
      <c r="AX447" s="15" t="s">
        <v>80</v>
      </c>
      <c r="AY447" s="274" t="s">
        <v>129</v>
      </c>
    </row>
    <row r="448" spans="1:65" s="2" customFormat="1" ht="49.05" customHeight="1">
      <c r="A448" s="39"/>
      <c r="B448" s="40"/>
      <c r="C448" s="220" t="s">
        <v>800</v>
      </c>
      <c r="D448" s="220" t="s">
        <v>132</v>
      </c>
      <c r="E448" s="221" t="s">
        <v>1453</v>
      </c>
      <c r="F448" s="222" t="s">
        <v>1454</v>
      </c>
      <c r="G448" s="223" t="s">
        <v>1347</v>
      </c>
      <c r="H448" s="297"/>
      <c r="I448" s="225"/>
      <c r="J448" s="226">
        <f>ROUND(I448*H448,2)</f>
        <v>0</v>
      </c>
      <c r="K448" s="227"/>
      <c r="L448" s="45"/>
      <c r="M448" s="228" t="s">
        <v>1</v>
      </c>
      <c r="N448" s="229" t="s">
        <v>38</v>
      </c>
      <c r="O448" s="92"/>
      <c r="P448" s="230">
        <f>O448*H448</f>
        <v>0</v>
      </c>
      <c r="Q448" s="230">
        <v>0</v>
      </c>
      <c r="R448" s="230">
        <f>Q448*H448</f>
        <v>0</v>
      </c>
      <c r="S448" s="230">
        <v>0</v>
      </c>
      <c r="T448" s="231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2" t="s">
        <v>248</v>
      </c>
      <c r="AT448" s="232" t="s">
        <v>132</v>
      </c>
      <c r="AU448" s="232" t="s">
        <v>82</v>
      </c>
      <c r="AY448" s="18" t="s">
        <v>129</v>
      </c>
      <c r="BE448" s="233">
        <f>IF(N448="základní",J448,0)</f>
        <v>0</v>
      </c>
      <c r="BF448" s="233">
        <f>IF(N448="snížená",J448,0)</f>
        <v>0</v>
      </c>
      <c r="BG448" s="233">
        <f>IF(N448="zákl. přenesená",J448,0)</f>
        <v>0</v>
      </c>
      <c r="BH448" s="233">
        <f>IF(N448="sníž. přenesená",J448,0)</f>
        <v>0</v>
      </c>
      <c r="BI448" s="233">
        <f>IF(N448="nulová",J448,0)</f>
        <v>0</v>
      </c>
      <c r="BJ448" s="18" t="s">
        <v>80</v>
      </c>
      <c r="BK448" s="233">
        <f>ROUND(I448*H448,2)</f>
        <v>0</v>
      </c>
      <c r="BL448" s="18" t="s">
        <v>248</v>
      </c>
      <c r="BM448" s="232" t="s">
        <v>1416</v>
      </c>
    </row>
    <row r="449" spans="1:47" s="2" customFormat="1" ht="12">
      <c r="A449" s="39"/>
      <c r="B449" s="40"/>
      <c r="C449" s="41"/>
      <c r="D449" s="234" t="s">
        <v>137</v>
      </c>
      <c r="E449" s="41"/>
      <c r="F449" s="235" t="s">
        <v>1454</v>
      </c>
      <c r="G449" s="41"/>
      <c r="H449" s="41"/>
      <c r="I449" s="236"/>
      <c r="J449" s="41"/>
      <c r="K449" s="41"/>
      <c r="L449" s="45"/>
      <c r="M449" s="239"/>
      <c r="N449" s="240"/>
      <c r="O449" s="241"/>
      <c r="P449" s="241"/>
      <c r="Q449" s="241"/>
      <c r="R449" s="241"/>
      <c r="S449" s="241"/>
      <c r="T449" s="242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137</v>
      </c>
      <c r="AU449" s="18" t="s">
        <v>82</v>
      </c>
    </row>
    <row r="450" spans="1:31" s="2" customFormat="1" ht="6.95" customHeight="1">
      <c r="A450" s="39"/>
      <c r="B450" s="67"/>
      <c r="C450" s="68"/>
      <c r="D450" s="68"/>
      <c r="E450" s="68"/>
      <c r="F450" s="68"/>
      <c r="G450" s="68"/>
      <c r="H450" s="68"/>
      <c r="I450" s="68"/>
      <c r="J450" s="68"/>
      <c r="K450" s="68"/>
      <c r="L450" s="45"/>
      <c r="M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</row>
  </sheetData>
  <sheetProtection password="CC64" sheet="1" objects="1" scenarios="1" formatColumns="0" formatRows="0" autoFilter="0"/>
  <autoFilter ref="C131:K449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101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FK Sokolov - II. etapa (zadání)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2435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11. 4. 2023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ROUND((SUM(BE119:BE292)),2)</f>
        <v>0</v>
      </c>
      <c r="G33" s="39"/>
      <c r="H33" s="39"/>
      <c r="I33" s="156">
        <v>0.21</v>
      </c>
      <c r="J33" s="155">
        <f>ROUND(((SUM(BE119:BE292))*I33),2)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ROUND((SUM(BF119:BF292)),2)</f>
        <v>0</v>
      </c>
      <c r="G34" s="39"/>
      <c r="H34" s="39"/>
      <c r="I34" s="156">
        <v>0.15</v>
      </c>
      <c r="J34" s="155">
        <f>ROUND(((SUM(BF119:BF292))*I34),2)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ROUND((SUM(BG119:BG292)),2)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ROUND((SUM(BH119:BH292)),2)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ROUND((SUM(BI119:BI292)),2)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FK Sokolov - II. etapa (zadání)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03 - Silnoproud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11. 4. 2023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105</v>
      </c>
      <c r="D94" s="177"/>
      <c r="E94" s="177"/>
      <c r="F94" s="177"/>
      <c r="G94" s="177"/>
      <c r="H94" s="177"/>
      <c r="I94" s="177"/>
      <c r="J94" s="178" t="s">
        <v>106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107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108</v>
      </c>
    </row>
    <row r="97" spans="1:31" s="9" customFormat="1" ht="24.95" customHeight="1">
      <c r="A97" s="9"/>
      <c r="B97" s="180"/>
      <c r="C97" s="181"/>
      <c r="D97" s="182" t="s">
        <v>170</v>
      </c>
      <c r="E97" s="183"/>
      <c r="F97" s="183"/>
      <c r="G97" s="183"/>
      <c r="H97" s="183"/>
      <c r="I97" s="183"/>
      <c r="J97" s="184">
        <f>J120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2436</v>
      </c>
      <c r="E98" s="189"/>
      <c r="F98" s="189"/>
      <c r="G98" s="189"/>
      <c r="H98" s="189"/>
      <c r="I98" s="189"/>
      <c r="J98" s="190">
        <f>J121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2437</v>
      </c>
      <c r="E99" s="189"/>
      <c r="F99" s="189"/>
      <c r="G99" s="189"/>
      <c r="H99" s="189"/>
      <c r="I99" s="189"/>
      <c r="J99" s="190">
        <f>J130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114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75" t="str">
        <f>E7</f>
        <v>FK Sokolov - II. etapa (zadání)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102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03 - Silnoproud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 xml:space="preserve"> </v>
      </c>
      <c r="G113" s="41"/>
      <c r="H113" s="41"/>
      <c r="I113" s="33" t="s">
        <v>22</v>
      </c>
      <c r="J113" s="80" t="str">
        <f>IF(J12="","",J12)</f>
        <v>11. 4. 2023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24</v>
      </c>
      <c r="D115" s="41"/>
      <c r="E115" s="41"/>
      <c r="F115" s="28" t="str">
        <f>E15</f>
        <v xml:space="preserve"> </v>
      </c>
      <c r="G115" s="41"/>
      <c r="H115" s="41"/>
      <c r="I115" s="33" t="s">
        <v>29</v>
      </c>
      <c r="J115" s="37" t="str">
        <f>E21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27</v>
      </c>
      <c r="D116" s="41"/>
      <c r="E116" s="41"/>
      <c r="F116" s="28" t="str">
        <f>IF(E18="","",E18)</f>
        <v>Vyplň údaj</v>
      </c>
      <c r="G116" s="41"/>
      <c r="H116" s="41"/>
      <c r="I116" s="33" t="s">
        <v>31</v>
      </c>
      <c r="J116" s="37" t="str">
        <f>E24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192"/>
      <c r="B118" s="193"/>
      <c r="C118" s="194" t="s">
        <v>115</v>
      </c>
      <c r="D118" s="195" t="s">
        <v>58</v>
      </c>
      <c r="E118" s="195" t="s">
        <v>54</v>
      </c>
      <c r="F118" s="195" t="s">
        <v>55</v>
      </c>
      <c r="G118" s="195" t="s">
        <v>116</v>
      </c>
      <c r="H118" s="195" t="s">
        <v>117</v>
      </c>
      <c r="I118" s="195" t="s">
        <v>118</v>
      </c>
      <c r="J118" s="196" t="s">
        <v>106</v>
      </c>
      <c r="K118" s="197" t="s">
        <v>119</v>
      </c>
      <c r="L118" s="198"/>
      <c r="M118" s="101" t="s">
        <v>1</v>
      </c>
      <c r="N118" s="102" t="s">
        <v>37</v>
      </c>
      <c r="O118" s="102" t="s">
        <v>120</v>
      </c>
      <c r="P118" s="102" t="s">
        <v>121</v>
      </c>
      <c r="Q118" s="102" t="s">
        <v>122</v>
      </c>
      <c r="R118" s="102" t="s">
        <v>123</v>
      </c>
      <c r="S118" s="102" t="s">
        <v>124</v>
      </c>
      <c r="T118" s="103" t="s">
        <v>125</v>
      </c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</row>
    <row r="119" spans="1:63" s="2" customFormat="1" ht="22.8" customHeight="1">
      <c r="A119" s="39"/>
      <c r="B119" s="40"/>
      <c r="C119" s="108" t="s">
        <v>126</v>
      </c>
      <c r="D119" s="41"/>
      <c r="E119" s="41"/>
      <c r="F119" s="41"/>
      <c r="G119" s="41"/>
      <c r="H119" s="41"/>
      <c r="I119" s="41"/>
      <c r="J119" s="199">
        <f>BK119</f>
        <v>0</v>
      </c>
      <c r="K119" s="41"/>
      <c r="L119" s="45"/>
      <c r="M119" s="104"/>
      <c r="N119" s="200"/>
      <c r="O119" s="105"/>
      <c r="P119" s="201">
        <f>P120</f>
        <v>0</v>
      </c>
      <c r="Q119" s="105"/>
      <c r="R119" s="201">
        <f>R120</f>
        <v>0</v>
      </c>
      <c r="S119" s="105"/>
      <c r="T119" s="202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72</v>
      </c>
      <c r="AU119" s="18" t="s">
        <v>108</v>
      </c>
      <c r="BK119" s="203">
        <f>BK120</f>
        <v>0</v>
      </c>
    </row>
    <row r="120" spans="1:63" s="12" customFormat="1" ht="25.9" customHeight="1">
      <c r="A120" s="12"/>
      <c r="B120" s="204"/>
      <c r="C120" s="205"/>
      <c r="D120" s="206" t="s">
        <v>72</v>
      </c>
      <c r="E120" s="207" t="s">
        <v>1324</v>
      </c>
      <c r="F120" s="207" t="s">
        <v>1325</v>
      </c>
      <c r="G120" s="205"/>
      <c r="H120" s="205"/>
      <c r="I120" s="208"/>
      <c r="J120" s="209">
        <f>BK120</f>
        <v>0</v>
      </c>
      <c r="K120" s="205"/>
      <c r="L120" s="210"/>
      <c r="M120" s="211"/>
      <c r="N120" s="212"/>
      <c r="O120" s="212"/>
      <c r="P120" s="213">
        <f>P121+P130</f>
        <v>0</v>
      </c>
      <c r="Q120" s="212"/>
      <c r="R120" s="213">
        <f>R121+R130</f>
        <v>0</v>
      </c>
      <c r="S120" s="212"/>
      <c r="T120" s="214">
        <f>T121+T130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82</v>
      </c>
      <c r="AT120" s="216" t="s">
        <v>72</v>
      </c>
      <c r="AU120" s="216" t="s">
        <v>73</v>
      </c>
      <c r="AY120" s="215" t="s">
        <v>129</v>
      </c>
      <c r="BK120" s="217">
        <f>BK121+BK130</f>
        <v>0</v>
      </c>
    </row>
    <row r="121" spans="1:63" s="12" customFormat="1" ht="22.8" customHeight="1">
      <c r="A121" s="12"/>
      <c r="B121" s="204"/>
      <c r="C121" s="205"/>
      <c r="D121" s="206" t="s">
        <v>72</v>
      </c>
      <c r="E121" s="218" t="s">
        <v>157</v>
      </c>
      <c r="F121" s="218" t="s">
        <v>2438</v>
      </c>
      <c r="G121" s="205"/>
      <c r="H121" s="205"/>
      <c r="I121" s="208"/>
      <c r="J121" s="219">
        <f>BK121</f>
        <v>0</v>
      </c>
      <c r="K121" s="205"/>
      <c r="L121" s="210"/>
      <c r="M121" s="211"/>
      <c r="N121" s="212"/>
      <c r="O121" s="212"/>
      <c r="P121" s="213">
        <f>SUM(P122:P129)</f>
        <v>0</v>
      </c>
      <c r="Q121" s="212"/>
      <c r="R121" s="213">
        <f>SUM(R122:R129)</f>
        <v>0</v>
      </c>
      <c r="S121" s="212"/>
      <c r="T121" s="214">
        <f>SUM(T122:T129)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80</v>
      </c>
      <c r="AT121" s="216" t="s">
        <v>72</v>
      </c>
      <c r="AU121" s="216" t="s">
        <v>80</v>
      </c>
      <c r="AY121" s="215" t="s">
        <v>129</v>
      </c>
      <c r="BK121" s="217">
        <f>SUM(BK122:BK129)</f>
        <v>0</v>
      </c>
    </row>
    <row r="122" spans="1:65" s="2" customFormat="1" ht="24.15" customHeight="1">
      <c r="A122" s="39"/>
      <c r="B122" s="40"/>
      <c r="C122" s="220" t="s">
        <v>80</v>
      </c>
      <c r="D122" s="220" t="s">
        <v>132</v>
      </c>
      <c r="E122" s="221" t="s">
        <v>2439</v>
      </c>
      <c r="F122" s="222" t="s">
        <v>2440</v>
      </c>
      <c r="G122" s="223" t="s">
        <v>2441</v>
      </c>
      <c r="H122" s="224">
        <v>1</v>
      </c>
      <c r="I122" s="225"/>
      <c r="J122" s="226">
        <f>ROUND(I122*H122,2)</f>
        <v>0</v>
      </c>
      <c r="K122" s="227"/>
      <c r="L122" s="45"/>
      <c r="M122" s="228" t="s">
        <v>1</v>
      </c>
      <c r="N122" s="229" t="s">
        <v>38</v>
      </c>
      <c r="O122" s="92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2" t="s">
        <v>136</v>
      </c>
      <c r="AT122" s="232" t="s">
        <v>132</v>
      </c>
      <c r="AU122" s="232" t="s">
        <v>82</v>
      </c>
      <c r="AY122" s="18" t="s">
        <v>129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8" t="s">
        <v>80</v>
      </c>
      <c r="BK122" s="233">
        <f>ROUND(I122*H122,2)</f>
        <v>0</v>
      </c>
      <c r="BL122" s="18" t="s">
        <v>136</v>
      </c>
      <c r="BM122" s="232" t="s">
        <v>82</v>
      </c>
    </row>
    <row r="123" spans="1:47" s="2" customFormat="1" ht="12">
      <c r="A123" s="39"/>
      <c r="B123" s="40"/>
      <c r="C123" s="41"/>
      <c r="D123" s="234" t="s">
        <v>137</v>
      </c>
      <c r="E123" s="41"/>
      <c r="F123" s="235" t="s">
        <v>2440</v>
      </c>
      <c r="G123" s="41"/>
      <c r="H123" s="41"/>
      <c r="I123" s="236"/>
      <c r="J123" s="41"/>
      <c r="K123" s="41"/>
      <c r="L123" s="45"/>
      <c r="M123" s="237"/>
      <c r="N123" s="238"/>
      <c r="O123" s="92"/>
      <c r="P123" s="92"/>
      <c r="Q123" s="92"/>
      <c r="R123" s="92"/>
      <c r="S123" s="92"/>
      <c r="T123" s="93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137</v>
      </c>
      <c r="AU123" s="18" t="s">
        <v>82</v>
      </c>
    </row>
    <row r="124" spans="1:65" s="2" customFormat="1" ht="16.5" customHeight="1">
      <c r="A124" s="39"/>
      <c r="B124" s="40"/>
      <c r="C124" s="220" t="s">
        <v>82</v>
      </c>
      <c r="D124" s="220" t="s">
        <v>132</v>
      </c>
      <c r="E124" s="221" t="s">
        <v>2442</v>
      </c>
      <c r="F124" s="222" t="s">
        <v>2443</v>
      </c>
      <c r="G124" s="223" t="s">
        <v>2441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38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136</v>
      </c>
      <c r="AT124" s="232" t="s">
        <v>132</v>
      </c>
      <c r="AU124" s="232" t="s">
        <v>82</v>
      </c>
      <c r="AY124" s="18" t="s">
        <v>129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80</v>
      </c>
      <c r="BK124" s="233">
        <f>ROUND(I124*H124,2)</f>
        <v>0</v>
      </c>
      <c r="BL124" s="18" t="s">
        <v>136</v>
      </c>
      <c r="BM124" s="232" t="s">
        <v>136</v>
      </c>
    </row>
    <row r="125" spans="1:47" s="2" customFormat="1" ht="12">
      <c r="A125" s="39"/>
      <c r="B125" s="40"/>
      <c r="C125" s="41"/>
      <c r="D125" s="234" t="s">
        <v>137</v>
      </c>
      <c r="E125" s="41"/>
      <c r="F125" s="235" t="s">
        <v>2443</v>
      </c>
      <c r="G125" s="41"/>
      <c r="H125" s="41"/>
      <c r="I125" s="236"/>
      <c r="J125" s="41"/>
      <c r="K125" s="41"/>
      <c r="L125" s="45"/>
      <c r="M125" s="237"/>
      <c r="N125" s="238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137</v>
      </c>
      <c r="AU125" s="18" t="s">
        <v>82</v>
      </c>
    </row>
    <row r="126" spans="1:65" s="2" customFormat="1" ht="44.25" customHeight="1">
      <c r="A126" s="39"/>
      <c r="B126" s="40"/>
      <c r="C126" s="220" t="s">
        <v>141</v>
      </c>
      <c r="D126" s="220" t="s">
        <v>132</v>
      </c>
      <c r="E126" s="221" t="s">
        <v>2444</v>
      </c>
      <c r="F126" s="222" t="s">
        <v>2445</v>
      </c>
      <c r="G126" s="223" t="s">
        <v>247</v>
      </c>
      <c r="H126" s="224">
        <v>1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38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136</v>
      </c>
      <c r="AT126" s="232" t="s">
        <v>132</v>
      </c>
      <c r="AU126" s="232" t="s">
        <v>82</v>
      </c>
      <c r="AY126" s="18" t="s">
        <v>129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80</v>
      </c>
      <c r="BK126" s="233">
        <f>ROUND(I126*H126,2)</f>
        <v>0</v>
      </c>
      <c r="BL126" s="18" t="s">
        <v>136</v>
      </c>
      <c r="BM126" s="232" t="s">
        <v>144</v>
      </c>
    </row>
    <row r="127" spans="1:47" s="2" customFormat="1" ht="12">
      <c r="A127" s="39"/>
      <c r="B127" s="40"/>
      <c r="C127" s="41"/>
      <c r="D127" s="234" t="s">
        <v>137</v>
      </c>
      <c r="E127" s="41"/>
      <c r="F127" s="235" t="s">
        <v>2445</v>
      </c>
      <c r="G127" s="41"/>
      <c r="H127" s="41"/>
      <c r="I127" s="236"/>
      <c r="J127" s="41"/>
      <c r="K127" s="41"/>
      <c r="L127" s="45"/>
      <c r="M127" s="237"/>
      <c r="N127" s="238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137</v>
      </c>
      <c r="AU127" s="18" t="s">
        <v>82</v>
      </c>
    </row>
    <row r="128" spans="1:65" s="2" customFormat="1" ht="16.5" customHeight="1">
      <c r="A128" s="39"/>
      <c r="B128" s="40"/>
      <c r="C128" s="220" t="s">
        <v>136</v>
      </c>
      <c r="D128" s="220" t="s">
        <v>132</v>
      </c>
      <c r="E128" s="221" t="s">
        <v>2446</v>
      </c>
      <c r="F128" s="222" t="s">
        <v>2447</v>
      </c>
      <c r="G128" s="223" t="s">
        <v>243</v>
      </c>
      <c r="H128" s="224">
        <v>1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38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136</v>
      </c>
      <c r="AT128" s="232" t="s">
        <v>132</v>
      </c>
      <c r="AU128" s="232" t="s">
        <v>82</v>
      </c>
      <c r="AY128" s="18" t="s">
        <v>129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80</v>
      </c>
      <c r="BK128" s="233">
        <f>ROUND(I128*H128,2)</f>
        <v>0</v>
      </c>
      <c r="BL128" s="18" t="s">
        <v>136</v>
      </c>
      <c r="BM128" s="232" t="s">
        <v>147</v>
      </c>
    </row>
    <row r="129" spans="1:47" s="2" customFormat="1" ht="12">
      <c r="A129" s="39"/>
      <c r="B129" s="40"/>
      <c r="C129" s="41"/>
      <c r="D129" s="234" t="s">
        <v>137</v>
      </c>
      <c r="E129" s="41"/>
      <c r="F129" s="235" t="s">
        <v>2447</v>
      </c>
      <c r="G129" s="41"/>
      <c r="H129" s="41"/>
      <c r="I129" s="236"/>
      <c r="J129" s="41"/>
      <c r="K129" s="41"/>
      <c r="L129" s="45"/>
      <c r="M129" s="237"/>
      <c r="N129" s="23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137</v>
      </c>
      <c r="AU129" s="18" t="s">
        <v>82</v>
      </c>
    </row>
    <row r="130" spans="1:63" s="12" customFormat="1" ht="22.8" customHeight="1">
      <c r="A130" s="12"/>
      <c r="B130" s="204"/>
      <c r="C130" s="205"/>
      <c r="D130" s="206" t="s">
        <v>72</v>
      </c>
      <c r="E130" s="218" t="s">
        <v>2448</v>
      </c>
      <c r="F130" s="218" t="s">
        <v>2449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SUM(P131:P292)</f>
        <v>0</v>
      </c>
      <c r="Q130" s="212"/>
      <c r="R130" s="213">
        <f>SUM(R131:R292)</f>
        <v>0</v>
      </c>
      <c r="S130" s="212"/>
      <c r="T130" s="214">
        <f>SUM(T131:T292)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82</v>
      </c>
      <c r="AT130" s="216" t="s">
        <v>72</v>
      </c>
      <c r="AU130" s="216" t="s">
        <v>80</v>
      </c>
      <c r="AY130" s="215" t="s">
        <v>129</v>
      </c>
      <c r="BK130" s="217">
        <f>SUM(BK131:BK292)</f>
        <v>0</v>
      </c>
    </row>
    <row r="131" spans="1:65" s="2" customFormat="1" ht="44.25" customHeight="1">
      <c r="A131" s="39"/>
      <c r="B131" s="40"/>
      <c r="C131" s="220" t="s">
        <v>128</v>
      </c>
      <c r="D131" s="220" t="s">
        <v>132</v>
      </c>
      <c r="E131" s="221" t="s">
        <v>2450</v>
      </c>
      <c r="F131" s="222" t="s">
        <v>2451</v>
      </c>
      <c r="G131" s="223" t="s">
        <v>230</v>
      </c>
      <c r="H131" s="224">
        <v>90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248</v>
      </c>
      <c r="AT131" s="232" t="s">
        <v>132</v>
      </c>
      <c r="AU131" s="232" t="s">
        <v>82</v>
      </c>
      <c r="AY131" s="18" t="s">
        <v>129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80</v>
      </c>
      <c r="BK131" s="233">
        <f>ROUND(I131*H131,2)</f>
        <v>0</v>
      </c>
      <c r="BL131" s="18" t="s">
        <v>248</v>
      </c>
      <c r="BM131" s="232" t="s">
        <v>152</v>
      </c>
    </row>
    <row r="132" spans="1:47" s="2" customFormat="1" ht="12">
      <c r="A132" s="39"/>
      <c r="B132" s="40"/>
      <c r="C132" s="41"/>
      <c r="D132" s="234" t="s">
        <v>137</v>
      </c>
      <c r="E132" s="41"/>
      <c r="F132" s="235" t="s">
        <v>2451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137</v>
      </c>
      <c r="AU132" s="18" t="s">
        <v>82</v>
      </c>
    </row>
    <row r="133" spans="1:65" s="2" customFormat="1" ht="21.75" customHeight="1">
      <c r="A133" s="39"/>
      <c r="B133" s="40"/>
      <c r="C133" s="275" t="s">
        <v>144</v>
      </c>
      <c r="D133" s="275" t="s">
        <v>293</v>
      </c>
      <c r="E133" s="276" t="s">
        <v>2452</v>
      </c>
      <c r="F133" s="277" t="s">
        <v>2453</v>
      </c>
      <c r="G133" s="278" t="s">
        <v>230</v>
      </c>
      <c r="H133" s="279">
        <v>47</v>
      </c>
      <c r="I133" s="280"/>
      <c r="J133" s="281">
        <f>ROUND(I133*H133,2)</f>
        <v>0</v>
      </c>
      <c r="K133" s="282"/>
      <c r="L133" s="283"/>
      <c r="M133" s="284" t="s">
        <v>1</v>
      </c>
      <c r="N133" s="285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291</v>
      </c>
      <c r="AT133" s="232" t="s">
        <v>293</v>
      </c>
      <c r="AU133" s="232" t="s">
        <v>82</v>
      </c>
      <c r="AY133" s="18" t="s">
        <v>129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80</v>
      </c>
      <c r="BK133" s="233">
        <f>ROUND(I133*H133,2)</f>
        <v>0</v>
      </c>
      <c r="BL133" s="18" t="s">
        <v>248</v>
      </c>
      <c r="BM133" s="232" t="s">
        <v>157</v>
      </c>
    </row>
    <row r="134" spans="1:47" s="2" customFormat="1" ht="12">
      <c r="A134" s="39"/>
      <c r="B134" s="40"/>
      <c r="C134" s="41"/>
      <c r="D134" s="234" t="s">
        <v>137</v>
      </c>
      <c r="E134" s="41"/>
      <c r="F134" s="235" t="s">
        <v>2453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137</v>
      </c>
      <c r="AU134" s="18" t="s">
        <v>82</v>
      </c>
    </row>
    <row r="135" spans="1:65" s="2" customFormat="1" ht="21.75" customHeight="1">
      <c r="A135" s="39"/>
      <c r="B135" s="40"/>
      <c r="C135" s="275" t="s">
        <v>158</v>
      </c>
      <c r="D135" s="275" t="s">
        <v>293</v>
      </c>
      <c r="E135" s="276" t="s">
        <v>2454</v>
      </c>
      <c r="F135" s="277" t="s">
        <v>2455</v>
      </c>
      <c r="G135" s="278" t="s">
        <v>230</v>
      </c>
      <c r="H135" s="279">
        <v>47</v>
      </c>
      <c r="I135" s="280"/>
      <c r="J135" s="281">
        <f>ROUND(I135*H135,2)</f>
        <v>0</v>
      </c>
      <c r="K135" s="282"/>
      <c r="L135" s="283"/>
      <c r="M135" s="284" t="s">
        <v>1</v>
      </c>
      <c r="N135" s="285" t="s">
        <v>38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291</v>
      </c>
      <c r="AT135" s="232" t="s">
        <v>293</v>
      </c>
      <c r="AU135" s="232" t="s">
        <v>82</v>
      </c>
      <c r="AY135" s="18" t="s">
        <v>129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80</v>
      </c>
      <c r="BK135" s="233">
        <f>ROUND(I135*H135,2)</f>
        <v>0</v>
      </c>
      <c r="BL135" s="18" t="s">
        <v>248</v>
      </c>
      <c r="BM135" s="232" t="s">
        <v>161</v>
      </c>
    </row>
    <row r="136" spans="1:47" s="2" customFormat="1" ht="12">
      <c r="A136" s="39"/>
      <c r="B136" s="40"/>
      <c r="C136" s="41"/>
      <c r="D136" s="234" t="s">
        <v>137</v>
      </c>
      <c r="E136" s="41"/>
      <c r="F136" s="235" t="s">
        <v>2455</v>
      </c>
      <c r="G136" s="41"/>
      <c r="H136" s="41"/>
      <c r="I136" s="236"/>
      <c r="J136" s="41"/>
      <c r="K136" s="41"/>
      <c r="L136" s="45"/>
      <c r="M136" s="237"/>
      <c r="N136" s="238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137</v>
      </c>
      <c r="AU136" s="18" t="s">
        <v>82</v>
      </c>
    </row>
    <row r="137" spans="1:65" s="2" customFormat="1" ht="44.25" customHeight="1">
      <c r="A137" s="39"/>
      <c r="B137" s="40"/>
      <c r="C137" s="220" t="s">
        <v>147</v>
      </c>
      <c r="D137" s="220" t="s">
        <v>132</v>
      </c>
      <c r="E137" s="221" t="s">
        <v>2456</v>
      </c>
      <c r="F137" s="222" t="s">
        <v>2457</v>
      </c>
      <c r="G137" s="223" t="s">
        <v>247</v>
      </c>
      <c r="H137" s="224">
        <v>101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38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248</v>
      </c>
      <c r="AT137" s="232" t="s">
        <v>132</v>
      </c>
      <c r="AU137" s="232" t="s">
        <v>82</v>
      </c>
      <c r="AY137" s="18" t="s">
        <v>129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80</v>
      </c>
      <c r="BK137" s="233">
        <f>ROUND(I137*H137,2)</f>
        <v>0</v>
      </c>
      <c r="BL137" s="18" t="s">
        <v>248</v>
      </c>
      <c r="BM137" s="232" t="s">
        <v>248</v>
      </c>
    </row>
    <row r="138" spans="1:47" s="2" customFormat="1" ht="12">
      <c r="A138" s="39"/>
      <c r="B138" s="40"/>
      <c r="C138" s="41"/>
      <c r="D138" s="234" t="s">
        <v>137</v>
      </c>
      <c r="E138" s="41"/>
      <c r="F138" s="235" t="s">
        <v>2457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137</v>
      </c>
      <c r="AU138" s="18" t="s">
        <v>82</v>
      </c>
    </row>
    <row r="139" spans="1:65" s="2" customFormat="1" ht="21.75" customHeight="1">
      <c r="A139" s="39"/>
      <c r="B139" s="40"/>
      <c r="C139" s="275" t="s">
        <v>251</v>
      </c>
      <c r="D139" s="275" t="s">
        <v>293</v>
      </c>
      <c r="E139" s="276" t="s">
        <v>2458</v>
      </c>
      <c r="F139" s="277" t="s">
        <v>2459</v>
      </c>
      <c r="G139" s="278" t="s">
        <v>247</v>
      </c>
      <c r="H139" s="279">
        <v>83</v>
      </c>
      <c r="I139" s="280"/>
      <c r="J139" s="281">
        <f>ROUND(I139*H139,2)</f>
        <v>0</v>
      </c>
      <c r="K139" s="282"/>
      <c r="L139" s="283"/>
      <c r="M139" s="284" t="s">
        <v>1</v>
      </c>
      <c r="N139" s="285" t="s">
        <v>38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291</v>
      </c>
      <c r="AT139" s="232" t="s">
        <v>293</v>
      </c>
      <c r="AU139" s="232" t="s">
        <v>82</v>
      </c>
      <c r="AY139" s="18" t="s">
        <v>129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80</v>
      </c>
      <c r="BK139" s="233">
        <f>ROUND(I139*H139,2)</f>
        <v>0</v>
      </c>
      <c r="BL139" s="18" t="s">
        <v>248</v>
      </c>
      <c r="BM139" s="232" t="s">
        <v>254</v>
      </c>
    </row>
    <row r="140" spans="1:47" s="2" customFormat="1" ht="12">
      <c r="A140" s="39"/>
      <c r="B140" s="40"/>
      <c r="C140" s="41"/>
      <c r="D140" s="234" t="s">
        <v>137</v>
      </c>
      <c r="E140" s="41"/>
      <c r="F140" s="235" t="s">
        <v>2459</v>
      </c>
      <c r="G140" s="41"/>
      <c r="H140" s="41"/>
      <c r="I140" s="236"/>
      <c r="J140" s="41"/>
      <c r="K140" s="41"/>
      <c r="L140" s="45"/>
      <c r="M140" s="237"/>
      <c r="N140" s="23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137</v>
      </c>
      <c r="AU140" s="18" t="s">
        <v>82</v>
      </c>
    </row>
    <row r="141" spans="1:65" s="2" customFormat="1" ht="16.5" customHeight="1">
      <c r="A141" s="39"/>
      <c r="B141" s="40"/>
      <c r="C141" s="275" t="s">
        <v>152</v>
      </c>
      <c r="D141" s="275" t="s">
        <v>293</v>
      </c>
      <c r="E141" s="276" t="s">
        <v>2460</v>
      </c>
      <c r="F141" s="277" t="s">
        <v>2461</v>
      </c>
      <c r="G141" s="278" t="s">
        <v>247</v>
      </c>
      <c r="H141" s="279">
        <v>16</v>
      </c>
      <c r="I141" s="280"/>
      <c r="J141" s="281">
        <f>ROUND(I141*H141,2)</f>
        <v>0</v>
      </c>
      <c r="K141" s="282"/>
      <c r="L141" s="283"/>
      <c r="M141" s="284" t="s">
        <v>1</v>
      </c>
      <c r="N141" s="285" t="s">
        <v>38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291</v>
      </c>
      <c r="AT141" s="232" t="s">
        <v>293</v>
      </c>
      <c r="AU141" s="232" t="s">
        <v>82</v>
      </c>
      <c r="AY141" s="18" t="s">
        <v>129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80</v>
      </c>
      <c r="BK141" s="233">
        <f>ROUND(I141*H141,2)</f>
        <v>0</v>
      </c>
      <c r="BL141" s="18" t="s">
        <v>248</v>
      </c>
      <c r="BM141" s="232" t="s">
        <v>257</v>
      </c>
    </row>
    <row r="142" spans="1:47" s="2" customFormat="1" ht="12">
      <c r="A142" s="39"/>
      <c r="B142" s="40"/>
      <c r="C142" s="41"/>
      <c r="D142" s="234" t="s">
        <v>137</v>
      </c>
      <c r="E142" s="41"/>
      <c r="F142" s="235" t="s">
        <v>2461</v>
      </c>
      <c r="G142" s="41"/>
      <c r="H142" s="41"/>
      <c r="I142" s="236"/>
      <c r="J142" s="41"/>
      <c r="K142" s="41"/>
      <c r="L142" s="45"/>
      <c r="M142" s="237"/>
      <c r="N142" s="23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137</v>
      </c>
      <c r="AU142" s="18" t="s">
        <v>82</v>
      </c>
    </row>
    <row r="143" spans="1:65" s="2" customFormat="1" ht="24.15" customHeight="1">
      <c r="A143" s="39"/>
      <c r="B143" s="40"/>
      <c r="C143" s="220" t="s">
        <v>260</v>
      </c>
      <c r="D143" s="220" t="s">
        <v>132</v>
      </c>
      <c r="E143" s="221" t="s">
        <v>2462</v>
      </c>
      <c r="F143" s="222" t="s">
        <v>2463</v>
      </c>
      <c r="G143" s="223" t="s">
        <v>247</v>
      </c>
      <c r="H143" s="224">
        <v>4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38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248</v>
      </c>
      <c r="AT143" s="232" t="s">
        <v>132</v>
      </c>
      <c r="AU143" s="232" t="s">
        <v>82</v>
      </c>
      <c r="AY143" s="18" t="s">
        <v>129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80</v>
      </c>
      <c r="BK143" s="233">
        <f>ROUND(I143*H143,2)</f>
        <v>0</v>
      </c>
      <c r="BL143" s="18" t="s">
        <v>248</v>
      </c>
      <c r="BM143" s="232" t="s">
        <v>263</v>
      </c>
    </row>
    <row r="144" spans="1:47" s="2" customFormat="1" ht="12">
      <c r="A144" s="39"/>
      <c r="B144" s="40"/>
      <c r="C144" s="41"/>
      <c r="D144" s="234" t="s">
        <v>137</v>
      </c>
      <c r="E144" s="41"/>
      <c r="F144" s="235" t="s">
        <v>2463</v>
      </c>
      <c r="G144" s="41"/>
      <c r="H144" s="41"/>
      <c r="I144" s="236"/>
      <c r="J144" s="41"/>
      <c r="K144" s="41"/>
      <c r="L144" s="45"/>
      <c r="M144" s="237"/>
      <c r="N144" s="23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137</v>
      </c>
      <c r="AU144" s="18" t="s">
        <v>82</v>
      </c>
    </row>
    <row r="145" spans="1:65" s="2" customFormat="1" ht="24.15" customHeight="1">
      <c r="A145" s="39"/>
      <c r="B145" s="40"/>
      <c r="C145" s="220" t="s">
        <v>157</v>
      </c>
      <c r="D145" s="220" t="s">
        <v>132</v>
      </c>
      <c r="E145" s="221" t="s">
        <v>2464</v>
      </c>
      <c r="F145" s="222" t="s">
        <v>2465</v>
      </c>
      <c r="G145" s="223" t="s">
        <v>247</v>
      </c>
      <c r="H145" s="224">
        <v>2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38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248</v>
      </c>
      <c r="AT145" s="232" t="s">
        <v>132</v>
      </c>
      <c r="AU145" s="232" t="s">
        <v>82</v>
      </c>
      <c r="AY145" s="18" t="s">
        <v>129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80</v>
      </c>
      <c r="BK145" s="233">
        <f>ROUND(I145*H145,2)</f>
        <v>0</v>
      </c>
      <c r="BL145" s="18" t="s">
        <v>248</v>
      </c>
      <c r="BM145" s="232" t="s">
        <v>271</v>
      </c>
    </row>
    <row r="146" spans="1:47" s="2" customFormat="1" ht="12">
      <c r="A146" s="39"/>
      <c r="B146" s="40"/>
      <c r="C146" s="41"/>
      <c r="D146" s="234" t="s">
        <v>137</v>
      </c>
      <c r="E146" s="41"/>
      <c r="F146" s="235" t="s">
        <v>2465</v>
      </c>
      <c r="G146" s="41"/>
      <c r="H146" s="41"/>
      <c r="I146" s="236"/>
      <c r="J146" s="41"/>
      <c r="K146" s="41"/>
      <c r="L146" s="45"/>
      <c r="M146" s="237"/>
      <c r="N146" s="23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137</v>
      </c>
      <c r="AU146" s="18" t="s">
        <v>82</v>
      </c>
    </row>
    <row r="147" spans="1:65" s="2" customFormat="1" ht="24.15" customHeight="1">
      <c r="A147" s="39"/>
      <c r="B147" s="40"/>
      <c r="C147" s="220" t="s">
        <v>408</v>
      </c>
      <c r="D147" s="220" t="s">
        <v>132</v>
      </c>
      <c r="E147" s="221" t="s">
        <v>2466</v>
      </c>
      <c r="F147" s="222" t="s">
        <v>2467</v>
      </c>
      <c r="G147" s="223" t="s">
        <v>247</v>
      </c>
      <c r="H147" s="224">
        <v>1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38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248</v>
      </c>
      <c r="AT147" s="232" t="s">
        <v>132</v>
      </c>
      <c r="AU147" s="232" t="s">
        <v>82</v>
      </c>
      <c r="AY147" s="18" t="s">
        <v>129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80</v>
      </c>
      <c r="BK147" s="233">
        <f>ROUND(I147*H147,2)</f>
        <v>0</v>
      </c>
      <c r="BL147" s="18" t="s">
        <v>248</v>
      </c>
      <c r="BM147" s="232" t="s">
        <v>279</v>
      </c>
    </row>
    <row r="148" spans="1:47" s="2" customFormat="1" ht="12">
      <c r="A148" s="39"/>
      <c r="B148" s="40"/>
      <c r="C148" s="41"/>
      <c r="D148" s="234" t="s">
        <v>137</v>
      </c>
      <c r="E148" s="41"/>
      <c r="F148" s="235" t="s">
        <v>2467</v>
      </c>
      <c r="G148" s="41"/>
      <c r="H148" s="41"/>
      <c r="I148" s="236"/>
      <c r="J148" s="41"/>
      <c r="K148" s="41"/>
      <c r="L148" s="45"/>
      <c r="M148" s="237"/>
      <c r="N148" s="23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137</v>
      </c>
      <c r="AU148" s="18" t="s">
        <v>82</v>
      </c>
    </row>
    <row r="149" spans="1:65" s="2" customFormat="1" ht="44.25" customHeight="1">
      <c r="A149" s="39"/>
      <c r="B149" s="40"/>
      <c r="C149" s="220" t="s">
        <v>161</v>
      </c>
      <c r="D149" s="220" t="s">
        <v>132</v>
      </c>
      <c r="E149" s="221" t="s">
        <v>2468</v>
      </c>
      <c r="F149" s="222" t="s">
        <v>2469</v>
      </c>
      <c r="G149" s="223" t="s">
        <v>230</v>
      </c>
      <c r="H149" s="224">
        <v>48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248</v>
      </c>
      <c r="AT149" s="232" t="s">
        <v>132</v>
      </c>
      <c r="AU149" s="232" t="s">
        <v>82</v>
      </c>
      <c r="AY149" s="18" t="s">
        <v>129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80</v>
      </c>
      <c r="BK149" s="233">
        <f>ROUND(I149*H149,2)</f>
        <v>0</v>
      </c>
      <c r="BL149" s="18" t="s">
        <v>248</v>
      </c>
      <c r="BM149" s="232" t="s">
        <v>284</v>
      </c>
    </row>
    <row r="150" spans="1:47" s="2" customFormat="1" ht="12">
      <c r="A150" s="39"/>
      <c r="B150" s="40"/>
      <c r="C150" s="41"/>
      <c r="D150" s="234" t="s">
        <v>137</v>
      </c>
      <c r="E150" s="41"/>
      <c r="F150" s="235" t="s">
        <v>2469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137</v>
      </c>
      <c r="AU150" s="18" t="s">
        <v>82</v>
      </c>
    </row>
    <row r="151" spans="1:65" s="2" customFormat="1" ht="24.15" customHeight="1">
      <c r="A151" s="39"/>
      <c r="B151" s="40"/>
      <c r="C151" s="275" t="s">
        <v>8</v>
      </c>
      <c r="D151" s="275" t="s">
        <v>293</v>
      </c>
      <c r="E151" s="276" t="s">
        <v>2470</v>
      </c>
      <c r="F151" s="277" t="s">
        <v>2471</v>
      </c>
      <c r="G151" s="278" t="s">
        <v>230</v>
      </c>
      <c r="H151" s="279">
        <v>24</v>
      </c>
      <c r="I151" s="280"/>
      <c r="J151" s="281">
        <f>ROUND(I151*H151,2)</f>
        <v>0</v>
      </c>
      <c r="K151" s="282"/>
      <c r="L151" s="283"/>
      <c r="M151" s="284" t="s">
        <v>1</v>
      </c>
      <c r="N151" s="285" t="s">
        <v>38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291</v>
      </c>
      <c r="AT151" s="232" t="s">
        <v>293</v>
      </c>
      <c r="AU151" s="232" t="s">
        <v>82</v>
      </c>
      <c r="AY151" s="18" t="s">
        <v>129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80</v>
      </c>
      <c r="BK151" s="233">
        <f>ROUND(I151*H151,2)</f>
        <v>0</v>
      </c>
      <c r="BL151" s="18" t="s">
        <v>248</v>
      </c>
      <c r="BM151" s="232" t="s">
        <v>288</v>
      </c>
    </row>
    <row r="152" spans="1:47" s="2" customFormat="1" ht="12">
      <c r="A152" s="39"/>
      <c r="B152" s="40"/>
      <c r="C152" s="41"/>
      <c r="D152" s="234" t="s">
        <v>137</v>
      </c>
      <c r="E152" s="41"/>
      <c r="F152" s="235" t="s">
        <v>2471</v>
      </c>
      <c r="G152" s="41"/>
      <c r="H152" s="41"/>
      <c r="I152" s="236"/>
      <c r="J152" s="41"/>
      <c r="K152" s="41"/>
      <c r="L152" s="45"/>
      <c r="M152" s="237"/>
      <c r="N152" s="23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137</v>
      </c>
      <c r="AU152" s="18" t="s">
        <v>82</v>
      </c>
    </row>
    <row r="153" spans="1:65" s="2" customFormat="1" ht="24.15" customHeight="1">
      <c r="A153" s="39"/>
      <c r="B153" s="40"/>
      <c r="C153" s="275" t="s">
        <v>248</v>
      </c>
      <c r="D153" s="275" t="s">
        <v>293</v>
      </c>
      <c r="E153" s="276" t="s">
        <v>2472</v>
      </c>
      <c r="F153" s="277" t="s">
        <v>2473</v>
      </c>
      <c r="G153" s="278" t="s">
        <v>230</v>
      </c>
      <c r="H153" s="279">
        <v>24</v>
      </c>
      <c r="I153" s="280"/>
      <c r="J153" s="281">
        <f>ROUND(I153*H153,2)</f>
        <v>0</v>
      </c>
      <c r="K153" s="282"/>
      <c r="L153" s="283"/>
      <c r="M153" s="284" t="s">
        <v>1</v>
      </c>
      <c r="N153" s="285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291</v>
      </c>
      <c r="AT153" s="232" t="s">
        <v>293</v>
      </c>
      <c r="AU153" s="232" t="s">
        <v>82</v>
      </c>
      <c r="AY153" s="18" t="s">
        <v>129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80</v>
      </c>
      <c r="BK153" s="233">
        <f>ROUND(I153*H153,2)</f>
        <v>0</v>
      </c>
      <c r="BL153" s="18" t="s">
        <v>248</v>
      </c>
      <c r="BM153" s="232" t="s">
        <v>291</v>
      </c>
    </row>
    <row r="154" spans="1:47" s="2" customFormat="1" ht="12">
      <c r="A154" s="39"/>
      <c r="B154" s="40"/>
      <c r="C154" s="41"/>
      <c r="D154" s="234" t="s">
        <v>137</v>
      </c>
      <c r="E154" s="41"/>
      <c r="F154" s="235" t="s">
        <v>2473</v>
      </c>
      <c r="G154" s="41"/>
      <c r="H154" s="41"/>
      <c r="I154" s="236"/>
      <c r="J154" s="41"/>
      <c r="K154" s="41"/>
      <c r="L154" s="45"/>
      <c r="M154" s="237"/>
      <c r="N154" s="23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137</v>
      </c>
      <c r="AU154" s="18" t="s">
        <v>82</v>
      </c>
    </row>
    <row r="155" spans="1:65" s="2" customFormat="1" ht="44.25" customHeight="1">
      <c r="A155" s="39"/>
      <c r="B155" s="40"/>
      <c r="C155" s="220" t="s">
        <v>463</v>
      </c>
      <c r="D155" s="220" t="s">
        <v>132</v>
      </c>
      <c r="E155" s="221" t="s">
        <v>2474</v>
      </c>
      <c r="F155" s="222" t="s">
        <v>2475</v>
      </c>
      <c r="G155" s="223" t="s">
        <v>230</v>
      </c>
      <c r="H155" s="224">
        <v>68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38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248</v>
      </c>
      <c r="AT155" s="232" t="s">
        <v>132</v>
      </c>
      <c r="AU155" s="232" t="s">
        <v>82</v>
      </c>
      <c r="AY155" s="18" t="s">
        <v>129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80</v>
      </c>
      <c r="BK155" s="233">
        <f>ROUND(I155*H155,2)</f>
        <v>0</v>
      </c>
      <c r="BL155" s="18" t="s">
        <v>248</v>
      </c>
      <c r="BM155" s="232" t="s">
        <v>297</v>
      </c>
    </row>
    <row r="156" spans="1:47" s="2" customFormat="1" ht="12">
      <c r="A156" s="39"/>
      <c r="B156" s="40"/>
      <c r="C156" s="41"/>
      <c r="D156" s="234" t="s">
        <v>137</v>
      </c>
      <c r="E156" s="41"/>
      <c r="F156" s="235" t="s">
        <v>2475</v>
      </c>
      <c r="G156" s="41"/>
      <c r="H156" s="41"/>
      <c r="I156" s="236"/>
      <c r="J156" s="41"/>
      <c r="K156" s="41"/>
      <c r="L156" s="45"/>
      <c r="M156" s="237"/>
      <c r="N156" s="238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137</v>
      </c>
      <c r="AU156" s="18" t="s">
        <v>82</v>
      </c>
    </row>
    <row r="157" spans="1:65" s="2" customFormat="1" ht="24.15" customHeight="1">
      <c r="A157" s="39"/>
      <c r="B157" s="40"/>
      <c r="C157" s="275" t="s">
        <v>254</v>
      </c>
      <c r="D157" s="275" t="s">
        <v>293</v>
      </c>
      <c r="E157" s="276" t="s">
        <v>2476</v>
      </c>
      <c r="F157" s="277" t="s">
        <v>2477</v>
      </c>
      <c r="G157" s="278" t="s">
        <v>230</v>
      </c>
      <c r="H157" s="279">
        <v>68</v>
      </c>
      <c r="I157" s="280"/>
      <c r="J157" s="281">
        <f>ROUND(I157*H157,2)</f>
        <v>0</v>
      </c>
      <c r="K157" s="282"/>
      <c r="L157" s="283"/>
      <c r="M157" s="284" t="s">
        <v>1</v>
      </c>
      <c r="N157" s="285" t="s">
        <v>38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291</v>
      </c>
      <c r="AT157" s="232" t="s">
        <v>293</v>
      </c>
      <c r="AU157" s="232" t="s">
        <v>82</v>
      </c>
      <c r="AY157" s="18" t="s">
        <v>129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80</v>
      </c>
      <c r="BK157" s="233">
        <f>ROUND(I157*H157,2)</f>
        <v>0</v>
      </c>
      <c r="BL157" s="18" t="s">
        <v>248</v>
      </c>
      <c r="BM157" s="232" t="s">
        <v>301</v>
      </c>
    </row>
    <row r="158" spans="1:47" s="2" customFormat="1" ht="12">
      <c r="A158" s="39"/>
      <c r="B158" s="40"/>
      <c r="C158" s="41"/>
      <c r="D158" s="234" t="s">
        <v>137</v>
      </c>
      <c r="E158" s="41"/>
      <c r="F158" s="235" t="s">
        <v>2477</v>
      </c>
      <c r="G158" s="41"/>
      <c r="H158" s="41"/>
      <c r="I158" s="236"/>
      <c r="J158" s="41"/>
      <c r="K158" s="41"/>
      <c r="L158" s="45"/>
      <c r="M158" s="237"/>
      <c r="N158" s="238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137</v>
      </c>
      <c r="AU158" s="18" t="s">
        <v>82</v>
      </c>
    </row>
    <row r="159" spans="1:65" s="2" customFormat="1" ht="44.25" customHeight="1">
      <c r="A159" s="39"/>
      <c r="B159" s="40"/>
      <c r="C159" s="220" t="s">
        <v>474</v>
      </c>
      <c r="D159" s="220" t="s">
        <v>132</v>
      </c>
      <c r="E159" s="221" t="s">
        <v>2478</v>
      </c>
      <c r="F159" s="222" t="s">
        <v>2479</v>
      </c>
      <c r="G159" s="223" t="s">
        <v>230</v>
      </c>
      <c r="H159" s="224">
        <v>2363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38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248</v>
      </c>
      <c r="AT159" s="232" t="s">
        <v>132</v>
      </c>
      <c r="AU159" s="232" t="s">
        <v>82</v>
      </c>
      <c r="AY159" s="18" t="s">
        <v>129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80</v>
      </c>
      <c r="BK159" s="233">
        <f>ROUND(I159*H159,2)</f>
        <v>0</v>
      </c>
      <c r="BL159" s="18" t="s">
        <v>248</v>
      </c>
      <c r="BM159" s="232" t="s">
        <v>305</v>
      </c>
    </row>
    <row r="160" spans="1:47" s="2" customFormat="1" ht="12">
      <c r="A160" s="39"/>
      <c r="B160" s="40"/>
      <c r="C160" s="41"/>
      <c r="D160" s="234" t="s">
        <v>137</v>
      </c>
      <c r="E160" s="41"/>
      <c r="F160" s="235" t="s">
        <v>2479</v>
      </c>
      <c r="G160" s="41"/>
      <c r="H160" s="41"/>
      <c r="I160" s="236"/>
      <c r="J160" s="41"/>
      <c r="K160" s="41"/>
      <c r="L160" s="45"/>
      <c r="M160" s="237"/>
      <c r="N160" s="23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137</v>
      </c>
      <c r="AU160" s="18" t="s">
        <v>82</v>
      </c>
    </row>
    <row r="161" spans="1:65" s="2" customFormat="1" ht="24.15" customHeight="1">
      <c r="A161" s="39"/>
      <c r="B161" s="40"/>
      <c r="C161" s="275" t="s">
        <v>257</v>
      </c>
      <c r="D161" s="275" t="s">
        <v>293</v>
      </c>
      <c r="E161" s="276" t="s">
        <v>2480</v>
      </c>
      <c r="F161" s="277" t="s">
        <v>2481</v>
      </c>
      <c r="G161" s="278" t="s">
        <v>230</v>
      </c>
      <c r="H161" s="279">
        <v>1087</v>
      </c>
      <c r="I161" s="280"/>
      <c r="J161" s="281">
        <f>ROUND(I161*H161,2)</f>
        <v>0</v>
      </c>
      <c r="K161" s="282"/>
      <c r="L161" s="283"/>
      <c r="M161" s="284" t="s">
        <v>1</v>
      </c>
      <c r="N161" s="285" t="s">
        <v>38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291</v>
      </c>
      <c r="AT161" s="232" t="s">
        <v>293</v>
      </c>
      <c r="AU161" s="232" t="s">
        <v>82</v>
      </c>
      <c r="AY161" s="18" t="s">
        <v>129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80</v>
      </c>
      <c r="BK161" s="233">
        <f>ROUND(I161*H161,2)</f>
        <v>0</v>
      </c>
      <c r="BL161" s="18" t="s">
        <v>248</v>
      </c>
      <c r="BM161" s="232" t="s">
        <v>308</v>
      </c>
    </row>
    <row r="162" spans="1:47" s="2" customFormat="1" ht="12">
      <c r="A162" s="39"/>
      <c r="B162" s="40"/>
      <c r="C162" s="41"/>
      <c r="D162" s="234" t="s">
        <v>137</v>
      </c>
      <c r="E162" s="41"/>
      <c r="F162" s="235" t="s">
        <v>2481</v>
      </c>
      <c r="G162" s="41"/>
      <c r="H162" s="41"/>
      <c r="I162" s="236"/>
      <c r="J162" s="41"/>
      <c r="K162" s="41"/>
      <c r="L162" s="45"/>
      <c r="M162" s="237"/>
      <c r="N162" s="238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137</v>
      </c>
      <c r="AU162" s="18" t="s">
        <v>82</v>
      </c>
    </row>
    <row r="163" spans="1:65" s="2" customFormat="1" ht="24.15" customHeight="1">
      <c r="A163" s="39"/>
      <c r="B163" s="40"/>
      <c r="C163" s="275" t="s">
        <v>7</v>
      </c>
      <c r="D163" s="275" t="s">
        <v>293</v>
      </c>
      <c r="E163" s="276" t="s">
        <v>2482</v>
      </c>
      <c r="F163" s="277" t="s">
        <v>2483</v>
      </c>
      <c r="G163" s="278" t="s">
        <v>230</v>
      </c>
      <c r="H163" s="279">
        <v>1276</v>
      </c>
      <c r="I163" s="280"/>
      <c r="J163" s="281">
        <f>ROUND(I163*H163,2)</f>
        <v>0</v>
      </c>
      <c r="K163" s="282"/>
      <c r="L163" s="283"/>
      <c r="M163" s="284" t="s">
        <v>1</v>
      </c>
      <c r="N163" s="285" t="s">
        <v>38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291</v>
      </c>
      <c r="AT163" s="232" t="s">
        <v>293</v>
      </c>
      <c r="AU163" s="232" t="s">
        <v>82</v>
      </c>
      <c r="AY163" s="18" t="s">
        <v>129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80</v>
      </c>
      <c r="BK163" s="233">
        <f>ROUND(I163*H163,2)</f>
        <v>0</v>
      </c>
      <c r="BL163" s="18" t="s">
        <v>248</v>
      </c>
      <c r="BM163" s="232" t="s">
        <v>312</v>
      </c>
    </row>
    <row r="164" spans="1:47" s="2" customFormat="1" ht="12">
      <c r="A164" s="39"/>
      <c r="B164" s="40"/>
      <c r="C164" s="41"/>
      <c r="D164" s="234" t="s">
        <v>137</v>
      </c>
      <c r="E164" s="41"/>
      <c r="F164" s="235" t="s">
        <v>2483</v>
      </c>
      <c r="G164" s="41"/>
      <c r="H164" s="41"/>
      <c r="I164" s="236"/>
      <c r="J164" s="41"/>
      <c r="K164" s="41"/>
      <c r="L164" s="45"/>
      <c r="M164" s="237"/>
      <c r="N164" s="23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137</v>
      </c>
      <c r="AU164" s="18" t="s">
        <v>82</v>
      </c>
    </row>
    <row r="165" spans="1:65" s="2" customFormat="1" ht="16.5" customHeight="1">
      <c r="A165" s="39"/>
      <c r="B165" s="40"/>
      <c r="C165" s="220" t="s">
        <v>263</v>
      </c>
      <c r="D165" s="220" t="s">
        <v>132</v>
      </c>
      <c r="E165" s="221" t="s">
        <v>2484</v>
      </c>
      <c r="F165" s="222" t="s">
        <v>2485</v>
      </c>
      <c r="G165" s="223" t="s">
        <v>230</v>
      </c>
      <c r="H165" s="224">
        <v>18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38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248</v>
      </c>
      <c r="AT165" s="232" t="s">
        <v>132</v>
      </c>
      <c r="AU165" s="232" t="s">
        <v>82</v>
      </c>
      <c r="AY165" s="18" t="s">
        <v>129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80</v>
      </c>
      <c r="BK165" s="233">
        <f>ROUND(I165*H165,2)</f>
        <v>0</v>
      </c>
      <c r="BL165" s="18" t="s">
        <v>248</v>
      </c>
      <c r="BM165" s="232" t="s">
        <v>315</v>
      </c>
    </row>
    <row r="166" spans="1:47" s="2" customFormat="1" ht="12">
      <c r="A166" s="39"/>
      <c r="B166" s="40"/>
      <c r="C166" s="41"/>
      <c r="D166" s="234" t="s">
        <v>137</v>
      </c>
      <c r="E166" s="41"/>
      <c r="F166" s="235" t="s">
        <v>2485</v>
      </c>
      <c r="G166" s="41"/>
      <c r="H166" s="41"/>
      <c r="I166" s="236"/>
      <c r="J166" s="41"/>
      <c r="K166" s="41"/>
      <c r="L166" s="45"/>
      <c r="M166" s="237"/>
      <c r="N166" s="23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137</v>
      </c>
      <c r="AU166" s="18" t="s">
        <v>82</v>
      </c>
    </row>
    <row r="167" spans="1:65" s="2" customFormat="1" ht="16.5" customHeight="1">
      <c r="A167" s="39"/>
      <c r="B167" s="40"/>
      <c r="C167" s="220" t="s">
        <v>525</v>
      </c>
      <c r="D167" s="220" t="s">
        <v>132</v>
      </c>
      <c r="E167" s="221" t="s">
        <v>2486</v>
      </c>
      <c r="F167" s="222" t="s">
        <v>2487</v>
      </c>
      <c r="G167" s="223" t="s">
        <v>230</v>
      </c>
      <c r="H167" s="224">
        <v>17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38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248</v>
      </c>
      <c r="AT167" s="232" t="s">
        <v>132</v>
      </c>
      <c r="AU167" s="232" t="s">
        <v>82</v>
      </c>
      <c r="AY167" s="18" t="s">
        <v>129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80</v>
      </c>
      <c r="BK167" s="233">
        <f>ROUND(I167*H167,2)</f>
        <v>0</v>
      </c>
      <c r="BL167" s="18" t="s">
        <v>248</v>
      </c>
      <c r="BM167" s="232" t="s">
        <v>319</v>
      </c>
    </row>
    <row r="168" spans="1:47" s="2" customFormat="1" ht="12">
      <c r="A168" s="39"/>
      <c r="B168" s="40"/>
      <c r="C168" s="41"/>
      <c r="D168" s="234" t="s">
        <v>137</v>
      </c>
      <c r="E168" s="41"/>
      <c r="F168" s="235" t="s">
        <v>2487</v>
      </c>
      <c r="G168" s="41"/>
      <c r="H168" s="41"/>
      <c r="I168" s="236"/>
      <c r="J168" s="41"/>
      <c r="K168" s="41"/>
      <c r="L168" s="45"/>
      <c r="M168" s="237"/>
      <c r="N168" s="23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137</v>
      </c>
      <c r="AU168" s="18" t="s">
        <v>82</v>
      </c>
    </row>
    <row r="169" spans="1:65" s="2" customFormat="1" ht="16.5" customHeight="1">
      <c r="A169" s="39"/>
      <c r="B169" s="40"/>
      <c r="C169" s="220" t="s">
        <v>271</v>
      </c>
      <c r="D169" s="220" t="s">
        <v>132</v>
      </c>
      <c r="E169" s="221" t="s">
        <v>2488</v>
      </c>
      <c r="F169" s="222" t="s">
        <v>2489</v>
      </c>
      <c r="G169" s="223" t="s">
        <v>247</v>
      </c>
      <c r="H169" s="224">
        <v>81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38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248</v>
      </c>
      <c r="AT169" s="232" t="s">
        <v>132</v>
      </c>
      <c r="AU169" s="232" t="s">
        <v>82</v>
      </c>
      <c r="AY169" s="18" t="s">
        <v>129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80</v>
      </c>
      <c r="BK169" s="233">
        <f>ROUND(I169*H169,2)</f>
        <v>0</v>
      </c>
      <c r="BL169" s="18" t="s">
        <v>248</v>
      </c>
      <c r="BM169" s="232" t="s">
        <v>322</v>
      </c>
    </row>
    <row r="170" spans="1:47" s="2" customFormat="1" ht="12">
      <c r="A170" s="39"/>
      <c r="B170" s="40"/>
      <c r="C170" s="41"/>
      <c r="D170" s="234" t="s">
        <v>137</v>
      </c>
      <c r="E170" s="41"/>
      <c r="F170" s="235" t="s">
        <v>2489</v>
      </c>
      <c r="G170" s="41"/>
      <c r="H170" s="41"/>
      <c r="I170" s="236"/>
      <c r="J170" s="41"/>
      <c r="K170" s="41"/>
      <c r="L170" s="45"/>
      <c r="M170" s="237"/>
      <c r="N170" s="23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137</v>
      </c>
      <c r="AU170" s="18" t="s">
        <v>82</v>
      </c>
    </row>
    <row r="171" spans="1:65" s="2" customFormat="1" ht="16.5" customHeight="1">
      <c r="A171" s="39"/>
      <c r="B171" s="40"/>
      <c r="C171" s="220" t="s">
        <v>553</v>
      </c>
      <c r="D171" s="220" t="s">
        <v>132</v>
      </c>
      <c r="E171" s="221" t="s">
        <v>2490</v>
      </c>
      <c r="F171" s="222" t="s">
        <v>2491</v>
      </c>
      <c r="G171" s="223" t="s">
        <v>247</v>
      </c>
      <c r="H171" s="224">
        <v>81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38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248</v>
      </c>
      <c r="AT171" s="232" t="s">
        <v>132</v>
      </c>
      <c r="AU171" s="232" t="s">
        <v>82</v>
      </c>
      <c r="AY171" s="18" t="s">
        <v>129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80</v>
      </c>
      <c r="BK171" s="233">
        <f>ROUND(I171*H171,2)</f>
        <v>0</v>
      </c>
      <c r="BL171" s="18" t="s">
        <v>248</v>
      </c>
      <c r="BM171" s="232" t="s">
        <v>326</v>
      </c>
    </row>
    <row r="172" spans="1:47" s="2" customFormat="1" ht="12">
      <c r="A172" s="39"/>
      <c r="B172" s="40"/>
      <c r="C172" s="41"/>
      <c r="D172" s="234" t="s">
        <v>137</v>
      </c>
      <c r="E172" s="41"/>
      <c r="F172" s="235" t="s">
        <v>2491</v>
      </c>
      <c r="G172" s="41"/>
      <c r="H172" s="41"/>
      <c r="I172" s="236"/>
      <c r="J172" s="41"/>
      <c r="K172" s="41"/>
      <c r="L172" s="45"/>
      <c r="M172" s="237"/>
      <c r="N172" s="23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137</v>
      </c>
      <c r="AU172" s="18" t="s">
        <v>82</v>
      </c>
    </row>
    <row r="173" spans="1:65" s="2" customFormat="1" ht="16.5" customHeight="1">
      <c r="A173" s="39"/>
      <c r="B173" s="40"/>
      <c r="C173" s="220" t="s">
        <v>279</v>
      </c>
      <c r="D173" s="220" t="s">
        <v>132</v>
      </c>
      <c r="E173" s="221" t="s">
        <v>2492</v>
      </c>
      <c r="F173" s="222" t="s">
        <v>2493</v>
      </c>
      <c r="G173" s="223" t="s">
        <v>247</v>
      </c>
      <c r="H173" s="224">
        <v>81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38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248</v>
      </c>
      <c r="AT173" s="232" t="s">
        <v>132</v>
      </c>
      <c r="AU173" s="232" t="s">
        <v>82</v>
      </c>
      <c r="AY173" s="18" t="s">
        <v>129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80</v>
      </c>
      <c r="BK173" s="233">
        <f>ROUND(I173*H173,2)</f>
        <v>0</v>
      </c>
      <c r="BL173" s="18" t="s">
        <v>248</v>
      </c>
      <c r="BM173" s="232" t="s">
        <v>329</v>
      </c>
    </row>
    <row r="174" spans="1:47" s="2" customFormat="1" ht="12">
      <c r="A174" s="39"/>
      <c r="B174" s="40"/>
      <c r="C174" s="41"/>
      <c r="D174" s="234" t="s">
        <v>137</v>
      </c>
      <c r="E174" s="41"/>
      <c r="F174" s="235" t="s">
        <v>2493</v>
      </c>
      <c r="G174" s="41"/>
      <c r="H174" s="41"/>
      <c r="I174" s="236"/>
      <c r="J174" s="41"/>
      <c r="K174" s="41"/>
      <c r="L174" s="45"/>
      <c r="M174" s="237"/>
      <c r="N174" s="238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137</v>
      </c>
      <c r="AU174" s="18" t="s">
        <v>82</v>
      </c>
    </row>
    <row r="175" spans="1:65" s="2" customFormat="1" ht="16.5" customHeight="1">
      <c r="A175" s="39"/>
      <c r="B175" s="40"/>
      <c r="C175" s="220" t="s">
        <v>676</v>
      </c>
      <c r="D175" s="220" t="s">
        <v>132</v>
      </c>
      <c r="E175" s="221" t="s">
        <v>2494</v>
      </c>
      <c r="F175" s="222" t="s">
        <v>2495</v>
      </c>
      <c r="G175" s="223" t="s">
        <v>247</v>
      </c>
      <c r="H175" s="224">
        <v>81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38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248</v>
      </c>
      <c r="AT175" s="232" t="s">
        <v>132</v>
      </c>
      <c r="AU175" s="232" t="s">
        <v>82</v>
      </c>
      <c r="AY175" s="18" t="s">
        <v>129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80</v>
      </c>
      <c r="BK175" s="233">
        <f>ROUND(I175*H175,2)</f>
        <v>0</v>
      </c>
      <c r="BL175" s="18" t="s">
        <v>248</v>
      </c>
      <c r="BM175" s="232" t="s">
        <v>333</v>
      </c>
    </row>
    <row r="176" spans="1:47" s="2" customFormat="1" ht="12">
      <c r="A176" s="39"/>
      <c r="B176" s="40"/>
      <c r="C176" s="41"/>
      <c r="D176" s="234" t="s">
        <v>137</v>
      </c>
      <c r="E176" s="41"/>
      <c r="F176" s="235" t="s">
        <v>2495</v>
      </c>
      <c r="G176" s="41"/>
      <c r="H176" s="41"/>
      <c r="I176" s="236"/>
      <c r="J176" s="41"/>
      <c r="K176" s="41"/>
      <c r="L176" s="45"/>
      <c r="M176" s="237"/>
      <c r="N176" s="238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137</v>
      </c>
      <c r="AU176" s="18" t="s">
        <v>82</v>
      </c>
    </row>
    <row r="177" spans="1:65" s="2" customFormat="1" ht="16.5" customHeight="1">
      <c r="A177" s="39"/>
      <c r="B177" s="40"/>
      <c r="C177" s="220" t="s">
        <v>284</v>
      </c>
      <c r="D177" s="220" t="s">
        <v>132</v>
      </c>
      <c r="E177" s="221" t="s">
        <v>2496</v>
      </c>
      <c r="F177" s="222" t="s">
        <v>2497</v>
      </c>
      <c r="G177" s="223" t="s">
        <v>2441</v>
      </c>
      <c r="H177" s="224">
        <v>1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38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248</v>
      </c>
      <c r="AT177" s="232" t="s">
        <v>132</v>
      </c>
      <c r="AU177" s="232" t="s">
        <v>82</v>
      </c>
      <c r="AY177" s="18" t="s">
        <v>129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80</v>
      </c>
      <c r="BK177" s="233">
        <f>ROUND(I177*H177,2)</f>
        <v>0</v>
      </c>
      <c r="BL177" s="18" t="s">
        <v>248</v>
      </c>
      <c r="BM177" s="232" t="s">
        <v>336</v>
      </c>
    </row>
    <row r="178" spans="1:47" s="2" customFormat="1" ht="12">
      <c r="A178" s="39"/>
      <c r="B178" s="40"/>
      <c r="C178" s="41"/>
      <c r="D178" s="234" t="s">
        <v>137</v>
      </c>
      <c r="E178" s="41"/>
      <c r="F178" s="235" t="s">
        <v>2497</v>
      </c>
      <c r="G178" s="41"/>
      <c r="H178" s="41"/>
      <c r="I178" s="236"/>
      <c r="J178" s="41"/>
      <c r="K178" s="41"/>
      <c r="L178" s="45"/>
      <c r="M178" s="237"/>
      <c r="N178" s="238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137</v>
      </c>
      <c r="AU178" s="18" t="s">
        <v>82</v>
      </c>
    </row>
    <row r="179" spans="1:65" s="2" customFormat="1" ht="16.5" customHeight="1">
      <c r="A179" s="39"/>
      <c r="B179" s="40"/>
      <c r="C179" s="220" t="s">
        <v>717</v>
      </c>
      <c r="D179" s="220" t="s">
        <v>132</v>
      </c>
      <c r="E179" s="221" t="s">
        <v>2498</v>
      </c>
      <c r="F179" s="222" t="s">
        <v>2499</v>
      </c>
      <c r="G179" s="223" t="s">
        <v>247</v>
      </c>
      <c r="H179" s="224">
        <v>1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248</v>
      </c>
      <c r="AT179" s="232" t="s">
        <v>132</v>
      </c>
      <c r="AU179" s="232" t="s">
        <v>82</v>
      </c>
      <c r="AY179" s="18" t="s">
        <v>129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80</v>
      </c>
      <c r="BK179" s="233">
        <f>ROUND(I179*H179,2)</f>
        <v>0</v>
      </c>
      <c r="BL179" s="18" t="s">
        <v>248</v>
      </c>
      <c r="BM179" s="232" t="s">
        <v>340</v>
      </c>
    </row>
    <row r="180" spans="1:47" s="2" customFormat="1" ht="12">
      <c r="A180" s="39"/>
      <c r="B180" s="40"/>
      <c r="C180" s="41"/>
      <c r="D180" s="234" t="s">
        <v>137</v>
      </c>
      <c r="E180" s="41"/>
      <c r="F180" s="235" t="s">
        <v>2499</v>
      </c>
      <c r="G180" s="41"/>
      <c r="H180" s="41"/>
      <c r="I180" s="236"/>
      <c r="J180" s="41"/>
      <c r="K180" s="41"/>
      <c r="L180" s="45"/>
      <c r="M180" s="237"/>
      <c r="N180" s="238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137</v>
      </c>
      <c r="AU180" s="18" t="s">
        <v>82</v>
      </c>
    </row>
    <row r="181" spans="1:65" s="2" customFormat="1" ht="16.5" customHeight="1">
      <c r="A181" s="39"/>
      <c r="B181" s="40"/>
      <c r="C181" s="220" t="s">
        <v>288</v>
      </c>
      <c r="D181" s="220" t="s">
        <v>132</v>
      </c>
      <c r="E181" s="221" t="s">
        <v>2500</v>
      </c>
      <c r="F181" s="222" t="s">
        <v>2501</v>
      </c>
      <c r="G181" s="223" t="s">
        <v>2502</v>
      </c>
      <c r="H181" s="224">
        <v>126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38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248</v>
      </c>
      <c r="AT181" s="232" t="s">
        <v>132</v>
      </c>
      <c r="AU181" s="232" t="s">
        <v>82</v>
      </c>
      <c r="AY181" s="18" t="s">
        <v>129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80</v>
      </c>
      <c r="BK181" s="233">
        <f>ROUND(I181*H181,2)</f>
        <v>0</v>
      </c>
      <c r="BL181" s="18" t="s">
        <v>248</v>
      </c>
      <c r="BM181" s="232" t="s">
        <v>345</v>
      </c>
    </row>
    <row r="182" spans="1:47" s="2" customFormat="1" ht="12">
      <c r="A182" s="39"/>
      <c r="B182" s="40"/>
      <c r="C182" s="41"/>
      <c r="D182" s="234" t="s">
        <v>137</v>
      </c>
      <c r="E182" s="41"/>
      <c r="F182" s="235" t="s">
        <v>2501</v>
      </c>
      <c r="G182" s="41"/>
      <c r="H182" s="41"/>
      <c r="I182" s="236"/>
      <c r="J182" s="41"/>
      <c r="K182" s="41"/>
      <c r="L182" s="45"/>
      <c r="M182" s="237"/>
      <c r="N182" s="23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137</v>
      </c>
      <c r="AU182" s="18" t="s">
        <v>82</v>
      </c>
    </row>
    <row r="183" spans="1:65" s="2" customFormat="1" ht="37.8" customHeight="1">
      <c r="A183" s="39"/>
      <c r="B183" s="40"/>
      <c r="C183" s="220" t="s">
        <v>773</v>
      </c>
      <c r="D183" s="220" t="s">
        <v>132</v>
      </c>
      <c r="E183" s="221" t="s">
        <v>2503</v>
      </c>
      <c r="F183" s="222" t="s">
        <v>2504</v>
      </c>
      <c r="G183" s="223" t="s">
        <v>247</v>
      </c>
      <c r="H183" s="224">
        <v>31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38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248</v>
      </c>
      <c r="AT183" s="232" t="s">
        <v>132</v>
      </c>
      <c r="AU183" s="232" t="s">
        <v>82</v>
      </c>
      <c r="AY183" s="18" t="s">
        <v>129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80</v>
      </c>
      <c r="BK183" s="233">
        <f>ROUND(I183*H183,2)</f>
        <v>0</v>
      </c>
      <c r="BL183" s="18" t="s">
        <v>248</v>
      </c>
      <c r="BM183" s="232" t="s">
        <v>352</v>
      </c>
    </row>
    <row r="184" spans="1:47" s="2" customFormat="1" ht="12">
      <c r="A184" s="39"/>
      <c r="B184" s="40"/>
      <c r="C184" s="41"/>
      <c r="D184" s="234" t="s">
        <v>137</v>
      </c>
      <c r="E184" s="41"/>
      <c r="F184" s="235" t="s">
        <v>2504</v>
      </c>
      <c r="G184" s="41"/>
      <c r="H184" s="41"/>
      <c r="I184" s="236"/>
      <c r="J184" s="41"/>
      <c r="K184" s="41"/>
      <c r="L184" s="45"/>
      <c r="M184" s="237"/>
      <c r="N184" s="23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137</v>
      </c>
      <c r="AU184" s="18" t="s">
        <v>82</v>
      </c>
    </row>
    <row r="185" spans="1:65" s="2" customFormat="1" ht="16.5" customHeight="1">
      <c r="A185" s="39"/>
      <c r="B185" s="40"/>
      <c r="C185" s="275" t="s">
        <v>291</v>
      </c>
      <c r="D185" s="275" t="s">
        <v>293</v>
      </c>
      <c r="E185" s="276" t="s">
        <v>2505</v>
      </c>
      <c r="F185" s="277" t="s">
        <v>2506</v>
      </c>
      <c r="G185" s="278" t="s">
        <v>247</v>
      </c>
      <c r="H185" s="279">
        <v>31</v>
      </c>
      <c r="I185" s="280"/>
      <c r="J185" s="281">
        <f>ROUND(I185*H185,2)</f>
        <v>0</v>
      </c>
      <c r="K185" s="282"/>
      <c r="L185" s="283"/>
      <c r="M185" s="284" t="s">
        <v>1</v>
      </c>
      <c r="N185" s="285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291</v>
      </c>
      <c r="AT185" s="232" t="s">
        <v>293</v>
      </c>
      <c r="AU185" s="232" t="s">
        <v>82</v>
      </c>
      <c r="AY185" s="18" t="s">
        <v>129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80</v>
      </c>
      <c r="BK185" s="233">
        <f>ROUND(I185*H185,2)</f>
        <v>0</v>
      </c>
      <c r="BL185" s="18" t="s">
        <v>248</v>
      </c>
      <c r="BM185" s="232" t="s">
        <v>357</v>
      </c>
    </row>
    <row r="186" spans="1:47" s="2" customFormat="1" ht="12">
      <c r="A186" s="39"/>
      <c r="B186" s="40"/>
      <c r="C186" s="41"/>
      <c r="D186" s="234" t="s">
        <v>137</v>
      </c>
      <c r="E186" s="41"/>
      <c r="F186" s="235" t="s">
        <v>2506</v>
      </c>
      <c r="G186" s="41"/>
      <c r="H186" s="41"/>
      <c r="I186" s="236"/>
      <c r="J186" s="41"/>
      <c r="K186" s="41"/>
      <c r="L186" s="45"/>
      <c r="M186" s="237"/>
      <c r="N186" s="238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137</v>
      </c>
      <c r="AU186" s="18" t="s">
        <v>82</v>
      </c>
    </row>
    <row r="187" spans="1:65" s="2" customFormat="1" ht="37.8" customHeight="1">
      <c r="A187" s="39"/>
      <c r="B187" s="40"/>
      <c r="C187" s="220" t="s">
        <v>780</v>
      </c>
      <c r="D187" s="220" t="s">
        <v>132</v>
      </c>
      <c r="E187" s="221" t="s">
        <v>2507</v>
      </c>
      <c r="F187" s="222" t="s">
        <v>2508</v>
      </c>
      <c r="G187" s="223" t="s">
        <v>247</v>
      </c>
      <c r="H187" s="224">
        <v>17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38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248</v>
      </c>
      <c r="AT187" s="232" t="s">
        <v>132</v>
      </c>
      <c r="AU187" s="232" t="s">
        <v>82</v>
      </c>
      <c r="AY187" s="18" t="s">
        <v>129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80</v>
      </c>
      <c r="BK187" s="233">
        <f>ROUND(I187*H187,2)</f>
        <v>0</v>
      </c>
      <c r="BL187" s="18" t="s">
        <v>248</v>
      </c>
      <c r="BM187" s="232" t="s">
        <v>361</v>
      </c>
    </row>
    <row r="188" spans="1:47" s="2" customFormat="1" ht="12">
      <c r="A188" s="39"/>
      <c r="B188" s="40"/>
      <c r="C188" s="41"/>
      <c r="D188" s="234" t="s">
        <v>137</v>
      </c>
      <c r="E188" s="41"/>
      <c r="F188" s="235" t="s">
        <v>2508</v>
      </c>
      <c r="G188" s="41"/>
      <c r="H188" s="41"/>
      <c r="I188" s="236"/>
      <c r="J188" s="41"/>
      <c r="K188" s="41"/>
      <c r="L188" s="45"/>
      <c r="M188" s="237"/>
      <c r="N188" s="23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137</v>
      </c>
      <c r="AU188" s="18" t="s">
        <v>82</v>
      </c>
    </row>
    <row r="189" spans="1:65" s="2" customFormat="1" ht="16.5" customHeight="1">
      <c r="A189" s="39"/>
      <c r="B189" s="40"/>
      <c r="C189" s="275" t="s">
        <v>297</v>
      </c>
      <c r="D189" s="275" t="s">
        <v>293</v>
      </c>
      <c r="E189" s="276" t="s">
        <v>2509</v>
      </c>
      <c r="F189" s="277" t="s">
        <v>2510</v>
      </c>
      <c r="G189" s="278" t="s">
        <v>247</v>
      </c>
      <c r="H189" s="279">
        <v>17</v>
      </c>
      <c r="I189" s="280"/>
      <c r="J189" s="281">
        <f>ROUND(I189*H189,2)</f>
        <v>0</v>
      </c>
      <c r="K189" s="282"/>
      <c r="L189" s="283"/>
      <c r="M189" s="284" t="s">
        <v>1</v>
      </c>
      <c r="N189" s="285" t="s">
        <v>38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291</v>
      </c>
      <c r="AT189" s="232" t="s">
        <v>293</v>
      </c>
      <c r="AU189" s="232" t="s">
        <v>82</v>
      </c>
      <c r="AY189" s="18" t="s">
        <v>129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80</v>
      </c>
      <c r="BK189" s="233">
        <f>ROUND(I189*H189,2)</f>
        <v>0</v>
      </c>
      <c r="BL189" s="18" t="s">
        <v>248</v>
      </c>
      <c r="BM189" s="232" t="s">
        <v>369</v>
      </c>
    </row>
    <row r="190" spans="1:47" s="2" customFormat="1" ht="12">
      <c r="A190" s="39"/>
      <c r="B190" s="40"/>
      <c r="C190" s="41"/>
      <c r="D190" s="234" t="s">
        <v>137</v>
      </c>
      <c r="E190" s="41"/>
      <c r="F190" s="235" t="s">
        <v>2510</v>
      </c>
      <c r="G190" s="41"/>
      <c r="H190" s="41"/>
      <c r="I190" s="236"/>
      <c r="J190" s="41"/>
      <c r="K190" s="41"/>
      <c r="L190" s="45"/>
      <c r="M190" s="237"/>
      <c r="N190" s="23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137</v>
      </c>
      <c r="AU190" s="18" t="s">
        <v>82</v>
      </c>
    </row>
    <row r="191" spans="1:65" s="2" customFormat="1" ht="37.8" customHeight="1">
      <c r="A191" s="39"/>
      <c r="B191" s="40"/>
      <c r="C191" s="220" t="s">
        <v>789</v>
      </c>
      <c r="D191" s="220" t="s">
        <v>132</v>
      </c>
      <c r="E191" s="221" t="s">
        <v>2511</v>
      </c>
      <c r="F191" s="222" t="s">
        <v>2512</v>
      </c>
      <c r="G191" s="223" t="s">
        <v>247</v>
      </c>
      <c r="H191" s="224">
        <v>2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38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248</v>
      </c>
      <c r="AT191" s="232" t="s">
        <v>132</v>
      </c>
      <c r="AU191" s="232" t="s">
        <v>82</v>
      </c>
      <c r="AY191" s="18" t="s">
        <v>129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80</v>
      </c>
      <c r="BK191" s="233">
        <f>ROUND(I191*H191,2)</f>
        <v>0</v>
      </c>
      <c r="BL191" s="18" t="s">
        <v>248</v>
      </c>
      <c r="BM191" s="232" t="s">
        <v>373</v>
      </c>
    </row>
    <row r="192" spans="1:47" s="2" customFormat="1" ht="12">
      <c r="A192" s="39"/>
      <c r="B192" s="40"/>
      <c r="C192" s="41"/>
      <c r="D192" s="234" t="s">
        <v>137</v>
      </c>
      <c r="E192" s="41"/>
      <c r="F192" s="235" t="s">
        <v>2512</v>
      </c>
      <c r="G192" s="41"/>
      <c r="H192" s="41"/>
      <c r="I192" s="236"/>
      <c r="J192" s="41"/>
      <c r="K192" s="41"/>
      <c r="L192" s="45"/>
      <c r="M192" s="237"/>
      <c r="N192" s="238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137</v>
      </c>
      <c r="AU192" s="18" t="s">
        <v>82</v>
      </c>
    </row>
    <row r="193" spans="1:65" s="2" customFormat="1" ht="16.5" customHeight="1">
      <c r="A193" s="39"/>
      <c r="B193" s="40"/>
      <c r="C193" s="275" t="s">
        <v>301</v>
      </c>
      <c r="D193" s="275" t="s">
        <v>293</v>
      </c>
      <c r="E193" s="276" t="s">
        <v>2513</v>
      </c>
      <c r="F193" s="277" t="s">
        <v>2514</v>
      </c>
      <c r="G193" s="278" t="s">
        <v>247</v>
      </c>
      <c r="H193" s="279">
        <v>2</v>
      </c>
      <c r="I193" s="280"/>
      <c r="J193" s="281">
        <f>ROUND(I193*H193,2)</f>
        <v>0</v>
      </c>
      <c r="K193" s="282"/>
      <c r="L193" s="283"/>
      <c r="M193" s="284" t="s">
        <v>1</v>
      </c>
      <c r="N193" s="285" t="s">
        <v>38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291</v>
      </c>
      <c r="AT193" s="232" t="s">
        <v>293</v>
      </c>
      <c r="AU193" s="232" t="s">
        <v>82</v>
      </c>
      <c r="AY193" s="18" t="s">
        <v>129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80</v>
      </c>
      <c r="BK193" s="233">
        <f>ROUND(I193*H193,2)</f>
        <v>0</v>
      </c>
      <c r="BL193" s="18" t="s">
        <v>248</v>
      </c>
      <c r="BM193" s="232" t="s">
        <v>411</v>
      </c>
    </row>
    <row r="194" spans="1:47" s="2" customFormat="1" ht="12">
      <c r="A194" s="39"/>
      <c r="B194" s="40"/>
      <c r="C194" s="41"/>
      <c r="D194" s="234" t="s">
        <v>137</v>
      </c>
      <c r="E194" s="41"/>
      <c r="F194" s="235" t="s">
        <v>2514</v>
      </c>
      <c r="G194" s="41"/>
      <c r="H194" s="41"/>
      <c r="I194" s="236"/>
      <c r="J194" s="41"/>
      <c r="K194" s="41"/>
      <c r="L194" s="45"/>
      <c r="M194" s="237"/>
      <c r="N194" s="23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137</v>
      </c>
      <c r="AU194" s="18" t="s">
        <v>82</v>
      </c>
    </row>
    <row r="195" spans="1:65" s="2" customFormat="1" ht="16.5" customHeight="1">
      <c r="A195" s="39"/>
      <c r="B195" s="40"/>
      <c r="C195" s="275" t="s">
        <v>797</v>
      </c>
      <c r="D195" s="275" t="s">
        <v>293</v>
      </c>
      <c r="E195" s="276" t="s">
        <v>2515</v>
      </c>
      <c r="F195" s="277" t="s">
        <v>2516</v>
      </c>
      <c r="G195" s="278" t="s">
        <v>247</v>
      </c>
      <c r="H195" s="279">
        <v>2</v>
      </c>
      <c r="I195" s="280"/>
      <c r="J195" s="281">
        <f>ROUND(I195*H195,2)</f>
        <v>0</v>
      </c>
      <c r="K195" s="282"/>
      <c r="L195" s="283"/>
      <c r="M195" s="284" t="s">
        <v>1</v>
      </c>
      <c r="N195" s="285" t="s">
        <v>38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291</v>
      </c>
      <c r="AT195" s="232" t="s">
        <v>293</v>
      </c>
      <c r="AU195" s="232" t="s">
        <v>82</v>
      </c>
      <c r="AY195" s="18" t="s">
        <v>129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80</v>
      </c>
      <c r="BK195" s="233">
        <f>ROUND(I195*H195,2)</f>
        <v>0</v>
      </c>
      <c r="BL195" s="18" t="s">
        <v>248</v>
      </c>
      <c r="BM195" s="232" t="s">
        <v>416</v>
      </c>
    </row>
    <row r="196" spans="1:47" s="2" customFormat="1" ht="12">
      <c r="A196" s="39"/>
      <c r="B196" s="40"/>
      <c r="C196" s="41"/>
      <c r="D196" s="234" t="s">
        <v>137</v>
      </c>
      <c r="E196" s="41"/>
      <c r="F196" s="235" t="s">
        <v>2516</v>
      </c>
      <c r="G196" s="41"/>
      <c r="H196" s="41"/>
      <c r="I196" s="236"/>
      <c r="J196" s="41"/>
      <c r="K196" s="41"/>
      <c r="L196" s="45"/>
      <c r="M196" s="237"/>
      <c r="N196" s="23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137</v>
      </c>
      <c r="AU196" s="18" t="s">
        <v>82</v>
      </c>
    </row>
    <row r="197" spans="1:65" s="2" customFormat="1" ht="16.5" customHeight="1">
      <c r="A197" s="39"/>
      <c r="B197" s="40"/>
      <c r="C197" s="275" t="s">
        <v>305</v>
      </c>
      <c r="D197" s="275" t="s">
        <v>293</v>
      </c>
      <c r="E197" s="276" t="s">
        <v>2517</v>
      </c>
      <c r="F197" s="277" t="s">
        <v>2518</v>
      </c>
      <c r="G197" s="278" t="s">
        <v>247</v>
      </c>
      <c r="H197" s="279">
        <v>2</v>
      </c>
      <c r="I197" s="280"/>
      <c r="J197" s="281">
        <f>ROUND(I197*H197,2)</f>
        <v>0</v>
      </c>
      <c r="K197" s="282"/>
      <c r="L197" s="283"/>
      <c r="M197" s="284" t="s">
        <v>1</v>
      </c>
      <c r="N197" s="285" t="s">
        <v>38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291</v>
      </c>
      <c r="AT197" s="232" t="s">
        <v>293</v>
      </c>
      <c r="AU197" s="232" t="s">
        <v>82</v>
      </c>
      <c r="AY197" s="18" t="s">
        <v>129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80</v>
      </c>
      <c r="BK197" s="233">
        <f>ROUND(I197*H197,2)</f>
        <v>0</v>
      </c>
      <c r="BL197" s="18" t="s">
        <v>248</v>
      </c>
      <c r="BM197" s="232" t="s">
        <v>438</v>
      </c>
    </row>
    <row r="198" spans="1:47" s="2" customFormat="1" ht="12">
      <c r="A198" s="39"/>
      <c r="B198" s="40"/>
      <c r="C198" s="41"/>
      <c r="D198" s="234" t="s">
        <v>137</v>
      </c>
      <c r="E198" s="41"/>
      <c r="F198" s="235" t="s">
        <v>2518</v>
      </c>
      <c r="G198" s="41"/>
      <c r="H198" s="41"/>
      <c r="I198" s="236"/>
      <c r="J198" s="41"/>
      <c r="K198" s="41"/>
      <c r="L198" s="45"/>
      <c r="M198" s="237"/>
      <c r="N198" s="238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137</v>
      </c>
      <c r="AU198" s="18" t="s">
        <v>82</v>
      </c>
    </row>
    <row r="199" spans="1:65" s="2" customFormat="1" ht="16.5" customHeight="1">
      <c r="A199" s="39"/>
      <c r="B199" s="40"/>
      <c r="C199" s="275" t="s">
        <v>836</v>
      </c>
      <c r="D199" s="275" t="s">
        <v>293</v>
      </c>
      <c r="E199" s="276" t="s">
        <v>2519</v>
      </c>
      <c r="F199" s="277" t="s">
        <v>2520</v>
      </c>
      <c r="G199" s="278" t="s">
        <v>247</v>
      </c>
      <c r="H199" s="279">
        <v>2</v>
      </c>
      <c r="I199" s="280"/>
      <c r="J199" s="281">
        <f>ROUND(I199*H199,2)</f>
        <v>0</v>
      </c>
      <c r="K199" s="282"/>
      <c r="L199" s="283"/>
      <c r="M199" s="284" t="s">
        <v>1</v>
      </c>
      <c r="N199" s="285" t="s">
        <v>38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291</v>
      </c>
      <c r="AT199" s="232" t="s">
        <v>293</v>
      </c>
      <c r="AU199" s="232" t="s">
        <v>82</v>
      </c>
      <c r="AY199" s="18" t="s">
        <v>129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80</v>
      </c>
      <c r="BK199" s="233">
        <f>ROUND(I199*H199,2)</f>
        <v>0</v>
      </c>
      <c r="BL199" s="18" t="s">
        <v>248</v>
      </c>
      <c r="BM199" s="232" t="s">
        <v>462</v>
      </c>
    </row>
    <row r="200" spans="1:47" s="2" customFormat="1" ht="12">
      <c r="A200" s="39"/>
      <c r="B200" s="40"/>
      <c r="C200" s="41"/>
      <c r="D200" s="234" t="s">
        <v>137</v>
      </c>
      <c r="E200" s="41"/>
      <c r="F200" s="235" t="s">
        <v>2520</v>
      </c>
      <c r="G200" s="41"/>
      <c r="H200" s="41"/>
      <c r="I200" s="236"/>
      <c r="J200" s="41"/>
      <c r="K200" s="41"/>
      <c r="L200" s="45"/>
      <c r="M200" s="237"/>
      <c r="N200" s="23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137</v>
      </c>
      <c r="AU200" s="18" t="s">
        <v>82</v>
      </c>
    </row>
    <row r="201" spans="1:65" s="2" customFormat="1" ht="49.05" customHeight="1">
      <c r="A201" s="39"/>
      <c r="B201" s="40"/>
      <c r="C201" s="220" t="s">
        <v>308</v>
      </c>
      <c r="D201" s="220" t="s">
        <v>132</v>
      </c>
      <c r="E201" s="221" t="s">
        <v>2521</v>
      </c>
      <c r="F201" s="222" t="s">
        <v>2522</v>
      </c>
      <c r="G201" s="223" t="s">
        <v>247</v>
      </c>
      <c r="H201" s="224">
        <v>65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38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248</v>
      </c>
      <c r="AT201" s="232" t="s">
        <v>132</v>
      </c>
      <c r="AU201" s="232" t="s">
        <v>82</v>
      </c>
      <c r="AY201" s="18" t="s">
        <v>129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80</v>
      </c>
      <c r="BK201" s="233">
        <f>ROUND(I201*H201,2)</f>
        <v>0</v>
      </c>
      <c r="BL201" s="18" t="s">
        <v>248</v>
      </c>
      <c r="BM201" s="232" t="s">
        <v>466</v>
      </c>
    </row>
    <row r="202" spans="1:47" s="2" customFormat="1" ht="12">
      <c r="A202" s="39"/>
      <c r="B202" s="40"/>
      <c r="C202" s="41"/>
      <c r="D202" s="234" t="s">
        <v>137</v>
      </c>
      <c r="E202" s="41"/>
      <c r="F202" s="235" t="s">
        <v>2522</v>
      </c>
      <c r="G202" s="41"/>
      <c r="H202" s="41"/>
      <c r="I202" s="236"/>
      <c r="J202" s="41"/>
      <c r="K202" s="41"/>
      <c r="L202" s="45"/>
      <c r="M202" s="237"/>
      <c r="N202" s="23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137</v>
      </c>
      <c r="AU202" s="18" t="s">
        <v>82</v>
      </c>
    </row>
    <row r="203" spans="1:65" s="2" customFormat="1" ht="24.15" customHeight="1">
      <c r="A203" s="39"/>
      <c r="B203" s="40"/>
      <c r="C203" s="275" t="s">
        <v>855</v>
      </c>
      <c r="D203" s="275" t="s">
        <v>293</v>
      </c>
      <c r="E203" s="276" t="s">
        <v>2523</v>
      </c>
      <c r="F203" s="277" t="s">
        <v>2524</v>
      </c>
      <c r="G203" s="278" t="s">
        <v>247</v>
      </c>
      <c r="H203" s="279">
        <v>65</v>
      </c>
      <c r="I203" s="280"/>
      <c r="J203" s="281">
        <f>ROUND(I203*H203,2)</f>
        <v>0</v>
      </c>
      <c r="K203" s="282"/>
      <c r="L203" s="283"/>
      <c r="M203" s="284" t="s">
        <v>1</v>
      </c>
      <c r="N203" s="285" t="s">
        <v>38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291</v>
      </c>
      <c r="AT203" s="232" t="s">
        <v>293</v>
      </c>
      <c r="AU203" s="232" t="s">
        <v>82</v>
      </c>
      <c r="AY203" s="18" t="s">
        <v>129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80</v>
      </c>
      <c r="BK203" s="233">
        <f>ROUND(I203*H203,2)</f>
        <v>0</v>
      </c>
      <c r="BL203" s="18" t="s">
        <v>248</v>
      </c>
      <c r="BM203" s="232" t="s">
        <v>471</v>
      </c>
    </row>
    <row r="204" spans="1:47" s="2" customFormat="1" ht="12">
      <c r="A204" s="39"/>
      <c r="B204" s="40"/>
      <c r="C204" s="41"/>
      <c r="D204" s="234" t="s">
        <v>137</v>
      </c>
      <c r="E204" s="41"/>
      <c r="F204" s="235" t="s">
        <v>2524</v>
      </c>
      <c r="G204" s="41"/>
      <c r="H204" s="41"/>
      <c r="I204" s="236"/>
      <c r="J204" s="41"/>
      <c r="K204" s="41"/>
      <c r="L204" s="45"/>
      <c r="M204" s="237"/>
      <c r="N204" s="238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137</v>
      </c>
      <c r="AU204" s="18" t="s">
        <v>82</v>
      </c>
    </row>
    <row r="205" spans="1:65" s="2" customFormat="1" ht="16.5" customHeight="1">
      <c r="A205" s="39"/>
      <c r="B205" s="40"/>
      <c r="C205" s="220" t="s">
        <v>312</v>
      </c>
      <c r="D205" s="220" t="s">
        <v>132</v>
      </c>
      <c r="E205" s="221" t="s">
        <v>2525</v>
      </c>
      <c r="F205" s="222" t="s">
        <v>2526</v>
      </c>
      <c r="G205" s="223" t="s">
        <v>247</v>
      </c>
      <c r="H205" s="224">
        <v>18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38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248</v>
      </c>
      <c r="AT205" s="232" t="s">
        <v>132</v>
      </c>
      <c r="AU205" s="232" t="s">
        <v>82</v>
      </c>
      <c r="AY205" s="18" t="s">
        <v>129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80</v>
      </c>
      <c r="BK205" s="233">
        <f>ROUND(I205*H205,2)</f>
        <v>0</v>
      </c>
      <c r="BL205" s="18" t="s">
        <v>248</v>
      </c>
      <c r="BM205" s="232" t="s">
        <v>477</v>
      </c>
    </row>
    <row r="206" spans="1:47" s="2" customFormat="1" ht="12">
      <c r="A206" s="39"/>
      <c r="B206" s="40"/>
      <c r="C206" s="41"/>
      <c r="D206" s="234" t="s">
        <v>137</v>
      </c>
      <c r="E206" s="41"/>
      <c r="F206" s="235" t="s">
        <v>2526</v>
      </c>
      <c r="G206" s="41"/>
      <c r="H206" s="41"/>
      <c r="I206" s="236"/>
      <c r="J206" s="41"/>
      <c r="K206" s="41"/>
      <c r="L206" s="45"/>
      <c r="M206" s="237"/>
      <c r="N206" s="23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137</v>
      </c>
      <c r="AU206" s="18" t="s">
        <v>82</v>
      </c>
    </row>
    <row r="207" spans="1:65" s="2" customFormat="1" ht="16.5" customHeight="1">
      <c r="A207" s="39"/>
      <c r="B207" s="40"/>
      <c r="C207" s="220" t="s">
        <v>882</v>
      </c>
      <c r="D207" s="220" t="s">
        <v>132</v>
      </c>
      <c r="E207" s="221" t="s">
        <v>2527</v>
      </c>
      <c r="F207" s="222" t="s">
        <v>2528</v>
      </c>
      <c r="G207" s="223" t="s">
        <v>247</v>
      </c>
      <c r="H207" s="224">
        <v>15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38</v>
      </c>
      <c r="O207" s="92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248</v>
      </c>
      <c r="AT207" s="232" t="s">
        <v>132</v>
      </c>
      <c r="AU207" s="232" t="s">
        <v>82</v>
      </c>
      <c r="AY207" s="18" t="s">
        <v>129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80</v>
      </c>
      <c r="BK207" s="233">
        <f>ROUND(I207*H207,2)</f>
        <v>0</v>
      </c>
      <c r="BL207" s="18" t="s">
        <v>248</v>
      </c>
      <c r="BM207" s="232" t="s">
        <v>492</v>
      </c>
    </row>
    <row r="208" spans="1:47" s="2" customFormat="1" ht="12">
      <c r="A208" s="39"/>
      <c r="B208" s="40"/>
      <c r="C208" s="41"/>
      <c r="D208" s="234" t="s">
        <v>137</v>
      </c>
      <c r="E208" s="41"/>
      <c r="F208" s="235" t="s">
        <v>2528</v>
      </c>
      <c r="G208" s="41"/>
      <c r="H208" s="41"/>
      <c r="I208" s="236"/>
      <c r="J208" s="41"/>
      <c r="K208" s="41"/>
      <c r="L208" s="45"/>
      <c r="M208" s="237"/>
      <c r="N208" s="238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137</v>
      </c>
      <c r="AU208" s="18" t="s">
        <v>82</v>
      </c>
    </row>
    <row r="209" spans="1:65" s="2" customFormat="1" ht="49.05" customHeight="1">
      <c r="A209" s="39"/>
      <c r="B209" s="40"/>
      <c r="C209" s="220" t="s">
        <v>315</v>
      </c>
      <c r="D209" s="220" t="s">
        <v>132</v>
      </c>
      <c r="E209" s="221" t="s">
        <v>2529</v>
      </c>
      <c r="F209" s="222" t="s">
        <v>2530</v>
      </c>
      <c r="G209" s="223" t="s">
        <v>247</v>
      </c>
      <c r="H209" s="224">
        <v>120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38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248</v>
      </c>
      <c r="AT209" s="232" t="s">
        <v>132</v>
      </c>
      <c r="AU209" s="232" t="s">
        <v>82</v>
      </c>
      <c r="AY209" s="18" t="s">
        <v>129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80</v>
      </c>
      <c r="BK209" s="233">
        <f>ROUND(I209*H209,2)</f>
        <v>0</v>
      </c>
      <c r="BL209" s="18" t="s">
        <v>248</v>
      </c>
      <c r="BM209" s="232" t="s">
        <v>521</v>
      </c>
    </row>
    <row r="210" spans="1:47" s="2" customFormat="1" ht="12">
      <c r="A210" s="39"/>
      <c r="B210" s="40"/>
      <c r="C210" s="41"/>
      <c r="D210" s="234" t="s">
        <v>137</v>
      </c>
      <c r="E210" s="41"/>
      <c r="F210" s="235" t="s">
        <v>2530</v>
      </c>
      <c r="G210" s="41"/>
      <c r="H210" s="41"/>
      <c r="I210" s="236"/>
      <c r="J210" s="41"/>
      <c r="K210" s="41"/>
      <c r="L210" s="45"/>
      <c r="M210" s="237"/>
      <c r="N210" s="23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137</v>
      </c>
      <c r="AU210" s="18" t="s">
        <v>82</v>
      </c>
    </row>
    <row r="211" spans="1:65" s="2" customFormat="1" ht="21.75" customHeight="1">
      <c r="A211" s="39"/>
      <c r="B211" s="40"/>
      <c r="C211" s="275" t="s">
        <v>893</v>
      </c>
      <c r="D211" s="275" t="s">
        <v>293</v>
      </c>
      <c r="E211" s="276" t="s">
        <v>2531</v>
      </c>
      <c r="F211" s="277" t="s">
        <v>2532</v>
      </c>
      <c r="G211" s="278" t="s">
        <v>247</v>
      </c>
      <c r="H211" s="279">
        <v>56</v>
      </c>
      <c r="I211" s="280"/>
      <c r="J211" s="281">
        <f>ROUND(I211*H211,2)</f>
        <v>0</v>
      </c>
      <c r="K211" s="282"/>
      <c r="L211" s="283"/>
      <c r="M211" s="284" t="s">
        <v>1</v>
      </c>
      <c r="N211" s="285" t="s">
        <v>38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291</v>
      </c>
      <c r="AT211" s="232" t="s">
        <v>293</v>
      </c>
      <c r="AU211" s="232" t="s">
        <v>82</v>
      </c>
      <c r="AY211" s="18" t="s">
        <v>129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80</v>
      </c>
      <c r="BK211" s="233">
        <f>ROUND(I211*H211,2)</f>
        <v>0</v>
      </c>
      <c r="BL211" s="18" t="s">
        <v>248</v>
      </c>
      <c r="BM211" s="232" t="s">
        <v>524</v>
      </c>
    </row>
    <row r="212" spans="1:47" s="2" customFormat="1" ht="12">
      <c r="A212" s="39"/>
      <c r="B212" s="40"/>
      <c r="C212" s="41"/>
      <c r="D212" s="234" t="s">
        <v>137</v>
      </c>
      <c r="E212" s="41"/>
      <c r="F212" s="235" t="s">
        <v>2532</v>
      </c>
      <c r="G212" s="41"/>
      <c r="H212" s="41"/>
      <c r="I212" s="236"/>
      <c r="J212" s="41"/>
      <c r="K212" s="41"/>
      <c r="L212" s="45"/>
      <c r="M212" s="237"/>
      <c r="N212" s="238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137</v>
      </c>
      <c r="AU212" s="18" t="s">
        <v>82</v>
      </c>
    </row>
    <row r="213" spans="1:65" s="2" customFormat="1" ht="21.75" customHeight="1">
      <c r="A213" s="39"/>
      <c r="B213" s="40"/>
      <c r="C213" s="275" t="s">
        <v>319</v>
      </c>
      <c r="D213" s="275" t="s">
        <v>293</v>
      </c>
      <c r="E213" s="276" t="s">
        <v>2533</v>
      </c>
      <c r="F213" s="277" t="s">
        <v>2534</v>
      </c>
      <c r="G213" s="278" t="s">
        <v>247</v>
      </c>
      <c r="H213" s="279">
        <v>2</v>
      </c>
      <c r="I213" s="280"/>
      <c r="J213" s="281">
        <f>ROUND(I213*H213,2)</f>
        <v>0</v>
      </c>
      <c r="K213" s="282"/>
      <c r="L213" s="283"/>
      <c r="M213" s="284" t="s">
        <v>1</v>
      </c>
      <c r="N213" s="285" t="s">
        <v>38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291</v>
      </c>
      <c r="AT213" s="232" t="s">
        <v>293</v>
      </c>
      <c r="AU213" s="232" t="s">
        <v>82</v>
      </c>
      <c r="AY213" s="18" t="s">
        <v>129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80</v>
      </c>
      <c r="BK213" s="233">
        <f>ROUND(I213*H213,2)</f>
        <v>0</v>
      </c>
      <c r="BL213" s="18" t="s">
        <v>248</v>
      </c>
      <c r="BM213" s="232" t="s">
        <v>528</v>
      </c>
    </row>
    <row r="214" spans="1:47" s="2" customFormat="1" ht="12">
      <c r="A214" s="39"/>
      <c r="B214" s="40"/>
      <c r="C214" s="41"/>
      <c r="D214" s="234" t="s">
        <v>137</v>
      </c>
      <c r="E214" s="41"/>
      <c r="F214" s="235" t="s">
        <v>2534</v>
      </c>
      <c r="G214" s="41"/>
      <c r="H214" s="41"/>
      <c r="I214" s="236"/>
      <c r="J214" s="41"/>
      <c r="K214" s="41"/>
      <c r="L214" s="45"/>
      <c r="M214" s="237"/>
      <c r="N214" s="23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137</v>
      </c>
      <c r="AU214" s="18" t="s">
        <v>82</v>
      </c>
    </row>
    <row r="215" spans="1:65" s="2" customFormat="1" ht="24.15" customHeight="1">
      <c r="A215" s="39"/>
      <c r="B215" s="40"/>
      <c r="C215" s="275" t="s">
        <v>935</v>
      </c>
      <c r="D215" s="275" t="s">
        <v>293</v>
      </c>
      <c r="E215" s="276" t="s">
        <v>72</v>
      </c>
      <c r="F215" s="277" t="s">
        <v>2535</v>
      </c>
      <c r="G215" s="278" t="s">
        <v>247</v>
      </c>
      <c r="H215" s="279">
        <v>19</v>
      </c>
      <c r="I215" s="280"/>
      <c r="J215" s="281">
        <f>ROUND(I215*H215,2)</f>
        <v>0</v>
      </c>
      <c r="K215" s="282"/>
      <c r="L215" s="283"/>
      <c r="M215" s="284" t="s">
        <v>1</v>
      </c>
      <c r="N215" s="285" t="s">
        <v>38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291</v>
      </c>
      <c r="AT215" s="232" t="s">
        <v>293</v>
      </c>
      <c r="AU215" s="232" t="s">
        <v>82</v>
      </c>
      <c r="AY215" s="18" t="s">
        <v>129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80</v>
      </c>
      <c r="BK215" s="233">
        <f>ROUND(I215*H215,2)</f>
        <v>0</v>
      </c>
      <c r="BL215" s="18" t="s">
        <v>248</v>
      </c>
      <c r="BM215" s="232" t="s">
        <v>549</v>
      </c>
    </row>
    <row r="216" spans="1:47" s="2" customFormat="1" ht="12">
      <c r="A216" s="39"/>
      <c r="B216" s="40"/>
      <c r="C216" s="41"/>
      <c r="D216" s="234" t="s">
        <v>137</v>
      </c>
      <c r="E216" s="41"/>
      <c r="F216" s="235" t="s">
        <v>2535</v>
      </c>
      <c r="G216" s="41"/>
      <c r="H216" s="41"/>
      <c r="I216" s="236"/>
      <c r="J216" s="41"/>
      <c r="K216" s="41"/>
      <c r="L216" s="45"/>
      <c r="M216" s="237"/>
      <c r="N216" s="238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137</v>
      </c>
      <c r="AU216" s="18" t="s">
        <v>82</v>
      </c>
    </row>
    <row r="217" spans="1:65" s="2" customFormat="1" ht="24.15" customHeight="1">
      <c r="A217" s="39"/>
      <c r="B217" s="40"/>
      <c r="C217" s="275" t="s">
        <v>322</v>
      </c>
      <c r="D217" s="275" t="s">
        <v>293</v>
      </c>
      <c r="E217" s="276" t="s">
        <v>2536</v>
      </c>
      <c r="F217" s="277" t="s">
        <v>2537</v>
      </c>
      <c r="G217" s="278" t="s">
        <v>247</v>
      </c>
      <c r="H217" s="279">
        <v>15</v>
      </c>
      <c r="I217" s="280"/>
      <c r="J217" s="281">
        <f>ROUND(I217*H217,2)</f>
        <v>0</v>
      </c>
      <c r="K217" s="282"/>
      <c r="L217" s="283"/>
      <c r="M217" s="284" t="s">
        <v>1</v>
      </c>
      <c r="N217" s="285" t="s">
        <v>38</v>
      </c>
      <c r="O217" s="92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291</v>
      </c>
      <c r="AT217" s="232" t="s">
        <v>293</v>
      </c>
      <c r="AU217" s="232" t="s">
        <v>82</v>
      </c>
      <c r="AY217" s="18" t="s">
        <v>129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80</v>
      </c>
      <c r="BK217" s="233">
        <f>ROUND(I217*H217,2)</f>
        <v>0</v>
      </c>
      <c r="BL217" s="18" t="s">
        <v>248</v>
      </c>
      <c r="BM217" s="232" t="s">
        <v>556</v>
      </c>
    </row>
    <row r="218" spans="1:47" s="2" customFormat="1" ht="12">
      <c r="A218" s="39"/>
      <c r="B218" s="40"/>
      <c r="C218" s="41"/>
      <c r="D218" s="234" t="s">
        <v>137</v>
      </c>
      <c r="E218" s="41"/>
      <c r="F218" s="235" t="s">
        <v>2537</v>
      </c>
      <c r="G218" s="41"/>
      <c r="H218" s="41"/>
      <c r="I218" s="236"/>
      <c r="J218" s="41"/>
      <c r="K218" s="41"/>
      <c r="L218" s="45"/>
      <c r="M218" s="237"/>
      <c r="N218" s="238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137</v>
      </c>
      <c r="AU218" s="18" t="s">
        <v>82</v>
      </c>
    </row>
    <row r="219" spans="1:51" s="13" customFormat="1" ht="12">
      <c r="A219" s="13"/>
      <c r="B219" s="243"/>
      <c r="C219" s="244"/>
      <c r="D219" s="234" t="s">
        <v>188</v>
      </c>
      <c r="E219" s="245" t="s">
        <v>1</v>
      </c>
      <c r="F219" s="246" t="s">
        <v>374</v>
      </c>
      <c r="G219" s="244"/>
      <c r="H219" s="245" t="s">
        <v>1</v>
      </c>
      <c r="I219" s="247"/>
      <c r="J219" s="244"/>
      <c r="K219" s="244"/>
      <c r="L219" s="248"/>
      <c r="M219" s="249"/>
      <c r="N219" s="250"/>
      <c r="O219" s="250"/>
      <c r="P219" s="250"/>
      <c r="Q219" s="250"/>
      <c r="R219" s="250"/>
      <c r="S219" s="250"/>
      <c r="T219" s="25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2" t="s">
        <v>188</v>
      </c>
      <c r="AU219" s="252" t="s">
        <v>82</v>
      </c>
      <c r="AV219" s="13" t="s">
        <v>80</v>
      </c>
      <c r="AW219" s="13" t="s">
        <v>30</v>
      </c>
      <c r="AX219" s="13" t="s">
        <v>73</v>
      </c>
      <c r="AY219" s="252" t="s">
        <v>129</v>
      </c>
    </row>
    <row r="220" spans="1:51" s="13" customFormat="1" ht="12">
      <c r="A220" s="13"/>
      <c r="B220" s="243"/>
      <c r="C220" s="244"/>
      <c r="D220" s="234" t="s">
        <v>188</v>
      </c>
      <c r="E220" s="245" t="s">
        <v>1</v>
      </c>
      <c r="F220" s="246" t="s">
        <v>2538</v>
      </c>
      <c r="G220" s="244"/>
      <c r="H220" s="245" t="s">
        <v>1</v>
      </c>
      <c r="I220" s="247"/>
      <c r="J220" s="244"/>
      <c r="K220" s="244"/>
      <c r="L220" s="248"/>
      <c r="M220" s="249"/>
      <c r="N220" s="250"/>
      <c r="O220" s="250"/>
      <c r="P220" s="250"/>
      <c r="Q220" s="250"/>
      <c r="R220" s="250"/>
      <c r="S220" s="250"/>
      <c r="T220" s="25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2" t="s">
        <v>188</v>
      </c>
      <c r="AU220" s="252" t="s">
        <v>82</v>
      </c>
      <c r="AV220" s="13" t="s">
        <v>80</v>
      </c>
      <c r="AW220" s="13" t="s">
        <v>30</v>
      </c>
      <c r="AX220" s="13" t="s">
        <v>73</v>
      </c>
      <c r="AY220" s="252" t="s">
        <v>129</v>
      </c>
    </row>
    <row r="221" spans="1:51" s="14" customFormat="1" ht="12">
      <c r="A221" s="14"/>
      <c r="B221" s="253"/>
      <c r="C221" s="254"/>
      <c r="D221" s="234" t="s">
        <v>188</v>
      </c>
      <c r="E221" s="255" t="s">
        <v>1</v>
      </c>
      <c r="F221" s="256" t="s">
        <v>80</v>
      </c>
      <c r="G221" s="254"/>
      <c r="H221" s="257">
        <v>1</v>
      </c>
      <c r="I221" s="258"/>
      <c r="J221" s="254"/>
      <c r="K221" s="254"/>
      <c r="L221" s="259"/>
      <c r="M221" s="260"/>
      <c r="N221" s="261"/>
      <c r="O221" s="261"/>
      <c r="P221" s="261"/>
      <c r="Q221" s="261"/>
      <c r="R221" s="261"/>
      <c r="S221" s="261"/>
      <c r="T221" s="26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3" t="s">
        <v>188</v>
      </c>
      <c r="AU221" s="263" t="s">
        <v>82</v>
      </c>
      <c r="AV221" s="14" t="s">
        <v>82</v>
      </c>
      <c r="AW221" s="14" t="s">
        <v>30</v>
      </c>
      <c r="AX221" s="14" t="s">
        <v>73</v>
      </c>
      <c r="AY221" s="263" t="s">
        <v>129</v>
      </c>
    </row>
    <row r="222" spans="1:51" s="13" customFormat="1" ht="12">
      <c r="A222" s="13"/>
      <c r="B222" s="243"/>
      <c r="C222" s="244"/>
      <c r="D222" s="234" t="s">
        <v>188</v>
      </c>
      <c r="E222" s="245" t="s">
        <v>1</v>
      </c>
      <c r="F222" s="246" t="s">
        <v>2539</v>
      </c>
      <c r="G222" s="244"/>
      <c r="H222" s="245" t="s">
        <v>1</v>
      </c>
      <c r="I222" s="247"/>
      <c r="J222" s="244"/>
      <c r="K222" s="244"/>
      <c r="L222" s="248"/>
      <c r="M222" s="249"/>
      <c r="N222" s="250"/>
      <c r="O222" s="250"/>
      <c r="P222" s="250"/>
      <c r="Q222" s="250"/>
      <c r="R222" s="250"/>
      <c r="S222" s="250"/>
      <c r="T222" s="25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2" t="s">
        <v>188</v>
      </c>
      <c r="AU222" s="252" t="s">
        <v>82</v>
      </c>
      <c r="AV222" s="13" t="s">
        <v>80</v>
      </c>
      <c r="AW222" s="13" t="s">
        <v>30</v>
      </c>
      <c r="AX222" s="13" t="s">
        <v>73</v>
      </c>
      <c r="AY222" s="252" t="s">
        <v>129</v>
      </c>
    </row>
    <row r="223" spans="1:51" s="14" customFormat="1" ht="12">
      <c r="A223" s="14"/>
      <c r="B223" s="253"/>
      <c r="C223" s="254"/>
      <c r="D223" s="234" t="s">
        <v>188</v>
      </c>
      <c r="E223" s="255" t="s">
        <v>1</v>
      </c>
      <c r="F223" s="256" t="s">
        <v>1857</v>
      </c>
      <c r="G223" s="254"/>
      <c r="H223" s="257">
        <v>3</v>
      </c>
      <c r="I223" s="258"/>
      <c r="J223" s="254"/>
      <c r="K223" s="254"/>
      <c r="L223" s="259"/>
      <c r="M223" s="260"/>
      <c r="N223" s="261"/>
      <c r="O223" s="261"/>
      <c r="P223" s="261"/>
      <c r="Q223" s="261"/>
      <c r="R223" s="261"/>
      <c r="S223" s="261"/>
      <c r="T223" s="26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3" t="s">
        <v>188</v>
      </c>
      <c r="AU223" s="263" t="s">
        <v>82</v>
      </c>
      <c r="AV223" s="14" t="s">
        <v>82</v>
      </c>
      <c r="AW223" s="14" t="s">
        <v>30</v>
      </c>
      <c r="AX223" s="14" t="s">
        <v>73</v>
      </c>
      <c r="AY223" s="263" t="s">
        <v>129</v>
      </c>
    </row>
    <row r="224" spans="1:51" s="13" customFormat="1" ht="12">
      <c r="A224" s="13"/>
      <c r="B224" s="243"/>
      <c r="C224" s="244"/>
      <c r="D224" s="234" t="s">
        <v>188</v>
      </c>
      <c r="E224" s="245" t="s">
        <v>1</v>
      </c>
      <c r="F224" s="246" t="s">
        <v>389</v>
      </c>
      <c r="G224" s="244"/>
      <c r="H224" s="245" t="s">
        <v>1</v>
      </c>
      <c r="I224" s="247"/>
      <c r="J224" s="244"/>
      <c r="K224" s="244"/>
      <c r="L224" s="248"/>
      <c r="M224" s="249"/>
      <c r="N224" s="250"/>
      <c r="O224" s="250"/>
      <c r="P224" s="250"/>
      <c r="Q224" s="250"/>
      <c r="R224" s="250"/>
      <c r="S224" s="250"/>
      <c r="T224" s="25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2" t="s">
        <v>188</v>
      </c>
      <c r="AU224" s="252" t="s">
        <v>82</v>
      </c>
      <c r="AV224" s="13" t="s">
        <v>80</v>
      </c>
      <c r="AW224" s="13" t="s">
        <v>30</v>
      </c>
      <c r="AX224" s="13" t="s">
        <v>73</v>
      </c>
      <c r="AY224" s="252" t="s">
        <v>129</v>
      </c>
    </row>
    <row r="225" spans="1:51" s="13" customFormat="1" ht="12">
      <c r="A225" s="13"/>
      <c r="B225" s="243"/>
      <c r="C225" s="244"/>
      <c r="D225" s="234" t="s">
        <v>188</v>
      </c>
      <c r="E225" s="245" t="s">
        <v>1</v>
      </c>
      <c r="F225" s="246" t="s">
        <v>2540</v>
      </c>
      <c r="G225" s="244"/>
      <c r="H225" s="245" t="s">
        <v>1</v>
      </c>
      <c r="I225" s="247"/>
      <c r="J225" s="244"/>
      <c r="K225" s="244"/>
      <c r="L225" s="248"/>
      <c r="M225" s="249"/>
      <c r="N225" s="250"/>
      <c r="O225" s="250"/>
      <c r="P225" s="250"/>
      <c r="Q225" s="250"/>
      <c r="R225" s="250"/>
      <c r="S225" s="250"/>
      <c r="T225" s="25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2" t="s">
        <v>188</v>
      </c>
      <c r="AU225" s="252" t="s">
        <v>82</v>
      </c>
      <c r="AV225" s="13" t="s">
        <v>80</v>
      </c>
      <c r="AW225" s="13" t="s">
        <v>30</v>
      </c>
      <c r="AX225" s="13" t="s">
        <v>73</v>
      </c>
      <c r="AY225" s="252" t="s">
        <v>129</v>
      </c>
    </row>
    <row r="226" spans="1:51" s="14" customFormat="1" ht="12">
      <c r="A226" s="14"/>
      <c r="B226" s="253"/>
      <c r="C226" s="254"/>
      <c r="D226" s="234" t="s">
        <v>188</v>
      </c>
      <c r="E226" s="255" t="s">
        <v>1</v>
      </c>
      <c r="F226" s="256" t="s">
        <v>80</v>
      </c>
      <c r="G226" s="254"/>
      <c r="H226" s="257">
        <v>1</v>
      </c>
      <c r="I226" s="258"/>
      <c r="J226" s="254"/>
      <c r="K226" s="254"/>
      <c r="L226" s="259"/>
      <c r="M226" s="260"/>
      <c r="N226" s="261"/>
      <c r="O226" s="261"/>
      <c r="P226" s="261"/>
      <c r="Q226" s="261"/>
      <c r="R226" s="261"/>
      <c r="S226" s="261"/>
      <c r="T226" s="26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3" t="s">
        <v>188</v>
      </c>
      <c r="AU226" s="263" t="s">
        <v>82</v>
      </c>
      <c r="AV226" s="14" t="s">
        <v>82</v>
      </c>
      <c r="AW226" s="14" t="s">
        <v>30</v>
      </c>
      <c r="AX226" s="14" t="s">
        <v>73</v>
      </c>
      <c r="AY226" s="263" t="s">
        <v>129</v>
      </c>
    </row>
    <row r="227" spans="1:51" s="13" customFormat="1" ht="12">
      <c r="A227" s="13"/>
      <c r="B227" s="243"/>
      <c r="C227" s="244"/>
      <c r="D227" s="234" t="s">
        <v>188</v>
      </c>
      <c r="E227" s="245" t="s">
        <v>1</v>
      </c>
      <c r="F227" s="246" t="s">
        <v>2541</v>
      </c>
      <c r="G227" s="244"/>
      <c r="H227" s="245" t="s">
        <v>1</v>
      </c>
      <c r="I227" s="247"/>
      <c r="J227" s="244"/>
      <c r="K227" s="244"/>
      <c r="L227" s="248"/>
      <c r="M227" s="249"/>
      <c r="N227" s="250"/>
      <c r="O227" s="250"/>
      <c r="P227" s="250"/>
      <c r="Q227" s="250"/>
      <c r="R227" s="250"/>
      <c r="S227" s="250"/>
      <c r="T227" s="25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2" t="s">
        <v>188</v>
      </c>
      <c r="AU227" s="252" t="s">
        <v>82</v>
      </c>
      <c r="AV227" s="13" t="s">
        <v>80</v>
      </c>
      <c r="AW227" s="13" t="s">
        <v>30</v>
      </c>
      <c r="AX227" s="13" t="s">
        <v>73</v>
      </c>
      <c r="AY227" s="252" t="s">
        <v>129</v>
      </c>
    </row>
    <row r="228" spans="1:51" s="14" customFormat="1" ht="12">
      <c r="A228" s="14"/>
      <c r="B228" s="253"/>
      <c r="C228" s="254"/>
      <c r="D228" s="234" t="s">
        <v>188</v>
      </c>
      <c r="E228" s="255" t="s">
        <v>1</v>
      </c>
      <c r="F228" s="256" t="s">
        <v>1857</v>
      </c>
      <c r="G228" s="254"/>
      <c r="H228" s="257">
        <v>3</v>
      </c>
      <c r="I228" s="258"/>
      <c r="J228" s="254"/>
      <c r="K228" s="254"/>
      <c r="L228" s="259"/>
      <c r="M228" s="260"/>
      <c r="N228" s="261"/>
      <c r="O228" s="261"/>
      <c r="P228" s="261"/>
      <c r="Q228" s="261"/>
      <c r="R228" s="261"/>
      <c r="S228" s="261"/>
      <c r="T228" s="26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3" t="s">
        <v>188</v>
      </c>
      <c r="AU228" s="263" t="s">
        <v>82</v>
      </c>
      <c r="AV228" s="14" t="s">
        <v>82</v>
      </c>
      <c r="AW228" s="14" t="s">
        <v>30</v>
      </c>
      <c r="AX228" s="14" t="s">
        <v>73</v>
      </c>
      <c r="AY228" s="263" t="s">
        <v>129</v>
      </c>
    </row>
    <row r="229" spans="1:51" s="13" customFormat="1" ht="12">
      <c r="A229" s="13"/>
      <c r="B229" s="243"/>
      <c r="C229" s="244"/>
      <c r="D229" s="234" t="s">
        <v>188</v>
      </c>
      <c r="E229" s="245" t="s">
        <v>1</v>
      </c>
      <c r="F229" s="246" t="s">
        <v>2542</v>
      </c>
      <c r="G229" s="244"/>
      <c r="H229" s="245" t="s">
        <v>1</v>
      </c>
      <c r="I229" s="247"/>
      <c r="J229" s="244"/>
      <c r="K229" s="244"/>
      <c r="L229" s="248"/>
      <c r="M229" s="249"/>
      <c r="N229" s="250"/>
      <c r="O229" s="250"/>
      <c r="P229" s="250"/>
      <c r="Q229" s="250"/>
      <c r="R229" s="250"/>
      <c r="S229" s="250"/>
      <c r="T229" s="25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2" t="s">
        <v>188</v>
      </c>
      <c r="AU229" s="252" t="s">
        <v>82</v>
      </c>
      <c r="AV229" s="13" t="s">
        <v>80</v>
      </c>
      <c r="AW229" s="13" t="s">
        <v>30</v>
      </c>
      <c r="AX229" s="13" t="s">
        <v>73</v>
      </c>
      <c r="AY229" s="252" t="s">
        <v>129</v>
      </c>
    </row>
    <row r="230" spans="1:51" s="14" customFormat="1" ht="12">
      <c r="A230" s="14"/>
      <c r="B230" s="253"/>
      <c r="C230" s="254"/>
      <c r="D230" s="234" t="s">
        <v>188</v>
      </c>
      <c r="E230" s="255" t="s">
        <v>1</v>
      </c>
      <c r="F230" s="256" t="s">
        <v>2543</v>
      </c>
      <c r="G230" s="254"/>
      <c r="H230" s="257">
        <v>7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3" t="s">
        <v>188</v>
      </c>
      <c r="AU230" s="263" t="s">
        <v>82</v>
      </c>
      <c r="AV230" s="14" t="s">
        <v>82</v>
      </c>
      <c r="AW230" s="14" t="s">
        <v>30</v>
      </c>
      <c r="AX230" s="14" t="s">
        <v>73</v>
      </c>
      <c r="AY230" s="263" t="s">
        <v>129</v>
      </c>
    </row>
    <row r="231" spans="1:51" s="15" customFormat="1" ht="12">
      <c r="A231" s="15"/>
      <c r="B231" s="264"/>
      <c r="C231" s="265"/>
      <c r="D231" s="234" t="s">
        <v>188</v>
      </c>
      <c r="E231" s="266" t="s">
        <v>1</v>
      </c>
      <c r="F231" s="267" t="s">
        <v>197</v>
      </c>
      <c r="G231" s="265"/>
      <c r="H231" s="268">
        <v>15</v>
      </c>
      <c r="I231" s="269"/>
      <c r="J231" s="265"/>
      <c r="K231" s="265"/>
      <c r="L231" s="270"/>
      <c r="M231" s="271"/>
      <c r="N231" s="272"/>
      <c r="O231" s="272"/>
      <c r="P231" s="272"/>
      <c r="Q231" s="272"/>
      <c r="R231" s="272"/>
      <c r="S231" s="272"/>
      <c r="T231" s="273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4" t="s">
        <v>188</v>
      </c>
      <c r="AU231" s="274" t="s">
        <v>82</v>
      </c>
      <c r="AV231" s="15" t="s">
        <v>136</v>
      </c>
      <c r="AW231" s="15" t="s">
        <v>30</v>
      </c>
      <c r="AX231" s="15" t="s">
        <v>80</v>
      </c>
      <c r="AY231" s="274" t="s">
        <v>129</v>
      </c>
    </row>
    <row r="232" spans="1:65" s="2" customFormat="1" ht="24.15" customHeight="1">
      <c r="A232" s="39"/>
      <c r="B232" s="40"/>
      <c r="C232" s="275" t="s">
        <v>946</v>
      </c>
      <c r="D232" s="275" t="s">
        <v>293</v>
      </c>
      <c r="E232" s="276" t="s">
        <v>2544</v>
      </c>
      <c r="F232" s="277" t="s">
        <v>2545</v>
      </c>
      <c r="G232" s="278" t="s">
        <v>247</v>
      </c>
      <c r="H232" s="279">
        <v>2</v>
      </c>
      <c r="I232" s="280"/>
      <c r="J232" s="281">
        <f>ROUND(I232*H232,2)</f>
        <v>0</v>
      </c>
      <c r="K232" s="282"/>
      <c r="L232" s="283"/>
      <c r="M232" s="284" t="s">
        <v>1</v>
      </c>
      <c r="N232" s="285" t="s">
        <v>38</v>
      </c>
      <c r="O232" s="92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291</v>
      </c>
      <c r="AT232" s="232" t="s">
        <v>293</v>
      </c>
      <c r="AU232" s="232" t="s">
        <v>82</v>
      </c>
      <c r="AY232" s="18" t="s">
        <v>129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80</v>
      </c>
      <c r="BK232" s="233">
        <f>ROUND(I232*H232,2)</f>
        <v>0</v>
      </c>
      <c r="BL232" s="18" t="s">
        <v>248</v>
      </c>
      <c r="BM232" s="232" t="s">
        <v>560</v>
      </c>
    </row>
    <row r="233" spans="1:47" s="2" customFormat="1" ht="12">
      <c r="A233" s="39"/>
      <c r="B233" s="40"/>
      <c r="C233" s="41"/>
      <c r="D233" s="234" t="s">
        <v>137</v>
      </c>
      <c r="E233" s="41"/>
      <c r="F233" s="235" t="s">
        <v>2545</v>
      </c>
      <c r="G233" s="41"/>
      <c r="H233" s="41"/>
      <c r="I233" s="236"/>
      <c r="J233" s="41"/>
      <c r="K233" s="41"/>
      <c r="L233" s="45"/>
      <c r="M233" s="237"/>
      <c r="N233" s="238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137</v>
      </c>
      <c r="AU233" s="18" t="s">
        <v>82</v>
      </c>
    </row>
    <row r="234" spans="1:51" s="13" customFormat="1" ht="12">
      <c r="A234" s="13"/>
      <c r="B234" s="243"/>
      <c r="C234" s="244"/>
      <c r="D234" s="234" t="s">
        <v>188</v>
      </c>
      <c r="E234" s="245" t="s">
        <v>1</v>
      </c>
      <c r="F234" s="246" t="s">
        <v>389</v>
      </c>
      <c r="G234" s="244"/>
      <c r="H234" s="245" t="s">
        <v>1</v>
      </c>
      <c r="I234" s="247"/>
      <c r="J234" s="244"/>
      <c r="K234" s="244"/>
      <c r="L234" s="248"/>
      <c r="M234" s="249"/>
      <c r="N234" s="250"/>
      <c r="O234" s="250"/>
      <c r="P234" s="250"/>
      <c r="Q234" s="250"/>
      <c r="R234" s="250"/>
      <c r="S234" s="250"/>
      <c r="T234" s="25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2" t="s">
        <v>188</v>
      </c>
      <c r="AU234" s="252" t="s">
        <v>82</v>
      </c>
      <c r="AV234" s="13" t="s">
        <v>80</v>
      </c>
      <c r="AW234" s="13" t="s">
        <v>30</v>
      </c>
      <c r="AX234" s="13" t="s">
        <v>73</v>
      </c>
      <c r="AY234" s="252" t="s">
        <v>129</v>
      </c>
    </row>
    <row r="235" spans="1:51" s="13" customFormat="1" ht="12">
      <c r="A235" s="13"/>
      <c r="B235" s="243"/>
      <c r="C235" s="244"/>
      <c r="D235" s="234" t="s">
        <v>188</v>
      </c>
      <c r="E235" s="245" t="s">
        <v>1</v>
      </c>
      <c r="F235" s="246" t="s">
        <v>2546</v>
      </c>
      <c r="G235" s="244"/>
      <c r="H235" s="245" t="s">
        <v>1</v>
      </c>
      <c r="I235" s="247"/>
      <c r="J235" s="244"/>
      <c r="K235" s="244"/>
      <c r="L235" s="248"/>
      <c r="M235" s="249"/>
      <c r="N235" s="250"/>
      <c r="O235" s="250"/>
      <c r="P235" s="250"/>
      <c r="Q235" s="250"/>
      <c r="R235" s="250"/>
      <c r="S235" s="250"/>
      <c r="T235" s="25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2" t="s">
        <v>188</v>
      </c>
      <c r="AU235" s="252" t="s">
        <v>82</v>
      </c>
      <c r="AV235" s="13" t="s">
        <v>80</v>
      </c>
      <c r="AW235" s="13" t="s">
        <v>30</v>
      </c>
      <c r="AX235" s="13" t="s">
        <v>73</v>
      </c>
      <c r="AY235" s="252" t="s">
        <v>129</v>
      </c>
    </row>
    <row r="236" spans="1:51" s="14" customFormat="1" ht="12">
      <c r="A236" s="14"/>
      <c r="B236" s="253"/>
      <c r="C236" s="254"/>
      <c r="D236" s="234" t="s">
        <v>188</v>
      </c>
      <c r="E236" s="255" t="s">
        <v>1</v>
      </c>
      <c r="F236" s="256" t="s">
        <v>2547</v>
      </c>
      <c r="G236" s="254"/>
      <c r="H236" s="257">
        <v>2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3" t="s">
        <v>188</v>
      </c>
      <c r="AU236" s="263" t="s">
        <v>82</v>
      </c>
      <c r="AV236" s="14" t="s">
        <v>82</v>
      </c>
      <c r="AW236" s="14" t="s">
        <v>30</v>
      </c>
      <c r="AX236" s="14" t="s">
        <v>73</v>
      </c>
      <c r="AY236" s="263" t="s">
        <v>129</v>
      </c>
    </row>
    <row r="237" spans="1:51" s="15" customFormat="1" ht="12">
      <c r="A237" s="15"/>
      <c r="B237" s="264"/>
      <c r="C237" s="265"/>
      <c r="D237" s="234" t="s">
        <v>188</v>
      </c>
      <c r="E237" s="266" t="s">
        <v>1</v>
      </c>
      <c r="F237" s="267" t="s">
        <v>197</v>
      </c>
      <c r="G237" s="265"/>
      <c r="H237" s="268">
        <v>2</v>
      </c>
      <c r="I237" s="269"/>
      <c r="J237" s="265"/>
      <c r="K237" s="265"/>
      <c r="L237" s="270"/>
      <c r="M237" s="271"/>
      <c r="N237" s="272"/>
      <c r="O237" s="272"/>
      <c r="P237" s="272"/>
      <c r="Q237" s="272"/>
      <c r="R237" s="272"/>
      <c r="S237" s="272"/>
      <c r="T237" s="273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4" t="s">
        <v>188</v>
      </c>
      <c r="AU237" s="274" t="s">
        <v>82</v>
      </c>
      <c r="AV237" s="15" t="s">
        <v>136</v>
      </c>
      <c r="AW237" s="15" t="s">
        <v>30</v>
      </c>
      <c r="AX237" s="15" t="s">
        <v>80</v>
      </c>
      <c r="AY237" s="274" t="s">
        <v>129</v>
      </c>
    </row>
    <row r="238" spans="1:65" s="2" customFormat="1" ht="24.15" customHeight="1">
      <c r="A238" s="39"/>
      <c r="B238" s="40"/>
      <c r="C238" s="275" t="s">
        <v>340</v>
      </c>
      <c r="D238" s="275" t="s">
        <v>293</v>
      </c>
      <c r="E238" s="276" t="s">
        <v>2548</v>
      </c>
      <c r="F238" s="277" t="s">
        <v>2549</v>
      </c>
      <c r="G238" s="278" t="s">
        <v>247</v>
      </c>
      <c r="H238" s="279">
        <v>10</v>
      </c>
      <c r="I238" s="280"/>
      <c r="J238" s="281">
        <f>ROUND(I238*H238,2)</f>
        <v>0</v>
      </c>
      <c r="K238" s="282"/>
      <c r="L238" s="283"/>
      <c r="M238" s="284" t="s">
        <v>1</v>
      </c>
      <c r="N238" s="285" t="s">
        <v>38</v>
      </c>
      <c r="O238" s="92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2" t="s">
        <v>291</v>
      </c>
      <c r="AT238" s="232" t="s">
        <v>293</v>
      </c>
      <c r="AU238" s="232" t="s">
        <v>82</v>
      </c>
      <c r="AY238" s="18" t="s">
        <v>129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8" t="s">
        <v>80</v>
      </c>
      <c r="BK238" s="233">
        <f>ROUND(I238*H238,2)</f>
        <v>0</v>
      </c>
      <c r="BL238" s="18" t="s">
        <v>248</v>
      </c>
      <c r="BM238" s="232" t="s">
        <v>679</v>
      </c>
    </row>
    <row r="239" spans="1:47" s="2" customFormat="1" ht="12">
      <c r="A239" s="39"/>
      <c r="B239" s="40"/>
      <c r="C239" s="41"/>
      <c r="D239" s="234" t="s">
        <v>137</v>
      </c>
      <c r="E239" s="41"/>
      <c r="F239" s="235" t="s">
        <v>2549</v>
      </c>
      <c r="G239" s="41"/>
      <c r="H239" s="41"/>
      <c r="I239" s="236"/>
      <c r="J239" s="41"/>
      <c r="K239" s="41"/>
      <c r="L239" s="45"/>
      <c r="M239" s="237"/>
      <c r="N239" s="23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137</v>
      </c>
      <c r="AU239" s="18" t="s">
        <v>82</v>
      </c>
    </row>
    <row r="240" spans="1:51" s="13" customFormat="1" ht="12">
      <c r="A240" s="13"/>
      <c r="B240" s="243"/>
      <c r="C240" s="244"/>
      <c r="D240" s="234" t="s">
        <v>188</v>
      </c>
      <c r="E240" s="245" t="s">
        <v>1</v>
      </c>
      <c r="F240" s="246" t="s">
        <v>374</v>
      </c>
      <c r="G240" s="244"/>
      <c r="H240" s="245" t="s">
        <v>1</v>
      </c>
      <c r="I240" s="247"/>
      <c r="J240" s="244"/>
      <c r="K240" s="244"/>
      <c r="L240" s="248"/>
      <c r="M240" s="249"/>
      <c r="N240" s="250"/>
      <c r="O240" s="250"/>
      <c r="P240" s="250"/>
      <c r="Q240" s="250"/>
      <c r="R240" s="250"/>
      <c r="S240" s="250"/>
      <c r="T240" s="25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2" t="s">
        <v>188</v>
      </c>
      <c r="AU240" s="252" t="s">
        <v>82</v>
      </c>
      <c r="AV240" s="13" t="s">
        <v>80</v>
      </c>
      <c r="AW240" s="13" t="s">
        <v>30</v>
      </c>
      <c r="AX240" s="13" t="s">
        <v>73</v>
      </c>
      <c r="AY240" s="252" t="s">
        <v>129</v>
      </c>
    </row>
    <row r="241" spans="1:51" s="13" customFormat="1" ht="12">
      <c r="A241" s="13"/>
      <c r="B241" s="243"/>
      <c r="C241" s="244"/>
      <c r="D241" s="234" t="s">
        <v>188</v>
      </c>
      <c r="E241" s="245" t="s">
        <v>1</v>
      </c>
      <c r="F241" s="246" t="s">
        <v>1391</v>
      </c>
      <c r="G241" s="244"/>
      <c r="H241" s="245" t="s">
        <v>1</v>
      </c>
      <c r="I241" s="247"/>
      <c r="J241" s="244"/>
      <c r="K241" s="244"/>
      <c r="L241" s="248"/>
      <c r="M241" s="249"/>
      <c r="N241" s="250"/>
      <c r="O241" s="250"/>
      <c r="P241" s="250"/>
      <c r="Q241" s="250"/>
      <c r="R241" s="250"/>
      <c r="S241" s="250"/>
      <c r="T241" s="25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2" t="s">
        <v>188</v>
      </c>
      <c r="AU241" s="252" t="s">
        <v>82</v>
      </c>
      <c r="AV241" s="13" t="s">
        <v>80</v>
      </c>
      <c r="AW241" s="13" t="s">
        <v>30</v>
      </c>
      <c r="AX241" s="13" t="s">
        <v>73</v>
      </c>
      <c r="AY241" s="252" t="s">
        <v>129</v>
      </c>
    </row>
    <row r="242" spans="1:51" s="14" customFormat="1" ht="12">
      <c r="A242" s="14"/>
      <c r="B242" s="253"/>
      <c r="C242" s="254"/>
      <c r="D242" s="234" t="s">
        <v>188</v>
      </c>
      <c r="E242" s="255" t="s">
        <v>1</v>
      </c>
      <c r="F242" s="256" t="s">
        <v>2550</v>
      </c>
      <c r="G242" s="254"/>
      <c r="H242" s="257">
        <v>4</v>
      </c>
      <c r="I242" s="258"/>
      <c r="J242" s="254"/>
      <c r="K242" s="254"/>
      <c r="L242" s="259"/>
      <c r="M242" s="260"/>
      <c r="N242" s="261"/>
      <c r="O242" s="261"/>
      <c r="P242" s="261"/>
      <c r="Q242" s="261"/>
      <c r="R242" s="261"/>
      <c r="S242" s="261"/>
      <c r="T242" s="26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3" t="s">
        <v>188</v>
      </c>
      <c r="AU242" s="263" t="s">
        <v>82</v>
      </c>
      <c r="AV242" s="14" t="s">
        <v>82</v>
      </c>
      <c r="AW242" s="14" t="s">
        <v>30</v>
      </c>
      <c r="AX242" s="14" t="s">
        <v>73</v>
      </c>
      <c r="AY242" s="263" t="s">
        <v>129</v>
      </c>
    </row>
    <row r="243" spans="1:51" s="13" customFormat="1" ht="12">
      <c r="A243" s="13"/>
      <c r="B243" s="243"/>
      <c r="C243" s="244"/>
      <c r="D243" s="234" t="s">
        <v>188</v>
      </c>
      <c r="E243" s="245" t="s">
        <v>1</v>
      </c>
      <c r="F243" s="246" t="s">
        <v>2551</v>
      </c>
      <c r="G243" s="244"/>
      <c r="H243" s="245" t="s">
        <v>1</v>
      </c>
      <c r="I243" s="247"/>
      <c r="J243" s="244"/>
      <c r="K243" s="244"/>
      <c r="L243" s="248"/>
      <c r="M243" s="249"/>
      <c r="N243" s="250"/>
      <c r="O243" s="250"/>
      <c r="P243" s="250"/>
      <c r="Q243" s="250"/>
      <c r="R243" s="250"/>
      <c r="S243" s="250"/>
      <c r="T243" s="25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2" t="s">
        <v>188</v>
      </c>
      <c r="AU243" s="252" t="s">
        <v>82</v>
      </c>
      <c r="AV243" s="13" t="s">
        <v>80</v>
      </c>
      <c r="AW243" s="13" t="s">
        <v>30</v>
      </c>
      <c r="AX243" s="13" t="s">
        <v>73</v>
      </c>
      <c r="AY243" s="252" t="s">
        <v>129</v>
      </c>
    </row>
    <row r="244" spans="1:51" s="14" customFormat="1" ht="12">
      <c r="A244" s="14"/>
      <c r="B244" s="253"/>
      <c r="C244" s="254"/>
      <c r="D244" s="234" t="s">
        <v>188</v>
      </c>
      <c r="E244" s="255" t="s">
        <v>1</v>
      </c>
      <c r="F244" s="256" t="s">
        <v>2547</v>
      </c>
      <c r="G244" s="254"/>
      <c r="H244" s="257">
        <v>2</v>
      </c>
      <c r="I244" s="258"/>
      <c r="J244" s="254"/>
      <c r="K244" s="254"/>
      <c r="L244" s="259"/>
      <c r="M244" s="260"/>
      <c r="N244" s="261"/>
      <c r="O244" s="261"/>
      <c r="P244" s="261"/>
      <c r="Q244" s="261"/>
      <c r="R244" s="261"/>
      <c r="S244" s="261"/>
      <c r="T244" s="26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3" t="s">
        <v>188</v>
      </c>
      <c r="AU244" s="263" t="s">
        <v>82</v>
      </c>
      <c r="AV244" s="14" t="s">
        <v>82</v>
      </c>
      <c r="AW244" s="14" t="s">
        <v>30</v>
      </c>
      <c r="AX244" s="14" t="s">
        <v>73</v>
      </c>
      <c r="AY244" s="263" t="s">
        <v>129</v>
      </c>
    </row>
    <row r="245" spans="1:51" s="13" customFormat="1" ht="12">
      <c r="A245" s="13"/>
      <c r="B245" s="243"/>
      <c r="C245" s="244"/>
      <c r="D245" s="234" t="s">
        <v>188</v>
      </c>
      <c r="E245" s="245" t="s">
        <v>1</v>
      </c>
      <c r="F245" s="246" t="s">
        <v>389</v>
      </c>
      <c r="G245" s="244"/>
      <c r="H245" s="245" t="s">
        <v>1</v>
      </c>
      <c r="I245" s="247"/>
      <c r="J245" s="244"/>
      <c r="K245" s="244"/>
      <c r="L245" s="248"/>
      <c r="M245" s="249"/>
      <c r="N245" s="250"/>
      <c r="O245" s="250"/>
      <c r="P245" s="250"/>
      <c r="Q245" s="250"/>
      <c r="R245" s="250"/>
      <c r="S245" s="250"/>
      <c r="T245" s="25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2" t="s">
        <v>188</v>
      </c>
      <c r="AU245" s="252" t="s">
        <v>82</v>
      </c>
      <c r="AV245" s="13" t="s">
        <v>80</v>
      </c>
      <c r="AW245" s="13" t="s">
        <v>30</v>
      </c>
      <c r="AX245" s="13" t="s">
        <v>73</v>
      </c>
      <c r="AY245" s="252" t="s">
        <v>129</v>
      </c>
    </row>
    <row r="246" spans="1:51" s="13" customFormat="1" ht="12">
      <c r="A246" s="13"/>
      <c r="B246" s="243"/>
      <c r="C246" s="244"/>
      <c r="D246" s="234" t="s">
        <v>188</v>
      </c>
      <c r="E246" s="245" t="s">
        <v>1</v>
      </c>
      <c r="F246" s="246" t="s">
        <v>2552</v>
      </c>
      <c r="G246" s="244"/>
      <c r="H246" s="245" t="s">
        <v>1</v>
      </c>
      <c r="I246" s="247"/>
      <c r="J246" s="244"/>
      <c r="K246" s="244"/>
      <c r="L246" s="248"/>
      <c r="M246" s="249"/>
      <c r="N246" s="250"/>
      <c r="O246" s="250"/>
      <c r="P246" s="250"/>
      <c r="Q246" s="250"/>
      <c r="R246" s="250"/>
      <c r="S246" s="250"/>
      <c r="T246" s="25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2" t="s">
        <v>188</v>
      </c>
      <c r="AU246" s="252" t="s">
        <v>82</v>
      </c>
      <c r="AV246" s="13" t="s">
        <v>80</v>
      </c>
      <c r="AW246" s="13" t="s">
        <v>30</v>
      </c>
      <c r="AX246" s="13" t="s">
        <v>73</v>
      </c>
      <c r="AY246" s="252" t="s">
        <v>129</v>
      </c>
    </row>
    <row r="247" spans="1:51" s="14" customFormat="1" ht="12">
      <c r="A247" s="14"/>
      <c r="B247" s="253"/>
      <c r="C247" s="254"/>
      <c r="D247" s="234" t="s">
        <v>188</v>
      </c>
      <c r="E247" s="255" t="s">
        <v>1</v>
      </c>
      <c r="F247" s="256" t="s">
        <v>2550</v>
      </c>
      <c r="G247" s="254"/>
      <c r="H247" s="257">
        <v>4</v>
      </c>
      <c r="I247" s="258"/>
      <c r="J247" s="254"/>
      <c r="K247" s="254"/>
      <c r="L247" s="259"/>
      <c r="M247" s="260"/>
      <c r="N247" s="261"/>
      <c r="O247" s="261"/>
      <c r="P247" s="261"/>
      <c r="Q247" s="261"/>
      <c r="R247" s="261"/>
      <c r="S247" s="261"/>
      <c r="T247" s="26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63" t="s">
        <v>188</v>
      </c>
      <c r="AU247" s="263" t="s">
        <v>82</v>
      </c>
      <c r="AV247" s="14" t="s">
        <v>82</v>
      </c>
      <c r="AW247" s="14" t="s">
        <v>30</v>
      </c>
      <c r="AX247" s="14" t="s">
        <v>73</v>
      </c>
      <c r="AY247" s="263" t="s">
        <v>129</v>
      </c>
    </row>
    <row r="248" spans="1:51" s="15" customFormat="1" ht="12">
      <c r="A248" s="15"/>
      <c r="B248" s="264"/>
      <c r="C248" s="265"/>
      <c r="D248" s="234" t="s">
        <v>188</v>
      </c>
      <c r="E248" s="266" t="s">
        <v>1</v>
      </c>
      <c r="F248" s="267" t="s">
        <v>197</v>
      </c>
      <c r="G248" s="265"/>
      <c r="H248" s="268">
        <v>10</v>
      </c>
      <c r="I248" s="269"/>
      <c r="J248" s="265"/>
      <c r="K248" s="265"/>
      <c r="L248" s="270"/>
      <c r="M248" s="271"/>
      <c r="N248" s="272"/>
      <c r="O248" s="272"/>
      <c r="P248" s="272"/>
      <c r="Q248" s="272"/>
      <c r="R248" s="272"/>
      <c r="S248" s="272"/>
      <c r="T248" s="273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4" t="s">
        <v>188</v>
      </c>
      <c r="AU248" s="274" t="s">
        <v>82</v>
      </c>
      <c r="AV248" s="15" t="s">
        <v>136</v>
      </c>
      <c r="AW248" s="15" t="s">
        <v>30</v>
      </c>
      <c r="AX248" s="15" t="s">
        <v>80</v>
      </c>
      <c r="AY248" s="274" t="s">
        <v>129</v>
      </c>
    </row>
    <row r="249" spans="1:65" s="2" customFormat="1" ht="24.15" customHeight="1">
      <c r="A249" s="39"/>
      <c r="B249" s="40"/>
      <c r="C249" s="275" t="s">
        <v>345</v>
      </c>
      <c r="D249" s="275" t="s">
        <v>293</v>
      </c>
      <c r="E249" s="276" t="s">
        <v>2553</v>
      </c>
      <c r="F249" s="277" t="s">
        <v>2554</v>
      </c>
      <c r="G249" s="278" t="s">
        <v>247</v>
      </c>
      <c r="H249" s="279">
        <v>1</v>
      </c>
      <c r="I249" s="280"/>
      <c r="J249" s="281">
        <f>ROUND(I249*H249,2)</f>
        <v>0</v>
      </c>
      <c r="K249" s="282"/>
      <c r="L249" s="283"/>
      <c r="M249" s="284" t="s">
        <v>1</v>
      </c>
      <c r="N249" s="285" t="s">
        <v>38</v>
      </c>
      <c r="O249" s="92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291</v>
      </c>
      <c r="AT249" s="232" t="s">
        <v>293</v>
      </c>
      <c r="AU249" s="232" t="s">
        <v>82</v>
      </c>
      <c r="AY249" s="18" t="s">
        <v>129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80</v>
      </c>
      <c r="BK249" s="233">
        <f>ROUND(I249*H249,2)</f>
        <v>0</v>
      </c>
      <c r="BL249" s="18" t="s">
        <v>248</v>
      </c>
      <c r="BM249" s="232" t="s">
        <v>682</v>
      </c>
    </row>
    <row r="250" spans="1:47" s="2" customFormat="1" ht="12">
      <c r="A250" s="39"/>
      <c r="B250" s="40"/>
      <c r="C250" s="41"/>
      <c r="D250" s="234" t="s">
        <v>137</v>
      </c>
      <c r="E250" s="41"/>
      <c r="F250" s="235" t="s">
        <v>2554</v>
      </c>
      <c r="G250" s="41"/>
      <c r="H250" s="41"/>
      <c r="I250" s="236"/>
      <c r="J250" s="41"/>
      <c r="K250" s="41"/>
      <c r="L250" s="45"/>
      <c r="M250" s="237"/>
      <c r="N250" s="238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137</v>
      </c>
      <c r="AU250" s="18" t="s">
        <v>82</v>
      </c>
    </row>
    <row r="251" spans="1:65" s="2" customFormat="1" ht="33" customHeight="1">
      <c r="A251" s="39"/>
      <c r="B251" s="40"/>
      <c r="C251" s="275" t="s">
        <v>1146</v>
      </c>
      <c r="D251" s="275" t="s">
        <v>293</v>
      </c>
      <c r="E251" s="276" t="s">
        <v>2555</v>
      </c>
      <c r="F251" s="277" t="s">
        <v>2556</v>
      </c>
      <c r="G251" s="278" t="s">
        <v>247</v>
      </c>
      <c r="H251" s="279">
        <v>12</v>
      </c>
      <c r="I251" s="280"/>
      <c r="J251" s="281">
        <f>ROUND(I251*H251,2)</f>
        <v>0</v>
      </c>
      <c r="K251" s="282"/>
      <c r="L251" s="283"/>
      <c r="M251" s="284" t="s">
        <v>1</v>
      </c>
      <c r="N251" s="285" t="s">
        <v>38</v>
      </c>
      <c r="O251" s="92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2" t="s">
        <v>291</v>
      </c>
      <c r="AT251" s="232" t="s">
        <v>293</v>
      </c>
      <c r="AU251" s="232" t="s">
        <v>82</v>
      </c>
      <c r="AY251" s="18" t="s">
        <v>129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8" t="s">
        <v>80</v>
      </c>
      <c r="BK251" s="233">
        <f>ROUND(I251*H251,2)</f>
        <v>0</v>
      </c>
      <c r="BL251" s="18" t="s">
        <v>248</v>
      </c>
      <c r="BM251" s="232" t="s">
        <v>720</v>
      </c>
    </row>
    <row r="252" spans="1:47" s="2" customFormat="1" ht="12">
      <c r="A252" s="39"/>
      <c r="B252" s="40"/>
      <c r="C252" s="41"/>
      <c r="D252" s="234" t="s">
        <v>137</v>
      </c>
      <c r="E252" s="41"/>
      <c r="F252" s="235" t="s">
        <v>2556</v>
      </c>
      <c r="G252" s="41"/>
      <c r="H252" s="41"/>
      <c r="I252" s="236"/>
      <c r="J252" s="41"/>
      <c r="K252" s="41"/>
      <c r="L252" s="45"/>
      <c r="M252" s="237"/>
      <c r="N252" s="238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137</v>
      </c>
      <c r="AU252" s="18" t="s">
        <v>82</v>
      </c>
    </row>
    <row r="253" spans="1:51" s="13" customFormat="1" ht="12">
      <c r="A253" s="13"/>
      <c r="B253" s="243"/>
      <c r="C253" s="244"/>
      <c r="D253" s="234" t="s">
        <v>188</v>
      </c>
      <c r="E253" s="245" t="s">
        <v>1</v>
      </c>
      <c r="F253" s="246" t="s">
        <v>374</v>
      </c>
      <c r="G253" s="244"/>
      <c r="H253" s="245" t="s">
        <v>1</v>
      </c>
      <c r="I253" s="247"/>
      <c r="J253" s="244"/>
      <c r="K253" s="244"/>
      <c r="L253" s="248"/>
      <c r="M253" s="249"/>
      <c r="N253" s="250"/>
      <c r="O253" s="250"/>
      <c r="P253" s="250"/>
      <c r="Q253" s="250"/>
      <c r="R253" s="250"/>
      <c r="S253" s="250"/>
      <c r="T253" s="25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2" t="s">
        <v>188</v>
      </c>
      <c r="AU253" s="252" t="s">
        <v>82</v>
      </c>
      <c r="AV253" s="13" t="s">
        <v>80</v>
      </c>
      <c r="AW253" s="13" t="s">
        <v>30</v>
      </c>
      <c r="AX253" s="13" t="s">
        <v>73</v>
      </c>
      <c r="AY253" s="252" t="s">
        <v>129</v>
      </c>
    </row>
    <row r="254" spans="1:51" s="13" customFormat="1" ht="12">
      <c r="A254" s="13"/>
      <c r="B254" s="243"/>
      <c r="C254" s="244"/>
      <c r="D254" s="234" t="s">
        <v>188</v>
      </c>
      <c r="E254" s="245" t="s">
        <v>1</v>
      </c>
      <c r="F254" s="246" t="s">
        <v>1391</v>
      </c>
      <c r="G254" s="244"/>
      <c r="H254" s="245" t="s">
        <v>1</v>
      </c>
      <c r="I254" s="247"/>
      <c r="J254" s="244"/>
      <c r="K254" s="244"/>
      <c r="L254" s="248"/>
      <c r="M254" s="249"/>
      <c r="N254" s="250"/>
      <c r="O254" s="250"/>
      <c r="P254" s="250"/>
      <c r="Q254" s="250"/>
      <c r="R254" s="250"/>
      <c r="S254" s="250"/>
      <c r="T254" s="25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2" t="s">
        <v>188</v>
      </c>
      <c r="AU254" s="252" t="s">
        <v>82</v>
      </c>
      <c r="AV254" s="13" t="s">
        <v>80</v>
      </c>
      <c r="AW254" s="13" t="s">
        <v>30</v>
      </c>
      <c r="AX254" s="13" t="s">
        <v>73</v>
      </c>
      <c r="AY254" s="252" t="s">
        <v>129</v>
      </c>
    </row>
    <row r="255" spans="1:51" s="14" customFormat="1" ht="12">
      <c r="A255" s="14"/>
      <c r="B255" s="253"/>
      <c r="C255" s="254"/>
      <c r="D255" s="234" t="s">
        <v>188</v>
      </c>
      <c r="E255" s="255" t="s">
        <v>1</v>
      </c>
      <c r="F255" s="256" t="s">
        <v>2547</v>
      </c>
      <c r="G255" s="254"/>
      <c r="H255" s="257">
        <v>2</v>
      </c>
      <c r="I255" s="258"/>
      <c r="J255" s="254"/>
      <c r="K255" s="254"/>
      <c r="L255" s="259"/>
      <c r="M255" s="260"/>
      <c r="N255" s="261"/>
      <c r="O255" s="261"/>
      <c r="P255" s="261"/>
      <c r="Q255" s="261"/>
      <c r="R255" s="261"/>
      <c r="S255" s="261"/>
      <c r="T255" s="26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3" t="s">
        <v>188</v>
      </c>
      <c r="AU255" s="263" t="s">
        <v>82</v>
      </c>
      <c r="AV255" s="14" t="s">
        <v>82</v>
      </c>
      <c r="AW255" s="14" t="s">
        <v>30</v>
      </c>
      <c r="AX255" s="14" t="s">
        <v>73</v>
      </c>
      <c r="AY255" s="263" t="s">
        <v>129</v>
      </c>
    </row>
    <row r="256" spans="1:51" s="13" customFormat="1" ht="12">
      <c r="A256" s="13"/>
      <c r="B256" s="243"/>
      <c r="C256" s="244"/>
      <c r="D256" s="234" t="s">
        <v>188</v>
      </c>
      <c r="E256" s="245" t="s">
        <v>1</v>
      </c>
      <c r="F256" s="246" t="s">
        <v>2551</v>
      </c>
      <c r="G256" s="244"/>
      <c r="H256" s="245" t="s">
        <v>1</v>
      </c>
      <c r="I256" s="247"/>
      <c r="J256" s="244"/>
      <c r="K256" s="244"/>
      <c r="L256" s="248"/>
      <c r="M256" s="249"/>
      <c r="N256" s="250"/>
      <c r="O256" s="250"/>
      <c r="P256" s="250"/>
      <c r="Q256" s="250"/>
      <c r="R256" s="250"/>
      <c r="S256" s="250"/>
      <c r="T256" s="25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2" t="s">
        <v>188</v>
      </c>
      <c r="AU256" s="252" t="s">
        <v>82</v>
      </c>
      <c r="AV256" s="13" t="s">
        <v>80</v>
      </c>
      <c r="AW256" s="13" t="s">
        <v>30</v>
      </c>
      <c r="AX256" s="13" t="s">
        <v>73</v>
      </c>
      <c r="AY256" s="252" t="s">
        <v>129</v>
      </c>
    </row>
    <row r="257" spans="1:51" s="14" customFormat="1" ht="12">
      <c r="A257" s="14"/>
      <c r="B257" s="253"/>
      <c r="C257" s="254"/>
      <c r="D257" s="234" t="s">
        <v>188</v>
      </c>
      <c r="E257" s="255" t="s">
        <v>1</v>
      </c>
      <c r="F257" s="256" t="s">
        <v>80</v>
      </c>
      <c r="G257" s="254"/>
      <c r="H257" s="257">
        <v>1</v>
      </c>
      <c r="I257" s="258"/>
      <c r="J257" s="254"/>
      <c r="K257" s="254"/>
      <c r="L257" s="259"/>
      <c r="M257" s="260"/>
      <c r="N257" s="261"/>
      <c r="O257" s="261"/>
      <c r="P257" s="261"/>
      <c r="Q257" s="261"/>
      <c r="R257" s="261"/>
      <c r="S257" s="261"/>
      <c r="T257" s="26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3" t="s">
        <v>188</v>
      </c>
      <c r="AU257" s="263" t="s">
        <v>82</v>
      </c>
      <c r="AV257" s="14" t="s">
        <v>82</v>
      </c>
      <c r="AW257" s="14" t="s">
        <v>30</v>
      </c>
      <c r="AX257" s="14" t="s">
        <v>73</v>
      </c>
      <c r="AY257" s="263" t="s">
        <v>129</v>
      </c>
    </row>
    <row r="258" spans="1:51" s="13" customFormat="1" ht="12">
      <c r="A258" s="13"/>
      <c r="B258" s="243"/>
      <c r="C258" s="244"/>
      <c r="D258" s="234" t="s">
        <v>188</v>
      </c>
      <c r="E258" s="245" t="s">
        <v>1</v>
      </c>
      <c r="F258" s="246" t="s">
        <v>2538</v>
      </c>
      <c r="G258" s="244"/>
      <c r="H258" s="245" t="s">
        <v>1</v>
      </c>
      <c r="I258" s="247"/>
      <c r="J258" s="244"/>
      <c r="K258" s="244"/>
      <c r="L258" s="248"/>
      <c r="M258" s="249"/>
      <c r="N258" s="250"/>
      <c r="O258" s="250"/>
      <c r="P258" s="250"/>
      <c r="Q258" s="250"/>
      <c r="R258" s="250"/>
      <c r="S258" s="250"/>
      <c r="T258" s="25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2" t="s">
        <v>188</v>
      </c>
      <c r="AU258" s="252" t="s">
        <v>82</v>
      </c>
      <c r="AV258" s="13" t="s">
        <v>80</v>
      </c>
      <c r="AW258" s="13" t="s">
        <v>30</v>
      </c>
      <c r="AX258" s="13" t="s">
        <v>73</v>
      </c>
      <c r="AY258" s="252" t="s">
        <v>129</v>
      </c>
    </row>
    <row r="259" spans="1:51" s="14" customFormat="1" ht="12">
      <c r="A259" s="14"/>
      <c r="B259" s="253"/>
      <c r="C259" s="254"/>
      <c r="D259" s="234" t="s">
        <v>188</v>
      </c>
      <c r="E259" s="255" t="s">
        <v>1</v>
      </c>
      <c r="F259" s="256" t="s">
        <v>80</v>
      </c>
      <c r="G259" s="254"/>
      <c r="H259" s="257">
        <v>1</v>
      </c>
      <c r="I259" s="258"/>
      <c r="J259" s="254"/>
      <c r="K259" s="254"/>
      <c r="L259" s="259"/>
      <c r="M259" s="260"/>
      <c r="N259" s="261"/>
      <c r="O259" s="261"/>
      <c r="P259" s="261"/>
      <c r="Q259" s="261"/>
      <c r="R259" s="261"/>
      <c r="S259" s="261"/>
      <c r="T259" s="26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3" t="s">
        <v>188</v>
      </c>
      <c r="AU259" s="263" t="s">
        <v>82</v>
      </c>
      <c r="AV259" s="14" t="s">
        <v>82</v>
      </c>
      <c r="AW259" s="14" t="s">
        <v>30</v>
      </c>
      <c r="AX259" s="14" t="s">
        <v>73</v>
      </c>
      <c r="AY259" s="263" t="s">
        <v>129</v>
      </c>
    </row>
    <row r="260" spans="1:51" s="13" customFormat="1" ht="12">
      <c r="A260" s="13"/>
      <c r="B260" s="243"/>
      <c r="C260" s="244"/>
      <c r="D260" s="234" t="s">
        <v>188</v>
      </c>
      <c r="E260" s="245" t="s">
        <v>1</v>
      </c>
      <c r="F260" s="246" t="s">
        <v>2539</v>
      </c>
      <c r="G260" s="244"/>
      <c r="H260" s="245" t="s">
        <v>1</v>
      </c>
      <c r="I260" s="247"/>
      <c r="J260" s="244"/>
      <c r="K260" s="244"/>
      <c r="L260" s="248"/>
      <c r="M260" s="249"/>
      <c r="N260" s="250"/>
      <c r="O260" s="250"/>
      <c r="P260" s="250"/>
      <c r="Q260" s="250"/>
      <c r="R260" s="250"/>
      <c r="S260" s="250"/>
      <c r="T260" s="25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2" t="s">
        <v>188</v>
      </c>
      <c r="AU260" s="252" t="s">
        <v>82</v>
      </c>
      <c r="AV260" s="13" t="s">
        <v>80</v>
      </c>
      <c r="AW260" s="13" t="s">
        <v>30</v>
      </c>
      <c r="AX260" s="13" t="s">
        <v>73</v>
      </c>
      <c r="AY260" s="252" t="s">
        <v>129</v>
      </c>
    </row>
    <row r="261" spans="1:51" s="14" customFormat="1" ht="12">
      <c r="A261" s="14"/>
      <c r="B261" s="253"/>
      <c r="C261" s="254"/>
      <c r="D261" s="234" t="s">
        <v>188</v>
      </c>
      <c r="E261" s="255" t="s">
        <v>1</v>
      </c>
      <c r="F261" s="256" t="s">
        <v>80</v>
      </c>
      <c r="G261" s="254"/>
      <c r="H261" s="257">
        <v>1</v>
      </c>
      <c r="I261" s="258"/>
      <c r="J261" s="254"/>
      <c r="K261" s="254"/>
      <c r="L261" s="259"/>
      <c r="M261" s="260"/>
      <c r="N261" s="261"/>
      <c r="O261" s="261"/>
      <c r="P261" s="261"/>
      <c r="Q261" s="261"/>
      <c r="R261" s="261"/>
      <c r="S261" s="261"/>
      <c r="T261" s="262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3" t="s">
        <v>188</v>
      </c>
      <c r="AU261" s="263" t="s">
        <v>82</v>
      </c>
      <c r="AV261" s="14" t="s">
        <v>82</v>
      </c>
      <c r="AW261" s="14" t="s">
        <v>30</v>
      </c>
      <c r="AX261" s="14" t="s">
        <v>73</v>
      </c>
      <c r="AY261" s="263" t="s">
        <v>129</v>
      </c>
    </row>
    <row r="262" spans="1:51" s="13" customFormat="1" ht="12">
      <c r="A262" s="13"/>
      <c r="B262" s="243"/>
      <c r="C262" s="244"/>
      <c r="D262" s="234" t="s">
        <v>188</v>
      </c>
      <c r="E262" s="245" t="s">
        <v>1</v>
      </c>
      <c r="F262" s="246" t="s">
        <v>389</v>
      </c>
      <c r="G262" s="244"/>
      <c r="H262" s="245" t="s">
        <v>1</v>
      </c>
      <c r="I262" s="247"/>
      <c r="J262" s="244"/>
      <c r="K262" s="244"/>
      <c r="L262" s="248"/>
      <c r="M262" s="249"/>
      <c r="N262" s="250"/>
      <c r="O262" s="250"/>
      <c r="P262" s="250"/>
      <c r="Q262" s="250"/>
      <c r="R262" s="250"/>
      <c r="S262" s="250"/>
      <c r="T262" s="25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2" t="s">
        <v>188</v>
      </c>
      <c r="AU262" s="252" t="s">
        <v>82</v>
      </c>
      <c r="AV262" s="13" t="s">
        <v>80</v>
      </c>
      <c r="AW262" s="13" t="s">
        <v>30</v>
      </c>
      <c r="AX262" s="13" t="s">
        <v>73</v>
      </c>
      <c r="AY262" s="252" t="s">
        <v>129</v>
      </c>
    </row>
    <row r="263" spans="1:51" s="13" customFormat="1" ht="12">
      <c r="A263" s="13"/>
      <c r="B263" s="243"/>
      <c r="C263" s="244"/>
      <c r="D263" s="234" t="s">
        <v>188</v>
      </c>
      <c r="E263" s="245" t="s">
        <v>1</v>
      </c>
      <c r="F263" s="246" t="s">
        <v>2557</v>
      </c>
      <c r="G263" s="244"/>
      <c r="H263" s="245" t="s">
        <v>1</v>
      </c>
      <c r="I263" s="247"/>
      <c r="J263" s="244"/>
      <c r="K263" s="244"/>
      <c r="L263" s="248"/>
      <c r="M263" s="249"/>
      <c r="N263" s="250"/>
      <c r="O263" s="250"/>
      <c r="P263" s="250"/>
      <c r="Q263" s="250"/>
      <c r="R263" s="250"/>
      <c r="S263" s="250"/>
      <c r="T263" s="25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2" t="s">
        <v>188</v>
      </c>
      <c r="AU263" s="252" t="s">
        <v>82</v>
      </c>
      <c r="AV263" s="13" t="s">
        <v>80</v>
      </c>
      <c r="AW263" s="13" t="s">
        <v>30</v>
      </c>
      <c r="AX263" s="13" t="s">
        <v>73</v>
      </c>
      <c r="AY263" s="252" t="s">
        <v>129</v>
      </c>
    </row>
    <row r="264" spans="1:51" s="14" customFormat="1" ht="12">
      <c r="A264" s="14"/>
      <c r="B264" s="253"/>
      <c r="C264" s="254"/>
      <c r="D264" s="234" t="s">
        <v>188</v>
      </c>
      <c r="E264" s="255" t="s">
        <v>1</v>
      </c>
      <c r="F264" s="256" t="s">
        <v>2558</v>
      </c>
      <c r="G264" s="254"/>
      <c r="H264" s="257">
        <v>5</v>
      </c>
      <c r="I264" s="258"/>
      <c r="J264" s="254"/>
      <c r="K264" s="254"/>
      <c r="L264" s="259"/>
      <c r="M264" s="260"/>
      <c r="N264" s="261"/>
      <c r="O264" s="261"/>
      <c r="P264" s="261"/>
      <c r="Q264" s="261"/>
      <c r="R264" s="261"/>
      <c r="S264" s="261"/>
      <c r="T264" s="26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63" t="s">
        <v>188</v>
      </c>
      <c r="AU264" s="263" t="s">
        <v>82</v>
      </c>
      <c r="AV264" s="14" t="s">
        <v>82</v>
      </c>
      <c r="AW264" s="14" t="s">
        <v>30</v>
      </c>
      <c r="AX264" s="14" t="s">
        <v>73</v>
      </c>
      <c r="AY264" s="263" t="s">
        <v>129</v>
      </c>
    </row>
    <row r="265" spans="1:51" s="13" customFormat="1" ht="12">
      <c r="A265" s="13"/>
      <c r="B265" s="243"/>
      <c r="C265" s="244"/>
      <c r="D265" s="234" t="s">
        <v>188</v>
      </c>
      <c r="E265" s="245" t="s">
        <v>1</v>
      </c>
      <c r="F265" s="246" t="s">
        <v>2559</v>
      </c>
      <c r="G265" s="244"/>
      <c r="H265" s="245" t="s">
        <v>1</v>
      </c>
      <c r="I265" s="247"/>
      <c r="J265" s="244"/>
      <c r="K265" s="244"/>
      <c r="L265" s="248"/>
      <c r="M265" s="249"/>
      <c r="N265" s="250"/>
      <c r="O265" s="250"/>
      <c r="P265" s="250"/>
      <c r="Q265" s="250"/>
      <c r="R265" s="250"/>
      <c r="S265" s="250"/>
      <c r="T265" s="25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2" t="s">
        <v>188</v>
      </c>
      <c r="AU265" s="252" t="s">
        <v>82</v>
      </c>
      <c r="AV265" s="13" t="s">
        <v>80</v>
      </c>
      <c r="AW265" s="13" t="s">
        <v>30</v>
      </c>
      <c r="AX265" s="13" t="s">
        <v>73</v>
      </c>
      <c r="AY265" s="252" t="s">
        <v>129</v>
      </c>
    </row>
    <row r="266" spans="1:51" s="14" customFormat="1" ht="12">
      <c r="A266" s="14"/>
      <c r="B266" s="253"/>
      <c r="C266" s="254"/>
      <c r="D266" s="234" t="s">
        <v>188</v>
      </c>
      <c r="E266" s="255" t="s">
        <v>1</v>
      </c>
      <c r="F266" s="256" t="s">
        <v>80</v>
      </c>
      <c r="G266" s="254"/>
      <c r="H266" s="257">
        <v>1</v>
      </c>
      <c r="I266" s="258"/>
      <c r="J266" s="254"/>
      <c r="K266" s="254"/>
      <c r="L266" s="259"/>
      <c r="M266" s="260"/>
      <c r="N266" s="261"/>
      <c r="O266" s="261"/>
      <c r="P266" s="261"/>
      <c r="Q266" s="261"/>
      <c r="R266" s="261"/>
      <c r="S266" s="261"/>
      <c r="T266" s="26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3" t="s">
        <v>188</v>
      </c>
      <c r="AU266" s="263" t="s">
        <v>82</v>
      </c>
      <c r="AV266" s="14" t="s">
        <v>82</v>
      </c>
      <c r="AW266" s="14" t="s">
        <v>30</v>
      </c>
      <c r="AX266" s="14" t="s">
        <v>73</v>
      </c>
      <c r="AY266" s="263" t="s">
        <v>129</v>
      </c>
    </row>
    <row r="267" spans="1:51" s="13" customFormat="1" ht="12">
      <c r="A267" s="13"/>
      <c r="B267" s="243"/>
      <c r="C267" s="244"/>
      <c r="D267" s="234" t="s">
        <v>188</v>
      </c>
      <c r="E267" s="245" t="s">
        <v>1</v>
      </c>
      <c r="F267" s="246" t="s">
        <v>2541</v>
      </c>
      <c r="G267" s="244"/>
      <c r="H267" s="245" t="s">
        <v>1</v>
      </c>
      <c r="I267" s="247"/>
      <c r="J267" s="244"/>
      <c r="K267" s="244"/>
      <c r="L267" s="248"/>
      <c r="M267" s="249"/>
      <c r="N267" s="250"/>
      <c r="O267" s="250"/>
      <c r="P267" s="250"/>
      <c r="Q267" s="250"/>
      <c r="R267" s="250"/>
      <c r="S267" s="250"/>
      <c r="T267" s="25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2" t="s">
        <v>188</v>
      </c>
      <c r="AU267" s="252" t="s">
        <v>82</v>
      </c>
      <c r="AV267" s="13" t="s">
        <v>80</v>
      </c>
      <c r="AW267" s="13" t="s">
        <v>30</v>
      </c>
      <c r="AX267" s="13" t="s">
        <v>73</v>
      </c>
      <c r="AY267" s="252" t="s">
        <v>129</v>
      </c>
    </row>
    <row r="268" spans="1:51" s="14" customFormat="1" ht="12">
      <c r="A268" s="14"/>
      <c r="B268" s="253"/>
      <c r="C268" s="254"/>
      <c r="D268" s="234" t="s">
        <v>188</v>
      </c>
      <c r="E268" s="255" t="s">
        <v>1</v>
      </c>
      <c r="F268" s="256" t="s">
        <v>80</v>
      </c>
      <c r="G268" s="254"/>
      <c r="H268" s="257">
        <v>1</v>
      </c>
      <c r="I268" s="258"/>
      <c r="J268" s="254"/>
      <c r="K268" s="254"/>
      <c r="L268" s="259"/>
      <c r="M268" s="260"/>
      <c r="N268" s="261"/>
      <c r="O268" s="261"/>
      <c r="P268" s="261"/>
      <c r="Q268" s="261"/>
      <c r="R268" s="261"/>
      <c r="S268" s="261"/>
      <c r="T268" s="26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3" t="s">
        <v>188</v>
      </c>
      <c r="AU268" s="263" t="s">
        <v>82</v>
      </c>
      <c r="AV268" s="14" t="s">
        <v>82</v>
      </c>
      <c r="AW268" s="14" t="s">
        <v>30</v>
      </c>
      <c r="AX268" s="14" t="s">
        <v>73</v>
      </c>
      <c r="AY268" s="263" t="s">
        <v>129</v>
      </c>
    </row>
    <row r="269" spans="1:51" s="15" customFormat="1" ht="12">
      <c r="A269" s="15"/>
      <c r="B269" s="264"/>
      <c r="C269" s="265"/>
      <c r="D269" s="234" t="s">
        <v>188</v>
      </c>
      <c r="E269" s="266" t="s">
        <v>1</v>
      </c>
      <c r="F269" s="267" t="s">
        <v>197</v>
      </c>
      <c r="G269" s="265"/>
      <c r="H269" s="268">
        <v>12</v>
      </c>
      <c r="I269" s="269"/>
      <c r="J269" s="265"/>
      <c r="K269" s="265"/>
      <c r="L269" s="270"/>
      <c r="M269" s="271"/>
      <c r="N269" s="272"/>
      <c r="O269" s="272"/>
      <c r="P269" s="272"/>
      <c r="Q269" s="272"/>
      <c r="R269" s="272"/>
      <c r="S269" s="272"/>
      <c r="T269" s="273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74" t="s">
        <v>188</v>
      </c>
      <c r="AU269" s="274" t="s">
        <v>82</v>
      </c>
      <c r="AV269" s="15" t="s">
        <v>136</v>
      </c>
      <c r="AW269" s="15" t="s">
        <v>30</v>
      </c>
      <c r="AX269" s="15" t="s">
        <v>80</v>
      </c>
      <c r="AY269" s="274" t="s">
        <v>129</v>
      </c>
    </row>
    <row r="270" spans="1:65" s="2" customFormat="1" ht="37.8" customHeight="1">
      <c r="A270" s="39"/>
      <c r="B270" s="40"/>
      <c r="C270" s="275" t="s">
        <v>326</v>
      </c>
      <c r="D270" s="275" t="s">
        <v>293</v>
      </c>
      <c r="E270" s="276" t="s">
        <v>2560</v>
      </c>
      <c r="F270" s="277" t="s">
        <v>2561</v>
      </c>
      <c r="G270" s="278" t="s">
        <v>247</v>
      </c>
      <c r="H270" s="279">
        <v>6</v>
      </c>
      <c r="I270" s="280"/>
      <c r="J270" s="281">
        <f>ROUND(I270*H270,2)</f>
        <v>0</v>
      </c>
      <c r="K270" s="282"/>
      <c r="L270" s="283"/>
      <c r="M270" s="284" t="s">
        <v>1</v>
      </c>
      <c r="N270" s="285" t="s">
        <v>38</v>
      </c>
      <c r="O270" s="92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2" t="s">
        <v>291</v>
      </c>
      <c r="AT270" s="232" t="s">
        <v>293</v>
      </c>
      <c r="AU270" s="232" t="s">
        <v>82</v>
      </c>
      <c r="AY270" s="18" t="s">
        <v>129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8" t="s">
        <v>80</v>
      </c>
      <c r="BK270" s="233">
        <f>ROUND(I270*H270,2)</f>
        <v>0</v>
      </c>
      <c r="BL270" s="18" t="s">
        <v>248</v>
      </c>
      <c r="BM270" s="232" t="s">
        <v>765</v>
      </c>
    </row>
    <row r="271" spans="1:47" s="2" customFormat="1" ht="12">
      <c r="A271" s="39"/>
      <c r="B271" s="40"/>
      <c r="C271" s="41"/>
      <c r="D271" s="234" t="s">
        <v>137</v>
      </c>
      <c r="E271" s="41"/>
      <c r="F271" s="235" t="s">
        <v>2561</v>
      </c>
      <c r="G271" s="41"/>
      <c r="H271" s="41"/>
      <c r="I271" s="236"/>
      <c r="J271" s="41"/>
      <c r="K271" s="41"/>
      <c r="L271" s="45"/>
      <c r="M271" s="237"/>
      <c r="N271" s="238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137</v>
      </c>
      <c r="AU271" s="18" t="s">
        <v>82</v>
      </c>
    </row>
    <row r="272" spans="1:51" s="13" customFormat="1" ht="12">
      <c r="A272" s="13"/>
      <c r="B272" s="243"/>
      <c r="C272" s="244"/>
      <c r="D272" s="234" t="s">
        <v>188</v>
      </c>
      <c r="E272" s="245" t="s">
        <v>1</v>
      </c>
      <c r="F272" s="246" t="s">
        <v>374</v>
      </c>
      <c r="G272" s="244"/>
      <c r="H272" s="245" t="s">
        <v>1</v>
      </c>
      <c r="I272" s="247"/>
      <c r="J272" s="244"/>
      <c r="K272" s="244"/>
      <c r="L272" s="248"/>
      <c r="M272" s="249"/>
      <c r="N272" s="250"/>
      <c r="O272" s="250"/>
      <c r="P272" s="250"/>
      <c r="Q272" s="250"/>
      <c r="R272" s="250"/>
      <c r="S272" s="250"/>
      <c r="T272" s="25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2" t="s">
        <v>188</v>
      </c>
      <c r="AU272" s="252" t="s">
        <v>82</v>
      </c>
      <c r="AV272" s="13" t="s">
        <v>80</v>
      </c>
      <c r="AW272" s="13" t="s">
        <v>30</v>
      </c>
      <c r="AX272" s="13" t="s">
        <v>73</v>
      </c>
      <c r="AY272" s="252" t="s">
        <v>129</v>
      </c>
    </row>
    <row r="273" spans="1:51" s="13" customFormat="1" ht="12">
      <c r="A273" s="13"/>
      <c r="B273" s="243"/>
      <c r="C273" s="244"/>
      <c r="D273" s="234" t="s">
        <v>188</v>
      </c>
      <c r="E273" s="245" t="s">
        <v>1</v>
      </c>
      <c r="F273" s="246" t="s">
        <v>2562</v>
      </c>
      <c r="G273" s="244"/>
      <c r="H273" s="245" t="s">
        <v>1</v>
      </c>
      <c r="I273" s="247"/>
      <c r="J273" s="244"/>
      <c r="K273" s="244"/>
      <c r="L273" s="248"/>
      <c r="M273" s="249"/>
      <c r="N273" s="250"/>
      <c r="O273" s="250"/>
      <c r="P273" s="250"/>
      <c r="Q273" s="250"/>
      <c r="R273" s="250"/>
      <c r="S273" s="250"/>
      <c r="T273" s="25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2" t="s">
        <v>188</v>
      </c>
      <c r="AU273" s="252" t="s">
        <v>82</v>
      </c>
      <c r="AV273" s="13" t="s">
        <v>80</v>
      </c>
      <c r="AW273" s="13" t="s">
        <v>30</v>
      </c>
      <c r="AX273" s="13" t="s">
        <v>73</v>
      </c>
      <c r="AY273" s="252" t="s">
        <v>129</v>
      </c>
    </row>
    <row r="274" spans="1:51" s="14" customFormat="1" ht="12">
      <c r="A274" s="14"/>
      <c r="B274" s="253"/>
      <c r="C274" s="254"/>
      <c r="D274" s="234" t="s">
        <v>188</v>
      </c>
      <c r="E274" s="255" t="s">
        <v>1</v>
      </c>
      <c r="F274" s="256" t="s">
        <v>1857</v>
      </c>
      <c r="G274" s="254"/>
      <c r="H274" s="257">
        <v>3</v>
      </c>
      <c r="I274" s="258"/>
      <c r="J274" s="254"/>
      <c r="K274" s="254"/>
      <c r="L274" s="259"/>
      <c r="M274" s="260"/>
      <c r="N274" s="261"/>
      <c r="O274" s="261"/>
      <c r="P274" s="261"/>
      <c r="Q274" s="261"/>
      <c r="R274" s="261"/>
      <c r="S274" s="261"/>
      <c r="T274" s="26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3" t="s">
        <v>188</v>
      </c>
      <c r="AU274" s="263" t="s">
        <v>82</v>
      </c>
      <c r="AV274" s="14" t="s">
        <v>82</v>
      </c>
      <c r="AW274" s="14" t="s">
        <v>30</v>
      </c>
      <c r="AX274" s="14" t="s">
        <v>73</v>
      </c>
      <c r="AY274" s="263" t="s">
        <v>129</v>
      </c>
    </row>
    <row r="275" spans="1:51" s="13" customFormat="1" ht="12">
      <c r="A275" s="13"/>
      <c r="B275" s="243"/>
      <c r="C275" s="244"/>
      <c r="D275" s="234" t="s">
        <v>188</v>
      </c>
      <c r="E275" s="245" t="s">
        <v>1</v>
      </c>
      <c r="F275" s="246" t="s">
        <v>389</v>
      </c>
      <c r="G275" s="244"/>
      <c r="H275" s="245" t="s">
        <v>1</v>
      </c>
      <c r="I275" s="247"/>
      <c r="J275" s="244"/>
      <c r="K275" s="244"/>
      <c r="L275" s="248"/>
      <c r="M275" s="249"/>
      <c r="N275" s="250"/>
      <c r="O275" s="250"/>
      <c r="P275" s="250"/>
      <c r="Q275" s="250"/>
      <c r="R275" s="250"/>
      <c r="S275" s="250"/>
      <c r="T275" s="25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2" t="s">
        <v>188</v>
      </c>
      <c r="AU275" s="252" t="s">
        <v>82</v>
      </c>
      <c r="AV275" s="13" t="s">
        <v>80</v>
      </c>
      <c r="AW275" s="13" t="s">
        <v>30</v>
      </c>
      <c r="AX275" s="13" t="s">
        <v>73</v>
      </c>
      <c r="AY275" s="252" t="s">
        <v>129</v>
      </c>
    </row>
    <row r="276" spans="1:51" s="13" customFormat="1" ht="12">
      <c r="A276" s="13"/>
      <c r="B276" s="243"/>
      <c r="C276" s="244"/>
      <c r="D276" s="234" t="s">
        <v>188</v>
      </c>
      <c r="E276" s="245" t="s">
        <v>1</v>
      </c>
      <c r="F276" s="246" t="s">
        <v>2563</v>
      </c>
      <c r="G276" s="244"/>
      <c r="H276" s="245" t="s">
        <v>1</v>
      </c>
      <c r="I276" s="247"/>
      <c r="J276" s="244"/>
      <c r="K276" s="244"/>
      <c r="L276" s="248"/>
      <c r="M276" s="249"/>
      <c r="N276" s="250"/>
      <c r="O276" s="250"/>
      <c r="P276" s="250"/>
      <c r="Q276" s="250"/>
      <c r="R276" s="250"/>
      <c r="S276" s="250"/>
      <c r="T276" s="25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2" t="s">
        <v>188</v>
      </c>
      <c r="AU276" s="252" t="s">
        <v>82</v>
      </c>
      <c r="AV276" s="13" t="s">
        <v>80</v>
      </c>
      <c r="AW276" s="13" t="s">
        <v>30</v>
      </c>
      <c r="AX276" s="13" t="s">
        <v>73</v>
      </c>
      <c r="AY276" s="252" t="s">
        <v>129</v>
      </c>
    </row>
    <row r="277" spans="1:51" s="14" customFormat="1" ht="12">
      <c r="A277" s="14"/>
      <c r="B277" s="253"/>
      <c r="C277" s="254"/>
      <c r="D277" s="234" t="s">
        <v>188</v>
      </c>
      <c r="E277" s="255" t="s">
        <v>1</v>
      </c>
      <c r="F277" s="256" t="s">
        <v>1857</v>
      </c>
      <c r="G277" s="254"/>
      <c r="H277" s="257">
        <v>3</v>
      </c>
      <c r="I277" s="258"/>
      <c r="J277" s="254"/>
      <c r="K277" s="254"/>
      <c r="L277" s="259"/>
      <c r="M277" s="260"/>
      <c r="N277" s="261"/>
      <c r="O277" s="261"/>
      <c r="P277" s="261"/>
      <c r="Q277" s="261"/>
      <c r="R277" s="261"/>
      <c r="S277" s="261"/>
      <c r="T277" s="26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3" t="s">
        <v>188</v>
      </c>
      <c r="AU277" s="263" t="s">
        <v>82</v>
      </c>
      <c r="AV277" s="14" t="s">
        <v>82</v>
      </c>
      <c r="AW277" s="14" t="s">
        <v>30</v>
      </c>
      <c r="AX277" s="14" t="s">
        <v>73</v>
      </c>
      <c r="AY277" s="263" t="s">
        <v>129</v>
      </c>
    </row>
    <row r="278" spans="1:51" s="15" customFormat="1" ht="12">
      <c r="A278" s="15"/>
      <c r="B278" s="264"/>
      <c r="C278" s="265"/>
      <c r="D278" s="234" t="s">
        <v>188</v>
      </c>
      <c r="E278" s="266" t="s">
        <v>1</v>
      </c>
      <c r="F278" s="267" t="s">
        <v>197</v>
      </c>
      <c r="G278" s="265"/>
      <c r="H278" s="268">
        <v>6</v>
      </c>
      <c r="I278" s="269"/>
      <c r="J278" s="265"/>
      <c r="K278" s="265"/>
      <c r="L278" s="270"/>
      <c r="M278" s="271"/>
      <c r="N278" s="272"/>
      <c r="O278" s="272"/>
      <c r="P278" s="272"/>
      <c r="Q278" s="272"/>
      <c r="R278" s="272"/>
      <c r="S278" s="272"/>
      <c r="T278" s="273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74" t="s">
        <v>188</v>
      </c>
      <c r="AU278" s="274" t="s">
        <v>82</v>
      </c>
      <c r="AV278" s="15" t="s">
        <v>136</v>
      </c>
      <c r="AW278" s="15" t="s">
        <v>30</v>
      </c>
      <c r="AX278" s="15" t="s">
        <v>80</v>
      </c>
      <c r="AY278" s="274" t="s">
        <v>129</v>
      </c>
    </row>
    <row r="279" spans="1:65" s="2" customFormat="1" ht="16.5" customHeight="1">
      <c r="A279" s="39"/>
      <c r="B279" s="40"/>
      <c r="C279" s="275" t="s">
        <v>1046</v>
      </c>
      <c r="D279" s="275" t="s">
        <v>293</v>
      </c>
      <c r="E279" s="276" t="s">
        <v>2564</v>
      </c>
      <c r="F279" s="277" t="s">
        <v>2565</v>
      </c>
      <c r="G279" s="278" t="s">
        <v>247</v>
      </c>
      <c r="H279" s="279">
        <v>7</v>
      </c>
      <c r="I279" s="280"/>
      <c r="J279" s="281">
        <f>ROUND(I279*H279,2)</f>
        <v>0</v>
      </c>
      <c r="K279" s="282"/>
      <c r="L279" s="283"/>
      <c r="M279" s="284" t="s">
        <v>1</v>
      </c>
      <c r="N279" s="285" t="s">
        <v>38</v>
      </c>
      <c r="O279" s="92"/>
      <c r="P279" s="230">
        <f>O279*H279</f>
        <v>0</v>
      </c>
      <c r="Q279" s="230">
        <v>0</v>
      </c>
      <c r="R279" s="230">
        <f>Q279*H279</f>
        <v>0</v>
      </c>
      <c r="S279" s="230">
        <v>0</v>
      </c>
      <c r="T279" s="231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2" t="s">
        <v>291</v>
      </c>
      <c r="AT279" s="232" t="s">
        <v>293</v>
      </c>
      <c r="AU279" s="232" t="s">
        <v>82</v>
      </c>
      <c r="AY279" s="18" t="s">
        <v>129</v>
      </c>
      <c r="BE279" s="233">
        <f>IF(N279="základní",J279,0)</f>
        <v>0</v>
      </c>
      <c r="BF279" s="233">
        <f>IF(N279="snížená",J279,0)</f>
        <v>0</v>
      </c>
      <c r="BG279" s="233">
        <f>IF(N279="zákl. přenesená",J279,0)</f>
        <v>0</v>
      </c>
      <c r="BH279" s="233">
        <f>IF(N279="sníž. přenesená",J279,0)</f>
        <v>0</v>
      </c>
      <c r="BI279" s="233">
        <f>IF(N279="nulová",J279,0)</f>
        <v>0</v>
      </c>
      <c r="BJ279" s="18" t="s">
        <v>80</v>
      </c>
      <c r="BK279" s="233">
        <f>ROUND(I279*H279,2)</f>
        <v>0</v>
      </c>
      <c r="BL279" s="18" t="s">
        <v>248</v>
      </c>
      <c r="BM279" s="232" t="s">
        <v>776</v>
      </c>
    </row>
    <row r="280" spans="1:47" s="2" customFormat="1" ht="12">
      <c r="A280" s="39"/>
      <c r="B280" s="40"/>
      <c r="C280" s="41"/>
      <c r="D280" s="234" t="s">
        <v>137</v>
      </c>
      <c r="E280" s="41"/>
      <c r="F280" s="235" t="s">
        <v>2565</v>
      </c>
      <c r="G280" s="41"/>
      <c r="H280" s="41"/>
      <c r="I280" s="236"/>
      <c r="J280" s="41"/>
      <c r="K280" s="41"/>
      <c r="L280" s="45"/>
      <c r="M280" s="237"/>
      <c r="N280" s="238"/>
      <c r="O280" s="92"/>
      <c r="P280" s="92"/>
      <c r="Q280" s="92"/>
      <c r="R280" s="92"/>
      <c r="S280" s="92"/>
      <c r="T280" s="93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137</v>
      </c>
      <c r="AU280" s="18" t="s">
        <v>82</v>
      </c>
    </row>
    <row r="281" spans="1:65" s="2" customFormat="1" ht="21.75" customHeight="1">
      <c r="A281" s="39"/>
      <c r="B281" s="40"/>
      <c r="C281" s="220" t="s">
        <v>329</v>
      </c>
      <c r="D281" s="220" t="s">
        <v>132</v>
      </c>
      <c r="E281" s="221" t="s">
        <v>2566</v>
      </c>
      <c r="F281" s="222" t="s">
        <v>2567</v>
      </c>
      <c r="G281" s="223" t="s">
        <v>247</v>
      </c>
      <c r="H281" s="224">
        <v>94</v>
      </c>
      <c r="I281" s="225"/>
      <c r="J281" s="226">
        <f>ROUND(I281*H281,2)</f>
        <v>0</v>
      </c>
      <c r="K281" s="227"/>
      <c r="L281" s="45"/>
      <c r="M281" s="228" t="s">
        <v>1</v>
      </c>
      <c r="N281" s="229" t="s">
        <v>38</v>
      </c>
      <c r="O281" s="92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2" t="s">
        <v>248</v>
      </c>
      <c r="AT281" s="232" t="s">
        <v>132</v>
      </c>
      <c r="AU281" s="232" t="s">
        <v>82</v>
      </c>
      <c r="AY281" s="18" t="s">
        <v>129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8" t="s">
        <v>80</v>
      </c>
      <c r="BK281" s="233">
        <f>ROUND(I281*H281,2)</f>
        <v>0</v>
      </c>
      <c r="BL281" s="18" t="s">
        <v>248</v>
      </c>
      <c r="BM281" s="232" t="s">
        <v>779</v>
      </c>
    </row>
    <row r="282" spans="1:47" s="2" customFormat="1" ht="12">
      <c r="A282" s="39"/>
      <c r="B282" s="40"/>
      <c r="C282" s="41"/>
      <c r="D282" s="234" t="s">
        <v>137</v>
      </c>
      <c r="E282" s="41"/>
      <c r="F282" s="235" t="s">
        <v>2567</v>
      </c>
      <c r="G282" s="41"/>
      <c r="H282" s="41"/>
      <c r="I282" s="236"/>
      <c r="J282" s="41"/>
      <c r="K282" s="41"/>
      <c r="L282" s="45"/>
      <c r="M282" s="237"/>
      <c r="N282" s="238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137</v>
      </c>
      <c r="AU282" s="18" t="s">
        <v>82</v>
      </c>
    </row>
    <row r="283" spans="1:65" s="2" customFormat="1" ht="16.5" customHeight="1">
      <c r="A283" s="39"/>
      <c r="B283" s="40"/>
      <c r="C283" s="275" t="s">
        <v>1075</v>
      </c>
      <c r="D283" s="275" t="s">
        <v>293</v>
      </c>
      <c r="E283" s="276" t="s">
        <v>2568</v>
      </c>
      <c r="F283" s="277" t="s">
        <v>2569</v>
      </c>
      <c r="G283" s="278" t="s">
        <v>247</v>
      </c>
      <c r="H283" s="279">
        <v>10</v>
      </c>
      <c r="I283" s="280"/>
      <c r="J283" s="281">
        <f>ROUND(I283*H283,2)</f>
        <v>0</v>
      </c>
      <c r="K283" s="282"/>
      <c r="L283" s="283"/>
      <c r="M283" s="284" t="s">
        <v>1</v>
      </c>
      <c r="N283" s="285" t="s">
        <v>38</v>
      </c>
      <c r="O283" s="92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2" t="s">
        <v>291</v>
      </c>
      <c r="AT283" s="232" t="s">
        <v>293</v>
      </c>
      <c r="AU283" s="232" t="s">
        <v>82</v>
      </c>
      <c r="AY283" s="18" t="s">
        <v>129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8" t="s">
        <v>80</v>
      </c>
      <c r="BK283" s="233">
        <f>ROUND(I283*H283,2)</f>
        <v>0</v>
      </c>
      <c r="BL283" s="18" t="s">
        <v>248</v>
      </c>
      <c r="BM283" s="232" t="s">
        <v>783</v>
      </c>
    </row>
    <row r="284" spans="1:47" s="2" customFormat="1" ht="12">
      <c r="A284" s="39"/>
      <c r="B284" s="40"/>
      <c r="C284" s="41"/>
      <c r="D284" s="234" t="s">
        <v>137</v>
      </c>
      <c r="E284" s="41"/>
      <c r="F284" s="235" t="s">
        <v>2569</v>
      </c>
      <c r="G284" s="41"/>
      <c r="H284" s="41"/>
      <c r="I284" s="236"/>
      <c r="J284" s="41"/>
      <c r="K284" s="41"/>
      <c r="L284" s="45"/>
      <c r="M284" s="237"/>
      <c r="N284" s="238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137</v>
      </c>
      <c r="AU284" s="18" t="s">
        <v>82</v>
      </c>
    </row>
    <row r="285" spans="1:65" s="2" customFormat="1" ht="16.5" customHeight="1">
      <c r="A285" s="39"/>
      <c r="B285" s="40"/>
      <c r="C285" s="275" t="s">
        <v>333</v>
      </c>
      <c r="D285" s="275" t="s">
        <v>293</v>
      </c>
      <c r="E285" s="276" t="s">
        <v>2570</v>
      </c>
      <c r="F285" s="277" t="s">
        <v>2571</v>
      </c>
      <c r="G285" s="278" t="s">
        <v>247</v>
      </c>
      <c r="H285" s="279">
        <v>1</v>
      </c>
      <c r="I285" s="280"/>
      <c r="J285" s="281">
        <f>ROUND(I285*H285,2)</f>
        <v>0</v>
      </c>
      <c r="K285" s="282"/>
      <c r="L285" s="283"/>
      <c r="M285" s="284" t="s">
        <v>1</v>
      </c>
      <c r="N285" s="285" t="s">
        <v>38</v>
      </c>
      <c r="O285" s="92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2" t="s">
        <v>291</v>
      </c>
      <c r="AT285" s="232" t="s">
        <v>293</v>
      </c>
      <c r="AU285" s="232" t="s">
        <v>82</v>
      </c>
      <c r="AY285" s="18" t="s">
        <v>129</v>
      </c>
      <c r="BE285" s="233">
        <f>IF(N285="základní",J285,0)</f>
        <v>0</v>
      </c>
      <c r="BF285" s="233">
        <f>IF(N285="snížená",J285,0)</f>
        <v>0</v>
      </c>
      <c r="BG285" s="233">
        <f>IF(N285="zákl. přenesená",J285,0)</f>
        <v>0</v>
      </c>
      <c r="BH285" s="233">
        <f>IF(N285="sníž. přenesená",J285,0)</f>
        <v>0</v>
      </c>
      <c r="BI285" s="233">
        <f>IF(N285="nulová",J285,0)</f>
        <v>0</v>
      </c>
      <c r="BJ285" s="18" t="s">
        <v>80</v>
      </c>
      <c r="BK285" s="233">
        <f>ROUND(I285*H285,2)</f>
        <v>0</v>
      </c>
      <c r="BL285" s="18" t="s">
        <v>248</v>
      </c>
      <c r="BM285" s="232" t="s">
        <v>787</v>
      </c>
    </row>
    <row r="286" spans="1:47" s="2" customFormat="1" ht="12">
      <c r="A286" s="39"/>
      <c r="B286" s="40"/>
      <c r="C286" s="41"/>
      <c r="D286" s="234" t="s">
        <v>137</v>
      </c>
      <c r="E286" s="41"/>
      <c r="F286" s="235" t="s">
        <v>2571</v>
      </c>
      <c r="G286" s="41"/>
      <c r="H286" s="41"/>
      <c r="I286" s="236"/>
      <c r="J286" s="41"/>
      <c r="K286" s="41"/>
      <c r="L286" s="45"/>
      <c r="M286" s="237"/>
      <c r="N286" s="238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137</v>
      </c>
      <c r="AU286" s="18" t="s">
        <v>82</v>
      </c>
    </row>
    <row r="287" spans="1:65" s="2" customFormat="1" ht="24.15" customHeight="1">
      <c r="A287" s="39"/>
      <c r="B287" s="40"/>
      <c r="C287" s="275" t="s">
        <v>1090</v>
      </c>
      <c r="D287" s="275" t="s">
        <v>293</v>
      </c>
      <c r="E287" s="276" t="s">
        <v>2572</v>
      </c>
      <c r="F287" s="277" t="s">
        <v>2573</v>
      </c>
      <c r="G287" s="278" t="s">
        <v>230</v>
      </c>
      <c r="H287" s="279">
        <v>575</v>
      </c>
      <c r="I287" s="280"/>
      <c r="J287" s="281">
        <f>ROUND(I287*H287,2)</f>
        <v>0</v>
      </c>
      <c r="K287" s="282"/>
      <c r="L287" s="283"/>
      <c r="M287" s="284" t="s">
        <v>1</v>
      </c>
      <c r="N287" s="285" t="s">
        <v>38</v>
      </c>
      <c r="O287" s="92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2" t="s">
        <v>291</v>
      </c>
      <c r="AT287" s="232" t="s">
        <v>293</v>
      </c>
      <c r="AU287" s="232" t="s">
        <v>82</v>
      </c>
      <c r="AY287" s="18" t="s">
        <v>129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8" t="s">
        <v>80</v>
      </c>
      <c r="BK287" s="233">
        <f>ROUND(I287*H287,2)</f>
        <v>0</v>
      </c>
      <c r="BL287" s="18" t="s">
        <v>248</v>
      </c>
      <c r="BM287" s="232" t="s">
        <v>792</v>
      </c>
    </row>
    <row r="288" spans="1:47" s="2" customFormat="1" ht="12">
      <c r="A288" s="39"/>
      <c r="B288" s="40"/>
      <c r="C288" s="41"/>
      <c r="D288" s="234" t="s">
        <v>137</v>
      </c>
      <c r="E288" s="41"/>
      <c r="F288" s="235" t="s">
        <v>2573</v>
      </c>
      <c r="G288" s="41"/>
      <c r="H288" s="41"/>
      <c r="I288" s="236"/>
      <c r="J288" s="41"/>
      <c r="K288" s="41"/>
      <c r="L288" s="45"/>
      <c r="M288" s="237"/>
      <c r="N288" s="238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137</v>
      </c>
      <c r="AU288" s="18" t="s">
        <v>82</v>
      </c>
    </row>
    <row r="289" spans="1:65" s="2" customFormat="1" ht="16.5" customHeight="1">
      <c r="A289" s="39"/>
      <c r="B289" s="40"/>
      <c r="C289" s="275" t="s">
        <v>336</v>
      </c>
      <c r="D289" s="275" t="s">
        <v>293</v>
      </c>
      <c r="E289" s="276" t="s">
        <v>2574</v>
      </c>
      <c r="F289" s="277" t="s">
        <v>2575</v>
      </c>
      <c r="G289" s="278" t="s">
        <v>247</v>
      </c>
      <c r="H289" s="279">
        <v>11</v>
      </c>
      <c r="I289" s="280"/>
      <c r="J289" s="281">
        <f>ROUND(I289*H289,2)</f>
        <v>0</v>
      </c>
      <c r="K289" s="282"/>
      <c r="L289" s="283"/>
      <c r="M289" s="284" t="s">
        <v>1</v>
      </c>
      <c r="N289" s="285" t="s">
        <v>38</v>
      </c>
      <c r="O289" s="92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2" t="s">
        <v>291</v>
      </c>
      <c r="AT289" s="232" t="s">
        <v>293</v>
      </c>
      <c r="AU289" s="232" t="s">
        <v>82</v>
      </c>
      <c r="AY289" s="18" t="s">
        <v>129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8" t="s">
        <v>80</v>
      </c>
      <c r="BK289" s="233">
        <f>ROUND(I289*H289,2)</f>
        <v>0</v>
      </c>
      <c r="BL289" s="18" t="s">
        <v>248</v>
      </c>
      <c r="BM289" s="232" t="s">
        <v>795</v>
      </c>
    </row>
    <row r="290" spans="1:47" s="2" customFormat="1" ht="12">
      <c r="A290" s="39"/>
      <c r="B290" s="40"/>
      <c r="C290" s="41"/>
      <c r="D290" s="234" t="s">
        <v>137</v>
      </c>
      <c r="E290" s="41"/>
      <c r="F290" s="235" t="s">
        <v>2575</v>
      </c>
      <c r="G290" s="41"/>
      <c r="H290" s="41"/>
      <c r="I290" s="236"/>
      <c r="J290" s="41"/>
      <c r="K290" s="41"/>
      <c r="L290" s="45"/>
      <c r="M290" s="237"/>
      <c r="N290" s="238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137</v>
      </c>
      <c r="AU290" s="18" t="s">
        <v>82</v>
      </c>
    </row>
    <row r="291" spans="1:65" s="2" customFormat="1" ht="24.15" customHeight="1">
      <c r="A291" s="39"/>
      <c r="B291" s="40"/>
      <c r="C291" s="275" t="s">
        <v>1134</v>
      </c>
      <c r="D291" s="275" t="s">
        <v>293</v>
      </c>
      <c r="E291" s="276" t="s">
        <v>2576</v>
      </c>
      <c r="F291" s="277" t="s">
        <v>2577</v>
      </c>
      <c r="G291" s="278" t="s">
        <v>230</v>
      </c>
      <c r="H291" s="279">
        <v>20</v>
      </c>
      <c r="I291" s="280"/>
      <c r="J291" s="281">
        <f>ROUND(I291*H291,2)</f>
        <v>0</v>
      </c>
      <c r="K291" s="282"/>
      <c r="L291" s="283"/>
      <c r="M291" s="284" t="s">
        <v>1</v>
      </c>
      <c r="N291" s="285" t="s">
        <v>38</v>
      </c>
      <c r="O291" s="92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2" t="s">
        <v>291</v>
      </c>
      <c r="AT291" s="232" t="s">
        <v>293</v>
      </c>
      <c r="AU291" s="232" t="s">
        <v>82</v>
      </c>
      <c r="AY291" s="18" t="s">
        <v>129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18" t="s">
        <v>80</v>
      </c>
      <c r="BK291" s="233">
        <f>ROUND(I291*H291,2)</f>
        <v>0</v>
      </c>
      <c r="BL291" s="18" t="s">
        <v>248</v>
      </c>
      <c r="BM291" s="232" t="s">
        <v>800</v>
      </c>
    </row>
    <row r="292" spans="1:47" s="2" customFormat="1" ht="12">
      <c r="A292" s="39"/>
      <c r="B292" s="40"/>
      <c r="C292" s="41"/>
      <c r="D292" s="234" t="s">
        <v>137</v>
      </c>
      <c r="E292" s="41"/>
      <c r="F292" s="235" t="s">
        <v>2577</v>
      </c>
      <c r="G292" s="41"/>
      <c r="H292" s="41"/>
      <c r="I292" s="236"/>
      <c r="J292" s="41"/>
      <c r="K292" s="41"/>
      <c r="L292" s="45"/>
      <c r="M292" s="239"/>
      <c r="N292" s="240"/>
      <c r="O292" s="241"/>
      <c r="P292" s="241"/>
      <c r="Q292" s="241"/>
      <c r="R292" s="241"/>
      <c r="S292" s="241"/>
      <c r="T292" s="242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137</v>
      </c>
      <c r="AU292" s="18" t="s">
        <v>82</v>
      </c>
    </row>
    <row r="293" spans="1:31" s="2" customFormat="1" ht="6.95" customHeight="1">
      <c r="A293" s="39"/>
      <c r="B293" s="67"/>
      <c r="C293" s="68"/>
      <c r="D293" s="68"/>
      <c r="E293" s="68"/>
      <c r="F293" s="68"/>
      <c r="G293" s="68"/>
      <c r="H293" s="68"/>
      <c r="I293" s="68"/>
      <c r="J293" s="68"/>
      <c r="K293" s="68"/>
      <c r="L293" s="45"/>
      <c r="M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</row>
  </sheetData>
  <sheetProtection password="CC64" sheet="1" objects="1" scenarios="1" formatColumns="0" formatRows="0" autoFilter="0"/>
  <autoFilter ref="C118:K29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101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FK Sokolov - II. etapa (zadání)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2578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11. 4. 2023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ROUND((SUM(BE118:BE204)),2)</f>
        <v>0</v>
      </c>
      <c r="G33" s="39"/>
      <c r="H33" s="39"/>
      <c r="I33" s="156">
        <v>0.21</v>
      </c>
      <c r="J33" s="155">
        <f>ROUND(((SUM(BE118:BE204))*I33),2)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ROUND((SUM(BF118:BF204)),2)</f>
        <v>0</v>
      </c>
      <c r="G34" s="39"/>
      <c r="H34" s="39"/>
      <c r="I34" s="156">
        <v>0.15</v>
      </c>
      <c r="J34" s="155">
        <f>ROUND(((SUM(BF118:BF204))*I34),2)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ROUND((SUM(BG118:BG204)),2)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ROUND((SUM(BH118:BH204)),2)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ROUND((SUM(BI118:BI204)),2)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FK Sokolov - II. etapa (zadání)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04 - Vzduchotechnika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11. 4. 2023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105</v>
      </c>
      <c r="D94" s="177"/>
      <c r="E94" s="177"/>
      <c r="F94" s="177"/>
      <c r="G94" s="177"/>
      <c r="H94" s="177"/>
      <c r="I94" s="177"/>
      <c r="J94" s="178" t="s">
        <v>106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107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108</v>
      </c>
    </row>
    <row r="97" spans="1:31" s="9" customFormat="1" ht="24.95" customHeight="1">
      <c r="A97" s="9"/>
      <c r="B97" s="180"/>
      <c r="C97" s="181"/>
      <c r="D97" s="182" t="s">
        <v>170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2579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114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5" t="str">
        <f>E7</f>
        <v>FK Sokolov - II. etapa (zadání)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102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04 - Vzduchotechnika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 xml:space="preserve"> </v>
      </c>
      <c r="G112" s="41"/>
      <c r="H112" s="41"/>
      <c r="I112" s="33" t="s">
        <v>22</v>
      </c>
      <c r="J112" s="80" t="str">
        <f>IF(J12="","",J12)</f>
        <v>11. 4. 2023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 xml:space="preserve"> </v>
      </c>
      <c r="G114" s="41"/>
      <c r="H114" s="41"/>
      <c r="I114" s="33" t="s">
        <v>29</v>
      </c>
      <c r="J114" s="37" t="str">
        <f>E21</f>
        <v xml:space="preserve">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27</v>
      </c>
      <c r="D115" s="41"/>
      <c r="E115" s="41"/>
      <c r="F115" s="28" t="str">
        <f>IF(E18="","",E18)</f>
        <v>Vyplň údaj</v>
      </c>
      <c r="G115" s="41"/>
      <c r="H115" s="41"/>
      <c r="I115" s="33" t="s">
        <v>31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115</v>
      </c>
      <c r="D117" s="195" t="s">
        <v>58</v>
      </c>
      <c r="E117" s="195" t="s">
        <v>54</v>
      </c>
      <c r="F117" s="195" t="s">
        <v>55</v>
      </c>
      <c r="G117" s="195" t="s">
        <v>116</v>
      </c>
      <c r="H117" s="195" t="s">
        <v>117</v>
      </c>
      <c r="I117" s="195" t="s">
        <v>118</v>
      </c>
      <c r="J117" s="196" t="s">
        <v>106</v>
      </c>
      <c r="K117" s="197" t="s">
        <v>119</v>
      </c>
      <c r="L117" s="198"/>
      <c r="M117" s="101" t="s">
        <v>1</v>
      </c>
      <c r="N117" s="102" t="s">
        <v>37</v>
      </c>
      <c r="O117" s="102" t="s">
        <v>120</v>
      </c>
      <c r="P117" s="102" t="s">
        <v>121</v>
      </c>
      <c r="Q117" s="102" t="s">
        <v>122</v>
      </c>
      <c r="R117" s="102" t="s">
        <v>123</v>
      </c>
      <c r="S117" s="102" t="s">
        <v>124</v>
      </c>
      <c r="T117" s="103" t="s">
        <v>125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126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72</v>
      </c>
      <c r="AU118" s="18" t="s">
        <v>108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72</v>
      </c>
      <c r="E119" s="207" t="s">
        <v>1324</v>
      </c>
      <c r="F119" s="207" t="s">
        <v>1325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82</v>
      </c>
      <c r="AT119" s="216" t="s">
        <v>72</v>
      </c>
      <c r="AU119" s="216" t="s">
        <v>73</v>
      </c>
      <c r="AY119" s="215" t="s">
        <v>129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72</v>
      </c>
      <c r="E120" s="218" t="s">
        <v>2580</v>
      </c>
      <c r="F120" s="218" t="s">
        <v>93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SUM(P121:P204)</f>
        <v>0</v>
      </c>
      <c r="Q120" s="212"/>
      <c r="R120" s="213">
        <f>SUM(R121:R204)</f>
        <v>0</v>
      </c>
      <c r="S120" s="212"/>
      <c r="T120" s="214">
        <f>SUM(T121:T204)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82</v>
      </c>
      <c r="AT120" s="216" t="s">
        <v>72</v>
      </c>
      <c r="AU120" s="216" t="s">
        <v>80</v>
      </c>
      <c r="AY120" s="215" t="s">
        <v>129</v>
      </c>
      <c r="BK120" s="217">
        <f>SUM(BK121:BK204)</f>
        <v>0</v>
      </c>
    </row>
    <row r="121" spans="1:65" s="2" customFormat="1" ht="37.8" customHeight="1">
      <c r="A121" s="39"/>
      <c r="B121" s="40"/>
      <c r="C121" s="220" t="s">
        <v>80</v>
      </c>
      <c r="D121" s="220" t="s">
        <v>132</v>
      </c>
      <c r="E121" s="221" t="s">
        <v>2581</v>
      </c>
      <c r="F121" s="222" t="s">
        <v>2582</v>
      </c>
      <c r="G121" s="223" t="s">
        <v>247</v>
      </c>
      <c r="H121" s="224">
        <v>1</v>
      </c>
      <c r="I121" s="225"/>
      <c r="J121" s="226">
        <f>ROUND(I121*H121,2)</f>
        <v>0</v>
      </c>
      <c r="K121" s="227"/>
      <c r="L121" s="45"/>
      <c r="M121" s="228" t="s">
        <v>1</v>
      </c>
      <c r="N121" s="229" t="s">
        <v>38</v>
      </c>
      <c r="O121" s="92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248</v>
      </c>
      <c r="AT121" s="232" t="s">
        <v>132</v>
      </c>
      <c r="AU121" s="232" t="s">
        <v>82</v>
      </c>
      <c r="AY121" s="18" t="s">
        <v>129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8" t="s">
        <v>80</v>
      </c>
      <c r="BK121" s="233">
        <f>ROUND(I121*H121,2)</f>
        <v>0</v>
      </c>
      <c r="BL121" s="18" t="s">
        <v>248</v>
      </c>
      <c r="BM121" s="232" t="s">
        <v>82</v>
      </c>
    </row>
    <row r="122" spans="1:47" s="2" customFormat="1" ht="12">
      <c r="A122" s="39"/>
      <c r="B122" s="40"/>
      <c r="C122" s="41"/>
      <c r="D122" s="234" t="s">
        <v>137</v>
      </c>
      <c r="E122" s="41"/>
      <c r="F122" s="235" t="s">
        <v>2582</v>
      </c>
      <c r="G122" s="41"/>
      <c r="H122" s="41"/>
      <c r="I122" s="236"/>
      <c r="J122" s="41"/>
      <c r="K122" s="41"/>
      <c r="L122" s="45"/>
      <c r="M122" s="237"/>
      <c r="N122" s="238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137</v>
      </c>
      <c r="AU122" s="18" t="s">
        <v>82</v>
      </c>
    </row>
    <row r="123" spans="1:65" s="2" customFormat="1" ht="44.25" customHeight="1">
      <c r="A123" s="39"/>
      <c r="B123" s="40"/>
      <c r="C123" s="275" t="s">
        <v>82</v>
      </c>
      <c r="D123" s="275" t="s">
        <v>293</v>
      </c>
      <c r="E123" s="276" t="s">
        <v>2583</v>
      </c>
      <c r="F123" s="277" t="s">
        <v>2584</v>
      </c>
      <c r="G123" s="278" t="s">
        <v>247</v>
      </c>
      <c r="H123" s="279">
        <v>1</v>
      </c>
      <c r="I123" s="280"/>
      <c r="J123" s="281">
        <f>ROUND(I123*H123,2)</f>
        <v>0</v>
      </c>
      <c r="K123" s="282"/>
      <c r="L123" s="283"/>
      <c r="M123" s="284" t="s">
        <v>1</v>
      </c>
      <c r="N123" s="285" t="s">
        <v>38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291</v>
      </c>
      <c r="AT123" s="232" t="s">
        <v>293</v>
      </c>
      <c r="AU123" s="232" t="s">
        <v>82</v>
      </c>
      <c r="AY123" s="18" t="s">
        <v>129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80</v>
      </c>
      <c r="BK123" s="233">
        <f>ROUND(I123*H123,2)</f>
        <v>0</v>
      </c>
      <c r="BL123" s="18" t="s">
        <v>248</v>
      </c>
      <c r="BM123" s="232" t="s">
        <v>136</v>
      </c>
    </row>
    <row r="124" spans="1:47" s="2" customFormat="1" ht="12">
      <c r="A124" s="39"/>
      <c r="B124" s="40"/>
      <c r="C124" s="41"/>
      <c r="D124" s="234" t="s">
        <v>137</v>
      </c>
      <c r="E124" s="41"/>
      <c r="F124" s="235" t="s">
        <v>2584</v>
      </c>
      <c r="G124" s="41"/>
      <c r="H124" s="41"/>
      <c r="I124" s="236"/>
      <c r="J124" s="41"/>
      <c r="K124" s="41"/>
      <c r="L124" s="45"/>
      <c r="M124" s="237"/>
      <c r="N124" s="238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137</v>
      </c>
      <c r="AU124" s="18" t="s">
        <v>82</v>
      </c>
    </row>
    <row r="125" spans="1:65" s="2" customFormat="1" ht="37.8" customHeight="1">
      <c r="A125" s="39"/>
      <c r="B125" s="40"/>
      <c r="C125" s="220" t="s">
        <v>141</v>
      </c>
      <c r="D125" s="220" t="s">
        <v>132</v>
      </c>
      <c r="E125" s="221" t="s">
        <v>2585</v>
      </c>
      <c r="F125" s="222" t="s">
        <v>2586</v>
      </c>
      <c r="G125" s="223" t="s">
        <v>247</v>
      </c>
      <c r="H125" s="224">
        <v>3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38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248</v>
      </c>
      <c r="AT125" s="232" t="s">
        <v>132</v>
      </c>
      <c r="AU125" s="232" t="s">
        <v>82</v>
      </c>
      <c r="AY125" s="18" t="s">
        <v>129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80</v>
      </c>
      <c r="BK125" s="233">
        <f>ROUND(I125*H125,2)</f>
        <v>0</v>
      </c>
      <c r="BL125" s="18" t="s">
        <v>248</v>
      </c>
      <c r="BM125" s="232" t="s">
        <v>144</v>
      </c>
    </row>
    <row r="126" spans="1:47" s="2" customFormat="1" ht="12">
      <c r="A126" s="39"/>
      <c r="B126" s="40"/>
      <c r="C126" s="41"/>
      <c r="D126" s="234" t="s">
        <v>137</v>
      </c>
      <c r="E126" s="41"/>
      <c r="F126" s="235" t="s">
        <v>2586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137</v>
      </c>
      <c r="AU126" s="18" t="s">
        <v>82</v>
      </c>
    </row>
    <row r="127" spans="1:65" s="2" customFormat="1" ht="37.8" customHeight="1">
      <c r="A127" s="39"/>
      <c r="B127" s="40"/>
      <c r="C127" s="275" t="s">
        <v>136</v>
      </c>
      <c r="D127" s="275" t="s">
        <v>293</v>
      </c>
      <c r="E127" s="276" t="s">
        <v>2587</v>
      </c>
      <c r="F127" s="277" t="s">
        <v>2588</v>
      </c>
      <c r="G127" s="278" t="s">
        <v>247</v>
      </c>
      <c r="H127" s="279">
        <v>3</v>
      </c>
      <c r="I127" s="280"/>
      <c r="J127" s="281">
        <f>ROUND(I127*H127,2)</f>
        <v>0</v>
      </c>
      <c r="K127" s="282"/>
      <c r="L127" s="283"/>
      <c r="M127" s="284" t="s">
        <v>1</v>
      </c>
      <c r="N127" s="285" t="s">
        <v>38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291</v>
      </c>
      <c r="AT127" s="232" t="s">
        <v>293</v>
      </c>
      <c r="AU127" s="232" t="s">
        <v>82</v>
      </c>
      <c r="AY127" s="18" t="s">
        <v>129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80</v>
      </c>
      <c r="BK127" s="233">
        <f>ROUND(I127*H127,2)</f>
        <v>0</v>
      </c>
      <c r="BL127" s="18" t="s">
        <v>248</v>
      </c>
      <c r="BM127" s="232" t="s">
        <v>147</v>
      </c>
    </row>
    <row r="128" spans="1:47" s="2" customFormat="1" ht="12">
      <c r="A128" s="39"/>
      <c r="B128" s="40"/>
      <c r="C128" s="41"/>
      <c r="D128" s="234" t="s">
        <v>137</v>
      </c>
      <c r="E128" s="41"/>
      <c r="F128" s="235" t="s">
        <v>2588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137</v>
      </c>
      <c r="AU128" s="18" t="s">
        <v>82</v>
      </c>
    </row>
    <row r="129" spans="1:65" s="2" customFormat="1" ht="33" customHeight="1">
      <c r="A129" s="39"/>
      <c r="B129" s="40"/>
      <c r="C129" s="220" t="s">
        <v>128</v>
      </c>
      <c r="D129" s="220" t="s">
        <v>132</v>
      </c>
      <c r="E129" s="221" t="s">
        <v>2589</v>
      </c>
      <c r="F129" s="222" t="s">
        <v>2590</v>
      </c>
      <c r="G129" s="223" t="s">
        <v>247</v>
      </c>
      <c r="H129" s="224">
        <v>20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38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248</v>
      </c>
      <c r="AT129" s="232" t="s">
        <v>132</v>
      </c>
      <c r="AU129" s="232" t="s">
        <v>82</v>
      </c>
      <c r="AY129" s="18" t="s">
        <v>129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80</v>
      </c>
      <c r="BK129" s="233">
        <f>ROUND(I129*H129,2)</f>
        <v>0</v>
      </c>
      <c r="BL129" s="18" t="s">
        <v>248</v>
      </c>
      <c r="BM129" s="232" t="s">
        <v>152</v>
      </c>
    </row>
    <row r="130" spans="1:47" s="2" customFormat="1" ht="12">
      <c r="A130" s="39"/>
      <c r="B130" s="40"/>
      <c r="C130" s="41"/>
      <c r="D130" s="234" t="s">
        <v>137</v>
      </c>
      <c r="E130" s="41"/>
      <c r="F130" s="235" t="s">
        <v>2590</v>
      </c>
      <c r="G130" s="41"/>
      <c r="H130" s="41"/>
      <c r="I130" s="236"/>
      <c r="J130" s="41"/>
      <c r="K130" s="41"/>
      <c r="L130" s="45"/>
      <c r="M130" s="237"/>
      <c r="N130" s="23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137</v>
      </c>
      <c r="AU130" s="18" t="s">
        <v>82</v>
      </c>
    </row>
    <row r="131" spans="1:65" s="2" customFormat="1" ht="24.15" customHeight="1">
      <c r="A131" s="39"/>
      <c r="B131" s="40"/>
      <c r="C131" s="275" t="s">
        <v>144</v>
      </c>
      <c r="D131" s="275" t="s">
        <v>293</v>
      </c>
      <c r="E131" s="276" t="s">
        <v>2591</v>
      </c>
      <c r="F131" s="277" t="s">
        <v>2592</v>
      </c>
      <c r="G131" s="278" t="s">
        <v>247</v>
      </c>
      <c r="H131" s="279">
        <v>2</v>
      </c>
      <c r="I131" s="280"/>
      <c r="J131" s="281">
        <f>ROUND(I131*H131,2)</f>
        <v>0</v>
      </c>
      <c r="K131" s="282"/>
      <c r="L131" s="283"/>
      <c r="M131" s="284" t="s">
        <v>1</v>
      </c>
      <c r="N131" s="285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291</v>
      </c>
      <c r="AT131" s="232" t="s">
        <v>293</v>
      </c>
      <c r="AU131" s="232" t="s">
        <v>82</v>
      </c>
      <c r="AY131" s="18" t="s">
        <v>129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80</v>
      </c>
      <c r="BK131" s="233">
        <f>ROUND(I131*H131,2)</f>
        <v>0</v>
      </c>
      <c r="BL131" s="18" t="s">
        <v>248</v>
      </c>
      <c r="BM131" s="232" t="s">
        <v>157</v>
      </c>
    </row>
    <row r="132" spans="1:47" s="2" customFormat="1" ht="12">
      <c r="A132" s="39"/>
      <c r="B132" s="40"/>
      <c r="C132" s="41"/>
      <c r="D132" s="234" t="s">
        <v>137</v>
      </c>
      <c r="E132" s="41"/>
      <c r="F132" s="235" t="s">
        <v>2592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137</v>
      </c>
      <c r="AU132" s="18" t="s">
        <v>82</v>
      </c>
    </row>
    <row r="133" spans="1:65" s="2" customFormat="1" ht="24.15" customHeight="1">
      <c r="A133" s="39"/>
      <c r="B133" s="40"/>
      <c r="C133" s="275" t="s">
        <v>158</v>
      </c>
      <c r="D133" s="275" t="s">
        <v>293</v>
      </c>
      <c r="E133" s="276" t="s">
        <v>2593</v>
      </c>
      <c r="F133" s="277" t="s">
        <v>2594</v>
      </c>
      <c r="G133" s="278" t="s">
        <v>247</v>
      </c>
      <c r="H133" s="279">
        <v>9</v>
      </c>
      <c r="I133" s="280"/>
      <c r="J133" s="281">
        <f>ROUND(I133*H133,2)</f>
        <v>0</v>
      </c>
      <c r="K133" s="282"/>
      <c r="L133" s="283"/>
      <c r="M133" s="284" t="s">
        <v>1</v>
      </c>
      <c r="N133" s="285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291</v>
      </c>
      <c r="AT133" s="232" t="s">
        <v>293</v>
      </c>
      <c r="AU133" s="232" t="s">
        <v>82</v>
      </c>
      <c r="AY133" s="18" t="s">
        <v>129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80</v>
      </c>
      <c r="BK133" s="233">
        <f>ROUND(I133*H133,2)</f>
        <v>0</v>
      </c>
      <c r="BL133" s="18" t="s">
        <v>248</v>
      </c>
      <c r="BM133" s="232" t="s">
        <v>161</v>
      </c>
    </row>
    <row r="134" spans="1:47" s="2" customFormat="1" ht="12">
      <c r="A134" s="39"/>
      <c r="B134" s="40"/>
      <c r="C134" s="41"/>
      <c r="D134" s="234" t="s">
        <v>137</v>
      </c>
      <c r="E134" s="41"/>
      <c r="F134" s="235" t="s">
        <v>2594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137</v>
      </c>
      <c r="AU134" s="18" t="s">
        <v>82</v>
      </c>
    </row>
    <row r="135" spans="1:65" s="2" customFormat="1" ht="24.15" customHeight="1">
      <c r="A135" s="39"/>
      <c r="B135" s="40"/>
      <c r="C135" s="275" t="s">
        <v>147</v>
      </c>
      <c r="D135" s="275" t="s">
        <v>293</v>
      </c>
      <c r="E135" s="276" t="s">
        <v>2595</v>
      </c>
      <c r="F135" s="277" t="s">
        <v>2596</v>
      </c>
      <c r="G135" s="278" t="s">
        <v>247</v>
      </c>
      <c r="H135" s="279">
        <v>9</v>
      </c>
      <c r="I135" s="280"/>
      <c r="J135" s="281">
        <f>ROUND(I135*H135,2)</f>
        <v>0</v>
      </c>
      <c r="K135" s="282"/>
      <c r="L135" s="283"/>
      <c r="M135" s="284" t="s">
        <v>1</v>
      </c>
      <c r="N135" s="285" t="s">
        <v>38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291</v>
      </c>
      <c r="AT135" s="232" t="s">
        <v>293</v>
      </c>
      <c r="AU135" s="232" t="s">
        <v>82</v>
      </c>
      <c r="AY135" s="18" t="s">
        <v>129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80</v>
      </c>
      <c r="BK135" s="233">
        <f>ROUND(I135*H135,2)</f>
        <v>0</v>
      </c>
      <c r="BL135" s="18" t="s">
        <v>248</v>
      </c>
      <c r="BM135" s="232" t="s">
        <v>248</v>
      </c>
    </row>
    <row r="136" spans="1:47" s="2" customFormat="1" ht="12">
      <c r="A136" s="39"/>
      <c r="B136" s="40"/>
      <c r="C136" s="41"/>
      <c r="D136" s="234" t="s">
        <v>137</v>
      </c>
      <c r="E136" s="41"/>
      <c r="F136" s="235" t="s">
        <v>2596</v>
      </c>
      <c r="G136" s="41"/>
      <c r="H136" s="41"/>
      <c r="I136" s="236"/>
      <c r="J136" s="41"/>
      <c r="K136" s="41"/>
      <c r="L136" s="45"/>
      <c r="M136" s="237"/>
      <c r="N136" s="238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137</v>
      </c>
      <c r="AU136" s="18" t="s">
        <v>82</v>
      </c>
    </row>
    <row r="137" spans="1:65" s="2" customFormat="1" ht="24.15" customHeight="1">
      <c r="A137" s="39"/>
      <c r="B137" s="40"/>
      <c r="C137" s="220" t="s">
        <v>251</v>
      </c>
      <c r="D137" s="220" t="s">
        <v>132</v>
      </c>
      <c r="E137" s="221" t="s">
        <v>2597</v>
      </c>
      <c r="F137" s="222" t="s">
        <v>2598</v>
      </c>
      <c r="G137" s="223" t="s">
        <v>247</v>
      </c>
      <c r="H137" s="224">
        <v>3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38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248</v>
      </c>
      <c r="AT137" s="232" t="s">
        <v>132</v>
      </c>
      <c r="AU137" s="232" t="s">
        <v>82</v>
      </c>
      <c r="AY137" s="18" t="s">
        <v>129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80</v>
      </c>
      <c r="BK137" s="233">
        <f>ROUND(I137*H137,2)</f>
        <v>0</v>
      </c>
      <c r="BL137" s="18" t="s">
        <v>248</v>
      </c>
      <c r="BM137" s="232" t="s">
        <v>254</v>
      </c>
    </row>
    <row r="138" spans="1:47" s="2" customFormat="1" ht="12">
      <c r="A138" s="39"/>
      <c r="B138" s="40"/>
      <c r="C138" s="41"/>
      <c r="D138" s="234" t="s">
        <v>137</v>
      </c>
      <c r="E138" s="41"/>
      <c r="F138" s="235" t="s">
        <v>2598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137</v>
      </c>
      <c r="AU138" s="18" t="s">
        <v>82</v>
      </c>
    </row>
    <row r="139" spans="1:65" s="2" customFormat="1" ht="16.5" customHeight="1">
      <c r="A139" s="39"/>
      <c r="B139" s="40"/>
      <c r="C139" s="275" t="s">
        <v>152</v>
      </c>
      <c r="D139" s="275" t="s">
        <v>293</v>
      </c>
      <c r="E139" s="276" t="s">
        <v>2599</v>
      </c>
      <c r="F139" s="277" t="s">
        <v>2600</v>
      </c>
      <c r="G139" s="278" t="s">
        <v>247</v>
      </c>
      <c r="H139" s="279">
        <v>3</v>
      </c>
      <c r="I139" s="280"/>
      <c r="J139" s="281">
        <f>ROUND(I139*H139,2)</f>
        <v>0</v>
      </c>
      <c r="K139" s="282"/>
      <c r="L139" s="283"/>
      <c r="M139" s="284" t="s">
        <v>1</v>
      </c>
      <c r="N139" s="285" t="s">
        <v>38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291</v>
      </c>
      <c r="AT139" s="232" t="s">
        <v>293</v>
      </c>
      <c r="AU139" s="232" t="s">
        <v>82</v>
      </c>
      <c r="AY139" s="18" t="s">
        <v>129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80</v>
      </c>
      <c r="BK139" s="233">
        <f>ROUND(I139*H139,2)</f>
        <v>0</v>
      </c>
      <c r="BL139" s="18" t="s">
        <v>248</v>
      </c>
      <c r="BM139" s="232" t="s">
        <v>257</v>
      </c>
    </row>
    <row r="140" spans="1:47" s="2" customFormat="1" ht="12">
      <c r="A140" s="39"/>
      <c r="B140" s="40"/>
      <c r="C140" s="41"/>
      <c r="D140" s="234" t="s">
        <v>137</v>
      </c>
      <c r="E140" s="41"/>
      <c r="F140" s="235" t="s">
        <v>2600</v>
      </c>
      <c r="G140" s="41"/>
      <c r="H140" s="41"/>
      <c r="I140" s="236"/>
      <c r="J140" s="41"/>
      <c r="K140" s="41"/>
      <c r="L140" s="45"/>
      <c r="M140" s="237"/>
      <c r="N140" s="23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137</v>
      </c>
      <c r="AU140" s="18" t="s">
        <v>82</v>
      </c>
    </row>
    <row r="141" spans="1:65" s="2" customFormat="1" ht="37.8" customHeight="1">
      <c r="A141" s="39"/>
      <c r="B141" s="40"/>
      <c r="C141" s="220" t="s">
        <v>260</v>
      </c>
      <c r="D141" s="220" t="s">
        <v>132</v>
      </c>
      <c r="E141" s="221" t="s">
        <v>2601</v>
      </c>
      <c r="F141" s="222" t="s">
        <v>2602</v>
      </c>
      <c r="G141" s="223" t="s">
        <v>230</v>
      </c>
      <c r="H141" s="224">
        <v>35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38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248</v>
      </c>
      <c r="AT141" s="232" t="s">
        <v>132</v>
      </c>
      <c r="AU141" s="232" t="s">
        <v>82</v>
      </c>
      <c r="AY141" s="18" t="s">
        <v>129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80</v>
      </c>
      <c r="BK141" s="233">
        <f>ROUND(I141*H141,2)</f>
        <v>0</v>
      </c>
      <c r="BL141" s="18" t="s">
        <v>248</v>
      </c>
      <c r="BM141" s="232" t="s">
        <v>263</v>
      </c>
    </row>
    <row r="142" spans="1:47" s="2" customFormat="1" ht="12">
      <c r="A142" s="39"/>
      <c r="B142" s="40"/>
      <c r="C142" s="41"/>
      <c r="D142" s="234" t="s">
        <v>137</v>
      </c>
      <c r="E142" s="41"/>
      <c r="F142" s="235" t="s">
        <v>2602</v>
      </c>
      <c r="G142" s="41"/>
      <c r="H142" s="41"/>
      <c r="I142" s="236"/>
      <c r="J142" s="41"/>
      <c r="K142" s="41"/>
      <c r="L142" s="45"/>
      <c r="M142" s="237"/>
      <c r="N142" s="23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137</v>
      </c>
      <c r="AU142" s="18" t="s">
        <v>82</v>
      </c>
    </row>
    <row r="143" spans="1:65" s="2" customFormat="1" ht="37.8" customHeight="1">
      <c r="A143" s="39"/>
      <c r="B143" s="40"/>
      <c r="C143" s="220" t="s">
        <v>157</v>
      </c>
      <c r="D143" s="220" t="s">
        <v>132</v>
      </c>
      <c r="E143" s="221" t="s">
        <v>2603</v>
      </c>
      <c r="F143" s="222" t="s">
        <v>2604</v>
      </c>
      <c r="G143" s="223" t="s">
        <v>230</v>
      </c>
      <c r="H143" s="224">
        <v>3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38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248</v>
      </c>
      <c r="AT143" s="232" t="s">
        <v>132</v>
      </c>
      <c r="AU143" s="232" t="s">
        <v>82</v>
      </c>
      <c r="AY143" s="18" t="s">
        <v>129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80</v>
      </c>
      <c r="BK143" s="233">
        <f>ROUND(I143*H143,2)</f>
        <v>0</v>
      </c>
      <c r="BL143" s="18" t="s">
        <v>248</v>
      </c>
      <c r="BM143" s="232" t="s">
        <v>271</v>
      </c>
    </row>
    <row r="144" spans="1:47" s="2" customFormat="1" ht="12">
      <c r="A144" s="39"/>
      <c r="B144" s="40"/>
      <c r="C144" s="41"/>
      <c r="D144" s="234" t="s">
        <v>137</v>
      </c>
      <c r="E144" s="41"/>
      <c r="F144" s="235" t="s">
        <v>2604</v>
      </c>
      <c r="G144" s="41"/>
      <c r="H144" s="41"/>
      <c r="I144" s="236"/>
      <c r="J144" s="41"/>
      <c r="K144" s="41"/>
      <c r="L144" s="45"/>
      <c r="M144" s="237"/>
      <c r="N144" s="23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137</v>
      </c>
      <c r="AU144" s="18" t="s">
        <v>82</v>
      </c>
    </row>
    <row r="145" spans="1:65" s="2" customFormat="1" ht="21.75" customHeight="1">
      <c r="A145" s="39"/>
      <c r="B145" s="40"/>
      <c r="C145" s="220" t="s">
        <v>408</v>
      </c>
      <c r="D145" s="220" t="s">
        <v>132</v>
      </c>
      <c r="E145" s="221" t="s">
        <v>2605</v>
      </c>
      <c r="F145" s="222" t="s">
        <v>2606</v>
      </c>
      <c r="G145" s="223" t="s">
        <v>247</v>
      </c>
      <c r="H145" s="224">
        <v>31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38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248</v>
      </c>
      <c r="AT145" s="232" t="s">
        <v>132</v>
      </c>
      <c r="AU145" s="232" t="s">
        <v>82</v>
      </c>
      <c r="AY145" s="18" t="s">
        <v>129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80</v>
      </c>
      <c r="BK145" s="233">
        <f>ROUND(I145*H145,2)</f>
        <v>0</v>
      </c>
      <c r="BL145" s="18" t="s">
        <v>248</v>
      </c>
      <c r="BM145" s="232" t="s">
        <v>279</v>
      </c>
    </row>
    <row r="146" spans="1:47" s="2" customFormat="1" ht="12">
      <c r="A146" s="39"/>
      <c r="B146" s="40"/>
      <c r="C146" s="41"/>
      <c r="D146" s="234" t="s">
        <v>137</v>
      </c>
      <c r="E146" s="41"/>
      <c r="F146" s="235" t="s">
        <v>2606</v>
      </c>
      <c r="G146" s="41"/>
      <c r="H146" s="41"/>
      <c r="I146" s="236"/>
      <c r="J146" s="41"/>
      <c r="K146" s="41"/>
      <c r="L146" s="45"/>
      <c r="M146" s="237"/>
      <c r="N146" s="23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137</v>
      </c>
      <c r="AU146" s="18" t="s">
        <v>82</v>
      </c>
    </row>
    <row r="147" spans="1:65" s="2" customFormat="1" ht="16.5" customHeight="1">
      <c r="A147" s="39"/>
      <c r="B147" s="40"/>
      <c r="C147" s="275" t="s">
        <v>161</v>
      </c>
      <c r="D147" s="275" t="s">
        <v>293</v>
      </c>
      <c r="E147" s="276" t="s">
        <v>2607</v>
      </c>
      <c r="F147" s="277" t="s">
        <v>2608</v>
      </c>
      <c r="G147" s="278" t="s">
        <v>247</v>
      </c>
      <c r="H147" s="279">
        <v>1</v>
      </c>
      <c r="I147" s="280"/>
      <c r="J147" s="281">
        <f>ROUND(I147*H147,2)</f>
        <v>0</v>
      </c>
      <c r="K147" s="282"/>
      <c r="L147" s="283"/>
      <c r="M147" s="284" t="s">
        <v>1</v>
      </c>
      <c r="N147" s="285" t="s">
        <v>38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291</v>
      </c>
      <c r="AT147" s="232" t="s">
        <v>293</v>
      </c>
      <c r="AU147" s="232" t="s">
        <v>82</v>
      </c>
      <c r="AY147" s="18" t="s">
        <v>129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80</v>
      </c>
      <c r="BK147" s="233">
        <f>ROUND(I147*H147,2)</f>
        <v>0</v>
      </c>
      <c r="BL147" s="18" t="s">
        <v>248</v>
      </c>
      <c r="BM147" s="232" t="s">
        <v>284</v>
      </c>
    </row>
    <row r="148" spans="1:47" s="2" customFormat="1" ht="12">
      <c r="A148" s="39"/>
      <c r="B148" s="40"/>
      <c r="C148" s="41"/>
      <c r="D148" s="234" t="s">
        <v>137</v>
      </c>
      <c r="E148" s="41"/>
      <c r="F148" s="235" t="s">
        <v>2608</v>
      </c>
      <c r="G148" s="41"/>
      <c r="H148" s="41"/>
      <c r="I148" s="236"/>
      <c r="J148" s="41"/>
      <c r="K148" s="41"/>
      <c r="L148" s="45"/>
      <c r="M148" s="237"/>
      <c r="N148" s="23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137</v>
      </c>
      <c r="AU148" s="18" t="s">
        <v>82</v>
      </c>
    </row>
    <row r="149" spans="1:65" s="2" customFormat="1" ht="16.5" customHeight="1">
      <c r="A149" s="39"/>
      <c r="B149" s="40"/>
      <c r="C149" s="275" t="s">
        <v>8</v>
      </c>
      <c r="D149" s="275" t="s">
        <v>293</v>
      </c>
      <c r="E149" s="276" t="s">
        <v>2609</v>
      </c>
      <c r="F149" s="277" t="s">
        <v>2610</v>
      </c>
      <c r="G149" s="278" t="s">
        <v>247</v>
      </c>
      <c r="H149" s="279">
        <v>30</v>
      </c>
      <c r="I149" s="280"/>
      <c r="J149" s="281">
        <f>ROUND(I149*H149,2)</f>
        <v>0</v>
      </c>
      <c r="K149" s="282"/>
      <c r="L149" s="283"/>
      <c r="M149" s="284" t="s">
        <v>1</v>
      </c>
      <c r="N149" s="285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291</v>
      </c>
      <c r="AT149" s="232" t="s">
        <v>293</v>
      </c>
      <c r="AU149" s="232" t="s">
        <v>82</v>
      </c>
      <c r="AY149" s="18" t="s">
        <v>129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80</v>
      </c>
      <c r="BK149" s="233">
        <f>ROUND(I149*H149,2)</f>
        <v>0</v>
      </c>
      <c r="BL149" s="18" t="s">
        <v>248</v>
      </c>
      <c r="BM149" s="232" t="s">
        <v>288</v>
      </c>
    </row>
    <row r="150" spans="1:47" s="2" customFormat="1" ht="12">
      <c r="A150" s="39"/>
      <c r="B150" s="40"/>
      <c r="C150" s="41"/>
      <c r="D150" s="234" t="s">
        <v>137</v>
      </c>
      <c r="E150" s="41"/>
      <c r="F150" s="235" t="s">
        <v>2610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137</v>
      </c>
      <c r="AU150" s="18" t="s">
        <v>82</v>
      </c>
    </row>
    <row r="151" spans="1:65" s="2" customFormat="1" ht="21.75" customHeight="1">
      <c r="A151" s="39"/>
      <c r="B151" s="40"/>
      <c r="C151" s="220" t="s">
        <v>248</v>
      </c>
      <c r="D151" s="220" t="s">
        <v>132</v>
      </c>
      <c r="E151" s="221" t="s">
        <v>2611</v>
      </c>
      <c r="F151" s="222" t="s">
        <v>2612</v>
      </c>
      <c r="G151" s="223" t="s">
        <v>247</v>
      </c>
      <c r="H151" s="224">
        <v>2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38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248</v>
      </c>
      <c r="AT151" s="232" t="s">
        <v>132</v>
      </c>
      <c r="AU151" s="232" t="s">
        <v>82</v>
      </c>
      <c r="AY151" s="18" t="s">
        <v>129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80</v>
      </c>
      <c r="BK151" s="233">
        <f>ROUND(I151*H151,2)</f>
        <v>0</v>
      </c>
      <c r="BL151" s="18" t="s">
        <v>248</v>
      </c>
      <c r="BM151" s="232" t="s">
        <v>291</v>
      </c>
    </row>
    <row r="152" spans="1:47" s="2" customFormat="1" ht="12">
      <c r="A152" s="39"/>
      <c r="B152" s="40"/>
      <c r="C152" s="41"/>
      <c r="D152" s="234" t="s">
        <v>137</v>
      </c>
      <c r="E152" s="41"/>
      <c r="F152" s="235" t="s">
        <v>2612</v>
      </c>
      <c r="G152" s="41"/>
      <c r="H152" s="41"/>
      <c r="I152" s="236"/>
      <c r="J152" s="41"/>
      <c r="K152" s="41"/>
      <c r="L152" s="45"/>
      <c r="M152" s="237"/>
      <c r="N152" s="23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137</v>
      </c>
      <c r="AU152" s="18" t="s">
        <v>82</v>
      </c>
    </row>
    <row r="153" spans="1:65" s="2" customFormat="1" ht="16.5" customHeight="1">
      <c r="A153" s="39"/>
      <c r="B153" s="40"/>
      <c r="C153" s="275" t="s">
        <v>463</v>
      </c>
      <c r="D153" s="275" t="s">
        <v>293</v>
      </c>
      <c r="E153" s="276" t="s">
        <v>2613</v>
      </c>
      <c r="F153" s="277" t="s">
        <v>2614</v>
      </c>
      <c r="G153" s="278" t="s">
        <v>247</v>
      </c>
      <c r="H153" s="279">
        <v>2</v>
      </c>
      <c r="I153" s="280"/>
      <c r="J153" s="281">
        <f>ROUND(I153*H153,2)</f>
        <v>0</v>
      </c>
      <c r="K153" s="282"/>
      <c r="L153" s="283"/>
      <c r="M153" s="284" t="s">
        <v>1</v>
      </c>
      <c r="N153" s="285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291</v>
      </c>
      <c r="AT153" s="232" t="s">
        <v>293</v>
      </c>
      <c r="AU153" s="232" t="s">
        <v>82</v>
      </c>
      <c r="AY153" s="18" t="s">
        <v>129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80</v>
      </c>
      <c r="BK153" s="233">
        <f>ROUND(I153*H153,2)</f>
        <v>0</v>
      </c>
      <c r="BL153" s="18" t="s">
        <v>248</v>
      </c>
      <c r="BM153" s="232" t="s">
        <v>297</v>
      </c>
    </row>
    <row r="154" spans="1:47" s="2" customFormat="1" ht="12">
      <c r="A154" s="39"/>
      <c r="B154" s="40"/>
      <c r="C154" s="41"/>
      <c r="D154" s="234" t="s">
        <v>137</v>
      </c>
      <c r="E154" s="41"/>
      <c r="F154" s="235" t="s">
        <v>2614</v>
      </c>
      <c r="G154" s="41"/>
      <c r="H154" s="41"/>
      <c r="I154" s="236"/>
      <c r="J154" s="41"/>
      <c r="K154" s="41"/>
      <c r="L154" s="45"/>
      <c r="M154" s="237"/>
      <c r="N154" s="23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137</v>
      </c>
      <c r="AU154" s="18" t="s">
        <v>82</v>
      </c>
    </row>
    <row r="155" spans="1:65" s="2" customFormat="1" ht="37.8" customHeight="1">
      <c r="A155" s="39"/>
      <c r="B155" s="40"/>
      <c r="C155" s="220" t="s">
        <v>254</v>
      </c>
      <c r="D155" s="220" t="s">
        <v>132</v>
      </c>
      <c r="E155" s="221" t="s">
        <v>2615</v>
      </c>
      <c r="F155" s="222" t="s">
        <v>2616</v>
      </c>
      <c r="G155" s="223" t="s">
        <v>247</v>
      </c>
      <c r="H155" s="224">
        <v>4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38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248</v>
      </c>
      <c r="AT155" s="232" t="s">
        <v>132</v>
      </c>
      <c r="AU155" s="232" t="s">
        <v>82</v>
      </c>
      <c r="AY155" s="18" t="s">
        <v>129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80</v>
      </c>
      <c r="BK155" s="233">
        <f>ROUND(I155*H155,2)</f>
        <v>0</v>
      </c>
      <c r="BL155" s="18" t="s">
        <v>248</v>
      </c>
      <c r="BM155" s="232" t="s">
        <v>301</v>
      </c>
    </row>
    <row r="156" spans="1:47" s="2" customFormat="1" ht="12">
      <c r="A156" s="39"/>
      <c r="B156" s="40"/>
      <c r="C156" s="41"/>
      <c r="D156" s="234" t="s">
        <v>137</v>
      </c>
      <c r="E156" s="41"/>
      <c r="F156" s="235" t="s">
        <v>2616</v>
      </c>
      <c r="G156" s="41"/>
      <c r="H156" s="41"/>
      <c r="I156" s="236"/>
      <c r="J156" s="41"/>
      <c r="K156" s="41"/>
      <c r="L156" s="45"/>
      <c r="M156" s="237"/>
      <c r="N156" s="238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137</v>
      </c>
      <c r="AU156" s="18" t="s">
        <v>82</v>
      </c>
    </row>
    <row r="157" spans="1:65" s="2" customFormat="1" ht="16.5" customHeight="1">
      <c r="A157" s="39"/>
      <c r="B157" s="40"/>
      <c r="C157" s="275" t="s">
        <v>474</v>
      </c>
      <c r="D157" s="275" t="s">
        <v>293</v>
      </c>
      <c r="E157" s="276" t="s">
        <v>2617</v>
      </c>
      <c r="F157" s="277" t="s">
        <v>2618</v>
      </c>
      <c r="G157" s="278" t="s">
        <v>247</v>
      </c>
      <c r="H157" s="279">
        <v>1</v>
      </c>
      <c r="I157" s="280"/>
      <c r="J157" s="281">
        <f>ROUND(I157*H157,2)</f>
        <v>0</v>
      </c>
      <c r="K157" s="282"/>
      <c r="L157" s="283"/>
      <c r="M157" s="284" t="s">
        <v>1</v>
      </c>
      <c r="N157" s="285" t="s">
        <v>38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291</v>
      </c>
      <c r="AT157" s="232" t="s">
        <v>293</v>
      </c>
      <c r="AU157" s="232" t="s">
        <v>82</v>
      </c>
      <c r="AY157" s="18" t="s">
        <v>129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80</v>
      </c>
      <c r="BK157" s="233">
        <f>ROUND(I157*H157,2)</f>
        <v>0</v>
      </c>
      <c r="BL157" s="18" t="s">
        <v>248</v>
      </c>
      <c r="BM157" s="232" t="s">
        <v>305</v>
      </c>
    </row>
    <row r="158" spans="1:47" s="2" customFormat="1" ht="12">
      <c r="A158" s="39"/>
      <c r="B158" s="40"/>
      <c r="C158" s="41"/>
      <c r="D158" s="234" t="s">
        <v>137</v>
      </c>
      <c r="E158" s="41"/>
      <c r="F158" s="235" t="s">
        <v>2618</v>
      </c>
      <c r="G158" s="41"/>
      <c r="H158" s="41"/>
      <c r="I158" s="236"/>
      <c r="J158" s="41"/>
      <c r="K158" s="41"/>
      <c r="L158" s="45"/>
      <c r="M158" s="237"/>
      <c r="N158" s="238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137</v>
      </c>
      <c r="AU158" s="18" t="s">
        <v>82</v>
      </c>
    </row>
    <row r="159" spans="1:65" s="2" customFormat="1" ht="16.5" customHeight="1">
      <c r="A159" s="39"/>
      <c r="B159" s="40"/>
      <c r="C159" s="275" t="s">
        <v>257</v>
      </c>
      <c r="D159" s="275" t="s">
        <v>293</v>
      </c>
      <c r="E159" s="276" t="s">
        <v>2619</v>
      </c>
      <c r="F159" s="277" t="s">
        <v>2620</v>
      </c>
      <c r="G159" s="278" t="s">
        <v>247</v>
      </c>
      <c r="H159" s="279">
        <v>3</v>
      </c>
      <c r="I159" s="280"/>
      <c r="J159" s="281">
        <f>ROUND(I159*H159,2)</f>
        <v>0</v>
      </c>
      <c r="K159" s="282"/>
      <c r="L159" s="283"/>
      <c r="M159" s="284" t="s">
        <v>1</v>
      </c>
      <c r="N159" s="285" t="s">
        <v>38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291</v>
      </c>
      <c r="AT159" s="232" t="s">
        <v>293</v>
      </c>
      <c r="AU159" s="232" t="s">
        <v>82</v>
      </c>
      <c r="AY159" s="18" t="s">
        <v>129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80</v>
      </c>
      <c r="BK159" s="233">
        <f>ROUND(I159*H159,2)</f>
        <v>0</v>
      </c>
      <c r="BL159" s="18" t="s">
        <v>248</v>
      </c>
      <c r="BM159" s="232" t="s">
        <v>308</v>
      </c>
    </row>
    <row r="160" spans="1:47" s="2" customFormat="1" ht="12">
      <c r="A160" s="39"/>
      <c r="B160" s="40"/>
      <c r="C160" s="41"/>
      <c r="D160" s="234" t="s">
        <v>137</v>
      </c>
      <c r="E160" s="41"/>
      <c r="F160" s="235" t="s">
        <v>2620</v>
      </c>
      <c r="G160" s="41"/>
      <c r="H160" s="41"/>
      <c r="I160" s="236"/>
      <c r="J160" s="41"/>
      <c r="K160" s="41"/>
      <c r="L160" s="45"/>
      <c r="M160" s="237"/>
      <c r="N160" s="238"/>
      <c r="O160" s="92"/>
      <c r="P160" s="92"/>
      <c r="Q160" s="92"/>
      <c r="R160" s="92"/>
      <c r="S160" s="92"/>
      <c r="T160" s="93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137</v>
      </c>
      <c r="AU160" s="18" t="s">
        <v>82</v>
      </c>
    </row>
    <row r="161" spans="1:65" s="2" customFormat="1" ht="37.8" customHeight="1">
      <c r="A161" s="39"/>
      <c r="B161" s="40"/>
      <c r="C161" s="220" t="s">
        <v>7</v>
      </c>
      <c r="D161" s="220" t="s">
        <v>132</v>
      </c>
      <c r="E161" s="221" t="s">
        <v>2621</v>
      </c>
      <c r="F161" s="222" t="s">
        <v>2622</v>
      </c>
      <c r="G161" s="223" t="s">
        <v>247</v>
      </c>
      <c r="H161" s="224">
        <v>1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38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248</v>
      </c>
      <c r="AT161" s="232" t="s">
        <v>132</v>
      </c>
      <c r="AU161" s="232" t="s">
        <v>82</v>
      </c>
      <c r="AY161" s="18" t="s">
        <v>129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80</v>
      </c>
      <c r="BK161" s="233">
        <f>ROUND(I161*H161,2)</f>
        <v>0</v>
      </c>
      <c r="BL161" s="18" t="s">
        <v>248</v>
      </c>
      <c r="BM161" s="232" t="s">
        <v>312</v>
      </c>
    </row>
    <row r="162" spans="1:47" s="2" customFormat="1" ht="12">
      <c r="A162" s="39"/>
      <c r="B162" s="40"/>
      <c r="C162" s="41"/>
      <c r="D162" s="234" t="s">
        <v>137</v>
      </c>
      <c r="E162" s="41"/>
      <c r="F162" s="235" t="s">
        <v>2622</v>
      </c>
      <c r="G162" s="41"/>
      <c r="H162" s="41"/>
      <c r="I162" s="236"/>
      <c r="J162" s="41"/>
      <c r="K162" s="41"/>
      <c r="L162" s="45"/>
      <c r="M162" s="237"/>
      <c r="N162" s="238"/>
      <c r="O162" s="92"/>
      <c r="P162" s="92"/>
      <c r="Q162" s="92"/>
      <c r="R162" s="92"/>
      <c r="S162" s="92"/>
      <c r="T162" s="93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137</v>
      </c>
      <c r="AU162" s="18" t="s">
        <v>82</v>
      </c>
    </row>
    <row r="163" spans="1:65" s="2" customFormat="1" ht="16.5" customHeight="1">
      <c r="A163" s="39"/>
      <c r="B163" s="40"/>
      <c r="C163" s="275" t="s">
        <v>263</v>
      </c>
      <c r="D163" s="275" t="s">
        <v>293</v>
      </c>
      <c r="E163" s="276" t="s">
        <v>2623</v>
      </c>
      <c r="F163" s="277" t="s">
        <v>2624</v>
      </c>
      <c r="G163" s="278" t="s">
        <v>247</v>
      </c>
      <c r="H163" s="279">
        <v>1</v>
      </c>
      <c r="I163" s="280"/>
      <c r="J163" s="281">
        <f>ROUND(I163*H163,2)</f>
        <v>0</v>
      </c>
      <c r="K163" s="282"/>
      <c r="L163" s="283"/>
      <c r="M163" s="284" t="s">
        <v>1</v>
      </c>
      <c r="N163" s="285" t="s">
        <v>38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291</v>
      </c>
      <c r="AT163" s="232" t="s">
        <v>293</v>
      </c>
      <c r="AU163" s="232" t="s">
        <v>82</v>
      </c>
      <c r="AY163" s="18" t="s">
        <v>129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80</v>
      </c>
      <c r="BK163" s="233">
        <f>ROUND(I163*H163,2)</f>
        <v>0</v>
      </c>
      <c r="BL163" s="18" t="s">
        <v>248</v>
      </c>
      <c r="BM163" s="232" t="s">
        <v>315</v>
      </c>
    </row>
    <row r="164" spans="1:47" s="2" customFormat="1" ht="12">
      <c r="A164" s="39"/>
      <c r="B164" s="40"/>
      <c r="C164" s="41"/>
      <c r="D164" s="234" t="s">
        <v>137</v>
      </c>
      <c r="E164" s="41"/>
      <c r="F164" s="235" t="s">
        <v>2624</v>
      </c>
      <c r="G164" s="41"/>
      <c r="H164" s="41"/>
      <c r="I164" s="236"/>
      <c r="J164" s="41"/>
      <c r="K164" s="41"/>
      <c r="L164" s="45"/>
      <c r="M164" s="237"/>
      <c r="N164" s="23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137</v>
      </c>
      <c r="AU164" s="18" t="s">
        <v>82</v>
      </c>
    </row>
    <row r="165" spans="1:65" s="2" customFormat="1" ht="16.5" customHeight="1">
      <c r="A165" s="39"/>
      <c r="B165" s="40"/>
      <c r="C165" s="275" t="s">
        <v>525</v>
      </c>
      <c r="D165" s="275" t="s">
        <v>293</v>
      </c>
      <c r="E165" s="276" t="s">
        <v>2625</v>
      </c>
      <c r="F165" s="277" t="s">
        <v>2626</v>
      </c>
      <c r="G165" s="278" t="s">
        <v>247</v>
      </c>
      <c r="H165" s="279">
        <v>1</v>
      </c>
      <c r="I165" s="280"/>
      <c r="J165" s="281">
        <f>ROUND(I165*H165,2)</f>
        <v>0</v>
      </c>
      <c r="K165" s="282"/>
      <c r="L165" s="283"/>
      <c r="M165" s="284" t="s">
        <v>1</v>
      </c>
      <c r="N165" s="285" t="s">
        <v>38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291</v>
      </c>
      <c r="AT165" s="232" t="s">
        <v>293</v>
      </c>
      <c r="AU165" s="232" t="s">
        <v>82</v>
      </c>
      <c r="AY165" s="18" t="s">
        <v>129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80</v>
      </c>
      <c r="BK165" s="233">
        <f>ROUND(I165*H165,2)</f>
        <v>0</v>
      </c>
      <c r="BL165" s="18" t="s">
        <v>248</v>
      </c>
      <c r="BM165" s="232" t="s">
        <v>319</v>
      </c>
    </row>
    <row r="166" spans="1:47" s="2" customFormat="1" ht="12">
      <c r="A166" s="39"/>
      <c r="B166" s="40"/>
      <c r="C166" s="41"/>
      <c r="D166" s="234" t="s">
        <v>137</v>
      </c>
      <c r="E166" s="41"/>
      <c r="F166" s="235" t="s">
        <v>2626</v>
      </c>
      <c r="G166" s="41"/>
      <c r="H166" s="41"/>
      <c r="I166" s="236"/>
      <c r="J166" s="41"/>
      <c r="K166" s="41"/>
      <c r="L166" s="45"/>
      <c r="M166" s="237"/>
      <c r="N166" s="23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137</v>
      </c>
      <c r="AU166" s="18" t="s">
        <v>82</v>
      </c>
    </row>
    <row r="167" spans="1:65" s="2" customFormat="1" ht="37.8" customHeight="1">
      <c r="A167" s="39"/>
      <c r="B167" s="40"/>
      <c r="C167" s="220" t="s">
        <v>271</v>
      </c>
      <c r="D167" s="220" t="s">
        <v>132</v>
      </c>
      <c r="E167" s="221" t="s">
        <v>2627</v>
      </c>
      <c r="F167" s="222" t="s">
        <v>2628</v>
      </c>
      <c r="G167" s="223" t="s">
        <v>247</v>
      </c>
      <c r="H167" s="224">
        <v>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38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248</v>
      </c>
      <c r="AT167" s="232" t="s">
        <v>132</v>
      </c>
      <c r="AU167" s="232" t="s">
        <v>82</v>
      </c>
      <c r="AY167" s="18" t="s">
        <v>129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80</v>
      </c>
      <c r="BK167" s="233">
        <f>ROUND(I167*H167,2)</f>
        <v>0</v>
      </c>
      <c r="BL167" s="18" t="s">
        <v>248</v>
      </c>
      <c r="BM167" s="232" t="s">
        <v>322</v>
      </c>
    </row>
    <row r="168" spans="1:47" s="2" customFormat="1" ht="12">
      <c r="A168" s="39"/>
      <c r="B168" s="40"/>
      <c r="C168" s="41"/>
      <c r="D168" s="234" t="s">
        <v>137</v>
      </c>
      <c r="E168" s="41"/>
      <c r="F168" s="235" t="s">
        <v>2628</v>
      </c>
      <c r="G168" s="41"/>
      <c r="H168" s="41"/>
      <c r="I168" s="236"/>
      <c r="J168" s="41"/>
      <c r="K168" s="41"/>
      <c r="L168" s="45"/>
      <c r="M168" s="237"/>
      <c r="N168" s="23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137</v>
      </c>
      <c r="AU168" s="18" t="s">
        <v>82</v>
      </c>
    </row>
    <row r="169" spans="1:65" s="2" customFormat="1" ht="16.5" customHeight="1">
      <c r="A169" s="39"/>
      <c r="B169" s="40"/>
      <c r="C169" s="275" t="s">
        <v>553</v>
      </c>
      <c r="D169" s="275" t="s">
        <v>293</v>
      </c>
      <c r="E169" s="276" t="s">
        <v>2629</v>
      </c>
      <c r="F169" s="277" t="s">
        <v>2630</v>
      </c>
      <c r="G169" s="278" t="s">
        <v>247</v>
      </c>
      <c r="H169" s="279">
        <v>1</v>
      </c>
      <c r="I169" s="280"/>
      <c r="J169" s="281">
        <f>ROUND(I169*H169,2)</f>
        <v>0</v>
      </c>
      <c r="K169" s="282"/>
      <c r="L169" s="283"/>
      <c r="M169" s="284" t="s">
        <v>1</v>
      </c>
      <c r="N169" s="285" t="s">
        <v>38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291</v>
      </c>
      <c r="AT169" s="232" t="s">
        <v>293</v>
      </c>
      <c r="AU169" s="232" t="s">
        <v>82</v>
      </c>
      <c r="AY169" s="18" t="s">
        <v>129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80</v>
      </c>
      <c r="BK169" s="233">
        <f>ROUND(I169*H169,2)</f>
        <v>0</v>
      </c>
      <c r="BL169" s="18" t="s">
        <v>248</v>
      </c>
      <c r="BM169" s="232" t="s">
        <v>326</v>
      </c>
    </row>
    <row r="170" spans="1:47" s="2" customFormat="1" ht="12">
      <c r="A170" s="39"/>
      <c r="B170" s="40"/>
      <c r="C170" s="41"/>
      <c r="D170" s="234" t="s">
        <v>137</v>
      </c>
      <c r="E170" s="41"/>
      <c r="F170" s="235" t="s">
        <v>2630</v>
      </c>
      <c r="G170" s="41"/>
      <c r="H170" s="41"/>
      <c r="I170" s="236"/>
      <c r="J170" s="41"/>
      <c r="K170" s="41"/>
      <c r="L170" s="45"/>
      <c r="M170" s="237"/>
      <c r="N170" s="23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137</v>
      </c>
      <c r="AU170" s="18" t="s">
        <v>82</v>
      </c>
    </row>
    <row r="171" spans="1:65" s="2" customFormat="1" ht="33" customHeight="1">
      <c r="A171" s="39"/>
      <c r="B171" s="40"/>
      <c r="C171" s="220" t="s">
        <v>279</v>
      </c>
      <c r="D171" s="220" t="s">
        <v>132</v>
      </c>
      <c r="E171" s="221" t="s">
        <v>2631</v>
      </c>
      <c r="F171" s="222" t="s">
        <v>2632</v>
      </c>
      <c r="G171" s="223" t="s">
        <v>230</v>
      </c>
      <c r="H171" s="224">
        <v>24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38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248</v>
      </c>
      <c r="AT171" s="232" t="s">
        <v>132</v>
      </c>
      <c r="AU171" s="232" t="s">
        <v>82</v>
      </c>
      <c r="AY171" s="18" t="s">
        <v>129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80</v>
      </c>
      <c r="BK171" s="233">
        <f>ROUND(I171*H171,2)</f>
        <v>0</v>
      </c>
      <c r="BL171" s="18" t="s">
        <v>248</v>
      </c>
      <c r="BM171" s="232" t="s">
        <v>329</v>
      </c>
    </row>
    <row r="172" spans="1:47" s="2" customFormat="1" ht="12">
      <c r="A172" s="39"/>
      <c r="B172" s="40"/>
      <c r="C172" s="41"/>
      <c r="D172" s="234" t="s">
        <v>137</v>
      </c>
      <c r="E172" s="41"/>
      <c r="F172" s="235" t="s">
        <v>2632</v>
      </c>
      <c r="G172" s="41"/>
      <c r="H172" s="41"/>
      <c r="I172" s="236"/>
      <c r="J172" s="41"/>
      <c r="K172" s="41"/>
      <c r="L172" s="45"/>
      <c r="M172" s="237"/>
      <c r="N172" s="23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137</v>
      </c>
      <c r="AU172" s="18" t="s">
        <v>82</v>
      </c>
    </row>
    <row r="173" spans="1:65" s="2" customFormat="1" ht="21.75" customHeight="1">
      <c r="A173" s="39"/>
      <c r="B173" s="40"/>
      <c r="C173" s="275" t="s">
        <v>676</v>
      </c>
      <c r="D173" s="275" t="s">
        <v>293</v>
      </c>
      <c r="E173" s="276" t="s">
        <v>2633</v>
      </c>
      <c r="F173" s="277" t="s">
        <v>2634</v>
      </c>
      <c r="G173" s="278" t="s">
        <v>230</v>
      </c>
      <c r="H173" s="279">
        <v>3.3</v>
      </c>
      <c r="I173" s="280"/>
      <c r="J173" s="281">
        <f>ROUND(I173*H173,2)</f>
        <v>0</v>
      </c>
      <c r="K173" s="282"/>
      <c r="L173" s="283"/>
      <c r="M173" s="284" t="s">
        <v>1</v>
      </c>
      <c r="N173" s="285" t="s">
        <v>38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291</v>
      </c>
      <c r="AT173" s="232" t="s">
        <v>293</v>
      </c>
      <c r="AU173" s="232" t="s">
        <v>82</v>
      </c>
      <c r="AY173" s="18" t="s">
        <v>129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80</v>
      </c>
      <c r="BK173" s="233">
        <f>ROUND(I173*H173,2)</f>
        <v>0</v>
      </c>
      <c r="BL173" s="18" t="s">
        <v>248</v>
      </c>
      <c r="BM173" s="232" t="s">
        <v>333</v>
      </c>
    </row>
    <row r="174" spans="1:47" s="2" customFormat="1" ht="12">
      <c r="A174" s="39"/>
      <c r="B174" s="40"/>
      <c r="C174" s="41"/>
      <c r="D174" s="234" t="s">
        <v>137</v>
      </c>
      <c r="E174" s="41"/>
      <c r="F174" s="235" t="s">
        <v>2634</v>
      </c>
      <c r="G174" s="41"/>
      <c r="H174" s="41"/>
      <c r="I174" s="236"/>
      <c r="J174" s="41"/>
      <c r="K174" s="41"/>
      <c r="L174" s="45"/>
      <c r="M174" s="237"/>
      <c r="N174" s="238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137</v>
      </c>
      <c r="AU174" s="18" t="s">
        <v>82</v>
      </c>
    </row>
    <row r="175" spans="1:51" s="14" customFormat="1" ht="12">
      <c r="A175" s="14"/>
      <c r="B175" s="253"/>
      <c r="C175" s="254"/>
      <c r="D175" s="234" t="s">
        <v>188</v>
      </c>
      <c r="E175" s="255" t="s">
        <v>1</v>
      </c>
      <c r="F175" s="256" t="s">
        <v>2635</v>
      </c>
      <c r="G175" s="254"/>
      <c r="H175" s="257">
        <v>3.3</v>
      </c>
      <c r="I175" s="258"/>
      <c r="J175" s="254"/>
      <c r="K175" s="254"/>
      <c r="L175" s="259"/>
      <c r="M175" s="260"/>
      <c r="N175" s="261"/>
      <c r="O175" s="261"/>
      <c r="P175" s="261"/>
      <c r="Q175" s="261"/>
      <c r="R175" s="261"/>
      <c r="S175" s="261"/>
      <c r="T175" s="26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63" t="s">
        <v>188</v>
      </c>
      <c r="AU175" s="263" t="s">
        <v>82</v>
      </c>
      <c r="AV175" s="14" t="s">
        <v>82</v>
      </c>
      <c r="AW175" s="14" t="s">
        <v>30</v>
      </c>
      <c r="AX175" s="14" t="s">
        <v>73</v>
      </c>
      <c r="AY175" s="263" t="s">
        <v>129</v>
      </c>
    </row>
    <row r="176" spans="1:51" s="15" customFormat="1" ht="12">
      <c r="A176" s="15"/>
      <c r="B176" s="264"/>
      <c r="C176" s="265"/>
      <c r="D176" s="234" t="s">
        <v>188</v>
      </c>
      <c r="E176" s="266" t="s">
        <v>1</v>
      </c>
      <c r="F176" s="267" t="s">
        <v>197</v>
      </c>
      <c r="G176" s="265"/>
      <c r="H176" s="268">
        <v>3.3</v>
      </c>
      <c r="I176" s="269"/>
      <c r="J176" s="265"/>
      <c r="K176" s="265"/>
      <c r="L176" s="270"/>
      <c r="M176" s="271"/>
      <c r="N176" s="272"/>
      <c r="O176" s="272"/>
      <c r="P176" s="272"/>
      <c r="Q176" s="272"/>
      <c r="R176" s="272"/>
      <c r="S176" s="272"/>
      <c r="T176" s="27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74" t="s">
        <v>188</v>
      </c>
      <c r="AU176" s="274" t="s">
        <v>82</v>
      </c>
      <c r="AV176" s="15" t="s">
        <v>136</v>
      </c>
      <c r="AW176" s="15" t="s">
        <v>30</v>
      </c>
      <c r="AX176" s="15" t="s">
        <v>80</v>
      </c>
      <c r="AY176" s="274" t="s">
        <v>129</v>
      </c>
    </row>
    <row r="177" spans="1:65" s="2" customFormat="1" ht="21.75" customHeight="1">
      <c r="A177" s="39"/>
      <c r="B177" s="40"/>
      <c r="C177" s="275" t="s">
        <v>284</v>
      </c>
      <c r="D177" s="275" t="s">
        <v>293</v>
      </c>
      <c r="E177" s="276" t="s">
        <v>2636</v>
      </c>
      <c r="F177" s="277" t="s">
        <v>2637</v>
      </c>
      <c r="G177" s="278" t="s">
        <v>230</v>
      </c>
      <c r="H177" s="279">
        <v>12.1</v>
      </c>
      <c r="I177" s="280"/>
      <c r="J177" s="281">
        <f>ROUND(I177*H177,2)</f>
        <v>0</v>
      </c>
      <c r="K177" s="282"/>
      <c r="L177" s="283"/>
      <c r="M177" s="284" t="s">
        <v>1</v>
      </c>
      <c r="N177" s="285" t="s">
        <v>38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291</v>
      </c>
      <c r="AT177" s="232" t="s">
        <v>293</v>
      </c>
      <c r="AU177" s="232" t="s">
        <v>82</v>
      </c>
      <c r="AY177" s="18" t="s">
        <v>129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80</v>
      </c>
      <c r="BK177" s="233">
        <f>ROUND(I177*H177,2)</f>
        <v>0</v>
      </c>
      <c r="BL177" s="18" t="s">
        <v>248</v>
      </c>
      <c r="BM177" s="232" t="s">
        <v>336</v>
      </c>
    </row>
    <row r="178" spans="1:47" s="2" customFormat="1" ht="12">
      <c r="A178" s="39"/>
      <c r="B178" s="40"/>
      <c r="C178" s="41"/>
      <c r="D178" s="234" t="s">
        <v>137</v>
      </c>
      <c r="E178" s="41"/>
      <c r="F178" s="235" t="s">
        <v>2637</v>
      </c>
      <c r="G178" s="41"/>
      <c r="H178" s="41"/>
      <c r="I178" s="236"/>
      <c r="J178" s="41"/>
      <c r="K178" s="41"/>
      <c r="L178" s="45"/>
      <c r="M178" s="237"/>
      <c r="N178" s="238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137</v>
      </c>
      <c r="AU178" s="18" t="s">
        <v>82</v>
      </c>
    </row>
    <row r="179" spans="1:51" s="14" customFormat="1" ht="12">
      <c r="A179" s="14"/>
      <c r="B179" s="253"/>
      <c r="C179" s="254"/>
      <c r="D179" s="234" t="s">
        <v>188</v>
      </c>
      <c r="E179" s="255" t="s">
        <v>1</v>
      </c>
      <c r="F179" s="256" t="s">
        <v>2638</v>
      </c>
      <c r="G179" s="254"/>
      <c r="H179" s="257">
        <v>12.1</v>
      </c>
      <c r="I179" s="258"/>
      <c r="J179" s="254"/>
      <c r="K179" s="254"/>
      <c r="L179" s="259"/>
      <c r="M179" s="260"/>
      <c r="N179" s="261"/>
      <c r="O179" s="261"/>
      <c r="P179" s="261"/>
      <c r="Q179" s="261"/>
      <c r="R179" s="261"/>
      <c r="S179" s="261"/>
      <c r="T179" s="26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3" t="s">
        <v>188</v>
      </c>
      <c r="AU179" s="263" t="s">
        <v>82</v>
      </c>
      <c r="AV179" s="14" t="s">
        <v>82</v>
      </c>
      <c r="AW179" s="14" t="s">
        <v>30</v>
      </c>
      <c r="AX179" s="14" t="s">
        <v>73</v>
      </c>
      <c r="AY179" s="263" t="s">
        <v>129</v>
      </c>
    </row>
    <row r="180" spans="1:51" s="15" customFormat="1" ht="12">
      <c r="A180" s="15"/>
      <c r="B180" s="264"/>
      <c r="C180" s="265"/>
      <c r="D180" s="234" t="s">
        <v>188</v>
      </c>
      <c r="E180" s="266" t="s">
        <v>1</v>
      </c>
      <c r="F180" s="267" t="s">
        <v>197</v>
      </c>
      <c r="G180" s="265"/>
      <c r="H180" s="268">
        <v>12.1</v>
      </c>
      <c r="I180" s="269"/>
      <c r="J180" s="265"/>
      <c r="K180" s="265"/>
      <c r="L180" s="270"/>
      <c r="M180" s="271"/>
      <c r="N180" s="272"/>
      <c r="O180" s="272"/>
      <c r="P180" s="272"/>
      <c r="Q180" s="272"/>
      <c r="R180" s="272"/>
      <c r="S180" s="272"/>
      <c r="T180" s="27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4" t="s">
        <v>188</v>
      </c>
      <c r="AU180" s="274" t="s">
        <v>82</v>
      </c>
      <c r="AV180" s="15" t="s">
        <v>136</v>
      </c>
      <c r="AW180" s="15" t="s">
        <v>30</v>
      </c>
      <c r="AX180" s="15" t="s">
        <v>80</v>
      </c>
      <c r="AY180" s="274" t="s">
        <v>129</v>
      </c>
    </row>
    <row r="181" spans="1:65" s="2" customFormat="1" ht="21.75" customHeight="1">
      <c r="A181" s="39"/>
      <c r="B181" s="40"/>
      <c r="C181" s="275" t="s">
        <v>717</v>
      </c>
      <c r="D181" s="275" t="s">
        <v>293</v>
      </c>
      <c r="E181" s="276" t="s">
        <v>2639</v>
      </c>
      <c r="F181" s="277" t="s">
        <v>2640</v>
      </c>
      <c r="G181" s="278" t="s">
        <v>230</v>
      </c>
      <c r="H181" s="279">
        <v>11</v>
      </c>
      <c r="I181" s="280"/>
      <c r="J181" s="281">
        <f>ROUND(I181*H181,2)</f>
        <v>0</v>
      </c>
      <c r="K181" s="282"/>
      <c r="L181" s="283"/>
      <c r="M181" s="284" t="s">
        <v>1</v>
      </c>
      <c r="N181" s="285" t="s">
        <v>38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291</v>
      </c>
      <c r="AT181" s="232" t="s">
        <v>293</v>
      </c>
      <c r="AU181" s="232" t="s">
        <v>82</v>
      </c>
      <c r="AY181" s="18" t="s">
        <v>129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80</v>
      </c>
      <c r="BK181" s="233">
        <f>ROUND(I181*H181,2)</f>
        <v>0</v>
      </c>
      <c r="BL181" s="18" t="s">
        <v>248</v>
      </c>
      <c r="BM181" s="232" t="s">
        <v>340</v>
      </c>
    </row>
    <row r="182" spans="1:47" s="2" customFormat="1" ht="12">
      <c r="A182" s="39"/>
      <c r="B182" s="40"/>
      <c r="C182" s="41"/>
      <c r="D182" s="234" t="s">
        <v>137</v>
      </c>
      <c r="E182" s="41"/>
      <c r="F182" s="235" t="s">
        <v>2640</v>
      </c>
      <c r="G182" s="41"/>
      <c r="H182" s="41"/>
      <c r="I182" s="236"/>
      <c r="J182" s="41"/>
      <c r="K182" s="41"/>
      <c r="L182" s="45"/>
      <c r="M182" s="237"/>
      <c r="N182" s="23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137</v>
      </c>
      <c r="AU182" s="18" t="s">
        <v>82</v>
      </c>
    </row>
    <row r="183" spans="1:51" s="14" customFormat="1" ht="12">
      <c r="A183" s="14"/>
      <c r="B183" s="253"/>
      <c r="C183" s="254"/>
      <c r="D183" s="234" t="s">
        <v>188</v>
      </c>
      <c r="E183" s="255" t="s">
        <v>1</v>
      </c>
      <c r="F183" s="256" t="s">
        <v>2641</v>
      </c>
      <c r="G183" s="254"/>
      <c r="H183" s="257">
        <v>11</v>
      </c>
      <c r="I183" s="258"/>
      <c r="J183" s="254"/>
      <c r="K183" s="254"/>
      <c r="L183" s="259"/>
      <c r="M183" s="260"/>
      <c r="N183" s="261"/>
      <c r="O183" s="261"/>
      <c r="P183" s="261"/>
      <c r="Q183" s="261"/>
      <c r="R183" s="261"/>
      <c r="S183" s="261"/>
      <c r="T183" s="26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3" t="s">
        <v>188</v>
      </c>
      <c r="AU183" s="263" t="s">
        <v>82</v>
      </c>
      <c r="AV183" s="14" t="s">
        <v>82</v>
      </c>
      <c r="AW183" s="14" t="s">
        <v>30</v>
      </c>
      <c r="AX183" s="14" t="s">
        <v>73</v>
      </c>
      <c r="AY183" s="263" t="s">
        <v>129</v>
      </c>
    </row>
    <row r="184" spans="1:51" s="15" customFormat="1" ht="12">
      <c r="A184" s="15"/>
      <c r="B184" s="264"/>
      <c r="C184" s="265"/>
      <c r="D184" s="234" t="s">
        <v>188</v>
      </c>
      <c r="E184" s="266" t="s">
        <v>1</v>
      </c>
      <c r="F184" s="267" t="s">
        <v>197</v>
      </c>
      <c r="G184" s="265"/>
      <c r="H184" s="268">
        <v>11</v>
      </c>
      <c r="I184" s="269"/>
      <c r="J184" s="265"/>
      <c r="K184" s="265"/>
      <c r="L184" s="270"/>
      <c r="M184" s="271"/>
      <c r="N184" s="272"/>
      <c r="O184" s="272"/>
      <c r="P184" s="272"/>
      <c r="Q184" s="272"/>
      <c r="R184" s="272"/>
      <c r="S184" s="272"/>
      <c r="T184" s="27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74" t="s">
        <v>188</v>
      </c>
      <c r="AU184" s="274" t="s">
        <v>82</v>
      </c>
      <c r="AV184" s="15" t="s">
        <v>136</v>
      </c>
      <c r="AW184" s="15" t="s">
        <v>30</v>
      </c>
      <c r="AX184" s="15" t="s">
        <v>80</v>
      </c>
      <c r="AY184" s="274" t="s">
        <v>129</v>
      </c>
    </row>
    <row r="185" spans="1:65" s="2" customFormat="1" ht="16.5" customHeight="1">
      <c r="A185" s="39"/>
      <c r="B185" s="40"/>
      <c r="C185" s="220" t="s">
        <v>288</v>
      </c>
      <c r="D185" s="220" t="s">
        <v>132</v>
      </c>
      <c r="E185" s="221" t="s">
        <v>2642</v>
      </c>
      <c r="F185" s="222" t="s">
        <v>2643</v>
      </c>
      <c r="G185" s="223" t="s">
        <v>247</v>
      </c>
      <c r="H185" s="224">
        <v>3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248</v>
      </c>
      <c r="AT185" s="232" t="s">
        <v>132</v>
      </c>
      <c r="AU185" s="232" t="s">
        <v>82</v>
      </c>
      <c r="AY185" s="18" t="s">
        <v>129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80</v>
      </c>
      <c r="BK185" s="233">
        <f>ROUND(I185*H185,2)</f>
        <v>0</v>
      </c>
      <c r="BL185" s="18" t="s">
        <v>248</v>
      </c>
      <c r="BM185" s="232" t="s">
        <v>345</v>
      </c>
    </row>
    <row r="186" spans="1:47" s="2" customFormat="1" ht="12">
      <c r="A186" s="39"/>
      <c r="B186" s="40"/>
      <c r="C186" s="41"/>
      <c r="D186" s="234" t="s">
        <v>137</v>
      </c>
      <c r="E186" s="41"/>
      <c r="F186" s="235" t="s">
        <v>2643</v>
      </c>
      <c r="G186" s="41"/>
      <c r="H186" s="41"/>
      <c r="I186" s="236"/>
      <c r="J186" s="41"/>
      <c r="K186" s="41"/>
      <c r="L186" s="45"/>
      <c r="M186" s="237"/>
      <c r="N186" s="238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137</v>
      </c>
      <c r="AU186" s="18" t="s">
        <v>82</v>
      </c>
    </row>
    <row r="187" spans="1:65" s="2" customFormat="1" ht="24.15" customHeight="1">
      <c r="A187" s="39"/>
      <c r="B187" s="40"/>
      <c r="C187" s="220" t="s">
        <v>773</v>
      </c>
      <c r="D187" s="220" t="s">
        <v>132</v>
      </c>
      <c r="E187" s="221" t="s">
        <v>2644</v>
      </c>
      <c r="F187" s="222" t="s">
        <v>2645</v>
      </c>
      <c r="G187" s="223" t="s">
        <v>187</v>
      </c>
      <c r="H187" s="224">
        <v>40.7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38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248</v>
      </c>
      <c r="AT187" s="232" t="s">
        <v>132</v>
      </c>
      <c r="AU187" s="232" t="s">
        <v>82</v>
      </c>
      <c r="AY187" s="18" t="s">
        <v>129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80</v>
      </c>
      <c r="BK187" s="233">
        <f>ROUND(I187*H187,2)</f>
        <v>0</v>
      </c>
      <c r="BL187" s="18" t="s">
        <v>248</v>
      </c>
      <c r="BM187" s="232" t="s">
        <v>352</v>
      </c>
    </row>
    <row r="188" spans="1:47" s="2" customFormat="1" ht="12">
      <c r="A188" s="39"/>
      <c r="B188" s="40"/>
      <c r="C188" s="41"/>
      <c r="D188" s="234" t="s">
        <v>137</v>
      </c>
      <c r="E188" s="41"/>
      <c r="F188" s="235" t="s">
        <v>2645</v>
      </c>
      <c r="G188" s="41"/>
      <c r="H188" s="41"/>
      <c r="I188" s="236"/>
      <c r="J188" s="41"/>
      <c r="K188" s="41"/>
      <c r="L188" s="45"/>
      <c r="M188" s="237"/>
      <c r="N188" s="23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137</v>
      </c>
      <c r="AU188" s="18" t="s">
        <v>82</v>
      </c>
    </row>
    <row r="189" spans="1:51" s="14" customFormat="1" ht="12">
      <c r="A189" s="14"/>
      <c r="B189" s="253"/>
      <c r="C189" s="254"/>
      <c r="D189" s="234" t="s">
        <v>188</v>
      </c>
      <c r="E189" s="255" t="s">
        <v>1</v>
      </c>
      <c r="F189" s="256" t="s">
        <v>2646</v>
      </c>
      <c r="G189" s="254"/>
      <c r="H189" s="257">
        <v>21</v>
      </c>
      <c r="I189" s="258"/>
      <c r="J189" s="254"/>
      <c r="K189" s="254"/>
      <c r="L189" s="259"/>
      <c r="M189" s="260"/>
      <c r="N189" s="261"/>
      <c r="O189" s="261"/>
      <c r="P189" s="261"/>
      <c r="Q189" s="261"/>
      <c r="R189" s="261"/>
      <c r="S189" s="261"/>
      <c r="T189" s="26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3" t="s">
        <v>188</v>
      </c>
      <c r="AU189" s="263" t="s">
        <v>82</v>
      </c>
      <c r="AV189" s="14" t="s">
        <v>82</v>
      </c>
      <c r="AW189" s="14" t="s">
        <v>30</v>
      </c>
      <c r="AX189" s="14" t="s">
        <v>73</v>
      </c>
      <c r="AY189" s="263" t="s">
        <v>129</v>
      </c>
    </row>
    <row r="190" spans="1:51" s="14" customFormat="1" ht="12">
      <c r="A190" s="14"/>
      <c r="B190" s="253"/>
      <c r="C190" s="254"/>
      <c r="D190" s="234" t="s">
        <v>188</v>
      </c>
      <c r="E190" s="255" t="s">
        <v>1</v>
      </c>
      <c r="F190" s="256" t="s">
        <v>2647</v>
      </c>
      <c r="G190" s="254"/>
      <c r="H190" s="257">
        <v>1.2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3" t="s">
        <v>188</v>
      </c>
      <c r="AU190" s="263" t="s">
        <v>82</v>
      </c>
      <c r="AV190" s="14" t="s">
        <v>82</v>
      </c>
      <c r="AW190" s="14" t="s">
        <v>30</v>
      </c>
      <c r="AX190" s="14" t="s">
        <v>73</v>
      </c>
      <c r="AY190" s="263" t="s">
        <v>129</v>
      </c>
    </row>
    <row r="191" spans="1:51" s="14" customFormat="1" ht="12">
      <c r="A191" s="14"/>
      <c r="B191" s="253"/>
      <c r="C191" s="254"/>
      <c r="D191" s="234" t="s">
        <v>188</v>
      </c>
      <c r="E191" s="255" t="s">
        <v>1</v>
      </c>
      <c r="F191" s="256" t="s">
        <v>2648</v>
      </c>
      <c r="G191" s="254"/>
      <c r="H191" s="257">
        <v>6</v>
      </c>
      <c r="I191" s="258"/>
      <c r="J191" s="254"/>
      <c r="K191" s="254"/>
      <c r="L191" s="259"/>
      <c r="M191" s="260"/>
      <c r="N191" s="261"/>
      <c r="O191" s="261"/>
      <c r="P191" s="261"/>
      <c r="Q191" s="261"/>
      <c r="R191" s="261"/>
      <c r="S191" s="261"/>
      <c r="T191" s="26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3" t="s">
        <v>188</v>
      </c>
      <c r="AU191" s="263" t="s">
        <v>82</v>
      </c>
      <c r="AV191" s="14" t="s">
        <v>82</v>
      </c>
      <c r="AW191" s="14" t="s">
        <v>30</v>
      </c>
      <c r="AX191" s="14" t="s">
        <v>73</v>
      </c>
      <c r="AY191" s="263" t="s">
        <v>129</v>
      </c>
    </row>
    <row r="192" spans="1:51" s="14" customFormat="1" ht="12">
      <c r="A192" s="14"/>
      <c r="B192" s="253"/>
      <c r="C192" s="254"/>
      <c r="D192" s="234" t="s">
        <v>188</v>
      </c>
      <c r="E192" s="255" t="s">
        <v>1</v>
      </c>
      <c r="F192" s="256" t="s">
        <v>2649</v>
      </c>
      <c r="G192" s="254"/>
      <c r="H192" s="257">
        <v>1.5</v>
      </c>
      <c r="I192" s="258"/>
      <c r="J192" s="254"/>
      <c r="K192" s="254"/>
      <c r="L192" s="259"/>
      <c r="M192" s="260"/>
      <c r="N192" s="261"/>
      <c r="O192" s="261"/>
      <c r="P192" s="261"/>
      <c r="Q192" s="261"/>
      <c r="R192" s="261"/>
      <c r="S192" s="261"/>
      <c r="T192" s="26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3" t="s">
        <v>188</v>
      </c>
      <c r="AU192" s="263" t="s">
        <v>82</v>
      </c>
      <c r="AV192" s="14" t="s">
        <v>82</v>
      </c>
      <c r="AW192" s="14" t="s">
        <v>30</v>
      </c>
      <c r="AX192" s="14" t="s">
        <v>73</v>
      </c>
      <c r="AY192" s="263" t="s">
        <v>129</v>
      </c>
    </row>
    <row r="193" spans="1:51" s="14" customFormat="1" ht="12">
      <c r="A193" s="14"/>
      <c r="B193" s="253"/>
      <c r="C193" s="254"/>
      <c r="D193" s="234" t="s">
        <v>188</v>
      </c>
      <c r="E193" s="255" t="s">
        <v>1</v>
      </c>
      <c r="F193" s="256" t="s">
        <v>2650</v>
      </c>
      <c r="G193" s="254"/>
      <c r="H193" s="257">
        <v>11</v>
      </c>
      <c r="I193" s="258"/>
      <c r="J193" s="254"/>
      <c r="K193" s="254"/>
      <c r="L193" s="259"/>
      <c r="M193" s="260"/>
      <c r="N193" s="261"/>
      <c r="O193" s="261"/>
      <c r="P193" s="261"/>
      <c r="Q193" s="261"/>
      <c r="R193" s="261"/>
      <c r="S193" s="261"/>
      <c r="T193" s="26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3" t="s">
        <v>188</v>
      </c>
      <c r="AU193" s="263" t="s">
        <v>82</v>
      </c>
      <c r="AV193" s="14" t="s">
        <v>82</v>
      </c>
      <c r="AW193" s="14" t="s">
        <v>30</v>
      </c>
      <c r="AX193" s="14" t="s">
        <v>73</v>
      </c>
      <c r="AY193" s="263" t="s">
        <v>129</v>
      </c>
    </row>
    <row r="194" spans="1:51" s="15" customFormat="1" ht="12">
      <c r="A194" s="15"/>
      <c r="B194" s="264"/>
      <c r="C194" s="265"/>
      <c r="D194" s="234" t="s">
        <v>188</v>
      </c>
      <c r="E194" s="266" t="s">
        <v>1</v>
      </c>
      <c r="F194" s="267" t="s">
        <v>197</v>
      </c>
      <c r="G194" s="265"/>
      <c r="H194" s="268">
        <v>40.7</v>
      </c>
      <c r="I194" s="269"/>
      <c r="J194" s="265"/>
      <c r="K194" s="265"/>
      <c r="L194" s="270"/>
      <c r="M194" s="271"/>
      <c r="N194" s="272"/>
      <c r="O194" s="272"/>
      <c r="P194" s="272"/>
      <c r="Q194" s="272"/>
      <c r="R194" s="272"/>
      <c r="S194" s="272"/>
      <c r="T194" s="27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4" t="s">
        <v>188</v>
      </c>
      <c r="AU194" s="274" t="s">
        <v>82</v>
      </c>
      <c r="AV194" s="15" t="s">
        <v>136</v>
      </c>
      <c r="AW194" s="15" t="s">
        <v>30</v>
      </c>
      <c r="AX194" s="15" t="s">
        <v>80</v>
      </c>
      <c r="AY194" s="274" t="s">
        <v>129</v>
      </c>
    </row>
    <row r="195" spans="1:65" s="2" customFormat="1" ht="16.5" customHeight="1">
      <c r="A195" s="39"/>
      <c r="B195" s="40"/>
      <c r="C195" s="220" t="s">
        <v>291</v>
      </c>
      <c r="D195" s="220" t="s">
        <v>132</v>
      </c>
      <c r="E195" s="221" t="s">
        <v>2651</v>
      </c>
      <c r="F195" s="222" t="s">
        <v>2652</v>
      </c>
      <c r="G195" s="223" t="s">
        <v>243</v>
      </c>
      <c r="H195" s="224">
        <v>1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38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248</v>
      </c>
      <c r="AT195" s="232" t="s">
        <v>132</v>
      </c>
      <c r="AU195" s="232" t="s">
        <v>82</v>
      </c>
      <c r="AY195" s="18" t="s">
        <v>129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80</v>
      </c>
      <c r="BK195" s="233">
        <f>ROUND(I195*H195,2)</f>
        <v>0</v>
      </c>
      <c r="BL195" s="18" t="s">
        <v>248</v>
      </c>
      <c r="BM195" s="232" t="s">
        <v>357</v>
      </c>
    </row>
    <row r="196" spans="1:47" s="2" customFormat="1" ht="12">
      <c r="A196" s="39"/>
      <c r="B196" s="40"/>
      <c r="C196" s="41"/>
      <c r="D196" s="234" t="s">
        <v>137</v>
      </c>
      <c r="E196" s="41"/>
      <c r="F196" s="235" t="s">
        <v>2652</v>
      </c>
      <c r="G196" s="41"/>
      <c r="H196" s="41"/>
      <c r="I196" s="236"/>
      <c r="J196" s="41"/>
      <c r="K196" s="41"/>
      <c r="L196" s="45"/>
      <c r="M196" s="237"/>
      <c r="N196" s="23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137</v>
      </c>
      <c r="AU196" s="18" t="s">
        <v>82</v>
      </c>
    </row>
    <row r="197" spans="1:65" s="2" customFormat="1" ht="16.5" customHeight="1">
      <c r="A197" s="39"/>
      <c r="B197" s="40"/>
      <c r="C197" s="220" t="s">
        <v>780</v>
      </c>
      <c r="D197" s="220" t="s">
        <v>132</v>
      </c>
      <c r="E197" s="221" t="s">
        <v>2653</v>
      </c>
      <c r="F197" s="222" t="s">
        <v>2497</v>
      </c>
      <c r="G197" s="223" t="s">
        <v>243</v>
      </c>
      <c r="H197" s="224">
        <v>1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38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248</v>
      </c>
      <c r="AT197" s="232" t="s">
        <v>132</v>
      </c>
      <c r="AU197" s="232" t="s">
        <v>82</v>
      </c>
      <c r="AY197" s="18" t="s">
        <v>129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80</v>
      </c>
      <c r="BK197" s="233">
        <f>ROUND(I197*H197,2)</f>
        <v>0</v>
      </c>
      <c r="BL197" s="18" t="s">
        <v>248</v>
      </c>
      <c r="BM197" s="232" t="s">
        <v>361</v>
      </c>
    </row>
    <row r="198" spans="1:47" s="2" customFormat="1" ht="12">
      <c r="A198" s="39"/>
      <c r="B198" s="40"/>
      <c r="C198" s="41"/>
      <c r="D198" s="234" t="s">
        <v>137</v>
      </c>
      <c r="E198" s="41"/>
      <c r="F198" s="235" t="s">
        <v>2497</v>
      </c>
      <c r="G198" s="41"/>
      <c r="H198" s="41"/>
      <c r="I198" s="236"/>
      <c r="J198" s="41"/>
      <c r="K198" s="41"/>
      <c r="L198" s="45"/>
      <c r="M198" s="237"/>
      <c r="N198" s="238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137</v>
      </c>
      <c r="AU198" s="18" t="s">
        <v>82</v>
      </c>
    </row>
    <row r="199" spans="1:65" s="2" customFormat="1" ht="16.5" customHeight="1">
      <c r="A199" s="39"/>
      <c r="B199" s="40"/>
      <c r="C199" s="220" t="s">
        <v>297</v>
      </c>
      <c r="D199" s="220" t="s">
        <v>132</v>
      </c>
      <c r="E199" s="221" t="s">
        <v>2654</v>
      </c>
      <c r="F199" s="222" t="s">
        <v>2655</v>
      </c>
      <c r="G199" s="223" t="s">
        <v>243</v>
      </c>
      <c r="H199" s="224">
        <v>1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38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248</v>
      </c>
      <c r="AT199" s="232" t="s">
        <v>132</v>
      </c>
      <c r="AU199" s="232" t="s">
        <v>82</v>
      </c>
      <c r="AY199" s="18" t="s">
        <v>129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80</v>
      </c>
      <c r="BK199" s="233">
        <f>ROUND(I199*H199,2)</f>
        <v>0</v>
      </c>
      <c r="BL199" s="18" t="s">
        <v>248</v>
      </c>
      <c r="BM199" s="232" t="s">
        <v>369</v>
      </c>
    </row>
    <row r="200" spans="1:47" s="2" customFormat="1" ht="12">
      <c r="A200" s="39"/>
      <c r="B200" s="40"/>
      <c r="C200" s="41"/>
      <c r="D200" s="234" t="s">
        <v>137</v>
      </c>
      <c r="E200" s="41"/>
      <c r="F200" s="235" t="s">
        <v>2655</v>
      </c>
      <c r="G200" s="41"/>
      <c r="H200" s="41"/>
      <c r="I200" s="236"/>
      <c r="J200" s="41"/>
      <c r="K200" s="41"/>
      <c r="L200" s="45"/>
      <c r="M200" s="237"/>
      <c r="N200" s="23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137</v>
      </c>
      <c r="AU200" s="18" t="s">
        <v>82</v>
      </c>
    </row>
    <row r="201" spans="1:65" s="2" customFormat="1" ht="24.15" customHeight="1">
      <c r="A201" s="39"/>
      <c r="B201" s="40"/>
      <c r="C201" s="220" t="s">
        <v>789</v>
      </c>
      <c r="D201" s="220" t="s">
        <v>132</v>
      </c>
      <c r="E201" s="221" t="s">
        <v>2656</v>
      </c>
      <c r="F201" s="222" t="s">
        <v>2657</v>
      </c>
      <c r="G201" s="223" t="s">
        <v>2441</v>
      </c>
      <c r="H201" s="224">
        <v>1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38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248</v>
      </c>
      <c r="AT201" s="232" t="s">
        <v>132</v>
      </c>
      <c r="AU201" s="232" t="s">
        <v>82</v>
      </c>
      <c r="AY201" s="18" t="s">
        <v>129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80</v>
      </c>
      <c r="BK201" s="233">
        <f>ROUND(I201*H201,2)</f>
        <v>0</v>
      </c>
      <c r="BL201" s="18" t="s">
        <v>248</v>
      </c>
      <c r="BM201" s="232" t="s">
        <v>373</v>
      </c>
    </row>
    <row r="202" spans="1:47" s="2" customFormat="1" ht="12">
      <c r="A202" s="39"/>
      <c r="B202" s="40"/>
      <c r="C202" s="41"/>
      <c r="D202" s="234" t="s">
        <v>137</v>
      </c>
      <c r="E202" s="41"/>
      <c r="F202" s="235" t="s">
        <v>2657</v>
      </c>
      <c r="G202" s="41"/>
      <c r="H202" s="41"/>
      <c r="I202" s="236"/>
      <c r="J202" s="41"/>
      <c r="K202" s="41"/>
      <c r="L202" s="45"/>
      <c r="M202" s="237"/>
      <c r="N202" s="23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137</v>
      </c>
      <c r="AU202" s="18" t="s">
        <v>82</v>
      </c>
    </row>
    <row r="203" spans="1:65" s="2" customFormat="1" ht="44.25" customHeight="1">
      <c r="A203" s="39"/>
      <c r="B203" s="40"/>
      <c r="C203" s="220" t="s">
        <v>301</v>
      </c>
      <c r="D203" s="220" t="s">
        <v>132</v>
      </c>
      <c r="E203" s="221" t="s">
        <v>2658</v>
      </c>
      <c r="F203" s="222" t="s">
        <v>2659</v>
      </c>
      <c r="G203" s="223" t="s">
        <v>1347</v>
      </c>
      <c r="H203" s="297"/>
      <c r="I203" s="225"/>
      <c r="J203" s="226">
        <f>ROUND(I203*H203,2)</f>
        <v>0</v>
      </c>
      <c r="K203" s="227"/>
      <c r="L203" s="45"/>
      <c r="M203" s="228" t="s">
        <v>1</v>
      </c>
      <c r="N203" s="229" t="s">
        <v>38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248</v>
      </c>
      <c r="AT203" s="232" t="s">
        <v>132</v>
      </c>
      <c r="AU203" s="232" t="s">
        <v>82</v>
      </c>
      <c r="AY203" s="18" t="s">
        <v>129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80</v>
      </c>
      <c r="BK203" s="233">
        <f>ROUND(I203*H203,2)</f>
        <v>0</v>
      </c>
      <c r="BL203" s="18" t="s">
        <v>248</v>
      </c>
      <c r="BM203" s="232" t="s">
        <v>411</v>
      </c>
    </row>
    <row r="204" spans="1:47" s="2" customFormat="1" ht="12">
      <c r="A204" s="39"/>
      <c r="B204" s="40"/>
      <c r="C204" s="41"/>
      <c r="D204" s="234" t="s">
        <v>137</v>
      </c>
      <c r="E204" s="41"/>
      <c r="F204" s="235" t="s">
        <v>2659</v>
      </c>
      <c r="G204" s="41"/>
      <c r="H204" s="41"/>
      <c r="I204" s="236"/>
      <c r="J204" s="41"/>
      <c r="K204" s="41"/>
      <c r="L204" s="45"/>
      <c r="M204" s="239"/>
      <c r="N204" s="240"/>
      <c r="O204" s="241"/>
      <c r="P204" s="241"/>
      <c r="Q204" s="241"/>
      <c r="R204" s="241"/>
      <c r="S204" s="241"/>
      <c r="T204" s="242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137</v>
      </c>
      <c r="AU204" s="18" t="s">
        <v>82</v>
      </c>
    </row>
    <row r="205" spans="1:31" s="2" customFormat="1" ht="6.95" customHeight="1">
      <c r="A205" s="39"/>
      <c r="B205" s="67"/>
      <c r="C205" s="68"/>
      <c r="D205" s="68"/>
      <c r="E205" s="68"/>
      <c r="F205" s="68"/>
      <c r="G205" s="68"/>
      <c r="H205" s="68"/>
      <c r="I205" s="68"/>
      <c r="J205" s="68"/>
      <c r="K205" s="68"/>
      <c r="L205" s="45"/>
      <c r="M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</row>
  </sheetData>
  <sheetProtection password="CC64" sheet="1" objects="1" scenarios="1" formatColumns="0" formatRows="0" autoFilter="0"/>
  <autoFilter ref="C117:K20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101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FK Sokolov - II. etapa (zadání)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2660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11. 4. 2023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ROUND((SUM(BE118:BE126)),2)</f>
        <v>0</v>
      </c>
      <c r="G33" s="39"/>
      <c r="H33" s="39"/>
      <c r="I33" s="156">
        <v>0.21</v>
      </c>
      <c r="J33" s="155">
        <f>ROUND(((SUM(BE118:BE126))*I33),2)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ROUND((SUM(BF118:BF126)),2)</f>
        <v>0</v>
      </c>
      <c r="G34" s="39"/>
      <c r="H34" s="39"/>
      <c r="I34" s="156">
        <v>0.15</v>
      </c>
      <c r="J34" s="155">
        <f>ROUND(((SUM(BF118:BF126))*I34),2)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ROUND((SUM(BG118:BG126)),2)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ROUND((SUM(BH118:BH126)),2)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ROUND((SUM(BI118:BI126)),2)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FK Sokolov - II. etapa (zadání)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06 - Mobiliář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11. 4. 2023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105</v>
      </c>
      <c r="D94" s="177"/>
      <c r="E94" s="177"/>
      <c r="F94" s="177"/>
      <c r="G94" s="177"/>
      <c r="H94" s="177"/>
      <c r="I94" s="177"/>
      <c r="J94" s="178" t="s">
        <v>106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107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108</v>
      </c>
    </row>
    <row r="97" spans="1:31" s="9" customFormat="1" ht="24.95" customHeight="1">
      <c r="A97" s="9"/>
      <c r="B97" s="180"/>
      <c r="C97" s="181"/>
      <c r="D97" s="182" t="s">
        <v>170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175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114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5" t="str">
        <f>E7</f>
        <v>FK Sokolov - II. etapa (zadání)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102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06 - Mobiliář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 xml:space="preserve"> </v>
      </c>
      <c r="G112" s="41"/>
      <c r="H112" s="41"/>
      <c r="I112" s="33" t="s">
        <v>22</v>
      </c>
      <c r="J112" s="80" t="str">
        <f>IF(J12="","",J12)</f>
        <v>11. 4. 2023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 xml:space="preserve"> </v>
      </c>
      <c r="G114" s="41"/>
      <c r="H114" s="41"/>
      <c r="I114" s="33" t="s">
        <v>29</v>
      </c>
      <c r="J114" s="37" t="str">
        <f>E21</f>
        <v xml:space="preserve">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27</v>
      </c>
      <c r="D115" s="41"/>
      <c r="E115" s="41"/>
      <c r="F115" s="28" t="str">
        <f>IF(E18="","",E18)</f>
        <v>Vyplň údaj</v>
      </c>
      <c r="G115" s="41"/>
      <c r="H115" s="41"/>
      <c r="I115" s="33" t="s">
        <v>31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115</v>
      </c>
      <c r="D117" s="195" t="s">
        <v>58</v>
      </c>
      <c r="E117" s="195" t="s">
        <v>54</v>
      </c>
      <c r="F117" s="195" t="s">
        <v>55</v>
      </c>
      <c r="G117" s="195" t="s">
        <v>116</v>
      </c>
      <c r="H117" s="195" t="s">
        <v>117</v>
      </c>
      <c r="I117" s="195" t="s">
        <v>118</v>
      </c>
      <c r="J117" s="196" t="s">
        <v>106</v>
      </c>
      <c r="K117" s="197" t="s">
        <v>119</v>
      </c>
      <c r="L117" s="198"/>
      <c r="M117" s="101" t="s">
        <v>1</v>
      </c>
      <c r="N117" s="102" t="s">
        <v>37</v>
      </c>
      <c r="O117" s="102" t="s">
        <v>120</v>
      </c>
      <c r="P117" s="102" t="s">
        <v>121</v>
      </c>
      <c r="Q117" s="102" t="s">
        <v>122</v>
      </c>
      <c r="R117" s="102" t="s">
        <v>123</v>
      </c>
      <c r="S117" s="102" t="s">
        <v>124</v>
      </c>
      <c r="T117" s="103" t="s">
        <v>125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126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</f>
        <v>0</v>
      </c>
      <c r="Q118" s="105"/>
      <c r="R118" s="201">
        <f>R119</f>
        <v>0</v>
      </c>
      <c r="S118" s="105"/>
      <c r="T118" s="202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72</v>
      </c>
      <c r="AU118" s="18" t="s">
        <v>108</v>
      </c>
      <c r="BK118" s="203">
        <f>BK119</f>
        <v>0</v>
      </c>
    </row>
    <row r="119" spans="1:63" s="12" customFormat="1" ht="25.9" customHeight="1">
      <c r="A119" s="12"/>
      <c r="B119" s="204"/>
      <c r="C119" s="205"/>
      <c r="D119" s="206" t="s">
        <v>72</v>
      </c>
      <c r="E119" s="207" t="s">
        <v>1324</v>
      </c>
      <c r="F119" s="207" t="s">
        <v>1325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82</v>
      </c>
      <c r="AT119" s="216" t="s">
        <v>72</v>
      </c>
      <c r="AU119" s="216" t="s">
        <v>73</v>
      </c>
      <c r="AY119" s="215" t="s">
        <v>129</v>
      </c>
      <c r="BK119" s="217">
        <f>BK120</f>
        <v>0</v>
      </c>
    </row>
    <row r="120" spans="1:63" s="12" customFormat="1" ht="22.8" customHeight="1">
      <c r="A120" s="12"/>
      <c r="B120" s="204"/>
      <c r="C120" s="205"/>
      <c r="D120" s="206" t="s">
        <v>72</v>
      </c>
      <c r="E120" s="218" t="s">
        <v>1456</v>
      </c>
      <c r="F120" s="218" t="s">
        <v>1457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SUM(P121:P126)</f>
        <v>0</v>
      </c>
      <c r="Q120" s="212"/>
      <c r="R120" s="213">
        <f>SUM(R121:R126)</f>
        <v>0</v>
      </c>
      <c r="S120" s="212"/>
      <c r="T120" s="214">
        <f>SUM(T121:T126)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82</v>
      </c>
      <c r="AT120" s="216" t="s">
        <v>72</v>
      </c>
      <c r="AU120" s="216" t="s">
        <v>80</v>
      </c>
      <c r="AY120" s="215" t="s">
        <v>129</v>
      </c>
      <c r="BK120" s="217">
        <f>SUM(BK121:BK126)</f>
        <v>0</v>
      </c>
    </row>
    <row r="121" spans="1:65" s="2" customFormat="1" ht="62.7" customHeight="1">
      <c r="A121" s="39"/>
      <c r="B121" s="40"/>
      <c r="C121" s="220" t="s">
        <v>80</v>
      </c>
      <c r="D121" s="220" t="s">
        <v>132</v>
      </c>
      <c r="E121" s="221" t="s">
        <v>2661</v>
      </c>
      <c r="F121" s="222" t="s">
        <v>2662</v>
      </c>
      <c r="G121" s="223" t="s">
        <v>247</v>
      </c>
      <c r="H121" s="224">
        <v>5</v>
      </c>
      <c r="I121" s="225"/>
      <c r="J121" s="226">
        <f>ROUND(I121*H121,2)</f>
        <v>0</v>
      </c>
      <c r="K121" s="227"/>
      <c r="L121" s="45"/>
      <c r="M121" s="228" t="s">
        <v>1</v>
      </c>
      <c r="N121" s="229" t="s">
        <v>38</v>
      </c>
      <c r="O121" s="92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248</v>
      </c>
      <c r="AT121" s="232" t="s">
        <v>132</v>
      </c>
      <c r="AU121" s="232" t="s">
        <v>82</v>
      </c>
      <c r="AY121" s="18" t="s">
        <v>129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8" t="s">
        <v>80</v>
      </c>
      <c r="BK121" s="233">
        <f>ROUND(I121*H121,2)</f>
        <v>0</v>
      </c>
      <c r="BL121" s="18" t="s">
        <v>248</v>
      </c>
      <c r="BM121" s="232" t="s">
        <v>82</v>
      </c>
    </row>
    <row r="122" spans="1:47" s="2" customFormat="1" ht="12">
      <c r="A122" s="39"/>
      <c r="B122" s="40"/>
      <c r="C122" s="41"/>
      <c r="D122" s="234" t="s">
        <v>137</v>
      </c>
      <c r="E122" s="41"/>
      <c r="F122" s="235" t="s">
        <v>2662</v>
      </c>
      <c r="G122" s="41"/>
      <c r="H122" s="41"/>
      <c r="I122" s="236"/>
      <c r="J122" s="41"/>
      <c r="K122" s="41"/>
      <c r="L122" s="45"/>
      <c r="M122" s="237"/>
      <c r="N122" s="238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137</v>
      </c>
      <c r="AU122" s="18" t="s">
        <v>82</v>
      </c>
    </row>
    <row r="123" spans="1:65" s="2" customFormat="1" ht="62.7" customHeight="1">
      <c r="A123" s="39"/>
      <c r="B123" s="40"/>
      <c r="C123" s="220" t="s">
        <v>82</v>
      </c>
      <c r="D123" s="220" t="s">
        <v>132</v>
      </c>
      <c r="E123" s="221" t="s">
        <v>2663</v>
      </c>
      <c r="F123" s="222" t="s">
        <v>2664</v>
      </c>
      <c r="G123" s="223" t="s">
        <v>247</v>
      </c>
      <c r="H123" s="224">
        <v>2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38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248</v>
      </c>
      <c r="AT123" s="232" t="s">
        <v>132</v>
      </c>
      <c r="AU123" s="232" t="s">
        <v>82</v>
      </c>
      <c r="AY123" s="18" t="s">
        <v>129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80</v>
      </c>
      <c r="BK123" s="233">
        <f>ROUND(I123*H123,2)</f>
        <v>0</v>
      </c>
      <c r="BL123" s="18" t="s">
        <v>248</v>
      </c>
      <c r="BM123" s="232" t="s">
        <v>136</v>
      </c>
    </row>
    <row r="124" spans="1:47" s="2" customFormat="1" ht="12">
      <c r="A124" s="39"/>
      <c r="B124" s="40"/>
      <c r="C124" s="41"/>
      <c r="D124" s="234" t="s">
        <v>137</v>
      </c>
      <c r="E124" s="41"/>
      <c r="F124" s="235" t="s">
        <v>2664</v>
      </c>
      <c r="G124" s="41"/>
      <c r="H124" s="41"/>
      <c r="I124" s="236"/>
      <c r="J124" s="41"/>
      <c r="K124" s="41"/>
      <c r="L124" s="45"/>
      <c r="M124" s="237"/>
      <c r="N124" s="238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137</v>
      </c>
      <c r="AU124" s="18" t="s">
        <v>82</v>
      </c>
    </row>
    <row r="125" spans="1:65" s="2" customFormat="1" ht="37.8" customHeight="1">
      <c r="A125" s="39"/>
      <c r="B125" s="40"/>
      <c r="C125" s="220" t="s">
        <v>141</v>
      </c>
      <c r="D125" s="220" t="s">
        <v>132</v>
      </c>
      <c r="E125" s="221" t="s">
        <v>2665</v>
      </c>
      <c r="F125" s="222" t="s">
        <v>2666</v>
      </c>
      <c r="G125" s="223" t="s">
        <v>247</v>
      </c>
      <c r="H125" s="224">
        <v>1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38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248</v>
      </c>
      <c r="AT125" s="232" t="s">
        <v>132</v>
      </c>
      <c r="AU125" s="232" t="s">
        <v>82</v>
      </c>
      <c r="AY125" s="18" t="s">
        <v>129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80</v>
      </c>
      <c r="BK125" s="233">
        <f>ROUND(I125*H125,2)</f>
        <v>0</v>
      </c>
      <c r="BL125" s="18" t="s">
        <v>248</v>
      </c>
      <c r="BM125" s="232" t="s">
        <v>144</v>
      </c>
    </row>
    <row r="126" spans="1:47" s="2" customFormat="1" ht="12">
      <c r="A126" s="39"/>
      <c r="B126" s="40"/>
      <c r="C126" s="41"/>
      <c r="D126" s="234" t="s">
        <v>137</v>
      </c>
      <c r="E126" s="41"/>
      <c r="F126" s="235" t="s">
        <v>2666</v>
      </c>
      <c r="G126" s="41"/>
      <c r="H126" s="41"/>
      <c r="I126" s="236"/>
      <c r="J126" s="41"/>
      <c r="K126" s="41"/>
      <c r="L126" s="45"/>
      <c r="M126" s="239"/>
      <c r="N126" s="240"/>
      <c r="O126" s="241"/>
      <c r="P126" s="241"/>
      <c r="Q126" s="241"/>
      <c r="R126" s="241"/>
      <c r="S126" s="241"/>
      <c r="T126" s="242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137</v>
      </c>
      <c r="AU126" s="18" t="s">
        <v>82</v>
      </c>
    </row>
    <row r="127" spans="1:31" s="2" customFormat="1" ht="6.95" customHeight="1">
      <c r="A127" s="39"/>
      <c r="B127" s="67"/>
      <c r="C127" s="68"/>
      <c r="D127" s="68"/>
      <c r="E127" s="68"/>
      <c r="F127" s="68"/>
      <c r="G127" s="68"/>
      <c r="H127" s="68"/>
      <c r="I127" s="68"/>
      <c r="J127" s="68"/>
      <c r="K127" s="68"/>
      <c r="L127" s="45"/>
      <c r="M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</sheetData>
  <sheetProtection password="CC64" sheet="1" objects="1" scenarios="1" formatColumns="0" formatRows="0" autoFilter="0"/>
  <autoFilter ref="C117:K126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101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FK Sokolov - II. etapa (zadání)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2667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11. 4. 2023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ROUND((SUM(BE117:BE128)),2)</f>
        <v>0</v>
      </c>
      <c r="G33" s="39"/>
      <c r="H33" s="39"/>
      <c r="I33" s="156">
        <v>0.21</v>
      </c>
      <c r="J33" s="155">
        <f>ROUND(((SUM(BE117:BE128))*I33),2)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ROUND((SUM(BF117:BF128)),2)</f>
        <v>0</v>
      </c>
      <c r="G34" s="39"/>
      <c r="H34" s="39"/>
      <c r="I34" s="156">
        <v>0.15</v>
      </c>
      <c r="J34" s="155">
        <f>ROUND(((SUM(BF117:BF128))*I34),2)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ROUND((SUM(BG117:BG128)),2)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ROUND((SUM(BH117:BH128)),2)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ROUND((SUM(BI117:BI128)),2)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FK Sokolov - II. etapa (zadání)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05 - Slaboproud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11. 4. 2023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105</v>
      </c>
      <c r="D94" s="177"/>
      <c r="E94" s="177"/>
      <c r="F94" s="177"/>
      <c r="G94" s="177"/>
      <c r="H94" s="177"/>
      <c r="I94" s="177"/>
      <c r="J94" s="178" t="s">
        <v>106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107</v>
      </c>
      <c r="D96" s="41"/>
      <c r="E96" s="41"/>
      <c r="F96" s="41"/>
      <c r="G96" s="41"/>
      <c r="H96" s="41"/>
      <c r="I96" s="41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108</v>
      </c>
    </row>
    <row r="97" spans="1:31" s="9" customFormat="1" ht="24.95" customHeight="1">
      <c r="A97" s="9"/>
      <c r="B97" s="180"/>
      <c r="C97" s="181"/>
      <c r="D97" s="182" t="s">
        <v>2668</v>
      </c>
      <c r="E97" s="183"/>
      <c r="F97" s="183"/>
      <c r="G97" s="183"/>
      <c r="H97" s="183"/>
      <c r="I97" s="183"/>
      <c r="J97" s="184">
        <f>J118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114</v>
      </c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75" t="str">
        <f>E7</f>
        <v>FK Sokolov - II. etapa (zadání)</v>
      </c>
      <c r="F107" s="33"/>
      <c r="G107" s="33"/>
      <c r="H107" s="33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102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05 - Slaboproud</v>
      </c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20</v>
      </c>
      <c r="D111" s="41"/>
      <c r="E111" s="41"/>
      <c r="F111" s="28" t="str">
        <f>F12</f>
        <v xml:space="preserve"> </v>
      </c>
      <c r="G111" s="41"/>
      <c r="H111" s="41"/>
      <c r="I111" s="33" t="s">
        <v>22</v>
      </c>
      <c r="J111" s="80" t="str">
        <f>IF(J12="","",J12)</f>
        <v>11. 4. 2023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3" t="s">
        <v>24</v>
      </c>
      <c r="D113" s="41"/>
      <c r="E113" s="41"/>
      <c r="F113" s="28" t="str">
        <f>E15</f>
        <v xml:space="preserve"> </v>
      </c>
      <c r="G113" s="41"/>
      <c r="H113" s="41"/>
      <c r="I113" s="33" t="s">
        <v>29</v>
      </c>
      <c r="J113" s="37" t="str">
        <f>E21</f>
        <v xml:space="preserve"> 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27</v>
      </c>
      <c r="D114" s="41"/>
      <c r="E114" s="41"/>
      <c r="F114" s="28" t="str">
        <f>IF(E18="","",E18)</f>
        <v>Vyplň údaj</v>
      </c>
      <c r="G114" s="41"/>
      <c r="H114" s="41"/>
      <c r="I114" s="33" t="s">
        <v>31</v>
      </c>
      <c r="J114" s="37" t="str">
        <f>E24</f>
        <v xml:space="preserve">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192"/>
      <c r="B116" s="193"/>
      <c r="C116" s="194" t="s">
        <v>115</v>
      </c>
      <c r="D116" s="195" t="s">
        <v>58</v>
      </c>
      <c r="E116" s="195" t="s">
        <v>54</v>
      </c>
      <c r="F116" s="195" t="s">
        <v>55</v>
      </c>
      <c r="G116" s="195" t="s">
        <v>116</v>
      </c>
      <c r="H116" s="195" t="s">
        <v>117</v>
      </c>
      <c r="I116" s="195" t="s">
        <v>118</v>
      </c>
      <c r="J116" s="196" t="s">
        <v>106</v>
      </c>
      <c r="K116" s="197" t="s">
        <v>119</v>
      </c>
      <c r="L116" s="198"/>
      <c r="M116" s="101" t="s">
        <v>1</v>
      </c>
      <c r="N116" s="102" t="s">
        <v>37</v>
      </c>
      <c r="O116" s="102" t="s">
        <v>120</v>
      </c>
      <c r="P116" s="102" t="s">
        <v>121</v>
      </c>
      <c r="Q116" s="102" t="s">
        <v>122</v>
      </c>
      <c r="R116" s="102" t="s">
        <v>123</v>
      </c>
      <c r="S116" s="102" t="s">
        <v>124</v>
      </c>
      <c r="T116" s="103" t="s">
        <v>125</v>
      </c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</row>
    <row r="117" spans="1:63" s="2" customFormat="1" ht="22.8" customHeight="1">
      <c r="A117" s="39"/>
      <c r="B117" s="40"/>
      <c r="C117" s="108" t="s">
        <v>126</v>
      </c>
      <c r="D117" s="41"/>
      <c r="E117" s="41"/>
      <c r="F117" s="41"/>
      <c r="G117" s="41"/>
      <c r="H117" s="41"/>
      <c r="I117" s="41"/>
      <c r="J117" s="199">
        <f>BK117</f>
        <v>0</v>
      </c>
      <c r="K117" s="41"/>
      <c r="L117" s="45"/>
      <c r="M117" s="104"/>
      <c r="N117" s="200"/>
      <c r="O117" s="105"/>
      <c r="P117" s="201">
        <f>P118</f>
        <v>0</v>
      </c>
      <c r="Q117" s="105"/>
      <c r="R117" s="201">
        <f>R118</f>
        <v>0</v>
      </c>
      <c r="S117" s="105"/>
      <c r="T117" s="202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72</v>
      </c>
      <c r="AU117" s="18" t="s">
        <v>108</v>
      </c>
      <c r="BK117" s="203">
        <f>BK118</f>
        <v>0</v>
      </c>
    </row>
    <row r="118" spans="1:63" s="12" customFormat="1" ht="25.9" customHeight="1">
      <c r="A118" s="12"/>
      <c r="B118" s="204"/>
      <c r="C118" s="205"/>
      <c r="D118" s="206" t="s">
        <v>72</v>
      </c>
      <c r="E118" s="207" t="s">
        <v>1324</v>
      </c>
      <c r="F118" s="207" t="s">
        <v>2669</v>
      </c>
      <c r="G118" s="205"/>
      <c r="H118" s="205"/>
      <c r="I118" s="208"/>
      <c r="J118" s="209">
        <f>BK118</f>
        <v>0</v>
      </c>
      <c r="K118" s="205"/>
      <c r="L118" s="210"/>
      <c r="M118" s="211"/>
      <c r="N118" s="212"/>
      <c r="O118" s="212"/>
      <c r="P118" s="213">
        <f>SUM(P119:P128)</f>
        <v>0</v>
      </c>
      <c r="Q118" s="212"/>
      <c r="R118" s="213">
        <f>SUM(R119:R128)</f>
        <v>0</v>
      </c>
      <c r="S118" s="212"/>
      <c r="T118" s="214">
        <f>SUM(T119:T128)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5" t="s">
        <v>82</v>
      </c>
      <c r="AT118" s="216" t="s">
        <v>72</v>
      </c>
      <c r="AU118" s="216" t="s">
        <v>73</v>
      </c>
      <c r="AY118" s="215" t="s">
        <v>129</v>
      </c>
      <c r="BK118" s="217">
        <f>SUM(BK119:BK128)</f>
        <v>0</v>
      </c>
    </row>
    <row r="119" spans="1:65" s="2" customFormat="1" ht="16.5" customHeight="1">
      <c r="A119" s="39"/>
      <c r="B119" s="40"/>
      <c r="C119" s="275" t="s">
        <v>1075</v>
      </c>
      <c r="D119" s="275" t="s">
        <v>293</v>
      </c>
      <c r="E119" s="276" t="s">
        <v>2568</v>
      </c>
      <c r="F119" s="277" t="s">
        <v>2569</v>
      </c>
      <c r="G119" s="278" t="s">
        <v>247</v>
      </c>
      <c r="H119" s="279">
        <v>10</v>
      </c>
      <c r="I119" s="280"/>
      <c r="J119" s="281">
        <f>ROUND(I119*H119,2)</f>
        <v>0</v>
      </c>
      <c r="K119" s="282"/>
      <c r="L119" s="283"/>
      <c r="M119" s="284" t="s">
        <v>1</v>
      </c>
      <c r="N119" s="285" t="s">
        <v>38</v>
      </c>
      <c r="O119" s="92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32" t="s">
        <v>291</v>
      </c>
      <c r="AT119" s="232" t="s">
        <v>293</v>
      </c>
      <c r="AU119" s="232" t="s">
        <v>80</v>
      </c>
      <c r="AY119" s="18" t="s">
        <v>129</v>
      </c>
      <c r="BE119" s="233">
        <f>IF(N119="základní",J119,0)</f>
        <v>0</v>
      </c>
      <c r="BF119" s="233">
        <f>IF(N119="snížená",J119,0)</f>
        <v>0</v>
      </c>
      <c r="BG119" s="233">
        <f>IF(N119="zákl. přenesená",J119,0)</f>
        <v>0</v>
      </c>
      <c r="BH119" s="233">
        <f>IF(N119="sníž. přenesená",J119,0)</f>
        <v>0</v>
      </c>
      <c r="BI119" s="233">
        <f>IF(N119="nulová",J119,0)</f>
        <v>0</v>
      </c>
      <c r="BJ119" s="18" t="s">
        <v>80</v>
      </c>
      <c r="BK119" s="233">
        <f>ROUND(I119*H119,2)</f>
        <v>0</v>
      </c>
      <c r="BL119" s="18" t="s">
        <v>248</v>
      </c>
      <c r="BM119" s="232" t="s">
        <v>82</v>
      </c>
    </row>
    <row r="120" spans="1:47" s="2" customFormat="1" ht="12">
      <c r="A120" s="39"/>
      <c r="B120" s="40"/>
      <c r="C120" s="41"/>
      <c r="D120" s="234" t="s">
        <v>137</v>
      </c>
      <c r="E120" s="41"/>
      <c r="F120" s="235" t="s">
        <v>2569</v>
      </c>
      <c r="G120" s="41"/>
      <c r="H120" s="41"/>
      <c r="I120" s="236"/>
      <c r="J120" s="41"/>
      <c r="K120" s="41"/>
      <c r="L120" s="45"/>
      <c r="M120" s="237"/>
      <c r="N120" s="238"/>
      <c r="O120" s="92"/>
      <c r="P120" s="92"/>
      <c r="Q120" s="92"/>
      <c r="R120" s="92"/>
      <c r="S120" s="92"/>
      <c r="T120" s="93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137</v>
      </c>
      <c r="AU120" s="18" t="s">
        <v>80</v>
      </c>
    </row>
    <row r="121" spans="1:65" s="2" customFormat="1" ht="16.5" customHeight="1">
      <c r="A121" s="39"/>
      <c r="B121" s="40"/>
      <c r="C121" s="275" t="s">
        <v>333</v>
      </c>
      <c r="D121" s="275" t="s">
        <v>293</v>
      </c>
      <c r="E121" s="276" t="s">
        <v>2570</v>
      </c>
      <c r="F121" s="277" t="s">
        <v>2571</v>
      </c>
      <c r="G121" s="278" t="s">
        <v>247</v>
      </c>
      <c r="H121" s="279">
        <v>1</v>
      </c>
      <c r="I121" s="280"/>
      <c r="J121" s="281">
        <f>ROUND(I121*H121,2)</f>
        <v>0</v>
      </c>
      <c r="K121" s="282"/>
      <c r="L121" s="283"/>
      <c r="M121" s="284" t="s">
        <v>1</v>
      </c>
      <c r="N121" s="285" t="s">
        <v>38</v>
      </c>
      <c r="O121" s="92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291</v>
      </c>
      <c r="AT121" s="232" t="s">
        <v>293</v>
      </c>
      <c r="AU121" s="232" t="s">
        <v>80</v>
      </c>
      <c r="AY121" s="18" t="s">
        <v>129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8" t="s">
        <v>80</v>
      </c>
      <c r="BK121" s="233">
        <f>ROUND(I121*H121,2)</f>
        <v>0</v>
      </c>
      <c r="BL121" s="18" t="s">
        <v>248</v>
      </c>
      <c r="BM121" s="232" t="s">
        <v>136</v>
      </c>
    </row>
    <row r="122" spans="1:47" s="2" customFormat="1" ht="12">
      <c r="A122" s="39"/>
      <c r="B122" s="40"/>
      <c r="C122" s="41"/>
      <c r="D122" s="234" t="s">
        <v>137</v>
      </c>
      <c r="E122" s="41"/>
      <c r="F122" s="235" t="s">
        <v>2571</v>
      </c>
      <c r="G122" s="41"/>
      <c r="H122" s="41"/>
      <c r="I122" s="236"/>
      <c r="J122" s="41"/>
      <c r="K122" s="41"/>
      <c r="L122" s="45"/>
      <c r="M122" s="237"/>
      <c r="N122" s="238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137</v>
      </c>
      <c r="AU122" s="18" t="s">
        <v>80</v>
      </c>
    </row>
    <row r="123" spans="1:65" s="2" customFormat="1" ht="24.15" customHeight="1">
      <c r="A123" s="39"/>
      <c r="B123" s="40"/>
      <c r="C123" s="275" t="s">
        <v>1090</v>
      </c>
      <c r="D123" s="275" t="s">
        <v>293</v>
      </c>
      <c r="E123" s="276" t="s">
        <v>2572</v>
      </c>
      <c r="F123" s="277" t="s">
        <v>2573</v>
      </c>
      <c r="G123" s="278" t="s">
        <v>230</v>
      </c>
      <c r="H123" s="279">
        <v>575</v>
      </c>
      <c r="I123" s="280"/>
      <c r="J123" s="281">
        <f>ROUND(I123*H123,2)</f>
        <v>0</v>
      </c>
      <c r="K123" s="282"/>
      <c r="L123" s="283"/>
      <c r="M123" s="284" t="s">
        <v>1</v>
      </c>
      <c r="N123" s="285" t="s">
        <v>38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291</v>
      </c>
      <c r="AT123" s="232" t="s">
        <v>293</v>
      </c>
      <c r="AU123" s="232" t="s">
        <v>80</v>
      </c>
      <c r="AY123" s="18" t="s">
        <v>129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80</v>
      </c>
      <c r="BK123" s="233">
        <f>ROUND(I123*H123,2)</f>
        <v>0</v>
      </c>
      <c r="BL123" s="18" t="s">
        <v>248</v>
      </c>
      <c r="BM123" s="232" t="s">
        <v>144</v>
      </c>
    </row>
    <row r="124" spans="1:47" s="2" customFormat="1" ht="12">
      <c r="A124" s="39"/>
      <c r="B124" s="40"/>
      <c r="C124" s="41"/>
      <c r="D124" s="234" t="s">
        <v>137</v>
      </c>
      <c r="E124" s="41"/>
      <c r="F124" s="235" t="s">
        <v>2573</v>
      </c>
      <c r="G124" s="41"/>
      <c r="H124" s="41"/>
      <c r="I124" s="236"/>
      <c r="J124" s="41"/>
      <c r="K124" s="41"/>
      <c r="L124" s="45"/>
      <c r="M124" s="237"/>
      <c r="N124" s="238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137</v>
      </c>
      <c r="AU124" s="18" t="s">
        <v>80</v>
      </c>
    </row>
    <row r="125" spans="1:65" s="2" customFormat="1" ht="16.5" customHeight="1">
      <c r="A125" s="39"/>
      <c r="B125" s="40"/>
      <c r="C125" s="275" t="s">
        <v>336</v>
      </c>
      <c r="D125" s="275" t="s">
        <v>293</v>
      </c>
      <c r="E125" s="276" t="s">
        <v>2574</v>
      </c>
      <c r="F125" s="277" t="s">
        <v>2575</v>
      </c>
      <c r="G125" s="278" t="s">
        <v>247</v>
      </c>
      <c r="H125" s="279">
        <v>11</v>
      </c>
      <c r="I125" s="280"/>
      <c r="J125" s="281">
        <f>ROUND(I125*H125,2)</f>
        <v>0</v>
      </c>
      <c r="K125" s="282"/>
      <c r="L125" s="283"/>
      <c r="M125" s="284" t="s">
        <v>1</v>
      </c>
      <c r="N125" s="285" t="s">
        <v>38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291</v>
      </c>
      <c r="AT125" s="232" t="s">
        <v>293</v>
      </c>
      <c r="AU125" s="232" t="s">
        <v>80</v>
      </c>
      <c r="AY125" s="18" t="s">
        <v>129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80</v>
      </c>
      <c r="BK125" s="233">
        <f>ROUND(I125*H125,2)</f>
        <v>0</v>
      </c>
      <c r="BL125" s="18" t="s">
        <v>248</v>
      </c>
      <c r="BM125" s="232" t="s">
        <v>147</v>
      </c>
    </row>
    <row r="126" spans="1:47" s="2" customFormat="1" ht="12">
      <c r="A126" s="39"/>
      <c r="B126" s="40"/>
      <c r="C126" s="41"/>
      <c r="D126" s="234" t="s">
        <v>137</v>
      </c>
      <c r="E126" s="41"/>
      <c r="F126" s="235" t="s">
        <v>2575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137</v>
      </c>
      <c r="AU126" s="18" t="s">
        <v>80</v>
      </c>
    </row>
    <row r="127" spans="1:65" s="2" customFormat="1" ht="24.15" customHeight="1">
      <c r="A127" s="39"/>
      <c r="B127" s="40"/>
      <c r="C127" s="275" t="s">
        <v>1134</v>
      </c>
      <c r="D127" s="275" t="s">
        <v>293</v>
      </c>
      <c r="E127" s="276" t="s">
        <v>2576</v>
      </c>
      <c r="F127" s="277" t="s">
        <v>2577</v>
      </c>
      <c r="G127" s="278" t="s">
        <v>230</v>
      </c>
      <c r="H127" s="279">
        <v>20</v>
      </c>
      <c r="I127" s="280"/>
      <c r="J127" s="281">
        <f>ROUND(I127*H127,2)</f>
        <v>0</v>
      </c>
      <c r="K127" s="282"/>
      <c r="L127" s="283"/>
      <c r="M127" s="284" t="s">
        <v>1</v>
      </c>
      <c r="N127" s="285" t="s">
        <v>38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291</v>
      </c>
      <c r="AT127" s="232" t="s">
        <v>293</v>
      </c>
      <c r="AU127" s="232" t="s">
        <v>80</v>
      </c>
      <c r="AY127" s="18" t="s">
        <v>129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80</v>
      </c>
      <c r="BK127" s="233">
        <f>ROUND(I127*H127,2)</f>
        <v>0</v>
      </c>
      <c r="BL127" s="18" t="s">
        <v>248</v>
      </c>
      <c r="BM127" s="232" t="s">
        <v>152</v>
      </c>
    </row>
    <row r="128" spans="1:47" s="2" customFormat="1" ht="12">
      <c r="A128" s="39"/>
      <c r="B128" s="40"/>
      <c r="C128" s="41"/>
      <c r="D128" s="234" t="s">
        <v>137</v>
      </c>
      <c r="E128" s="41"/>
      <c r="F128" s="235" t="s">
        <v>2577</v>
      </c>
      <c r="G128" s="41"/>
      <c r="H128" s="41"/>
      <c r="I128" s="236"/>
      <c r="J128" s="41"/>
      <c r="K128" s="41"/>
      <c r="L128" s="45"/>
      <c r="M128" s="239"/>
      <c r="N128" s="240"/>
      <c r="O128" s="241"/>
      <c r="P128" s="241"/>
      <c r="Q128" s="241"/>
      <c r="R128" s="241"/>
      <c r="S128" s="241"/>
      <c r="T128" s="242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137</v>
      </c>
      <c r="AU128" s="18" t="s">
        <v>80</v>
      </c>
    </row>
    <row r="129" spans="1:31" s="2" customFormat="1" ht="6.95" customHeight="1">
      <c r="A129" s="39"/>
      <c r="B129" s="67"/>
      <c r="C129" s="68"/>
      <c r="D129" s="68"/>
      <c r="E129" s="68"/>
      <c r="F129" s="68"/>
      <c r="G129" s="68"/>
      <c r="H129" s="68"/>
      <c r="I129" s="68"/>
      <c r="J129" s="68"/>
      <c r="K129" s="68"/>
      <c r="L129" s="45"/>
      <c r="M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</sheetData>
  <sheetProtection password="CC64" sheet="1" objects="1" scenarios="1" formatColumns="0" formatRows="0" autoFilter="0"/>
  <autoFilter ref="C116:K128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Pudivítr, Josef</dc:creator>
  <cp:keywords/>
  <dc:description/>
  <cp:lastModifiedBy>Pudivítr, Josef</cp:lastModifiedBy>
  <dcterms:created xsi:type="dcterms:W3CDTF">2023-04-11T06:16:52Z</dcterms:created>
  <dcterms:modified xsi:type="dcterms:W3CDTF">2023-04-11T06:17:10Z</dcterms:modified>
  <cp:category/>
  <cp:version/>
  <cp:contentType/>
  <cp:contentStatus/>
</cp:coreProperties>
</file>