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ON" sheetId="2" r:id="rId2"/>
    <sheet name="SO 101 - PARKOVIŠTĚ A ZPE..." sheetId="3" r:id="rId3"/>
    <sheet name="SO 102 - PARKOVIŠTĚ A ZPE..." sheetId="4" r:id="rId4"/>
    <sheet name="SO 431.1 - VO ETAPA I" sheetId="5" r:id="rId5"/>
    <sheet name="SO 431.2 - VO ETAPA II" sheetId="6" r:id="rId6"/>
    <sheet name="SO 431.3 - VO přesun stožáru" sheetId="7" r:id="rId7"/>
  </sheets>
  <definedNames>
    <definedName name="_xlnm.Print_Area" localSheetId="0">'Rekapitulace stavby'!$D$4:$AO$76,'Rekapitulace stavby'!$C$82:$AQ$101</definedName>
    <definedName name="_xlnm._FilterDatabase" localSheetId="1" hidden="1">'SO 00 - VON'!$C$121:$K$138</definedName>
    <definedName name="_xlnm.Print_Area" localSheetId="1">'SO 00 - VON'!$C$4:$J$76,'SO 00 - VON'!$C$82:$J$103,'SO 00 - VON'!$C$109:$J$138</definedName>
    <definedName name="_xlnm._FilterDatabase" localSheetId="2" hidden="1">'SO 101 - PARKOVIŠTĚ A ZPE...'!$C$123:$K$320</definedName>
    <definedName name="_xlnm.Print_Area" localSheetId="2">'SO 101 - PARKOVIŠTĚ A ZPE...'!$C$4:$J$76,'SO 101 - PARKOVIŠTĚ A ZPE...'!$C$82:$J$105,'SO 101 - PARKOVIŠTĚ A ZPE...'!$C$111:$J$320</definedName>
    <definedName name="_xlnm._FilterDatabase" localSheetId="3" hidden="1">'SO 102 - PARKOVIŠTĚ A ZPE...'!$C$120:$K$236</definedName>
    <definedName name="_xlnm.Print_Area" localSheetId="3">'SO 102 - PARKOVIŠTĚ A ZPE...'!$C$4:$J$76,'SO 102 - PARKOVIŠTĚ A ZPE...'!$C$82:$J$102,'SO 102 - PARKOVIŠTĚ A ZPE...'!$C$108:$J$236</definedName>
    <definedName name="_xlnm._FilterDatabase" localSheetId="4" hidden="1">'SO 431.1 - VO ETAPA I'!$C$118:$K$182</definedName>
    <definedName name="_xlnm.Print_Area" localSheetId="4">'SO 431.1 - VO ETAPA I'!$C$4:$J$76,'SO 431.1 - VO ETAPA I'!$C$82:$J$100,'SO 431.1 - VO ETAPA I'!$C$106:$J$182</definedName>
    <definedName name="_xlnm._FilterDatabase" localSheetId="5" hidden="1">'SO 431.2 - VO ETAPA II'!$C$118:$K$182</definedName>
    <definedName name="_xlnm.Print_Area" localSheetId="5">'SO 431.2 - VO ETAPA II'!$C$4:$J$76,'SO 431.2 - VO ETAPA II'!$C$82:$J$100,'SO 431.2 - VO ETAPA II'!$C$106:$J$182</definedName>
    <definedName name="_xlnm._FilterDatabase" localSheetId="6" hidden="1">'SO 431.3 - VO přesun stožáru'!$C$118:$K$172</definedName>
    <definedName name="_xlnm.Print_Area" localSheetId="6">'SO 431.3 - VO přesun stožáru'!$C$4:$J$76,'SO 431.3 - VO přesun stožáru'!$C$82:$J$100,'SO 431.3 - VO přesun stožáru'!$C$106:$J$172</definedName>
    <definedName name="_xlnm.Print_Titles" localSheetId="0">'Rekapitulace stavby'!$92:$92</definedName>
    <definedName name="_xlnm.Print_Titles" localSheetId="1">'SO 00 - VON'!$121:$121</definedName>
    <definedName name="_xlnm.Print_Titles" localSheetId="2">'SO 101 - PARKOVIŠTĚ A ZPE...'!$123:$123</definedName>
    <definedName name="_xlnm.Print_Titles" localSheetId="3">'SO 102 - PARKOVIŠTĚ A ZPE...'!$120:$120</definedName>
    <definedName name="_xlnm.Print_Titles" localSheetId="4">'SO 431.1 - VO ETAPA I'!$118:$118</definedName>
    <definedName name="_xlnm.Print_Titles" localSheetId="5">'SO 431.2 - VO ETAPA II'!$118:$118</definedName>
    <definedName name="_xlnm.Print_Titles" localSheetId="6">'SO 431.3 - VO přesun stožáru'!$118:$118</definedName>
  </definedNames>
  <calcPr fullCalcOnLoad="1"/>
</workbook>
</file>

<file path=xl/sharedStrings.xml><?xml version="1.0" encoding="utf-8"?>
<sst xmlns="http://schemas.openxmlformats.org/spreadsheetml/2006/main" count="5280" uniqueCount="687">
  <si>
    <t>Export Komplet</t>
  </si>
  <si>
    <t/>
  </si>
  <si>
    <t>2.0</t>
  </si>
  <si>
    <t>ZAMOK</t>
  </si>
  <si>
    <t>False</t>
  </si>
  <si>
    <t>{d39d937a-c553-4954-973d-6ec8cbd8ae89}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</si>
  <si>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</si>
  <si>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</si>
  <si>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</si>
  <si>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</si>
  <si>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</si>
  <si>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</si>
  <si>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</si>
  <si>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</si>
  <si>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</si>
  <si>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</si>
  <si>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</si>
  <si>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Parkovištěv ul. Heyrovského za bývalou ZŠ Sokolovská kopie</t>
  </si>
  <si>
    <t>KSO:</t>
  </si>
  <si>
    <t>CC-CZ:</t>
  </si>
  <si>
    <t>Místo:</t>
  </si>
  <si>
    <t xml:space="preserve"> </t>
  </si>
  <si>
    <t>Datum:</t>
  </si>
  <si>
    <t>29. 11. 2022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</si>
  <si>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</si>
  <si>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</si>
  <si>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</si>
  <si>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</si>
  <si>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</si>
  <si>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</si>
  <si>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</si>
  <si>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</si>
  <si>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</si>
  <si>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</si>
  <si>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</si>
  <si>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</si>
  <si>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</si>
  <si>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</si>
  <si>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</si>
  <si>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</si>
  <si>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</si>
  <si>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</si>
  <si>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</si>
  <si>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</si>
  <si>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</si>
  <si>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</si>
  <si>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</si>
  <si>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</si>
  <si>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</si>
  <si>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</si>
  <si>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</si>
  <si>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</si>
  <si>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</si>
  <si>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</si>
  <si>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</si>
  <si>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</si>
  <si>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</si>
  <si>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</si>
  <si>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</si>
  <si>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</si>
  <si>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</si>
  <si>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</si>
  <si>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</si>
  <si>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</si>
  <si>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</si>
  <si>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</si>
  <si>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</si>
  <si>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</si>
  <si>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</si>
  <si>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</si>
  <si>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</si>
  <si>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</si>
  <si>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</si>
  <si>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</si>
  <si>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</si>
  <si>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</si>
  <si>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</si>
  <si>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</si>
  <si>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</si>
  <si>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VON</t>
  </si>
  <si>
    <t>STA</t>
  </si>
  <si>
    <t>1</t>
  </si>
  <si>
    <t>{d8f5f6cb-c964-421a-9ea7-144489f58db4}</t>
  </si>
  <si>
    <t>2</t>
  </si>
  <si>
    <t>SO 101</t>
  </si>
  <si>
    <t>PARKOVIŠTĚ A ZPEVNĚNÉ PLOCHY ETAPA I</t>
  </si>
  <si>
    <t>{b09064dd-a52c-4d3b-98dd-50cdd44e9499}</t>
  </si>
  <si>
    <t>SO 102</t>
  </si>
  <si>
    <t>PARKOVIŠTĚ A ZPEVNĚNÉ PLOCHY ETAPA II</t>
  </si>
  <si>
    <t>{19fa896c-7dc5-4d8c-a688-25eec926db83}</t>
  </si>
  <si>
    <t>SO 431.1</t>
  </si>
  <si>
    <t>VO ETAPA I</t>
  </si>
  <si>
    <t>{e7ea170b-78c2-4232-9287-942d6e7e20bb}</t>
  </si>
  <si>
    <t>SO 431.2</t>
  </si>
  <si>
    <t>VO ETAPA II</t>
  </si>
  <si>
    <t>{1fa36f86-5808-4175-a343-480162987107}</t>
  </si>
  <si>
    <t>SO 431.3</t>
  </si>
  <si>
    <t>VO přesun stožáru</t>
  </si>
  <si>
    <t>{6698c7ff-ce96-49ae-9f9f-ba1952709e18}</t>
  </si>
  <si>
    <t>KRYCÍ LIST SOUPISU PRACÍ</t>
  </si>
  <si>
    <t>Objekt:</t>
  </si>
  <si>
    <t>SO 00 - VON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</si>
  <si>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</si>
  <si>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</si>
  <si>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</si>
  <si>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</si>
  <si>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</si>
  <si>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</si>
  <si>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</si>
  <si>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</si>
  <si>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</si>
  <si>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</si>
  <si>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</si>
  <si>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</si>
  <si>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</si>
  <si>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</si>
  <si>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</si>
  <si>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</si>
  <si>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</si>
  <si>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</si>
  <si>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</si>
  <si>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</si>
  <si>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</si>
  <si>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</si>
  <si>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</si>
  <si>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</si>
  <si>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</si>
  <si>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</si>
  <si>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</si>
  <si>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</si>
  <si>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</si>
  <si>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</si>
  <si>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</si>
  <si>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</si>
  <si>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kpl…</t>
  </si>
  <si>
    <t>1024</t>
  </si>
  <si>
    <t>-1739648429</t>
  </si>
  <si>
    <t>PP</t>
  </si>
  <si>
    <t>VRN2</t>
  </si>
  <si>
    <t>Příprava staveniště</t>
  </si>
  <si>
    <t>020001000</t>
  </si>
  <si>
    <t>kpl</t>
  </si>
  <si>
    <t>-1967143922</t>
  </si>
  <si>
    <t>VRN3</t>
  </si>
  <si>
    <t>Zařízení staveniště</t>
  </si>
  <si>
    <t>3</t>
  </si>
  <si>
    <t>030001000</t>
  </si>
  <si>
    <t>122354629</t>
  </si>
  <si>
    <t>VRN4</t>
  </si>
  <si>
    <t>Inženýrská činnost</t>
  </si>
  <si>
    <t>4</t>
  </si>
  <si>
    <t>040001000</t>
  </si>
  <si>
    <t>-137643588</t>
  </si>
  <si>
    <t>VRN9</t>
  </si>
  <si>
    <t>Ostatní náklady</t>
  </si>
  <si>
    <t>090001000</t>
  </si>
  <si>
    <t>1094850002</t>
  </si>
  <si>
    <t>SO 101 - PARKOVIŠTĚ A ZPEVNĚNÉ PLOCHY ETAPA I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</si>
  <si>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</si>
  <si>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</si>
  <si>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</si>
  <si>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</si>
  <si>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</si>
  <si>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</si>
  <si>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</si>
  <si>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</si>
  <si>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</si>
  <si>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</si>
  <si>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</si>
  <si>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112101104</t>
  </si>
  <si>
    <t>Odstranění stromů listnatých průměru kmene přes 700 do 900 mm</t>
  </si>
  <si>
    <t>kus</t>
  </si>
  <si>
    <t>-497805106</t>
  </si>
  <si>
    <t>Odstranění stromů s odřezáním kmene a s odvětvením listnatých, průměru kmene přes 700 do 900 mm</t>
  </si>
  <si>
    <t>112251104</t>
  </si>
  <si>
    <t>Odstranění pařezů průměru přes 700 do 900 mm</t>
  </si>
  <si>
    <t>-1514401280</t>
  </si>
  <si>
    <t>Odstranění pařezů strojně s jejich vykopáním nebo vytrháním průměru přes 700 do 900 mm</t>
  </si>
  <si>
    <t>113106121</t>
  </si>
  <si>
    <t>Rozebrání dlažeb z betonových nebo kamenných dlaždic komunikací pro pěší ručně</t>
  </si>
  <si>
    <t>m2</t>
  </si>
  <si>
    <t>-819489038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</si>
  <si>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</si>
  <si>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113107223</t>
  </si>
  <si>
    <t>Odstranění podkladu z kameniva drceného tl přes 200 do 300 mm strojně pl přes 200 m2</t>
  </si>
  <si>
    <t>2070913440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</si>
  <si>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</si>
  <si>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VV</t>
  </si>
  <si>
    <t>plocha parkoviště</t>
  </si>
  <si>
    <t>520,8</t>
  </si>
  <si>
    <t>plocha chodníku</t>
  </si>
  <si>
    <t>7,35</t>
  </si>
  <si>
    <t>Součet</t>
  </si>
  <si>
    <t>113107241</t>
  </si>
  <si>
    <t>Odstranění podkladu živičného tl 50 mm strojně pl přes 200 m2</t>
  </si>
  <si>
    <t>1388482969</t>
  </si>
  <si>
    <t>Odstranění podkladů nebo krytů strojně plochy jednotlivě přes 200 m2 s přemístěním hmot na skládku na vzdálenost do 20 m nebo s naložením na dopravní prostředek živičných, o tl. vrstvy do 50 mm</t>
  </si>
  <si>
    <t>6</t>
  </si>
  <si>
    <t>113154123</t>
  </si>
  <si>
    <t>Frézování živičného krytu tl 50 mm pruh š přes 0,5 do 1 m pl do 500 m2 bez překážek v trase</t>
  </si>
  <si>
    <t>-2096966463</t>
  </si>
  <si>
    <t>Frézování živičného podkladu nebo krytu s naložením na dopravní prostředek plochy do 500 m2 bez překážek v trase pruhu šířky přes 0,5 m do 1 m, tloušťky vrstvy 50 mm</t>
  </si>
  <si>
    <t>496</t>
  </si>
  <si>
    <t>7</t>
  </si>
  <si>
    <t>113203111</t>
  </si>
  <si>
    <t>Vytrhání obrub z dlažebních kostek</t>
  </si>
  <si>
    <t>m</t>
  </si>
  <si>
    <t>-395070486</t>
  </si>
  <si>
    <t>Vytrhání obrub s vybouráním lože, s přemístěním hmot na skládku na vzdálenost do 3 m nebo s naložením na dopravní prostředek z dlažebních kostek</t>
  </si>
  <si>
    <t>8</t>
  </si>
  <si>
    <t>121151103</t>
  </si>
  <si>
    <t>Sejmutí ornice plochy do 100 m2 tl vrstvy do 200 mm strojně</t>
  </si>
  <si>
    <t>1819111708</t>
  </si>
  <si>
    <t>Sejmutí ornice strojně při souvislé ploše do 100 m2, tl. vrstvy do 200 mm</t>
  </si>
  <si>
    <t>9</t>
  </si>
  <si>
    <t>122252206</t>
  </si>
  <si>
    <t>Odkopávky a prokopávky nezapažené pro silnice a dálnice v hornině třídy těžitelnosti I objem do 5000 m3 strojně</t>
  </si>
  <si>
    <t>m3</t>
  </si>
  <si>
    <t>-1111655551</t>
  </si>
  <si>
    <t>Odkopávky a prokopávky nezapažené pro silnice a dálnice strojně v hornině třídy těžitelnosti I přes 1 000 do 5 000 m3</t>
  </si>
  <si>
    <t>10</t>
  </si>
  <si>
    <t>-887381306</t>
  </si>
  <si>
    <t>odečteno z řezů</t>
  </si>
  <si>
    <t>944</t>
  </si>
  <si>
    <t>11</t>
  </si>
  <si>
    <t>129001101</t>
  </si>
  <si>
    <t>Příplatek za ztížení odkopávky nebo prokopávky v blízkosti inženýrských sítí</t>
  </si>
  <si>
    <t>1155672435</t>
  </si>
  <si>
    <t>Příplatek k cenám vykopávek za ztížení vykopávky v blízkosti podzemního vedení nebo výbušnin v horninách jakékoliv třídy</t>
  </si>
  <si>
    <t>12</t>
  </si>
  <si>
    <t>162201404</t>
  </si>
  <si>
    <t>Vodorovné přemístění větví stromů listnatých do 1 km D kmene přes 700 do 900 mm</t>
  </si>
  <si>
    <t>-405406491</t>
  </si>
  <si>
    <t>Vodorovné přemístění větví, kmenů nebo pařezů s naložením, složením a dopravou do 1000 m větví stromů listnatých, průměru kmene přes 700 do 900 mm</t>
  </si>
  <si>
    <t>13</t>
  </si>
  <si>
    <t>162201414</t>
  </si>
  <si>
    <t>Vodorovné přemístění kmenů stromů listnatých do 1 km D kmene přes 700 do 900 mm</t>
  </si>
  <si>
    <t>-1676807590</t>
  </si>
  <si>
    <t>Vodorovné přemístění větví, kmenů nebo pařezů s naložením, složením a dopravou do 1000 m kmenů stromů listnatých, průměru přes 700 do 900 mm</t>
  </si>
  <si>
    <t>14</t>
  </si>
  <si>
    <t>162201424</t>
  </si>
  <si>
    <t>Vodorovné přemístění pařezů do 1 km D přes 700 do 900 mm</t>
  </si>
  <si>
    <t>1263181755</t>
  </si>
  <si>
    <t>Vodorovné přemístění větví, kmenů nebo pařezů s naložením, složením a dopravou do 1000 m pařezů kmenů, průměru přes 700 do 900 mm</t>
  </si>
  <si>
    <t>162301934</t>
  </si>
  <si>
    <t>Příplatek k vodorovnému přemístění větví stromů listnatých D kmene přes 700 do 900 mm ZKD 1 km</t>
  </si>
  <si>
    <t>1617091338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</si>
  <si>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</si>
  <si>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16</t>
  </si>
  <si>
    <t>162301954</t>
  </si>
  <si>
    <t>Příplatek k vodorovnému přemístění kmenů stromů listnatých D kmene přes 700 do 900 mm ZKD 1 km</t>
  </si>
  <si>
    <t>1428004681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</si>
  <si>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</si>
  <si>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17</t>
  </si>
  <si>
    <t>162301974</t>
  </si>
  <si>
    <t>Příplatek k vodorovnému přemístění pařezů D přes 700 do 900 mm ZKD 1 km</t>
  </si>
  <si>
    <t>923840674</t>
  </si>
  <si>
    <t>Vodorovné přemístění větví, kmenů nebo pařezů s naložením, složením a dopravou Příplatek k cenám za každých dalších i započatých 1000 m přes 1000 m pařezů kmenů, průměru přes 700 do 900 mm</t>
  </si>
  <si>
    <t>18</t>
  </si>
  <si>
    <t>162751117</t>
  </si>
  <si>
    <t>Vodorovné přemístění přes 9 000 do 10000 m výkopku/sypaniny z horniny třídy těžitelnosti I skupiny 1 až 3</t>
  </si>
  <si>
    <t>1817302290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</si>
  <si>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</si>
  <si>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19</t>
  </si>
  <si>
    <t>-160415806</t>
  </si>
  <si>
    <t>20</t>
  </si>
  <si>
    <t>171152111</t>
  </si>
  <si>
    <t>Uložení sypaniny z hornin nesoudržných a sypkých do násypů zhutněných v aktivní zóně silnic a dálnic</t>
  </si>
  <si>
    <t>-1770786909</t>
  </si>
  <si>
    <t>Uložení sypaniny do zhutněných násypů pro silnice, dálnice a letiště s rozprostřením sypaniny ve vrstvách, s hrubým urovnáním a uzavřením povrchu násypu z hornin nesoudržných sypkých v aktivní zóně</t>
  </si>
  <si>
    <t>na příkaz TDI - komunikace</t>
  </si>
  <si>
    <t>303</t>
  </si>
  <si>
    <t>1965566871</t>
  </si>
  <si>
    <t>na příkaz TDI - parkoviště</t>
  </si>
  <si>
    <t>144,5</t>
  </si>
  <si>
    <t>22</t>
  </si>
  <si>
    <t>175111101</t>
  </si>
  <si>
    <t>Obsypání potrubí ručně sypaninou bez prohození, uloženou do 3 m</t>
  </si>
  <si>
    <t>321867588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</si>
  <si>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</si>
  <si>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23</t>
  </si>
  <si>
    <t>M</t>
  </si>
  <si>
    <t>58337308</t>
  </si>
  <si>
    <t>štěrkopísek frakce 0/2</t>
  </si>
  <si>
    <t>t</t>
  </si>
  <si>
    <t>-919998007</t>
  </si>
  <si>
    <t>6*2 'Přepočtené koeficientem množství</t>
  </si>
  <si>
    <t>24</t>
  </si>
  <si>
    <t>181152302</t>
  </si>
  <si>
    <t>Úprava pláně pro silnice a dálnice v zářezech se zhutněním</t>
  </si>
  <si>
    <t>-1318720248</t>
  </si>
  <si>
    <t>Úprava pláně na stavbách silnic a dálnic strojně v zářezech mimo skalních se zhutněním</t>
  </si>
  <si>
    <t>komunikace</t>
  </si>
  <si>
    <t>605</t>
  </si>
  <si>
    <t>25</t>
  </si>
  <si>
    <t>1810274930</t>
  </si>
  <si>
    <t>parkoviště</t>
  </si>
  <si>
    <t>289</t>
  </si>
  <si>
    <t>26</t>
  </si>
  <si>
    <t>181351103</t>
  </si>
  <si>
    <t>Rozprostření ornice tl vrstvy do 200 mm pl přes 100 do 500 m2 v rovině nebo ve svahu do 1:5 strojně</t>
  </si>
  <si>
    <t>1829691256</t>
  </si>
  <si>
    <t>Rozprostření a urovnání ornice v rovině nebo ve svahu sklonu do 1:5 strojně při souvislé ploše přes 100 do 500 m2, tl. vrstvy do 200 mm</t>
  </si>
  <si>
    <t>27</t>
  </si>
  <si>
    <t>181411131</t>
  </si>
  <si>
    <t>Založení parkového trávníku výsevem pl do 1000 m2 v rovině a ve svahu do 1:5</t>
  </si>
  <si>
    <t>1091310035</t>
  </si>
  <si>
    <t>Založení trávníku na půdě předem připravené plochy do 1000 m2 výsevem včetně utažení parkového v rovině nebo na svahu do 1:5</t>
  </si>
  <si>
    <t>28</t>
  </si>
  <si>
    <t>00572410</t>
  </si>
  <si>
    <t>osivo směs travní parková</t>
  </si>
  <si>
    <t>kg</t>
  </si>
  <si>
    <t>1042397253</t>
  </si>
  <si>
    <t>122*0,02 'Přepočtené koeficientem množství</t>
  </si>
  <si>
    <t>Zakládání</t>
  </si>
  <si>
    <t>29</t>
  </si>
  <si>
    <t>273321511</t>
  </si>
  <si>
    <t>Základové desky ze ŽB bez zvýšených nároků na prostředí tř. C 25/30</t>
  </si>
  <si>
    <t>286575774</t>
  </si>
  <si>
    <t>Základy z betonu železového (bez výztuže) desky z betonu bez zvláštních nároků na prostředí tř. C 25/30</t>
  </si>
  <si>
    <t>P</t>
  </si>
  <si>
    <t>Poznámka k položce:
Ochrana kabelu VN</t>
  </si>
  <si>
    <t>Svislé a kompletní konstrukce</t>
  </si>
  <si>
    <t>30</t>
  </si>
  <si>
    <t>327111111</t>
  </si>
  <si>
    <t>Zídka z betonových svahovek kolmá výšky do 1,5 m šířky 440 mm - přírodní</t>
  </si>
  <si>
    <t>-1780198991</t>
  </si>
  <si>
    <t>Betonové svahovky vyplněné zeminou zídka z bloků kolmá výšky do 1,5 m tloušťka stěny 440 mm přírodní</t>
  </si>
  <si>
    <t>Komunikace pozemní</t>
  </si>
  <si>
    <t>31</t>
  </si>
  <si>
    <t>564231111</t>
  </si>
  <si>
    <t>Podklad nebo podsyp ze štěrkopísku ŠP plochy přes 100 m2 tl 100 mm</t>
  </si>
  <si>
    <t>1977356417</t>
  </si>
  <si>
    <t>Podklad nebo podsyp ze štěrkopísku ŠP s rozprostřením, vlhčením a zhutněním plochy přes 100 m2, po zhutnění tl. 100 mm</t>
  </si>
  <si>
    <t>32</t>
  </si>
  <si>
    <t>564831111</t>
  </si>
  <si>
    <t>Podklad ze štěrkodrtě ŠD plochy přes 100 m2 tl 100 mm</t>
  </si>
  <si>
    <t>-758444698</t>
  </si>
  <si>
    <t>Podklad ze štěrkodrti ŠD s rozprostřením a zhutněním plochy přes 100 m2, po zhutnění tl. 100 mm</t>
  </si>
  <si>
    <t>33</t>
  </si>
  <si>
    <t>564851111</t>
  </si>
  <si>
    <t>Podklad ze štěrkodrtě ŠD plochy přes 100 m2 tl 150 mm</t>
  </si>
  <si>
    <t>366398594</t>
  </si>
  <si>
    <t>Podklad ze štěrkodrti ŠD s rozprostřením a zhutněním plochy přes 100 m2, po zhutnění tl. 150 mm</t>
  </si>
  <si>
    <t>chodník</t>
  </si>
  <si>
    <t>103</t>
  </si>
  <si>
    <t>34</t>
  </si>
  <si>
    <t>564861111</t>
  </si>
  <si>
    <t>Podklad ze štěrkodrtě ŠD plochy přes 100 m2 tl 200 mm</t>
  </si>
  <si>
    <t>-603253034</t>
  </si>
  <si>
    <t>Podklad ze štěrkodrti ŠD s rozprostřením a zhutněním plochy přes 100 m2, po zhutnění tl. 200 mm</t>
  </si>
  <si>
    <t>35</t>
  </si>
  <si>
    <t>-2103882447</t>
  </si>
  <si>
    <t>36</t>
  </si>
  <si>
    <t>565135111</t>
  </si>
  <si>
    <t>Asfaltový beton vrstva podkladní ACP 16 (obalované kamenivo OKS) tl 50 mm š do 3 m</t>
  </si>
  <si>
    <t>644852282</t>
  </si>
  <si>
    <t>Asfaltový beton vrstva podkladní ACP 16 (obalované kamenivo střednězrnné - OKS) s rozprostřením a zhutněním v pruhu šířky přes 1,5 do 3 m, po zhutnění tl. 50 mm</t>
  </si>
  <si>
    <t>37</t>
  </si>
  <si>
    <t>567120111</t>
  </si>
  <si>
    <t>Podklad ze směsi stmelené cementem SC C 1,5/2,0 (SC II) tl 120 mm</t>
  </si>
  <si>
    <t>-715395510</t>
  </si>
  <si>
    <t>Podklad ze směsi stmelené cementem SC bez dilatačních spár, s rozprostřením a zhutněním SC C 1,5/2,0 (SC II), po zhutnění tl. 120 mm</t>
  </si>
  <si>
    <t>38</t>
  </si>
  <si>
    <t>573111111</t>
  </si>
  <si>
    <t>Postřik živičný infiltrační s posypem z asfaltu množství 0,60 kg/m2</t>
  </si>
  <si>
    <t>1798015629</t>
  </si>
  <si>
    <t>Postřik infiltrační PI z asfaltu silničního s posypem kamenivem, v množství 0,60 kg/m2</t>
  </si>
  <si>
    <t>39</t>
  </si>
  <si>
    <t>573211108</t>
  </si>
  <si>
    <t>Postřik živičný spojovací z asfaltu v množství 0,40 kg/m2</t>
  </si>
  <si>
    <t>1100706317</t>
  </si>
  <si>
    <t>Postřik spojovací PS bez posypu kamenivem z asfaltu silničního, v množství 0,40 kg/m2</t>
  </si>
  <si>
    <t>40</t>
  </si>
  <si>
    <t>577134131</t>
  </si>
  <si>
    <t>Asfaltový beton vrstva obrusná ACO 11 (ABS) tř. I tl 40 mm š do 3 m z modifikovaného asfaltu</t>
  </si>
  <si>
    <t>606465065</t>
  </si>
  <si>
    <t>Asfaltový beton vrstva obrusná ACO 11 (ABS) s rozprostřením a se zhutněním z modifikovaného asfaltu v pruhu šířky přes do 1,5 do 3 m, po zhutnění tl. 40 mm</t>
  </si>
  <si>
    <t>41</t>
  </si>
  <si>
    <t>591R1</t>
  </si>
  <si>
    <t>Dlažba betonová drenážní</t>
  </si>
  <si>
    <t>1004521299</t>
  </si>
  <si>
    <t>Poznámka k položce:
15 m2 v odlišné barvě</t>
  </si>
  <si>
    <t>289*1,05</t>
  </si>
  <si>
    <t>42</t>
  </si>
  <si>
    <t>596211113</t>
  </si>
  <si>
    <t>Kladení zámkové dlažby komunikací pro pěší ručně tl 60 mm skupiny A pl přes 300 m2</t>
  </si>
  <si>
    <t>1779518114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</si>
  <si>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</si>
  <si>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43</t>
  </si>
  <si>
    <t>59245015</t>
  </si>
  <si>
    <t>dlažba zámková tvaru I 200x165x60mm přírodní</t>
  </si>
  <si>
    <t>-1176041124</t>
  </si>
  <si>
    <t>103*1,01 'Přepočtené koeficientem množství</t>
  </si>
  <si>
    <t>44</t>
  </si>
  <si>
    <t>59245041</t>
  </si>
  <si>
    <t>dlažba zámková profilová 230x140x60mm barevná</t>
  </si>
  <si>
    <t>862319355</t>
  </si>
  <si>
    <t>45</t>
  </si>
  <si>
    <t>596412213</t>
  </si>
  <si>
    <t>Kladení dlažby z vegetačních tvárnic pozemních komunikací tl 80 mm pl přes 300 m2</t>
  </si>
  <si>
    <t>1351393883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</si>
  <si>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</si>
  <si>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Trubní vedení</t>
  </si>
  <si>
    <t>46</t>
  </si>
  <si>
    <t>871310310</t>
  </si>
  <si>
    <t>Montáž kanalizačního potrubí hladkého plnostěnného SN 10 z polypropylenu DN 150</t>
  </si>
  <si>
    <t>1496495620</t>
  </si>
  <si>
    <t>Montáž kanalizačního potrubí z plastů z polypropylenu PP hladkého plnostěnného SN 10 DN 150</t>
  </si>
  <si>
    <t>47</t>
  </si>
  <si>
    <t>28617003</t>
  </si>
  <si>
    <t>trubka kanalizační PP plnostěnná třívrstvá DN 150x1000mm SN10</t>
  </si>
  <si>
    <t>1711987794</t>
  </si>
  <si>
    <t>6*1,015 'Přepočtené koeficientem množství</t>
  </si>
  <si>
    <t>48</t>
  </si>
  <si>
    <t>R3</t>
  </si>
  <si>
    <t>Chránička kabelu vč. uložení kabelu do chráničky a obetonování</t>
  </si>
  <si>
    <t>122265794</t>
  </si>
  <si>
    <t>Ostatní konstrukce a práce, bourání</t>
  </si>
  <si>
    <t>49</t>
  </si>
  <si>
    <t>914111111</t>
  </si>
  <si>
    <t>Montáž svislé dopravní značky do velikosti 1 m2 objímkami na sloupek nebo konzolu</t>
  </si>
  <si>
    <t>-1190179977</t>
  </si>
  <si>
    <t>Montáž svislé dopravní značky základní velikosti do 1 m2 objímkami na sloupky nebo konzoly</t>
  </si>
  <si>
    <t>50</t>
  </si>
  <si>
    <t>404456R</t>
  </si>
  <si>
    <t>Dopravní značky různé</t>
  </si>
  <si>
    <t>1131852299</t>
  </si>
  <si>
    <t>51</t>
  </si>
  <si>
    <t>914511111</t>
  </si>
  <si>
    <t>Montáž sloupku dopravních značek délky do 3,5 m s betonovým základem</t>
  </si>
  <si>
    <t>-1616154649</t>
  </si>
  <si>
    <t>Montáž sloupku dopravních značek délky do 3,5 m do betonového základu</t>
  </si>
  <si>
    <t>52</t>
  </si>
  <si>
    <t>40445225</t>
  </si>
  <si>
    <t>sloupek pro dopravní značku Zn D 60mm v 3,5m</t>
  </si>
  <si>
    <t>-1578927155</t>
  </si>
  <si>
    <t>53</t>
  </si>
  <si>
    <t>915131112</t>
  </si>
  <si>
    <t>Vodorovné dopravní značení přechody pro chodce, šipky, symboly retroreflexní bílá barva</t>
  </si>
  <si>
    <t>1337935142</t>
  </si>
  <si>
    <t>Vodorovné dopravní značení stříkané barvou přechody pro chodce, šipky, symboly bílé retroreflexní</t>
  </si>
  <si>
    <t>54</t>
  </si>
  <si>
    <t>916131213</t>
  </si>
  <si>
    <t>Osazení silničního obrubníku betonového stojatého s boční opěrou do lože z betonu prostého</t>
  </si>
  <si>
    <t>-570447105</t>
  </si>
  <si>
    <t>Osazení silničního obrubníku betonového se zřízením lože, s vyplněním a zatřením spár cementovou maltou stojatého s boční opěrou z betonu prostého, do lože z betonu prostého</t>
  </si>
  <si>
    <t>55</t>
  </si>
  <si>
    <t>59217026</t>
  </si>
  <si>
    <t>obrubník betonový silniční 500x150x250mm</t>
  </si>
  <si>
    <t>-32185491</t>
  </si>
  <si>
    <t>291*1,02 'Přepočtené koeficientem množství</t>
  </si>
  <si>
    <t>56</t>
  </si>
  <si>
    <t>916231213</t>
  </si>
  <si>
    <t>Osazení chodníkového obrubníku betonového stojatého s boční opěrou do lože z betonu prostého</t>
  </si>
  <si>
    <t>1134950916</t>
  </si>
  <si>
    <t>Osazení chodníkového obrubníku betonového se zřízením lože, s vyplněním a zatřením spár cementovou maltou stojatého s boční opěrou z betonu prostého, do lože z betonu prostého</t>
  </si>
  <si>
    <t>57</t>
  </si>
  <si>
    <t>59217016</t>
  </si>
  <si>
    <t>obrubník betonový chodníkový 1000x80x250mm</t>
  </si>
  <si>
    <t>-1976292982</t>
  </si>
  <si>
    <t>100*1,02 'Přepočtené koeficientem množství</t>
  </si>
  <si>
    <t>58</t>
  </si>
  <si>
    <t>919121211</t>
  </si>
  <si>
    <t>Těsnění spár zálivkou za studena pro komůrky š 10 mm hl 15 mm bez těsnicího profilu</t>
  </si>
  <si>
    <t>-119604912</t>
  </si>
  <si>
    <t>Utěsnění dilatačních spár zálivkou za studena v cementobetonovém nebo živičném krytu včetně adhezního nátěru bez těsnicího profilu pod zálivkou, pro komůrky šířky 10 mm, hloubky 15 mm</t>
  </si>
  <si>
    <t>59</t>
  </si>
  <si>
    <t>919726122</t>
  </si>
  <si>
    <t>Geotextilie pro ochranu, separaci a filtraci netkaná měrná hm přes 200 do 300 g/m2</t>
  </si>
  <si>
    <t>-1786259908</t>
  </si>
  <si>
    <t>Geotextilie netkaná pro ochranu, separaci nebo filtraci měrná hmotnost přes 200 do 300 g/m2</t>
  </si>
  <si>
    <t>60</t>
  </si>
  <si>
    <t>919735111</t>
  </si>
  <si>
    <t>Řezání stávajícího živičného krytu hl do 50 mm</t>
  </si>
  <si>
    <t>1424435713</t>
  </si>
  <si>
    <t>Řezání stávajícího živičného krytu nebo podkladu hloubky do 50 mm</t>
  </si>
  <si>
    <t>61</t>
  </si>
  <si>
    <t>935114111</t>
  </si>
  <si>
    <t>Mikroštěrbinový odvodňovací betonový žlab 220x260 mm bez vnitřního spádu se základem</t>
  </si>
  <si>
    <t>860239433</t>
  </si>
  <si>
    <t>Štěrbinový odvodňovací betonový žlab se základem z betonu prostého a s obetonováním rozměru 220x260 mm (mikroštěrbinový) bez vnitřního spádu</t>
  </si>
  <si>
    <t>62</t>
  </si>
  <si>
    <t>966071711</t>
  </si>
  <si>
    <t>Bourání sloupků a vzpěr plotových ocelových do 2,5 m zabetonovaných</t>
  </si>
  <si>
    <t>37665681</t>
  </si>
  <si>
    <t>Bourání plotových sloupků a vzpěr ocelových trubkových nebo profilovaných výšky do 2,50 m zabetonovaných</t>
  </si>
  <si>
    <t>63</t>
  </si>
  <si>
    <t>966008211</t>
  </si>
  <si>
    <t>Bourání odvodňovacího žlabu z betonových příkopových tvárnic š do 500 mm</t>
  </si>
  <si>
    <t>-753993742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</si>
  <si>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</si>
  <si>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64</t>
  </si>
  <si>
    <t>966R1</t>
  </si>
  <si>
    <t>Bourání uliční vpusti</t>
  </si>
  <si>
    <t>ks</t>
  </si>
  <si>
    <t>553907823</t>
  </si>
  <si>
    <t>Poznámka k položce:
Kompletní bourací práce vč. nezbytného rozsahu zenmních prací, veškerá manipulace s vybouranou sutí vč. uložení na skládku a poplatku za skládku</t>
  </si>
  <si>
    <t>997</t>
  </si>
  <si>
    <t>Přesun sutě</t>
  </si>
  <si>
    <t>65</t>
  </si>
  <si>
    <t>997221551</t>
  </si>
  <si>
    <t>Vodorovná doprava suti ze sypkých materiálů do 1 km</t>
  </si>
  <si>
    <t>-1462446918</t>
  </si>
  <si>
    <t>Vodorovná doprava suti bez naložení, ale se složením a s hrubým urovnáním ze sypkých materiálů, na vzdálenost do 1 km</t>
  </si>
  <si>
    <t>66</t>
  </si>
  <si>
    <t>997221559</t>
  </si>
  <si>
    <t>Příplatek ZKD 1 km u vodorovné dopravy suti ze sypkých materiálů</t>
  </si>
  <si>
    <t>-1969154367</t>
  </si>
  <si>
    <t>Vodorovná doprava suti bez naložení, ale se složením a s hrubým urovnáním Příplatek k ceně za každý další i započatý 1 km přes 1 km</t>
  </si>
  <si>
    <t>371,881*9</t>
  </si>
  <si>
    <t>67</t>
  </si>
  <si>
    <t>997221561</t>
  </si>
  <si>
    <t>Vodorovná doprava suti z kusových materiálů do 1 km</t>
  </si>
  <si>
    <t>-1399562382</t>
  </si>
  <si>
    <t>Vodorovná doprava suti bez naložení, ale se složením a s hrubým urovnáním z kusových materiálů, na vzdálenost do 1 km</t>
  </si>
  <si>
    <t>68</t>
  </si>
  <si>
    <t>997221569</t>
  </si>
  <si>
    <t>Příplatek ZKD 1 km u vodorovné dopravy suti z kusových materiálů</t>
  </si>
  <si>
    <t>-2140174314</t>
  </si>
  <si>
    <t>1,31*9</t>
  </si>
  <si>
    <t>69</t>
  </si>
  <si>
    <t>997221615</t>
  </si>
  <si>
    <t>Poplatek za uložení na skládce (skládkovné) stavebního odpadu betonového kód odpadu 17 01 01</t>
  </si>
  <si>
    <t>976428348</t>
  </si>
  <si>
    <t>Poplatek za uložení stavebního odpadu na skládce (skládkovné) z prostého betonu zatříděného do Katalogu odpadů pod kódem 17 01 01</t>
  </si>
  <si>
    <t>70</t>
  </si>
  <si>
    <t>997221645</t>
  </si>
  <si>
    <t>Poplatek za uložení na skládce (skládkovné) odpadu asfaltového bez dehtu kód odpadu 17 03 02</t>
  </si>
  <si>
    <t>-1115940765</t>
  </si>
  <si>
    <t>Poplatek za uložení stavebního odpadu na skládce (skládkovné) asfaltového bez obsahu dehtu zatříděného do Katalogu odpadů pod kódem 17 03 02</t>
  </si>
  <si>
    <t>71</t>
  </si>
  <si>
    <t>997221655</t>
  </si>
  <si>
    <t>Poplatek za uložení na skládce (skládkovné) zeminy a kamení kód odpadu 17 05 04</t>
  </si>
  <si>
    <t>560010199</t>
  </si>
  <si>
    <t>Poplatek za uložení stavebního odpadu na skládce (skládkovné) zeminy a kamení zatříděného do Katalogu odpadů pod kódem 17 05 04</t>
  </si>
  <si>
    <t>72</t>
  </si>
  <si>
    <t>-870659533</t>
  </si>
  <si>
    <t>SO 102 - PARKOVIŠTĚ A ZPEVNĚNÉ PLOCHY ETAPA II</t>
  </si>
  <si>
    <t>666836354</t>
  </si>
  <si>
    <t>-476301411</t>
  </si>
  <si>
    <t>1473057682</t>
  </si>
  <si>
    <t>na příkaz TDI</t>
  </si>
  <si>
    <t>429</t>
  </si>
  <si>
    <t>416*0,02 'Přepočtené koeficientem množství</t>
  </si>
  <si>
    <t>455,445544554455*1,01 'Přepočtené koeficientem množství</t>
  </si>
  <si>
    <t>591R</t>
  </si>
  <si>
    <t>Poznámka k položce:
16 m2 v odlišné barvě</t>
  </si>
  <si>
    <t>912113113</t>
  </si>
  <si>
    <t>Montáž parkovacího dorazu šířky přes 1200 mm</t>
  </si>
  <si>
    <t>-1127320175</t>
  </si>
  <si>
    <t>56288007</t>
  </si>
  <si>
    <t>práh dorazový parkovací z gumy 1820mm</t>
  </si>
  <si>
    <t>1911914947</t>
  </si>
  <si>
    <t>339*1,02 'Přepočtené koeficientem množství</t>
  </si>
  <si>
    <t>269*1,02 'Přepočtené koeficientem množství</t>
  </si>
  <si>
    <t>233,093*9</t>
  </si>
  <si>
    <t>-1027489446</t>
  </si>
  <si>
    <t>AZ-na příkaz TDI</t>
  </si>
  <si>
    <t>SO 431.1 - VO ETAPA I</t>
  </si>
  <si>
    <t>HSV - HSV</t>
  </si>
  <si>
    <t xml:space="preserve">    D1 - Materiály</t>
  </si>
  <si>
    <t xml:space="preserve">    D2 - Montážní práce</t>
  </si>
  <si>
    <t>D1</t>
  </si>
  <si>
    <t>Materiály</t>
  </si>
  <si>
    <t>pol 1</t>
  </si>
  <si>
    <t>STB 8B, stožár bezpaticový třístupňový silniční s manžetou žárový zinek</t>
  </si>
  <si>
    <t>2084458673</t>
  </si>
  <si>
    <t>pol 4</t>
  </si>
  <si>
    <t>70W, 3000K, 8326lm svítidlon LED silniční</t>
  </si>
  <si>
    <t>-1938430157</t>
  </si>
  <si>
    <t>pol 5</t>
  </si>
  <si>
    <t>AYKY-J 4x16 zemní vedení</t>
  </si>
  <si>
    <t>-1246343435</t>
  </si>
  <si>
    <t>pol 6</t>
  </si>
  <si>
    <t>CYKY-J 3x1,5 kabel pro svítidlo (elektrovýzbroj-svítidlo)</t>
  </si>
  <si>
    <t>783885650</t>
  </si>
  <si>
    <t>pol 7</t>
  </si>
  <si>
    <t>SR 3a svorka spojovací páska-drát</t>
  </si>
  <si>
    <t>-2109923196</t>
  </si>
  <si>
    <t>pol 8</t>
  </si>
  <si>
    <t>SR 2b svorka spojovací páska-páska</t>
  </si>
  <si>
    <t>-1851399403</t>
  </si>
  <si>
    <t>pol 9</t>
  </si>
  <si>
    <t>Kabelové oko šroubové</t>
  </si>
  <si>
    <t>-2038559513</t>
  </si>
  <si>
    <t>pol 10</t>
  </si>
  <si>
    <t>Zemnící pásek FeZn30x4</t>
  </si>
  <si>
    <t>-1318326119</t>
  </si>
  <si>
    <t>pol 11</t>
  </si>
  <si>
    <t>Zemnící drát FeZn10</t>
  </si>
  <si>
    <t>-1728994001</t>
  </si>
  <si>
    <t>pol 12</t>
  </si>
  <si>
    <t>KF 09050 chránička Kopoflex</t>
  </si>
  <si>
    <t>-1539170283</t>
  </si>
  <si>
    <t>pol 13</t>
  </si>
  <si>
    <t>Výstražná folie</t>
  </si>
  <si>
    <t>2078710907</t>
  </si>
  <si>
    <t>pol 14</t>
  </si>
  <si>
    <t>Pomocný materiál</t>
  </si>
  <si>
    <t>%</t>
  </si>
  <si>
    <t>-1724806644</t>
  </si>
  <si>
    <t>pol 2</t>
  </si>
  <si>
    <t>UD 1/76-1000 výložník rovný, žárový zinek</t>
  </si>
  <si>
    <t>-189020986</t>
  </si>
  <si>
    <t>pol 3</t>
  </si>
  <si>
    <t>SV 6.16.4/x1  elektrovýzbroj 1 pojistka</t>
  </si>
  <si>
    <t>508325859</t>
  </si>
  <si>
    <t>D2</t>
  </si>
  <si>
    <t>Montážní práce</t>
  </si>
  <si>
    <t>pol 15</t>
  </si>
  <si>
    <t>Hloubení rýh do šířky 600mm</t>
  </si>
  <si>
    <t>-964627729</t>
  </si>
  <si>
    <t>pol 16</t>
  </si>
  <si>
    <t>Hloubení šachet pro patky</t>
  </si>
  <si>
    <t>659469486</t>
  </si>
  <si>
    <t>pol 17</t>
  </si>
  <si>
    <t>Obsyp kabelu vč. položení výstražné folie</t>
  </si>
  <si>
    <t>-1405150327</t>
  </si>
  <si>
    <t>pol 18</t>
  </si>
  <si>
    <t>Zásyp výkopu, zhutnění</t>
  </si>
  <si>
    <t>1185498480</t>
  </si>
  <si>
    <t>pol 19</t>
  </si>
  <si>
    <t>Beton a zásyp, patka a ukotvení sloupu vč. materiálu</t>
  </si>
  <si>
    <t>-785079741</t>
  </si>
  <si>
    <t>pol 20</t>
  </si>
  <si>
    <t>Instalace stožáru</t>
  </si>
  <si>
    <t>h</t>
  </si>
  <si>
    <t>1504638789</t>
  </si>
  <si>
    <t>pol 21</t>
  </si>
  <si>
    <t>Montáž svítidel s přívodem</t>
  </si>
  <si>
    <t>-372874740</t>
  </si>
  <si>
    <t>pol 22</t>
  </si>
  <si>
    <t>Uložení zemního vedení-kabel silový s Al jádrem 4x16mm2</t>
  </si>
  <si>
    <t>-1805047307</t>
  </si>
  <si>
    <t>pol 23</t>
  </si>
  <si>
    <t>Příplatek za zatahování do chráničky do 0,75kg/m</t>
  </si>
  <si>
    <t>-2005200135</t>
  </si>
  <si>
    <t>pol 24</t>
  </si>
  <si>
    <t>Uložení uzemnění-zemnící pásek</t>
  </si>
  <si>
    <t>-2012177823</t>
  </si>
  <si>
    <t>pol 25</t>
  </si>
  <si>
    <t>Propojení zemnícího pásku a připojení odboček drát do 10mm</t>
  </si>
  <si>
    <t>1534728272</t>
  </si>
  <si>
    <t>pol 26</t>
  </si>
  <si>
    <t>Připojení svítidla a elektrovýzbroje stožáru</t>
  </si>
  <si>
    <t>-1724498752</t>
  </si>
  <si>
    <t>pol 27</t>
  </si>
  <si>
    <t>Připojení zemnících drátů ke stožárům</t>
  </si>
  <si>
    <t>1977404292</t>
  </si>
  <si>
    <t>pol 28</t>
  </si>
  <si>
    <t>Práce plošiny</t>
  </si>
  <si>
    <t>951296326</t>
  </si>
  <si>
    <t>pol 29</t>
  </si>
  <si>
    <t>Poplatek za recyklaci svítidla</t>
  </si>
  <si>
    <t>2147403921</t>
  </si>
  <si>
    <t>pol 30</t>
  </si>
  <si>
    <t>Poplatek za recyklaci světelného zdroje</t>
  </si>
  <si>
    <t>-1532398791</t>
  </si>
  <si>
    <t>SO 431.2 - VO ETAPA II</t>
  </si>
  <si>
    <t>1748883718</t>
  </si>
  <si>
    <t>1286581426</t>
  </si>
  <si>
    <t>-1222537049</t>
  </si>
  <si>
    <t>327589349</t>
  </si>
  <si>
    <t>-463750238</t>
  </si>
  <si>
    <t>-1863699473</t>
  </si>
  <si>
    <t>-1575352368</t>
  </si>
  <si>
    <t>-1605498987</t>
  </si>
  <si>
    <t>800757914</t>
  </si>
  <si>
    <t>-44809405</t>
  </si>
  <si>
    <t>-1310874661</t>
  </si>
  <si>
    <t>-1730286189</t>
  </si>
  <si>
    <t>-621333273</t>
  </si>
  <si>
    <t>488474851</t>
  </si>
  <si>
    <t>-1123972879</t>
  </si>
  <si>
    <t>178582528</t>
  </si>
  <si>
    <t>SO 431.3 - VO přesun stožáru</t>
  </si>
  <si>
    <t>SVCZC 35Al kabelová spojka zemní</t>
  </si>
  <si>
    <t>po 2</t>
  </si>
  <si>
    <t>AYKY-J 4x35 zemní vedení</t>
  </si>
  <si>
    <t>Odpojení přívodu do stožáru a montáž zemní spojky</t>
  </si>
  <si>
    <t>Demontáž stožáru včetně patek</t>
  </si>
  <si>
    <t>Repase stožáru</t>
  </si>
  <si>
    <t>-1702081584</t>
  </si>
  <si>
    <t>-2051306564</t>
  </si>
  <si>
    <t>548416897</t>
  </si>
  <si>
    <t>Uložení zemního vedení-kabel silový s Al jádrem 4x35mm2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</si>
</sst>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37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2022_50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Parkovištěv ul. Heyrovského za bývalou ZŠ Sokolovská kopie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29. 11. 2022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00 - VON'!J30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00 - VON'!P122</f>
        <v>0</v>
      </c>
      <c r="AV95" s="128">
        <f>'SO 00 - VON'!J33</f>
        <v>0</v>
      </c>
      <c r="AW95" s="128">
        <f>'SO 00 - VON'!J34</f>
        <v>0</v>
      </c>
      <c r="AX95" s="128">
        <f>'SO 00 - VON'!J35</f>
        <v>0</v>
      </c>
      <c r="AY95" s="128">
        <f>'SO 00 - VON'!J36</f>
        <v>0</v>
      </c>
      <c r="AZ95" s="128">
        <f>'SO 00 - VON'!F33</f>
        <v>0</v>
      </c>
      <c r="BA95" s="128">
        <f>'SO 00 - VON'!F34</f>
        <v>0</v>
      </c>
      <c r="BB95" s="128">
        <f>'SO 00 - VON'!F35</f>
        <v>0</v>
      </c>
      <c r="BC95" s="128">
        <f>'SO 00 - VON'!F36</f>
        <v>0</v>
      </c>
      <c r="BD95" s="130">
        <f>'SO 00 - VON'!F37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24.7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101 - PARKOVIŠTĚ A ZPE...'!J30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101 - PARKOVIŠTĚ A ZPE...'!P124</f>
        <v>0</v>
      </c>
      <c r="AV96" s="128">
        <f>'SO 101 - PARKOVIŠTĚ A ZPE...'!J33</f>
        <v>0</v>
      </c>
      <c r="AW96" s="128">
        <f>'SO 101 - PARKOVIŠTĚ A ZPE...'!J34</f>
        <v>0</v>
      </c>
      <c r="AX96" s="128">
        <f>'SO 101 - PARKOVIŠTĚ A ZPE...'!J35</f>
        <v>0</v>
      </c>
      <c r="AY96" s="128">
        <f>'SO 101 - PARKOVIŠTĚ A ZPE...'!J36</f>
        <v>0</v>
      </c>
      <c r="AZ96" s="128">
        <f>'SO 101 - PARKOVIŠTĚ A ZPE...'!F33</f>
        <v>0</v>
      </c>
      <c r="BA96" s="128">
        <f>'SO 101 - PARKOVIŠTĚ A ZPE...'!F34</f>
        <v>0</v>
      </c>
      <c r="BB96" s="128">
        <f>'SO 101 - PARKOVIŠTĚ A ZPE...'!F35</f>
        <v>0</v>
      </c>
      <c r="BC96" s="128">
        <f>'SO 101 - PARKOVIŠTĚ A ZPE...'!F36</f>
        <v>0</v>
      </c>
      <c r="BD96" s="130">
        <f>'SO 101 - PARKOVIŠTĚ A ZPE...'!F37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24.7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102 - PARKOVIŠTĚ A ZPE...'!J30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'SO 102 - PARKOVIŠTĚ A ZPE...'!P121</f>
        <v>0</v>
      </c>
      <c r="AV97" s="128">
        <f>'SO 102 - PARKOVIŠTĚ A ZPE...'!J33</f>
        <v>0</v>
      </c>
      <c r="AW97" s="128">
        <f>'SO 102 - PARKOVIŠTĚ A ZPE...'!J34</f>
        <v>0</v>
      </c>
      <c r="AX97" s="128">
        <f>'SO 102 - PARKOVIŠTĚ A ZPE...'!J35</f>
        <v>0</v>
      </c>
      <c r="AY97" s="128">
        <f>'SO 102 - PARKOVIŠTĚ A ZPE...'!J36</f>
        <v>0</v>
      </c>
      <c r="AZ97" s="128">
        <f>'SO 102 - PARKOVIŠTĚ A ZPE...'!F33</f>
        <v>0</v>
      </c>
      <c r="BA97" s="128">
        <f>'SO 102 - PARKOVIŠTĚ A ZPE...'!F34</f>
        <v>0</v>
      </c>
      <c r="BB97" s="128">
        <f>'SO 102 - PARKOVIŠTĚ A ZPE...'!F35</f>
        <v>0</v>
      </c>
      <c r="BC97" s="128">
        <f>'SO 102 - PARKOVIŠTĚ A ZPE...'!F36</f>
        <v>0</v>
      </c>
      <c r="BD97" s="130">
        <f>'SO 102 - PARKOVIŠTĚ A ZPE...'!F37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24.7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431.1 - VO ETAPA I'!J30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'SO 431.1 - VO ETAPA I'!P119</f>
        <v>0</v>
      </c>
      <c r="AV98" s="128">
        <f>'SO 431.1 - VO ETAPA I'!J33</f>
        <v>0</v>
      </c>
      <c r="AW98" s="128">
        <f>'SO 431.1 - VO ETAPA I'!J34</f>
        <v>0</v>
      </c>
      <c r="AX98" s="128">
        <f>'SO 431.1 - VO ETAPA I'!J35</f>
        <v>0</v>
      </c>
      <c r="AY98" s="128">
        <f>'SO 431.1 - VO ETAPA I'!J36</f>
        <v>0</v>
      </c>
      <c r="AZ98" s="128">
        <f>'SO 431.1 - VO ETAPA I'!F33</f>
        <v>0</v>
      </c>
      <c r="BA98" s="128">
        <f>'SO 431.1 - VO ETAPA I'!F34</f>
        <v>0</v>
      </c>
      <c r="BB98" s="128">
        <f>'SO 431.1 - VO ETAPA I'!F35</f>
        <v>0</v>
      </c>
      <c r="BC98" s="128">
        <f>'SO 431.1 - VO ETAPA I'!F36</f>
        <v>0</v>
      </c>
      <c r="BD98" s="130">
        <f>'SO 431.1 - VO ETAPA I'!F37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24.7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431.2 - VO ETAPA II'!J30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27">
        <v>0</v>
      </c>
      <c r="AT99" s="128">
        <f>ROUND(SUM(AV99:AW99),2)</f>
        <v>0</v>
      </c>
      <c r="AU99" s="129">
        <f>'SO 431.2 - VO ETAPA II'!P119</f>
        <v>0</v>
      </c>
      <c r="AV99" s="128">
        <f>'SO 431.2 - VO ETAPA II'!J33</f>
        <v>0</v>
      </c>
      <c r="AW99" s="128">
        <f>'SO 431.2 - VO ETAPA II'!J34</f>
        <v>0</v>
      </c>
      <c r="AX99" s="128">
        <f>'SO 431.2 - VO ETAPA II'!J35</f>
        <v>0</v>
      </c>
      <c r="AY99" s="128">
        <f>'SO 431.2 - VO ETAPA II'!J36</f>
        <v>0</v>
      </c>
      <c r="AZ99" s="128">
        <f>'SO 431.2 - VO ETAPA II'!F33</f>
        <v>0</v>
      </c>
      <c r="BA99" s="128">
        <f>'SO 431.2 - VO ETAPA II'!F34</f>
        <v>0</v>
      </c>
      <c r="BB99" s="128">
        <f>'SO 431.2 - VO ETAPA II'!F35</f>
        <v>0</v>
      </c>
      <c r="BC99" s="128">
        <f>'SO 431.2 - VO ETAPA II'!F36</f>
        <v>0</v>
      </c>
      <c r="BD99" s="130">
        <f>'SO 431.2 - VO ETAPA II'!F37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91" s="7" customFormat="1" ht="24.75" customHeight="1">
      <c r="A100" s="119" t="s">
        <v>77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431.3 - VO přesun stožáru'!J30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80</v>
      </c>
      <c r="AR100" s="126"/>
      <c r="AS100" s="132">
        <v>0</v>
      </c>
      <c r="AT100" s="133">
        <f>ROUND(SUM(AV100:AW100),2)</f>
        <v>0</v>
      </c>
      <c r="AU100" s="134">
        <f>'SO 431.3 - VO přesun stožáru'!P119</f>
        <v>0</v>
      </c>
      <c r="AV100" s="133">
        <f>'SO 431.3 - VO přesun stožáru'!J33</f>
        <v>0</v>
      </c>
      <c r="AW100" s="133">
        <f>'SO 431.3 - VO přesun stožáru'!J34</f>
        <v>0</v>
      </c>
      <c r="AX100" s="133">
        <f>'SO 431.3 - VO přesun stožáru'!J35</f>
        <v>0</v>
      </c>
      <c r="AY100" s="133">
        <f>'SO 431.3 - VO přesun stožáru'!J36</f>
        <v>0</v>
      </c>
      <c r="AZ100" s="133">
        <f>'SO 431.3 - VO přesun stožáru'!F33</f>
        <v>0</v>
      </c>
      <c r="BA100" s="133">
        <f>'SO 431.3 - VO přesun stožáru'!F34</f>
        <v>0</v>
      </c>
      <c r="BB100" s="133">
        <f>'SO 431.3 - VO přesun stožáru'!F35</f>
        <v>0</v>
      </c>
      <c r="BC100" s="133">
        <f>'SO 431.3 - VO přesun stožáru'!F36</f>
        <v>0</v>
      </c>
      <c r="BD100" s="135">
        <f>'SO 431.3 - VO přesun stožáru'!F37</f>
        <v>0</v>
      </c>
      <c r="BE100" s="7"/>
      <c r="BT100" s="131" t="s">
        <v>81</v>
      </c>
      <c r="BV100" s="131" t="s">
        <v>75</v>
      </c>
      <c r="BW100" s="131" t="s">
        <v>98</v>
      </c>
      <c r="BX100" s="131" t="s">
        <v>5</v>
      </c>
      <c r="CL100" s="131" t="s">
        <v>1</v>
      </c>
      <c r="CM100" s="131" t="s">
        <v>83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 - VON'!C2" display="/"/>
    <hyperlink ref="A96" location="'SO 101 - PARKOVIŠTĚ A ZPE...'!C2" display="/"/>
    <hyperlink ref="A97" location="'SO 102 - PARKOVIŠTĚ A ZPE...'!C2" display="/"/>
    <hyperlink ref="A98" location="'SO 431.1 - VO ETAPA I'!C2" display="/"/>
    <hyperlink ref="A99" location="'SO 431.2 - VO ETAPA II'!C2" display="/"/>
    <hyperlink ref="A100" location="'SO 431.3 - VO přesun stožár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ROUND((SUM(BE122:BE138)),2)</f>
        <v>0</v>
      </c>
      <c r="G33" s="38"/>
      <c r="H33" s="38"/>
      <c r="I33" s="155">
        <v>0.21</v>
      </c>
      <c r="J33" s="154">
        <f>ROUND(((SUM(BE122:BE138))*I33),2)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ROUND((SUM(BF122:BF138)),2)</f>
        <v>0</v>
      </c>
      <c r="G34" s="38"/>
      <c r="H34" s="38"/>
      <c r="I34" s="155">
        <v>0.15</v>
      </c>
      <c r="J34" s="154">
        <f>ROUND(((SUM(BF122:BF138))*I34),2)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ROUND((SUM(BG122:BG138)),2)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ROUND((SUM(BH122:BH138)),2)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ROUND((SUM(BI122:BI138)),2)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00 - VON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107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108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109</v>
      </c>
      <c r="E99" s="188"/>
      <c r="F99" s="188"/>
      <c r="G99" s="188"/>
      <c r="H99" s="188"/>
      <c r="I99" s="188"/>
      <c r="J99" s="189">
        <f>J127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110</v>
      </c>
      <c r="E100" s="188"/>
      <c r="F100" s="188"/>
      <c r="G100" s="188"/>
      <c r="H100" s="188"/>
      <c r="I100" s="188"/>
      <c r="J100" s="189">
        <f>J130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111</v>
      </c>
      <c r="E101" s="188"/>
      <c r="F101" s="188"/>
      <c r="G101" s="188"/>
      <c r="H101" s="188"/>
      <c r="I101" s="188"/>
      <c r="J101" s="189">
        <f>J133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112</v>
      </c>
      <c r="E102" s="188"/>
      <c r="F102" s="188"/>
      <c r="G102" s="188"/>
      <c r="H102" s="188"/>
      <c r="I102" s="188"/>
      <c r="J102" s="189">
        <f>J136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Parkovištěv ul. Heyrovského za bývalou ZŠ Sokolovská kopie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00 - VON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29. 11. 2022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114</v>
      </c>
      <c r="D121" s="194" t="s">
        <v>58</v>
      </c>
      <c r="E121" s="194" t="s">
        <v>54</v>
      </c>
      <c r="F121" s="194" t="s">
        <v>55</v>
      </c>
      <c r="G121" s="194" t="s">
        <v>115</v>
      </c>
      <c r="H121" s="194" t="s">
        <v>116</v>
      </c>
      <c r="I121" s="194" t="s">
        <v>117</v>
      </c>
      <c r="J121" s="195" t="s">
        <v>104</v>
      </c>
      <c r="K121" s="196" t="s">
        <v>118</v>
      </c>
      <c r="L121" s="197"/>
      <c r="M121" s="100" t="s">
        <v>1</v>
      </c>
      <c r="N121" s="101" t="s">
        <v>37</v>
      </c>
      <c r="O121" s="101" t="s">
        <v>119</v>
      </c>
      <c r="P121" s="101" t="s">
        <v>120</v>
      </c>
      <c r="Q121" s="101" t="s">
        <v>121</v>
      </c>
      <c r="R121" s="101" t="s">
        <v>122</v>
      </c>
      <c r="S121" s="101" t="s">
        <v>123</v>
      </c>
      <c r="T121" s="102" t="s">
        <v>124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125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106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126</v>
      </c>
      <c r="F123" s="206" t="s">
        <v>127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P124+P127+P130+P133+P136</f>
        <v>0</v>
      </c>
      <c r="Q123" s="211"/>
      <c r="R123" s="212">
        <f>R124+R127+R130+R133+R136</f>
        <v>0</v>
      </c>
      <c r="S123" s="211"/>
      <c r="T123" s="213">
        <f>T124+T127+T130+T133+T136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128</v>
      </c>
      <c r="AT123" s="215" t="s">
        <v>72</v>
      </c>
      <c r="AU123" s="215" t="s">
        <v>73</v>
      </c>
      <c r="AY123" s="214" t="s">
        <v>129</v>
      </c>
      <c r="BK123" s="216">
        <f>BK124+BK127+BK130+BK133+BK136</f>
        <v>0</v>
      </c>
    </row>
    <row r="124" spans="1:63" s="12" customFormat="1" ht="22.8" customHeight="1">
      <c r="A124" s="12"/>
      <c r="B124" s="203"/>
      <c r="C124" s="204"/>
      <c r="D124" s="205" t="s">
        <v>72</v>
      </c>
      <c r="E124" s="217" t="s">
        <v>130</v>
      </c>
      <c r="F124" s="217" t="s">
        <v>131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SUM(P125:P126)</f>
        <v>0</v>
      </c>
      <c r="Q124" s="211"/>
      <c r="R124" s="212">
        <f>SUM(R125:R126)</f>
        <v>0</v>
      </c>
      <c r="S124" s="211"/>
      <c r="T124" s="213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128</v>
      </c>
      <c r="AT124" s="215" t="s">
        <v>72</v>
      </c>
      <c r="AU124" s="215" t="s">
        <v>81</v>
      </c>
      <c r="AY124" s="214" t="s">
        <v>129</v>
      </c>
      <c r="BK124" s="216">
        <f>SUM(BK125:BK126)</f>
        <v>0</v>
      </c>
    </row>
    <row r="125" spans="1:65" s="2" customFormat="1" ht="16.5" customHeight="1">
      <c r="A125" s="38"/>
      <c r="B125" s="39"/>
      <c r="C125" s="219" t="s">
        <v>81</v>
      </c>
      <c r="D125" s="219" t="s">
        <v>132</v>
      </c>
      <c r="E125" s="220" t="s">
        <v>133</v>
      </c>
      <c r="F125" s="221" t="s">
        <v>131</v>
      </c>
      <c r="G125" s="222" t="s">
        <v>134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38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135</v>
      </c>
      <c r="AT125" s="231" t="s">
        <v>132</v>
      </c>
      <c r="AU125" s="231" t="s">
        <v>83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81</v>
      </c>
      <c r="BK125" s="232">
        <f>ROUND(I125*H125,2)</f>
        <v>0</v>
      </c>
      <c r="BL125" s="17" t="s">
        <v>135</v>
      </c>
      <c r="BM125" s="231" t="s">
        <v>136</v>
      </c>
    </row>
    <row r="126" spans="1:47" s="2" customFormat="1" ht="12">
      <c r="A126" s="38"/>
      <c r="B126" s="39"/>
      <c r="C126" s="40"/>
      <c r="D126" s="233" t="s">
        <v>137</v>
      </c>
      <c r="E126" s="40"/>
      <c r="F126" s="234" t="s">
        <v>131</v>
      </c>
      <c r="G126" s="40"/>
      <c r="H126" s="40"/>
      <c r="I126" s="235"/>
      <c r="J126" s="40"/>
      <c r="K126" s="40"/>
      <c r="L126" s="44"/>
      <c r="M126" s="236"/>
      <c r="N126" s="237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83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138</v>
      </c>
      <c r="F127" s="217" t="s">
        <v>139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SUM(P128:P129)</f>
        <v>0</v>
      </c>
      <c r="Q127" s="211"/>
      <c r="R127" s="212">
        <f>SUM(R128:R129)</f>
        <v>0</v>
      </c>
      <c r="S127" s="211"/>
      <c r="T127" s="213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128</v>
      </c>
      <c r="AT127" s="215" t="s">
        <v>72</v>
      </c>
      <c r="AU127" s="215" t="s">
        <v>81</v>
      </c>
      <c r="AY127" s="214" t="s">
        <v>129</v>
      </c>
      <c r="BK127" s="216">
        <f>SUM(BK128:BK129)</f>
        <v>0</v>
      </c>
    </row>
    <row r="128" spans="1:65" s="2" customFormat="1" ht="16.5" customHeight="1">
      <c r="A128" s="38"/>
      <c r="B128" s="39"/>
      <c r="C128" s="219" t="s">
        <v>83</v>
      </c>
      <c r="D128" s="219" t="s">
        <v>132</v>
      </c>
      <c r="E128" s="220" t="s">
        <v>140</v>
      </c>
      <c r="F128" s="221" t="s">
        <v>139</v>
      </c>
      <c r="G128" s="222" t="s">
        <v>141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135</v>
      </c>
      <c r="AT128" s="231" t="s">
        <v>132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135</v>
      </c>
      <c r="BM128" s="231" t="s">
        <v>142</v>
      </c>
    </row>
    <row r="129" spans="1:47" s="2" customFormat="1" ht="12">
      <c r="A129" s="38"/>
      <c r="B129" s="39"/>
      <c r="C129" s="40"/>
      <c r="D129" s="233" t="s">
        <v>137</v>
      </c>
      <c r="E129" s="40"/>
      <c r="F129" s="234" t="s">
        <v>139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pans="1:63" s="12" customFormat="1" ht="22.8" customHeight="1">
      <c r="A130" s="12"/>
      <c r="B130" s="203"/>
      <c r="C130" s="204"/>
      <c r="D130" s="205" t="s">
        <v>72</v>
      </c>
      <c r="E130" s="217" t="s">
        <v>143</v>
      </c>
      <c r="F130" s="217" t="s">
        <v>144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SUM(P131:P132)</f>
        <v>0</v>
      </c>
      <c r="Q130" s="211"/>
      <c r="R130" s="212">
        <f>SUM(R131:R132)</f>
        <v>0</v>
      </c>
      <c r="S130" s="211"/>
      <c r="T130" s="213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128</v>
      </c>
      <c r="AT130" s="215" t="s">
        <v>72</v>
      </c>
      <c r="AU130" s="215" t="s">
        <v>81</v>
      </c>
      <c r="AY130" s="214" t="s">
        <v>129</v>
      </c>
      <c r="BK130" s="216">
        <f>SUM(BK131:BK132)</f>
        <v>0</v>
      </c>
    </row>
    <row r="131" spans="1:65" s="2" customFormat="1" ht="16.5" customHeight="1">
      <c r="A131" s="38"/>
      <c r="B131" s="39"/>
      <c r="C131" s="219" t="s">
        <v>145</v>
      </c>
      <c r="D131" s="219" t="s">
        <v>132</v>
      </c>
      <c r="E131" s="220" t="s">
        <v>146</v>
      </c>
      <c r="F131" s="221" t="s">
        <v>144</v>
      </c>
      <c r="G131" s="222" t="s">
        <v>141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135</v>
      </c>
      <c r="AT131" s="231" t="s">
        <v>132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135</v>
      </c>
      <c r="BM131" s="231" t="s">
        <v>147</v>
      </c>
    </row>
    <row r="132" spans="1:47" s="2" customFormat="1" ht="12">
      <c r="A132" s="38"/>
      <c r="B132" s="39"/>
      <c r="C132" s="40"/>
      <c r="D132" s="233" t="s">
        <v>137</v>
      </c>
      <c r="E132" s="40"/>
      <c r="F132" s="234" t="s">
        <v>144</v>
      </c>
      <c r="G132" s="40"/>
      <c r="H132" s="40"/>
      <c r="I132" s="235"/>
      <c r="J132" s="40"/>
      <c r="K132" s="40"/>
      <c r="L132" s="44"/>
      <c r="M132" s="236"/>
      <c r="N132" s="23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83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148</v>
      </c>
      <c r="F133" s="217" t="s">
        <v>149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SUM(P134:P135)</f>
        <v>0</v>
      </c>
      <c r="Q133" s="211"/>
      <c r="R133" s="212">
        <f>SUM(R134:R135)</f>
        <v>0</v>
      </c>
      <c r="S133" s="211"/>
      <c r="T133" s="213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128</v>
      </c>
      <c r="AT133" s="215" t="s">
        <v>72</v>
      </c>
      <c r="AU133" s="215" t="s">
        <v>81</v>
      </c>
      <c r="AY133" s="214" t="s">
        <v>129</v>
      </c>
      <c r="BK133" s="216">
        <f>SUM(BK134:BK135)</f>
        <v>0</v>
      </c>
    </row>
    <row r="134" spans="1:65" s="2" customFormat="1" ht="16.5" customHeight="1">
      <c r="A134" s="38"/>
      <c r="B134" s="39"/>
      <c r="C134" s="219" t="s">
        <v>150</v>
      </c>
      <c r="D134" s="219" t="s">
        <v>132</v>
      </c>
      <c r="E134" s="220" t="s">
        <v>151</v>
      </c>
      <c r="F134" s="221" t="s">
        <v>149</v>
      </c>
      <c r="G134" s="222" t="s">
        <v>141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135</v>
      </c>
      <c r="AT134" s="231" t="s">
        <v>132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135</v>
      </c>
      <c r="BM134" s="231" t="s">
        <v>152</v>
      </c>
    </row>
    <row r="135" spans="1:47" s="2" customFormat="1" ht="12">
      <c r="A135" s="38"/>
      <c r="B135" s="39"/>
      <c r="C135" s="40"/>
      <c r="D135" s="233" t="s">
        <v>137</v>
      </c>
      <c r="E135" s="40"/>
      <c r="F135" s="234" t="s">
        <v>149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pans="1:63" s="12" customFormat="1" ht="22.8" customHeight="1">
      <c r="A136" s="12"/>
      <c r="B136" s="203"/>
      <c r="C136" s="204"/>
      <c r="D136" s="205" t="s">
        <v>72</v>
      </c>
      <c r="E136" s="217" t="s">
        <v>153</v>
      </c>
      <c r="F136" s="217" t="s">
        <v>154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128</v>
      </c>
      <c r="AT136" s="215" t="s">
        <v>72</v>
      </c>
      <c r="AU136" s="215" t="s">
        <v>81</v>
      </c>
      <c r="AY136" s="214" t="s">
        <v>129</v>
      </c>
      <c r="BK136" s="216">
        <f>SUM(BK137:BK138)</f>
        <v>0</v>
      </c>
    </row>
    <row r="137" spans="1:65" s="2" customFormat="1" ht="16.5" customHeight="1">
      <c r="A137" s="38"/>
      <c r="B137" s="39"/>
      <c r="C137" s="219" t="s">
        <v>128</v>
      </c>
      <c r="D137" s="219" t="s">
        <v>132</v>
      </c>
      <c r="E137" s="220" t="s">
        <v>155</v>
      </c>
      <c r="F137" s="221" t="s">
        <v>154</v>
      </c>
      <c r="G137" s="222" t="s">
        <v>141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38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135</v>
      </c>
      <c r="AT137" s="231" t="s">
        <v>132</v>
      </c>
      <c r="AU137" s="231" t="s">
        <v>83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81</v>
      </c>
      <c r="BK137" s="232">
        <f>ROUND(I137*H137,2)</f>
        <v>0</v>
      </c>
      <c r="BL137" s="17" t="s">
        <v>135</v>
      </c>
      <c r="BM137" s="231" t="s">
        <v>156</v>
      </c>
    </row>
    <row r="138" spans="1:47" s="2" customFormat="1" ht="12">
      <c r="A138" s="38"/>
      <c r="B138" s="39"/>
      <c r="C138" s="40"/>
      <c r="D138" s="233" t="s">
        <v>137</v>
      </c>
      <c r="E138" s="40"/>
      <c r="F138" s="234" t="s">
        <v>154</v>
      </c>
      <c r="G138" s="40"/>
      <c r="H138" s="40"/>
      <c r="I138" s="235"/>
      <c r="J138" s="40"/>
      <c r="K138" s="40"/>
      <c r="L138" s="44"/>
      <c r="M138" s="238"/>
      <c r="N138" s="239"/>
      <c r="O138" s="240"/>
      <c r="P138" s="240"/>
      <c r="Q138" s="240"/>
      <c r="R138" s="240"/>
      <c r="S138" s="240"/>
      <c r="T138" s="241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137</v>
      </c>
      <c r="AU138" s="17" t="s">
        <v>83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1:K13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ROUND((SUM(BE124:BE320)),2)</f>
        <v>0</v>
      </c>
      <c r="G33" s="38"/>
      <c r="H33" s="38"/>
      <c r="I33" s="155">
        <v>0.21</v>
      </c>
      <c r="J33" s="154">
        <f>ROUND(((SUM(BE124:BE320))*I33),2)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ROUND((SUM(BF124:BF320)),2)</f>
        <v>0</v>
      </c>
      <c r="G34" s="38"/>
      <c r="H34" s="38"/>
      <c r="I34" s="155">
        <v>0.15</v>
      </c>
      <c r="J34" s="154">
        <f>ROUND(((SUM(BF124:BF320))*I34),2)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ROUND((SUM(BG124:BG320)),2)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ROUND((SUM(BH124:BH320)),2)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ROUND((SUM(BI124:BI320)),2)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PARKOVIŠTĚ A ZPEVNĚNÉ PLOCHY ETAPA 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158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159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160</v>
      </c>
      <c r="E99" s="188"/>
      <c r="F99" s="188"/>
      <c r="G99" s="188"/>
      <c r="H99" s="188"/>
      <c r="I99" s="188"/>
      <c r="J99" s="189">
        <f>J206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161</v>
      </c>
      <c r="E100" s="188"/>
      <c r="F100" s="188"/>
      <c r="G100" s="188"/>
      <c r="H100" s="188"/>
      <c r="I100" s="188"/>
      <c r="J100" s="189">
        <f>J210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162</v>
      </c>
      <c r="E101" s="188"/>
      <c r="F101" s="188"/>
      <c r="G101" s="188"/>
      <c r="H101" s="188"/>
      <c r="I101" s="188"/>
      <c r="J101" s="189">
        <f>J213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163</v>
      </c>
      <c r="E102" s="188"/>
      <c r="F102" s="188"/>
      <c r="G102" s="188"/>
      <c r="H102" s="188"/>
      <c r="I102" s="188"/>
      <c r="J102" s="189">
        <f>J257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164</v>
      </c>
      <c r="E103" s="188"/>
      <c r="F103" s="188"/>
      <c r="G103" s="188"/>
      <c r="H103" s="188"/>
      <c r="I103" s="188"/>
      <c r="J103" s="189">
        <f>J265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165</v>
      </c>
      <c r="E104" s="188"/>
      <c r="F104" s="188"/>
      <c r="G104" s="188"/>
      <c r="H104" s="188"/>
      <c r="I104" s="188"/>
      <c r="J104" s="189">
        <f>J302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Parkovištěv ul. Heyrovského za bývalou ZŠ Sokolovská kopie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101 - PARKOVIŠTĚ A ZPEVNĚNÉ PLOCHY ETAPA I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29. 11. 2022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114</v>
      </c>
      <c r="D123" s="194" t="s">
        <v>58</v>
      </c>
      <c r="E123" s="194" t="s">
        <v>54</v>
      </c>
      <c r="F123" s="194" t="s">
        <v>55</v>
      </c>
      <c r="G123" s="194" t="s">
        <v>115</v>
      </c>
      <c r="H123" s="194" t="s">
        <v>116</v>
      </c>
      <c r="I123" s="194" t="s">
        <v>117</v>
      </c>
      <c r="J123" s="195" t="s">
        <v>104</v>
      </c>
      <c r="K123" s="196" t="s">
        <v>118</v>
      </c>
      <c r="L123" s="197"/>
      <c r="M123" s="100" t="s">
        <v>1</v>
      </c>
      <c r="N123" s="101" t="s">
        <v>37</v>
      </c>
      <c r="O123" s="101" t="s">
        <v>119</v>
      </c>
      <c r="P123" s="101" t="s">
        <v>120</v>
      </c>
      <c r="Q123" s="101" t="s">
        <v>121</v>
      </c>
      <c r="R123" s="101" t="s">
        <v>122</v>
      </c>
      <c r="S123" s="101" t="s">
        <v>123</v>
      </c>
      <c r="T123" s="102" t="s">
        <v>124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125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</f>
        <v>0</v>
      </c>
      <c r="Q124" s="104"/>
      <c r="R124" s="200">
        <f>R125</f>
        <v>286.364596</v>
      </c>
      <c r="S124" s="104"/>
      <c r="T124" s="201">
        <f>T125</f>
        <v>371.88065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106</v>
      </c>
      <c r="BK124" s="202">
        <f>BK125</f>
        <v>0</v>
      </c>
    </row>
    <row r="125" spans="1:63" s="12" customFormat="1" ht="25.9" customHeight="1">
      <c r="A125" s="12"/>
      <c r="B125" s="203"/>
      <c r="C125" s="204"/>
      <c r="D125" s="205" t="s">
        <v>72</v>
      </c>
      <c r="E125" s="206" t="s">
        <v>166</v>
      </c>
      <c r="F125" s="206" t="s">
        <v>167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P126+P206+P210+P213+P257+P265+P302</f>
        <v>0</v>
      </c>
      <c r="Q125" s="211"/>
      <c r="R125" s="212">
        <f>R126+R206+R210+R213+R257+R265+R302</f>
        <v>286.364596</v>
      </c>
      <c r="S125" s="211"/>
      <c r="T125" s="213">
        <f>T126+T206+T210+T213+T257+T265+T302</f>
        <v>371.88065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81</v>
      </c>
      <c r="AT125" s="215" t="s">
        <v>72</v>
      </c>
      <c r="AU125" s="215" t="s">
        <v>73</v>
      </c>
      <c r="AY125" s="214" t="s">
        <v>129</v>
      </c>
      <c r="BK125" s="216">
        <f>BK126+BK206+BK210+BK213+BK257+BK265+BK302</f>
        <v>0</v>
      </c>
    </row>
    <row r="126" spans="1:63" s="12" customFormat="1" ht="22.8" customHeight="1">
      <c r="A126" s="12"/>
      <c r="B126" s="203"/>
      <c r="C126" s="204"/>
      <c r="D126" s="205" t="s">
        <v>72</v>
      </c>
      <c r="E126" s="217" t="s">
        <v>81</v>
      </c>
      <c r="F126" s="217" t="s">
        <v>168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SUM(P127:P205)</f>
        <v>0</v>
      </c>
      <c r="Q126" s="211"/>
      <c r="R126" s="212">
        <f>SUM(R127:R205)</f>
        <v>12.02848</v>
      </c>
      <c r="S126" s="211"/>
      <c r="T126" s="213">
        <f>SUM(T127:T205)</f>
        <v>349.56065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81</v>
      </c>
      <c r="AY126" s="214" t="s">
        <v>129</v>
      </c>
      <c r="BK126" s="216">
        <f>SUM(BK127:BK205)</f>
        <v>0</v>
      </c>
    </row>
    <row r="127" spans="1:65" s="2" customFormat="1" ht="24.15" customHeight="1">
      <c r="A127" s="38"/>
      <c r="B127" s="39"/>
      <c r="C127" s="219" t="s">
        <v>81</v>
      </c>
      <c r="D127" s="219" t="s">
        <v>132</v>
      </c>
      <c r="E127" s="220" t="s">
        <v>169</v>
      </c>
      <c r="F127" s="221" t="s">
        <v>170</v>
      </c>
      <c r="G127" s="222" t="s">
        <v>171</v>
      </c>
      <c r="H127" s="223">
        <v>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38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150</v>
      </c>
      <c r="AT127" s="231" t="s">
        <v>132</v>
      </c>
      <c r="AU127" s="231" t="s">
        <v>83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81</v>
      </c>
      <c r="BK127" s="232">
        <f>ROUND(I127*H127,2)</f>
        <v>0</v>
      </c>
      <c r="BL127" s="17" t="s">
        <v>150</v>
      </c>
      <c r="BM127" s="231" t="s">
        <v>172</v>
      </c>
    </row>
    <row r="128" spans="1:47" s="2" customFormat="1" ht="12">
      <c r="A128" s="38"/>
      <c r="B128" s="39"/>
      <c r="C128" s="40"/>
      <c r="D128" s="233" t="s">
        <v>137</v>
      </c>
      <c r="E128" s="40"/>
      <c r="F128" s="234" t="s">
        <v>173</v>
      </c>
      <c r="G128" s="40"/>
      <c r="H128" s="40"/>
      <c r="I128" s="235"/>
      <c r="J128" s="40"/>
      <c r="K128" s="40"/>
      <c r="L128" s="44"/>
      <c r="M128" s="236"/>
      <c r="N128" s="23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137</v>
      </c>
      <c r="AU128" s="17" t="s">
        <v>83</v>
      </c>
    </row>
    <row r="129" spans="1:65" s="2" customFormat="1" ht="21.75" customHeight="1">
      <c r="A129" s="38"/>
      <c r="B129" s="39"/>
      <c r="C129" s="219" t="s">
        <v>83</v>
      </c>
      <c r="D129" s="219" t="s">
        <v>132</v>
      </c>
      <c r="E129" s="220" t="s">
        <v>174</v>
      </c>
      <c r="F129" s="221" t="s">
        <v>175</v>
      </c>
      <c r="G129" s="222" t="s">
        <v>171</v>
      </c>
      <c r="H129" s="223">
        <v>2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38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150</v>
      </c>
      <c r="AT129" s="231" t="s">
        <v>132</v>
      </c>
      <c r="AU129" s="231" t="s">
        <v>83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81</v>
      </c>
      <c r="BK129" s="232">
        <f>ROUND(I129*H129,2)</f>
        <v>0</v>
      </c>
      <c r="BL129" s="17" t="s">
        <v>150</v>
      </c>
      <c r="BM129" s="231" t="s">
        <v>176</v>
      </c>
    </row>
    <row r="130" spans="1:47" s="2" customFormat="1" ht="12">
      <c r="A130" s="38"/>
      <c r="B130" s="39"/>
      <c r="C130" s="40"/>
      <c r="D130" s="233" t="s">
        <v>137</v>
      </c>
      <c r="E130" s="40"/>
      <c r="F130" s="234" t="s">
        <v>177</v>
      </c>
      <c r="G130" s="40"/>
      <c r="H130" s="40"/>
      <c r="I130" s="235"/>
      <c r="J130" s="40"/>
      <c r="K130" s="40"/>
      <c r="L130" s="44"/>
      <c r="M130" s="236"/>
      <c r="N130" s="237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83</v>
      </c>
    </row>
    <row r="131" spans="1:65" s="2" customFormat="1" ht="24.15" customHeight="1">
      <c r="A131" s="38"/>
      <c r="B131" s="39"/>
      <c r="C131" s="219" t="s">
        <v>145</v>
      </c>
      <c r="D131" s="219" t="s">
        <v>132</v>
      </c>
      <c r="E131" s="220" t="s">
        <v>178</v>
      </c>
      <c r="F131" s="221" t="s">
        <v>179</v>
      </c>
      <c r="G131" s="222" t="s">
        <v>180</v>
      </c>
      <c r="H131" s="223">
        <v>7.35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38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0.255</v>
      </c>
      <c r="T131" s="230">
        <f>S131*H131</f>
        <v>1.87425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150</v>
      </c>
      <c r="AT131" s="231" t="s">
        <v>132</v>
      </c>
      <c r="AU131" s="231" t="s">
        <v>83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81</v>
      </c>
      <c r="BK131" s="232">
        <f>ROUND(I131*H131,2)</f>
        <v>0</v>
      </c>
      <c r="BL131" s="17" t="s">
        <v>150</v>
      </c>
      <c r="BM131" s="231" t="s">
        <v>181</v>
      </c>
    </row>
    <row r="132" spans="1:47" s="2" customFormat="1" ht="12">
      <c r="A132" s="38"/>
      <c r="B132" s="39"/>
      <c r="C132" s="40"/>
      <c r="D132" s="233" t="s">
        <v>137</v>
      </c>
      <c r="E132" s="40"/>
      <c r="F132" s="234" t="s">
        <v>182</v>
      </c>
      <c r="G132" s="40"/>
      <c r="H132" s="40"/>
      <c r="I132" s="235"/>
      <c r="J132" s="40"/>
      <c r="K132" s="40"/>
      <c r="L132" s="44"/>
      <c r="M132" s="236"/>
      <c r="N132" s="23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83</v>
      </c>
    </row>
    <row r="133" spans="1:65" s="2" customFormat="1" ht="24.15" customHeight="1">
      <c r="A133" s="38"/>
      <c r="B133" s="39"/>
      <c r="C133" s="219" t="s">
        <v>150</v>
      </c>
      <c r="D133" s="219" t="s">
        <v>132</v>
      </c>
      <c r="E133" s="220" t="s">
        <v>183</v>
      </c>
      <c r="F133" s="221" t="s">
        <v>184</v>
      </c>
      <c r="G133" s="222" t="s">
        <v>180</v>
      </c>
      <c r="H133" s="223">
        <v>528.15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38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0.44</v>
      </c>
      <c r="T133" s="230">
        <f>S133*H133</f>
        <v>232.386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150</v>
      </c>
      <c r="AT133" s="231" t="s">
        <v>132</v>
      </c>
      <c r="AU133" s="231" t="s">
        <v>83</v>
      </c>
      <c r="AY133" s="17" t="s">
        <v>129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81</v>
      </c>
      <c r="BK133" s="232">
        <f>ROUND(I133*H133,2)</f>
        <v>0</v>
      </c>
      <c r="BL133" s="17" t="s">
        <v>150</v>
      </c>
      <c r="BM133" s="231" t="s">
        <v>185</v>
      </c>
    </row>
    <row r="134" spans="1:47" s="2" customFormat="1" ht="12">
      <c r="A134" s="38"/>
      <c r="B134" s="39"/>
      <c r="C134" s="40"/>
      <c r="D134" s="233" t="s">
        <v>137</v>
      </c>
      <c r="E134" s="40"/>
      <c r="F134" s="234" t="s">
        <v>186</v>
      </c>
      <c r="G134" s="40"/>
      <c r="H134" s="40"/>
      <c r="I134" s="235"/>
      <c r="J134" s="40"/>
      <c r="K134" s="40"/>
      <c r="L134" s="44"/>
      <c r="M134" s="236"/>
      <c r="N134" s="237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137</v>
      </c>
      <c r="AU134" s="17" t="s">
        <v>83</v>
      </c>
    </row>
    <row r="135" spans="1:51" s="13" customFormat="1" ht="12">
      <c r="A135" s="13"/>
      <c r="B135" s="242"/>
      <c r="C135" s="243"/>
      <c r="D135" s="233" t="s">
        <v>187</v>
      </c>
      <c r="E135" s="244" t="s">
        <v>1</v>
      </c>
      <c r="F135" s="245" t="s">
        <v>188</v>
      </c>
      <c r="G135" s="243"/>
      <c r="H135" s="244" t="s">
        <v>1</v>
      </c>
      <c r="I135" s="246"/>
      <c r="J135" s="243"/>
      <c r="K135" s="243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187</v>
      </c>
      <c r="AU135" s="251" t="s">
        <v>83</v>
      </c>
      <c r="AV135" s="13" t="s">
        <v>81</v>
      </c>
      <c r="AW135" s="13" t="s">
        <v>30</v>
      </c>
      <c r="AX135" s="13" t="s">
        <v>73</v>
      </c>
      <c r="AY135" s="251" t="s">
        <v>129</v>
      </c>
    </row>
    <row r="136" spans="1:51" s="14" customFormat="1" ht="12">
      <c r="A136" s="14"/>
      <c r="B136" s="252"/>
      <c r="C136" s="253"/>
      <c r="D136" s="233" t="s">
        <v>187</v>
      </c>
      <c r="E136" s="254" t="s">
        <v>1</v>
      </c>
      <c r="F136" s="255" t="s">
        <v>189</v>
      </c>
      <c r="G136" s="253"/>
      <c r="H136" s="256">
        <v>520.8</v>
      </c>
      <c r="I136" s="257"/>
      <c r="J136" s="253"/>
      <c r="K136" s="253"/>
      <c r="L136" s="258"/>
      <c r="M136" s="259"/>
      <c r="N136" s="260"/>
      <c r="O136" s="260"/>
      <c r="P136" s="260"/>
      <c r="Q136" s="260"/>
      <c r="R136" s="260"/>
      <c r="S136" s="260"/>
      <c r="T136" s="26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2" t="s">
        <v>187</v>
      </c>
      <c r="AU136" s="262" t="s">
        <v>83</v>
      </c>
      <c r="AV136" s="14" t="s">
        <v>83</v>
      </c>
      <c r="AW136" s="14" t="s">
        <v>30</v>
      </c>
      <c r="AX136" s="14" t="s">
        <v>73</v>
      </c>
      <c r="AY136" s="262" t="s">
        <v>129</v>
      </c>
    </row>
    <row r="137" spans="1:51" s="13" customFormat="1" ht="12">
      <c r="A137" s="13"/>
      <c r="B137" s="242"/>
      <c r="C137" s="243"/>
      <c r="D137" s="233" t="s">
        <v>187</v>
      </c>
      <c r="E137" s="244" t="s">
        <v>1</v>
      </c>
      <c r="F137" s="245" t="s">
        <v>190</v>
      </c>
      <c r="G137" s="243"/>
      <c r="H137" s="244" t="s">
        <v>1</v>
      </c>
      <c r="I137" s="246"/>
      <c r="J137" s="243"/>
      <c r="K137" s="243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187</v>
      </c>
      <c r="AU137" s="251" t="s">
        <v>83</v>
      </c>
      <c r="AV137" s="13" t="s">
        <v>81</v>
      </c>
      <c r="AW137" s="13" t="s">
        <v>30</v>
      </c>
      <c r="AX137" s="13" t="s">
        <v>73</v>
      </c>
      <c r="AY137" s="251" t="s">
        <v>129</v>
      </c>
    </row>
    <row r="138" spans="1:51" s="14" customFormat="1" ht="12">
      <c r="A138" s="14"/>
      <c r="B138" s="252"/>
      <c r="C138" s="253"/>
      <c r="D138" s="233" t="s">
        <v>187</v>
      </c>
      <c r="E138" s="254" t="s">
        <v>1</v>
      </c>
      <c r="F138" s="255" t="s">
        <v>191</v>
      </c>
      <c r="G138" s="253"/>
      <c r="H138" s="256">
        <v>7.35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187</v>
      </c>
      <c r="AU138" s="262" t="s">
        <v>83</v>
      </c>
      <c r="AV138" s="14" t="s">
        <v>83</v>
      </c>
      <c r="AW138" s="14" t="s">
        <v>30</v>
      </c>
      <c r="AX138" s="14" t="s">
        <v>73</v>
      </c>
      <c r="AY138" s="262" t="s">
        <v>129</v>
      </c>
    </row>
    <row r="139" spans="1:51" s="15" customFormat="1" ht="12">
      <c r="A139" s="15"/>
      <c r="B139" s="263"/>
      <c r="C139" s="264"/>
      <c r="D139" s="233" t="s">
        <v>187</v>
      </c>
      <c r="E139" s="265" t="s">
        <v>1</v>
      </c>
      <c r="F139" s="266" t="s">
        <v>192</v>
      </c>
      <c r="G139" s="264"/>
      <c r="H139" s="267">
        <v>528.15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3" t="s">
        <v>187</v>
      </c>
      <c r="AU139" s="273" t="s">
        <v>83</v>
      </c>
      <c r="AV139" s="15" t="s">
        <v>150</v>
      </c>
      <c r="AW139" s="15" t="s">
        <v>30</v>
      </c>
      <c r="AX139" s="15" t="s">
        <v>81</v>
      </c>
      <c r="AY139" s="273" t="s">
        <v>129</v>
      </c>
    </row>
    <row r="140" spans="1:65" s="2" customFormat="1" ht="24.15" customHeight="1">
      <c r="A140" s="38"/>
      <c r="B140" s="39"/>
      <c r="C140" s="219" t="s">
        <v>128</v>
      </c>
      <c r="D140" s="219" t="s">
        <v>132</v>
      </c>
      <c r="E140" s="220" t="s">
        <v>193</v>
      </c>
      <c r="F140" s="221" t="s">
        <v>194</v>
      </c>
      <c r="G140" s="222" t="s">
        <v>180</v>
      </c>
      <c r="H140" s="223">
        <v>520.8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0.098</v>
      </c>
      <c r="T140" s="230">
        <f>S140*H140</f>
        <v>51.038399999999996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150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150</v>
      </c>
      <c r="BM140" s="231" t="s">
        <v>195</v>
      </c>
    </row>
    <row r="141" spans="1:47" s="2" customFormat="1" ht="12">
      <c r="A141" s="38"/>
      <c r="B141" s="39"/>
      <c r="C141" s="40"/>
      <c r="D141" s="233" t="s">
        <v>137</v>
      </c>
      <c r="E141" s="40"/>
      <c r="F141" s="234" t="s">
        <v>196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83</v>
      </c>
    </row>
    <row r="142" spans="1:51" s="13" customFormat="1" ht="12">
      <c r="A142" s="13"/>
      <c r="B142" s="242"/>
      <c r="C142" s="243"/>
      <c r="D142" s="233" t="s">
        <v>187</v>
      </c>
      <c r="E142" s="244" t="s">
        <v>1</v>
      </c>
      <c r="F142" s="245" t="s">
        <v>188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187</v>
      </c>
      <c r="AU142" s="251" t="s">
        <v>83</v>
      </c>
      <c r="AV142" s="13" t="s">
        <v>81</v>
      </c>
      <c r="AW142" s="13" t="s">
        <v>30</v>
      </c>
      <c r="AX142" s="13" t="s">
        <v>73</v>
      </c>
      <c r="AY142" s="251" t="s">
        <v>129</v>
      </c>
    </row>
    <row r="143" spans="1:51" s="14" customFormat="1" ht="12">
      <c r="A143" s="14"/>
      <c r="B143" s="252"/>
      <c r="C143" s="253"/>
      <c r="D143" s="233" t="s">
        <v>187</v>
      </c>
      <c r="E143" s="254" t="s">
        <v>1</v>
      </c>
      <c r="F143" s="255" t="s">
        <v>189</v>
      </c>
      <c r="G143" s="253"/>
      <c r="H143" s="256">
        <v>520.8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187</v>
      </c>
      <c r="AU143" s="262" t="s">
        <v>83</v>
      </c>
      <c r="AV143" s="14" t="s">
        <v>83</v>
      </c>
      <c r="AW143" s="14" t="s">
        <v>30</v>
      </c>
      <c r="AX143" s="14" t="s">
        <v>81</v>
      </c>
      <c r="AY143" s="262" t="s">
        <v>129</v>
      </c>
    </row>
    <row r="144" spans="1:65" s="2" customFormat="1" ht="33" customHeight="1">
      <c r="A144" s="38"/>
      <c r="B144" s="39"/>
      <c r="C144" s="219" t="s">
        <v>197</v>
      </c>
      <c r="D144" s="219" t="s">
        <v>132</v>
      </c>
      <c r="E144" s="220" t="s">
        <v>198</v>
      </c>
      <c r="F144" s="221" t="s">
        <v>199</v>
      </c>
      <c r="G144" s="222" t="s">
        <v>180</v>
      </c>
      <c r="H144" s="223">
        <v>520.8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38</v>
      </c>
      <c r="O144" s="91"/>
      <c r="P144" s="229">
        <f>O144*H144</f>
        <v>0</v>
      </c>
      <c r="Q144" s="229">
        <v>5E-05</v>
      </c>
      <c r="R144" s="229">
        <f>Q144*H144</f>
        <v>0.02604</v>
      </c>
      <c r="S144" s="229">
        <v>0.115</v>
      </c>
      <c r="T144" s="230">
        <f>S144*H144</f>
        <v>59.891999999999996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150</v>
      </c>
      <c r="AT144" s="231" t="s">
        <v>132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150</v>
      </c>
      <c r="BM144" s="231" t="s">
        <v>200</v>
      </c>
    </row>
    <row r="145" spans="1:47" s="2" customFormat="1" ht="12">
      <c r="A145" s="38"/>
      <c r="B145" s="39"/>
      <c r="C145" s="40"/>
      <c r="D145" s="233" t="s">
        <v>137</v>
      </c>
      <c r="E145" s="40"/>
      <c r="F145" s="234" t="s">
        <v>201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83</v>
      </c>
    </row>
    <row r="146" spans="1:51" s="13" customFormat="1" ht="12">
      <c r="A146" s="13"/>
      <c r="B146" s="242"/>
      <c r="C146" s="243"/>
      <c r="D146" s="233" t="s">
        <v>187</v>
      </c>
      <c r="E146" s="244" t="s">
        <v>1</v>
      </c>
      <c r="F146" s="245" t="s">
        <v>188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187</v>
      </c>
      <c r="AU146" s="251" t="s">
        <v>83</v>
      </c>
      <c r="AV146" s="13" t="s">
        <v>81</v>
      </c>
      <c r="AW146" s="13" t="s">
        <v>30</v>
      </c>
      <c r="AX146" s="13" t="s">
        <v>73</v>
      </c>
      <c r="AY146" s="251" t="s">
        <v>129</v>
      </c>
    </row>
    <row r="147" spans="1:51" s="14" customFormat="1" ht="12">
      <c r="A147" s="14"/>
      <c r="B147" s="252"/>
      <c r="C147" s="253"/>
      <c r="D147" s="233" t="s">
        <v>187</v>
      </c>
      <c r="E147" s="254" t="s">
        <v>1</v>
      </c>
      <c r="F147" s="255" t="s">
        <v>202</v>
      </c>
      <c r="G147" s="253"/>
      <c r="H147" s="256">
        <v>496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2" t="s">
        <v>187</v>
      </c>
      <c r="AU147" s="262" t="s">
        <v>83</v>
      </c>
      <c r="AV147" s="14" t="s">
        <v>83</v>
      </c>
      <c r="AW147" s="14" t="s">
        <v>30</v>
      </c>
      <c r="AX147" s="14" t="s">
        <v>73</v>
      </c>
      <c r="AY147" s="262" t="s">
        <v>129</v>
      </c>
    </row>
    <row r="148" spans="1:51" s="13" customFormat="1" ht="12">
      <c r="A148" s="13"/>
      <c r="B148" s="242"/>
      <c r="C148" s="243"/>
      <c r="D148" s="233" t="s">
        <v>187</v>
      </c>
      <c r="E148" s="244" t="s">
        <v>1</v>
      </c>
      <c r="F148" s="245" t="s">
        <v>188</v>
      </c>
      <c r="G148" s="243"/>
      <c r="H148" s="244" t="s">
        <v>1</v>
      </c>
      <c r="I148" s="246"/>
      <c r="J148" s="243"/>
      <c r="K148" s="243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187</v>
      </c>
      <c r="AU148" s="251" t="s">
        <v>83</v>
      </c>
      <c r="AV148" s="13" t="s">
        <v>81</v>
      </c>
      <c r="AW148" s="13" t="s">
        <v>30</v>
      </c>
      <c r="AX148" s="13" t="s">
        <v>73</v>
      </c>
      <c r="AY148" s="251" t="s">
        <v>129</v>
      </c>
    </row>
    <row r="149" spans="1:51" s="14" customFormat="1" ht="12">
      <c r="A149" s="14"/>
      <c r="B149" s="252"/>
      <c r="C149" s="253"/>
      <c r="D149" s="233" t="s">
        <v>187</v>
      </c>
      <c r="E149" s="254" t="s">
        <v>1</v>
      </c>
      <c r="F149" s="255" t="s">
        <v>189</v>
      </c>
      <c r="G149" s="253"/>
      <c r="H149" s="256">
        <v>520.8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187</v>
      </c>
      <c r="AU149" s="262" t="s">
        <v>83</v>
      </c>
      <c r="AV149" s="14" t="s">
        <v>83</v>
      </c>
      <c r="AW149" s="14" t="s">
        <v>30</v>
      </c>
      <c r="AX149" s="14" t="s">
        <v>81</v>
      </c>
      <c r="AY149" s="262" t="s">
        <v>129</v>
      </c>
    </row>
    <row r="150" spans="1:65" s="2" customFormat="1" ht="16.5" customHeight="1">
      <c r="A150" s="38"/>
      <c r="B150" s="39"/>
      <c r="C150" s="219" t="s">
        <v>203</v>
      </c>
      <c r="D150" s="219" t="s">
        <v>132</v>
      </c>
      <c r="E150" s="220" t="s">
        <v>204</v>
      </c>
      <c r="F150" s="221" t="s">
        <v>205</v>
      </c>
      <c r="G150" s="222" t="s">
        <v>206</v>
      </c>
      <c r="H150" s="223">
        <v>38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0.115</v>
      </c>
      <c r="T150" s="230">
        <f>S150*H150</f>
        <v>4.37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150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150</v>
      </c>
      <c r="BM150" s="231" t="s">
        <v>207</v>
      </c>
    </row>
    <row r="151" spans="1:47" s="2" customFormat="1" ht="12">
      <c r="A151" s="38"/>
      <c r="B151" s="39"/>
      <c r="C151" s="40"/>
      <c r="D151" s="233" t="s">
        <v>137</v>
      </c>
      <c r="E151" s="40"/>
      <c r="F151" s="234" t="s">
        <v>208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83</v>
      </c>
    </row>
    <row r="152" spans="1:65" s="2" customFormat="1" ht="24.15" customHeight="1">
      <c r="A152" s="38"/>
      <c r="B152" s="39"/>
      <c r="C152" s="219" t="s">
        <v>209</v>
      </c>
      <c r="D152" s="219" t="s">
        <v>132</v>
      </c>
      <c r="E152" s="220" t="s">
        <v>210</v>
      </c>
      <c r="F152" s="221" t="s">
        <v>211</v>
      </c>
      <c r="G152" s="222" t="s">
        <v>180</v>
      </c>
      <c r="H152" s="223">
        <v>648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38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150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150</v>
      </c>
      <c r="BM152" s="231" t="s">
        <v>212</v>
      </c>
    </row>
    <row r="153" spans="1:47" s="2" customFormat="1" ht="12">
      <c r="A153" s="38"/>
      <c r="B153" s="39"/>
      <c r="C153" s="40"/>
      <c r="D153" s="233" t="s">
        <v>137</v>
      </c>
      <c r="E153" s="40"/>
      <c r="F153" s="234" t="s">
        <v>213</v>
      </c>
      <c r="G153" s="40"/>
      <c r="H153" s="40"/>
      <c r="I153" s="235"/>
      <c r="J153" s="40"/>
      <c r="K153" s="40"/>
      <c r="L153" s="44"/>
      <c r="M153" s="236"/>
      <c r="N153" s="23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137</v>
      </c>
      <c r="AU153" s="17" t="s">
        <v>83</v>
      </c>
    </row>
    <row r="154" spans="1:65" s="2" customFormat="1" ht="37.8" customHeight="1">
      <c r="A154" s="38"/>
      <c r="B154" s="39"/>
      <c r="C154" s="219" t="s">
        <v>214</v>
      </c>
      <c r="D154" s="219" t="s">
        <v>132</v>
      </c>
      <c r="E154" s="220" t="s">
        <v>215</v>
      </c>
      <c r="F154" s="221" t="s">
        <v>216</v>
      </c>
      <c r="G154" s="222" t="s">
        <v>217</v>
      </c>
      <c r="H154" s="223">
        <v>447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38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150</v>
      </c>
      <c r="AT154" s="231" t="s">
        <v>132</v>
      </c>
      <c r="AU154" s="231" t="s">
        <v>83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150</v>
      </c>
      <c r="BM154" s="231" t="s">
        <v>218</v>
      </c>
    </row>
    <row r="155" spans="1:47" s="2" customFormat="1" ht="12">
      <c r="A155" s="38"/>
      <c r="B155" s="39"/>
      <c r="C155" s="40"/>
      <c r="D155" s="233" t="s">
        <v>137</v>
      </c>
      <c r="E155" s="40"/>
      <c r="F155" s="234" t="s">
        <v>219</v>
      </c>
      <c r="G155" s="40"/>
      <c r="H155" s="40"/>
      <c r="I155" s="235"/>
      <c r="J155" s="40"/>
      <c r="K155" s="40"/>
      <c r="L155" s="44"/>
      <c r="M155" s="236"/>
      <c r="N155" s="23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83</v>
      </c>
    </row>
    <row r="156" spans="1:65" s="2" customFormat="1" ht="37.8" customHeight="1">
      <c r="A156" s="38"/>
      <c r="B156" s="39"/>
      <c r="C156" s="219" t="s">
        <v>220</v>
      </c>
      <c r="D156" s="219" t="s">
        <v>132</v>
      </c>
      <c r="E156" s="220" t="s">
        <v>215</v>
      </c>
      <c r="F156" s="221" t="s">
        <v>216</v>
      </c>
      <c r="G156" s="222" t="s">
        <v>217</v>
      </c>
      <c r="H156" s="223">
        <v>944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38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150</v>
      </c>
      <c r="AT156" s="231" t="s">
        <v>132</v>
      </c>
      <c r="AU156" s="231" t="s">
        <v>83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150</v>
      </c>
      <c r="BM156" s="231" t="s">
        <v>221</v>
      </c>
    </row>
    <row r="157" spans="1:47" s="2" customFormat="1" ht="12">
      <c r="A157" s="38"/>
      <c r="B157" s="39"/>
      <c r="C157" s="40"/>
      <c r="D157" s="233" t="s">
        <v>137</v>
      </c>
      <c r="E157" s="40"/>
      <c r="F157" s="234" t="s">
        <v>219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83</v>
      </c>
    </row>
    <row r="158" spans="1:51" s="13" customFormat="1" ht="12">
      <c r="A158" s="13"/>
      <c r="B158" s="242"/>
      <c r="C158" s="243"/>
      <c r="D158" s="233" t="s">
        <v>187</v>
      </c>
      <c r="E158" s="244" t="s">
        <v>1</v>
      </c>
      <c r="F158" s="245" t="s">
        <v>222</v>
      </c>
      <c r="G158" s="243"/>
      <c r="H158" s="244" t="s">
        <v>1</v>
      </c>
      <c r="I158" s="246"/>
      <c r="J158" s="243"/>
      <c r="K158" s="243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187</v>
      </c>
      <c r="AU158" s="251" t="s">
        <v>83</v>
      </c>
      <c r="AV158" s="13" t="s">
        <v>81</v>
      </c>
      <c r="AW158" s="13" t="s">
        <v>30</v>
      </c>
      <c r="AX158" s="13" t="s">
        <v>73</v>
      </c>
      <c r="AY158" s="251" t="s">
        <v>129</v>
      </c>
    </row>
    <row r="159" spans="1:51" s="14" customFormat="1" ht="12">
      <c r="A159" s="14"/>
      <c r="B159" s="252"/>
      <c r="C159" s="253"/>
      <c r="D159" s="233" t="s">
        <v>187</v>
      </c>
      <c r="E159" s="254" t="s">
        <v>1</v>
      </c>
      <c r="F159" s="255" t="s">
        <v>223</v>
      </c>
      <c r="G159" s="253"/>
      <c r="H159" s="256">
        <v>944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2" t="s">
        <v>187</v>
      </c>
      <c r="AU159" s="262" t="s">
        <v>83</v>
      </c>
      <c r="AV159" s="14" t="s">
        <v>83</v>
      </c>
      <c r="AW159" s="14" t="s">
        <v>30</v>
      </c>
      <c r="AX159" s="14" t="s">
        <v>81</v>
      </c>
      <c r="AY159" s="262" t="s">
        <v>129</v>
      </c>
    </row>
    <row r="160" spans="1:65" s="2" customFormat="1" ht="24.15" customHeight="1">
      <c r="A160" s="38"/>
      <c r="B160" s="39"/>
      <c r="C160" s="219" t="s">
        <v>224</v>
      </c>
      <c r="D160" s="219" t="s">
        <v>132</v>
      </c>
      <c r="E160" s="220" t="s">
        <v>225</v>
      </c>
      <c r="F160" s="221" t="s">
        <v>226</v>
      </c>
      <c r="G160" s="222" t="s">
        <v>217</v>
      </c>
      <c r="H160" s="223">
        <v>84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38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150</v>
      </c>
      <c r="AT160" s="231" t="s">
        <v>132</v>
      </c>
      <c r="AU160" s="231" t="s">
        <v>83</v>
      </c>
      <c r="AY160" s="17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81</v>
      </c>
      <c r="BK160" s="232">
        <f>ROUND(I160*H160,2)</f>
        <v>0</v>
      </c>
      <c r="BL160" s="17" t="s">
        <v>150</v>
      </c>
      <c r="BM160" s="231" t="s">
        <v>227</v>
      </c>
    </row>
    <row r="161" spans="1:47" s="2" customFormat="1" ht="12">
      <c r="A161" s="38"/>
      <c r="B161" s="39"/>
      <c r="C161" s="40"/>
      <c r="D161" s="233" t="s">
        <v>137</v>
      </c>
      <c r="E161" s="40"/>
      <c r="F161" s="234" t="s">
        <v>228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137</v>
      </c>
      <c r="AU161" s="17" t="s">
        <v>83</v>
      </c>
    </row>
    <row r="162" spans="1:65" s="2" customFormat="1" ht="24.15" customHeight="1">
      <c r="A162" s="38"/>
      <c r="B162" s="39"/>
      <c r="C162" s="219" t="s">
        <v>229</v>
      </c>
      <c r="D162" s="219" t="s">
        <v>132</v>
      </c>
      <c r="E162" s="220" t="s">
        <v>230</v>
      </c>
      <c r="F162" s="221" t="s">
        <v>231</v>
      </c>
      <c r="G162" s="222" t="s">
        <v>171</v>
      </c>
      <c r="H162" s="223">
        <v>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38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150</v>
      </c>
      <c r="AT162" s="231" t="s">
        <v>132</v>
      </c>
      <c r="AU162" s="231" t="s">
        <v>83</v>
      </c>
      <c r="AY162" s="17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81</v>
      </c>
      <c r="BK162" s="232">
        <f>ROUND(I162*H162,2)</f>
        <v>0</v>
      </c>
      <c r="BL162" s="17" t="s">
        <v>150</v>
      </c>
      <c r="BM162" s="231" t="s">
        <v>232</v>
      </c>
    </row>
    <row r="163" spans="1:47" s="2" customFormat="1" ht="12">
      <c r="A163" s="38"/>
      <c r="B163" s="39"/>
      <c r="C163" s="40"/>
      <c r="D163" s="233" t="s">
        <v>137</v>
      </c>
      <c r="E163" s="40"/>
      <c r="F163" s="234" t="s">
        <v>233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137</v>
      </c>
      <c r="AU163" s="17" t="s">
        <v>83</v>
      </c>
    </row>
    <row r="164" spans="1:65" s="2" customFormat="1" ht="24.15" customHeight="1">
      <c r="A164" s="38"/>
      <c r="B164" s="39"/>
      <c r="C164" s="219" t="s">
        <v>234</v>
      </c>
      <c r="D164" s="219" t="s">
        <v>132</v>
      </c>
      <c r="E164" s="220" t="s">
        <v>235</v>
      </c>
      <c r="F164" s="221" t="s">
        <v>236</v>
      </c>
      <c r="G164" s="222" t="s">
        <v>171</v>
      </c>
      <c r="H164" s="223">
        <v>2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38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150</v>
      </c>
      <c r="AT164" s="231" t="s">
        <v>132</v>
      </c>
      <c r="AU164" s="231" t="s">
        <v>83</v>
      </c>
      <c r="AY164" s="17" t="s">
        <v>129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150</v>
      </c>
      <c r="BM164" s="231" t="s">
        <v>237</v>
      </c>
    </row>
    <row r="165" spans="1:47" s="2" customFormat="1" ht="12">
      <c r="A165" s="38"/>
      <c r="B165" s="39"/>
      <c r="C165" s="40"/>
      <c r="D165" s="233" t="s">
        <v>137</v>
      </c>
      <c r="E165" s="40"/>
      <c r="F165" s="234" t="s">
        <v>238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137</v>
      </c>
      <c r="AU165" s="17" t="s">
        <v>83</v>
      </c>
    </row>
    <row r="166" spans="1:65" s="2" customFormat="1" ht="24.15" customHeight="1">
      <c r="A166" s="38"/>
      <c r="B166" s="39"/>
      <c r="C166" s="219" t="s">
        <v>239</v>
      </c>
      <c r="D166" s="219" t="s">
        <v>132</v>
      </c>
      <c r="E166" s="220" t="s">
        <v>240</v>
      </c>
      <c r="F166" s="221" t="s">
        <v>241</v>
      </c>
      <c r="G166" s="222" t="s">
        <v>171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38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150</v>
      </c>
      <c r="AT166" s="231" t="s">
        <v>132</v>
      </c>
      <c r="AU166" s="231" t="s">
        <v>83</v>
      </c>
      <c r="AY166" s="17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150</v>
      </c>
      <c r="BM166" s="231" t="s">
        <v>242</v>
      </c>
    </row>
    <row r="167" spans="1:47" s="2" customFormat="1" ht="12">
      <c r="A167" s="38"/>
      <c r="B167" s="39"/>
      <c r="C167" s="40"/>
      <c r="D167" s="233" t="s">
        <v>137</v>
      </c>
      <c r="E167" s="40"/>
      <c r="F167" s="234" t="s">
        <v>243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83</v>
      </c>
    </row>
    <row r="168" spans="1:65" s="2" customFormat="1" ht="33" customHeight="1">
      <c r="A168" s="38"/>
      <c r="B168" s="39"/>
      <c r="C168" s="219" t="s">
        <v>8</v>
      </c>
      <c r="D168" s="219" t="s">
        <v>132</v>
      </c>
      <c r="E168" s="220" t="s">
        <v>244</v>
      </c>
      <c r="F168" s="221" t="s">
        <v>245</v>
      </c>
      <c r="G168" s="222" t="s">
        <v>171</v>
      </c>
      <c r="H168" s="223">
        <v>10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38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150</v>
      </c>
      <c r="AT168" s="231" t="s">
        <v>132</v>
      </c>
      <c r="AU168" s="231" t="s">
        <v>83</v>
      </c>
      <c r="AY168" s="17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150</v>
      </c>
      <c r="BM168" s="231" t="s">
        <v>246</v>
      </c>
    </row>
    <row r="169" spans="1:47" s="2" customFormat="1" ht="12">
      <c r="A169" s="38"/>
      <c r="B169" s="39"/>
      <c r="C169" s="40"/>
      <c r="D169" s="233" t="s">
        <v>137</v>
      </c>
      <c r="E169" s="40"/>
      <c r="F169" s="234" t="s">
        <v>247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137</v>
      </c>
      <c r="AU169" s="17" t="s">
        <v>83</v>
      </c>
    </row>
    <row r="170" spans="1:65" s="2" customFormat="1" ht="33" customHeight="1">
      <c r="A170" s="38"/>
      <c r="B170" s="39"/>
      <c r="C170" s="219" t="s">
        <v>248</v>
      </c>
      <c r="D170" s="219" t="s">
        <v>132</v>
      </c>
      <c r="E170" s="220" t="s">
        <v>249</v>
      </c>
      <c r="F170" s="221" t="s">
        <v>250</v>
      </c>
      <c r="G170" s="222" t="s">
        <v>171</v>
      </c>
      <c r="H170" s="223">
        <v>10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38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150</v>
      </c>
      <c r="AT170" s="231" t="s">
        <v>132</v>
      </c>
      <c r="AU170" s="231" t="s">
        <v>83</v>
      </c>
      <c r="AY170" s="17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150</v>
      </c>
      <c r="BM170" s="231" t="s">
        <v>251</v>
      </c>
    </row>
    <row r="171" spans="1:47" s="2" customFormat="1" ht="12">
      <c r="A171" s="38"/>
      <c r="B171" s="39"/>
      <c r="C171" s="40"/>
      <c r="D171" s="233" t="s">
        <v>137</v>
      </c>
      <c r="E171" s="40"/>
      <c r="F171" s="234" t="s">
        <v>252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137</v>
      </c>
      <c r="AU171" s="17" t="s">
        <v>83</v>
      </c>
    </row>
    <row r="172" spans="1:65" s="2" customFormat="1" ht="24.15" customHeight="1">
      <c r="A172" s="38"/>
      <c r="B172" s="39"/>
      <c r="C172" s="219" t="s">
        <v>253</v>
      </c>
      <c r="D172" s="219" t="s">
        <v>132</v>
      </c>
      <c r="E172" s="220" t="s">
        <v>254</v>
      </c>
      <c r="F172" s="221" t="s">
        <v>255</v>
      </c>
      <c r="G172" s="222" t="s">
        <v>171</v>
      </c>
      <c r="H172" s="223">
        <v>10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38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150</v>
      </c>
      <c r="AT172" s="231" t="s">
        <v>132</v>
      </c>
      <c r="AU172" s="231" t="s">
        <v>83</v>
      </c>
      <c r="AY172" s="17" t="s">
        <v>129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81</v>
      </c>
      <c r="BK172" s="232">
        <f>ROUND(I172*H172,2)</f>
        <v>0</v>
      </c>
      <c r="BL172" s="17" t="s">
        <v>150</v>
      </c>
      <c r="BM172" s="231" t="s">
        <v>256</v>
      </c>
    </row>
    <row r="173" spans="1:47" s="2" customFormat="1" ht="12">
      <c r="A173" s="38"/>
      <c r="B173" s="39"/>
      <c r="C173" s="40"/>
      <c r="D173" s="233" t="s">
        <v>137</v>
      </c>
      <c r="E173" s="40"/>
      <c r="F173" s="234" t="s">
        <v>257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137</v>
      </c>
      <c r="AU173" s="17" t="s">
        <v>83</v>
      </c>
    </row>
    <row r="174" spans="1:65" s="2" customFormat="1" ht="37.8" customHeight="1">
      <c r="A174" s="38"/>
      <c r="B174" s="39"/>
      <c r="C174" s="219" t="s">
        <v>258</v>
      </c>
      <c r="D174" s="219" t="s">
        <v>132</v>
      </c>
      <c r="E174" s="220" t="s">
        <v>259</v>
      </c>
      <c r="F174" s="221" t="s">
        <v>260</v>
      </c>
      <c r="G174" s="222" t="s">
        <v>217</v>
      </c>
      <c r="H174" s="223">
        <v>447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38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150</v>
      </c>
      <c r="AT174" s="231" t="s">
        <v>132</v>
      </c>
      <c r="AU174" s="231" t="s">
        <v>83</v>
      </c>
      <c r="AY174" s="17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81</v>
      </c>
      <c r="BK174" s="232">
        <f>ROUND(I174*H174,2)</f>
        <v>0</v>
      </c>
      <c r="BL174" s="17" t="s">
        <v>150</v>
      </c>
      <c r="BM174" s="231" t="s">
        <v>261</v>
      </c>
    </row>
    <row r="175" spans="1:47" s="2" customFormat="1" ht="12">
      <c r="A175" s="38"/>
      <c r="B175" s="39"/>
      <c r="C175" s="40"/>
      <c r="D175" s="233" t="s">
        <v>137</v>
      </c>
      <c r="E175" s="40"/>
      <c r="F175" s="234" t="s">
        <v>262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137</v>
      </c>
      <c r="AU175" s="17" t="s">
        <v>83</v>
      </c>
    </row>
    <row r="176" spans="1:65" s="2" customFormat="1" ht="37.8" customHeight="1">
      <c r="A176" s="38"/>
      <c r="B176" s="39"/>
      <c r="C176" s="219" t="s">
        <v>263</v>
      </c>
      <c r="D176" s="219" t="s">
        <v>132</v>
      </c>
      <c r="E176" s="220" t="s">
        <v>259</v>
      </c>
      <c r="F176" s="221" t="s">
        <v>260</v>
      </c>
      <c r="G176" s="222" t="s">
        <v>217</v>
      </c>
      <c r="H176" s="223">
        <v>944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38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150</v>
      </c>
      <c r="AT176" s="231" t="s">
        <v>132</v>
      </c>
      <c r="AU176" s="231" t="s">
        <v>83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150</v>
      </c>
      <c r="BM176" s="231" t="s">
        <v>264</v>
      </c>
    </row>
    <row r="177" spans="1:47" s="2" customFormat="1" ht="12">
      <c r="A177" s="38"/>
      <c r="B177" s="39"/>
      <c r="C177" s="40"/>
      <c r="D177" s="233" t="s">
        <v>137</v>
      </c>
      <c r="E177" s="40"/>
      <c r="F177" s="234" t="s">
        <v>262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137</v>
      </c>
      <c r="AU177" s="17" t="s">
        <v>83</v>
      </c>
    </row>
    <row r="178" spans="1:65" s="2" customFormat="1" ht="33" customHeight="1">
      <c r="A178" s="38"/>
      <c r="B178" s="39"/>
      <c r="C178" s="219" t="s">
        <v>265</v>
      </c>
      <c r="D178" s="219" t="s">
        <v>132</v>
      </c>
      <c r="E178" s="220" t="s">
        <v>266</v>
      </c>
      <c r="F178" s="221" t="s">
        <v>267</v>
      </c>
      <c r="G178" s="222" t="s">
        <v>217</v>
      </c>
      <c r="H178" s="223">
        <v>303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38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150</v>
      </c>
      <c r="AT178" s="231" t="s">
        <v>132</v>
      </c>
      <c r="AU178" s="231" t="s">
        <v>83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81</v>
      </c>
      <c r="BK178" s="232">
        <f>ROUND(I178*H178,2)</f>
        <v>0</v>
      </c>
      <c r="BL178" s="17" t="s">
        <v>150</v>
      </c>
      <c r="BM178" s="231" t="s">
        <v>268</v>
      </c>
    </row>
    <row r="179" spans="1:47" s="2" customFormat="1" ht="12">
      <c r="A179" s="38"/>
      <c r="B179" s="39"/>
      <c r="C179" s="40"/>
      <c r="D179" s="233" t="s">
        <v>137</v>
      </c>
      <c r="E179" s="40"/>
      <c r="F179" s="234" t="s">
        <v>269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137</v>
      </c>
      <c r="AU179" s="17" t="s">
        <v>83</v>
      </c>
    </row>
    <row r="180" spans="1:51" s="13" customFormat="1" ht="12">
      <c r="A180" s="13"/>
      <c r="B180" s="242"/>
      <c r="C180" s="243"/>
      <c r="D180" s="233" t="s">
        <v>187</v>
      </c>
      <c r="E180" s="244" t="s">
        <v>1</v>
      </c>
      <c r="F180" s="245" t="s">
        <v>270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187</v>
      </c>
      <c r="AU180" s="251" t="s">
        <v>83</v>
      </c>
      <c r="AV180" s="13" t="s">
        <v>81</v>
      </c>
      <c r="AW180" s="13" t="s">
        <v>30</v>
      </c>
      <c r="AX180" s="13" t="s">
        <v>73</v>
      </c>
      <c r="AY180" s="251" t="s">
        <v>129</v>
      </c>
    </row>
    <row r="181" spans="1:51" s="14" customFormat="1" ht="12">
      <c r="A181" s="14"/>
      <c r="B181" s="252"/>
      <c r="C181" s="253"/>
      <c r="D181" s="233" t="s">
        <v>187</v>
      </c>
      <c r="E181" s="254" t="s">
        <v>1</v>
      </c>
      <c r="F181" s="255" t="s">
        <v>271</v>
      </c>
      <c r="G181" s="253"/>
      <c r="H181" s="256">
        <v>303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187</v>
      </c>
      <c r="AU181" s="262" t="s">
        <v>83</v>
      </c>
      <c r="AV181" s="14" t="s">
        <v>83</v>
      </c>
      <c r="AW181" s="14" t="s">
        <v>30</v>
      </c>
      <c r="AX181" s="14" t="s">
        <v>81</v>
      </c>
      <c r="AY181" s="262" t="s">
        <v>129</v>
      </c>
    </row>
    <row r="182" spans="1:65" s="2" customFormat="1" ht="33" customHeight="1">
      <c r="A182" s="38"/>
      <c r="B182" s="39"/>
      <c r="C182" s="219" t="s">
        <v>7</v>
      </c>
      <c r="D182" s="219" t="s">
        <v>132</v>
      </c>
      <c r="E182" s="220" t="s">
        <v>266</v>
      </c>
      <c r="F182" s="221" t="s">
        <v>267</v>
      </c>
      <c r="G182" s="222" t="s">
        <v>217</v>
      </c>
      <c r="H182" s="223">
        <v>144.5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38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150</v>
      </c>
      <c r="AT182" s="231" t="s">
        <v>132</v>
      </c>
      <c r="AU182" s="231" t="s">
        <v>83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150</v>
      </c>
      <c r="BM182" s="231" t="s">
        <v>272</v>
      </c>
    </row>
    <row r="183" spans="1:47" s="2" customFormat="1" ht="12">
      <c r="A183" s="38"/>
      <c r="B183" s="39"/>
      <c r="C183" s="40"/>
      <c r="D183" s="233" t="s">
        <v>137</v>
      </c>
      <c r="E183" s="40"/>
      <c r="F183" s="234" t="s">
        <v>269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137</v>
      </c>
      <c r="AU183" s="17" t="s">
        <v>83</v>
      </c>
    </row>
    <row r="184" spans="1:51" s="13" customFormat="1" ht="12">
      <c r="A184" s="13"/>
      <c r="B184" s="242"/>
      <c r="C184" s="243"/>
      <c r="D184" s="233" t="s">
        <v>187</v>
      </c>
      <c r="E184" s="244" t="s">
        <v>1</v>
      </c>
      <c r="F184" s="245" t="s">
        <v>273</v>
      </c>
      <c r="G184" s="243"/>
      <c r="H184" s="244" t="s">
        <v>1</v>
      </c>
      <c r="I184" s="246"/>
      <c r="J184" s="243"/>
      <c r="K184" s="243"/>
      <c r="L184" s="247"/>
      <c r="M184" s="248"/>
      <c r="N184" s="249"/>
      <c r="O184" s="249"/>
      <c r="P184" s="249"/>
      <c r="Q184" s="249"/>
      <c r="R184" s="249"/>
      <c r="S184" s="249"/>
      <c r="T184" s="25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1" t="s">
        <v>187</v>
      </c>
      <c r="AU184" s="251" t="s">
        <v>83</v>
      </c>
      <c r="AV184" s="13" t="s">
        <v>81</v>
      </c>
      <c r="AW184" s="13" t="s">
        <v>30</v>
      </c>
      <c r="AX184" s="13" t="s">
        <v>73</v>
      </c>
      <c r="AY184" s="251" t="s">
        <v>129</v>
      </c>
    </row>
    <row r="185" spans="1:51" s="14" customFormat="1" ht="12">
      <c r="A185" s="14"/>
      <c r="B185" s="252"/>
      <c r="C185" s="253"/>
      <c r="D185" s="233" t="s">
        <v>187</v>
      </c>
      <c r="E185" s="254" t="s">
        <v>1</v>
      </c>
      <c r="F185" s="255" t="s">
        <v>274</v>
      </c>
      <c r="G185" s="253"/>
      <c r="H185" s="256">
        <v>144.5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2" t="s">
        <v>187</v>
      </c>
      <c r="AU185" s="262" t="s">
        <v>83</v>
      </c>
      <c r="AV185" s="14" t="s">
        <v>83</v>
      </c>
      <c r="AW185" s="14" t="s">
        <v>30</v>
      </c>
      <c r="AX185" s="14" t="s">
        <v>81</v>
      </c>
      <c r="AY185" s="262" t="s">
        <v>129</v>
      </c>
    </row>
    <row r="186" spans="1:65" s="2" customFormat="1" ht="24.15" customHeight="1">
      <c r="A186" s="38"/>
      <c r="B186" s="39"/>
      <c r="C186" s="219" t="s">
        <v>275</v>
      </c>
      <c r="D186" s="219" t="s">
        <v>132</v>
      </c>
      <c r="E186" s="220" t="s">
        <v>276</v>
      </c>
      <c r="F186" s="221" t="s">
        <v>277</v>
      </c>
      <c r="G186" s="222" t="s">
        <v>217</v>
      </c>
      <c r="H186" s="223">
        <v>6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38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150</v>
      </c>
      <c r="AT186" s="231" t="s">
        <v>132</v>
      </c>
      <c r="AU186" s="231" t="s">
        <v>83</v>
      </c>
      <c r="AY186" s="17" t="s">
        <v>129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81</v>
      </c>
      <c r="BK186" s="232">
        <f>ROUND(I186*H186,2)</f>
        <v>0</v>
      </c>
      <c r="BL186" s="17" t="s">
        <v>150</v>
      </c>
      <c r="BM186" s="231" t="s">
        <v>278</v>
      </c>
    </row>
    <row r="187" spans="1:47" s="2" customFormat="1" ht="12">
      <c r="A187" s="38"/>
      <c r="B187" s="39"/>
      <c r="C187" s="40"/>
      <c r="D187" s="233" t="s">
        <v>137</v>
      </c>
      <c r="E187" s="40"/>
      <c r="F187" s="234" t="s">
        <v>279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137</v>
      </c>
      <c r="AU187" s="17" t="s">
        <v>83</v>
      </c>
    </row>
    <row r="188" spans="1:65" s="2" customFormat="1" ht="16.5" customHeight="1">
      <c r="A188" s="38"/>
      <c r="B188" s="39"/>
      <c r="C188" s="274" t="s">
        <v>280</v>
      </c>
      <c r="D188" s="274" t="s">
        <v>281</v>
      </c>
      <c r="E188" s="275" t="s">
        <v>282</v>
      </c>
      <c r="F188" s="276" t="s">
        <v>283</v>
      </c>
      <c r="G188" s="277" t="s">
        <v>284</v>
      </c>
      <c r="H188" s="278">
        <v>12</v>
      </c>
      <c r="I188" s="279"/>
      <c r="J188" s="280">
        <f>ROUND(I188*H188,2)</f>
        <v>0</v>
      </c>
      <c r="K188" s="281"/>
      <c r="L188" s="282"/>
      <c r="M188" s="283" t="s">
        <v>1</v>
      </c>
      <c r="N188" s="284" t="s">
        <v>38</v>
      </c>
      <c r="O188" s="91"/>
      <c r="P188" s="229">
        <f>O188*H188</f>
        <v>0</v>
      </c>
      <c r="Q188" s="229">
        <v>1</v>
      </c>
      <c r="R188" s="229">
        <f>Q188*H188</f>
        <v>12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209</v>
      </c>
      <c r="AT188" s="231" t="s">
        <v>281</v>
      </c>
      <c r="AU188" s="231" t="s">
        <v>83</v>
      </c>
      <c r="AY188" s="17" t="s">
        <v>129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81</v>
      </c>
      <c r="BK188" s="232">
        <f>ROUND(I188*H188,2)</f>
        <v>0</v>
      </c>
      <c r="BL188" s="17" t="s">
        <v>150</v>
      </c>
      <c r="BM188" s="231" t="s">
        <v>285</v>
      </c>
    </row>
    <row r="189" spans="1:47" s="2" customFormat="1" ht="12">
      <c r="A189" s="38"/>
      <c r="B189" s="39"/>
      <c r="C189" s="40"/>
      <c r="D189" s="233" t="s">
        <v>137</v>
      </c>
      <c r="E189" s="40"/>
      <c r="F189" s="234" t="s">
        <v>283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137</v>
      </c>
      <c r="AU189" s="17" t="s">
        <v>83</v>
      </c>
    </row>
    <row r="190" spans="1:51" s="14" customFormat="1" ht="12">
      <c r="A190" s="14"/>
      <c r="B190" s="252"/>
      <c r="C190" s="253"/>
      <c r="D190" s="233" t="s">
        <v>187</v>
      </c>
      <c r="E190" s="253"/>
      <c r="F190" s="255" t="s">
        <v>286</v>
      </c>
      <c r="G190" s="253"/>
      <c r="H190" s="256">
        <v>12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187</v>
      </c>
      <c r="AU190" s="262" t="s">
        <v>83</v>
      </c>
      <c r="AV190" s="14" t="s">
        <v>83</v>
      </c>
      <c r="AW190" s="14" t="s">
        <v>4</v>
      </c>
      <c r="AX190" s="14" t="s">
        <v>81</v>
      </c>
      <c r="AY190" s="262" t="s">
        <v>129</v>
      </c>
    </row>
    <row r="191" spans="1:65" s="2" customFormat="1" ht="24.15" customHeight="1">
      <c r="A191" s="38"/>
      <c r="B191" s="39"/>
      <c r="C191" s="219" t="s">
        <v>287</v>
      </c>
      <c r="D191" s="219" t="s">
        <v>132</v>
      </c>
      <c r="E191" s="220" t="s">
        <v>288</v>
      </c>
      <c r="F191" s="221" t="s">
        <v>289</v>
      </c>
      <c r="G191" s="222" t="s">
        <v>180</v>
      </c>
      <c r="H191" s="223">
        <v>605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38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150</v>
      </c>
      <c r="AT191" s="231" t="s">
        <v>132</v>
      </c>
      <c r="AU191" s="231" t="s">
        <v>83</v>
      </c>
      <c r="AY191" s="17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81</v>
      </c>
      <c r="BK191" s="232">
        <f>ROUND(I191*H191,2)</f>
        <v>0</v>
      </c>
      <c r="BL191" s="17" t="s">
        <v>150</v>
      </c>
      <c r="BM191" s="231" t="s">
        <v>290</v>
      </c>
    </row>
    <row r="192" spans="1:47" s="2" customFormat="1" ht="12">
      <c r="A192" s="38"/>
      <c r="B192" s="39"/>
      <c r="C192" s="40"/>
      <c r="D192" s="233" t="s">
        <v>137</v>
      </c>
      <c r="E192" s="40"/>
      <c r="F192" s="234" t="s">
        <v>291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137</v>
      </c>
      <c r="AU192" s="17" t="s">
        <v>83</v>
      </c>
    </row>
    <row r="193" spans="1:51" s="13" customFormat="1" ht="12">
      <c r="A193" s="13"/>
      <c r="B193" s="242"/>
      <c r="C193" s="243"/>
      <c r="D193" s="233" t="s">
        <v>187</v>
      </c>
      <c r="E193" s="244" t="s">
        <v>1</v>
      </c>
      <c r="F193" s="245" t="s">
        <v>292</v>
      </c>
      <c r="G193" s="243"/>
      <c r="H193" s="244" t="s">
        <v>1</v>
      </c>
      <c r="I193" s="246"/>
      <c r="J193" s="243"/>
      <c r="K193" s="243"/>
      <c r="L193" s="247"/>
      <c r="M193" s="248"/>
      <c r="N193" s="249"/>
      <c r="O193" s="249"/>
      <c r="P193" s="249"/>
      <c r="Q193" s="249"/>
      <c r="R193" s="249"/>
      <c r="S193" s="249"/>
      <c r="T193" s="25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1" t="s">
        <v>187</v>
      </c>
      <c r="AU193" s="251" t="s">
        <v>83</v>
      </c>
      <c r="AV193" s="13" t="s">
        <v>81</v>
      </c>
      <c r="AW193" s="13" t="s">
        <v>30</v>
      </c>
      <c r="AX193" s="13" t="s">
        <v>73</v>
      </c>
      <c r="AY193" s="251" t="s">
        <v>129</v>
      </c>
    </row>
    <row r="194" spans="1:51" s="14" customFormat="1" ht="12">
      <c r="A194" s="14"/>
      <c r="B194" s="252"/>
      <c r="C194" s="253"/>
      <c r="D194" s="233" t="s">
        <v>187</v>
      </c>
      <c r="E194" s="254" t="s">
        <v>1</v>
      </c>
      <c r="F194" s="255" t="s">
        <v>293</v>
      </c>
      <c r="G194" s="253"/>
      <c r="H194" s="256">
        <v>605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2" t="s">
        <v>187</v>
      </c>
      <c r="AU194" s="262" t="s">
        <v>83</v>
      </c>
      <c r="AV194" s="14" t="s">
        <v>83</v>
      </c>
      <c r="AW194" s="14" t="s">
        <v>30</v>
      </c>
      <c r="AX194" s="14" t="s">
        <v>81</v>
      </c>
      <c r="AY194" s="262" t="s">
        <v>129</v>
      </c>
    </row>
    <row r="195" spans="1:65" s="2" customFormat="1" ht="24.15" customHeight="1">
      <c r="A195" s="38"/>
      <c r="B195" s="39"/>
      <c r="C195" s="219" t="s">
        <v>294</v>
      </c>
      <c r="D195" s="219" t="s">
        <v>132</v>
      </c>
      <c r="E195" s="220" t="s">
        <v>288</v>
      </c>
      <c r="F195" s="221" t="s">
        <v>289</v>
      </c>
      <c r="G195" s="222" t="s">
        <v>180</v>
      </c>
      <c r="H195" s="223">
        <v>289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38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150</v>
      </c>
      <c r="AT195" s="231" t="s">
        <v>132</v>
      </c>
      <c r="AU195" s="231" t="s">
        <v>83</v>
      </c>
      <c r="AY195" s="17" t="s">
        <v>129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81</v>
      </c>
      <c r="BK195" s="232">
        <f>ROUND(I195*H195,2)</f>
        <v>0</v>
      </c>
      <c r="BL195" s="17" t="s">
        <v>150</v>
      </c>
      <c r="BM195" s="231" t="s">
        <v>295</v>
      </c>
    </row>
    <row r="196" spans="1:47" s="2" customFormat="1" ht="12">
      <c r="A196" s="38"/>
      <c r="B196" s="39"/>
      <c r="C196" s="40"/>
      <c r="D196" s="233" t="s">
        <v>137</v>
      </c>
      <c r="E196" s="40"/>
      <c r="F196" s="234" t="s">
        <v>291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137</v>
      </c>
      <c r="AU196" s="17" t="s">
        <v>83</v>
      </c>
    </row>
    <row r="197" spans="1:51" s="13" customFormat="1" ht="12">
      <c r="A197" s="13"/>
      <c r="B197" s="242"/>
      <c r="C197" s="243"/>
      <c r="D197" s="233" t="s">
        <v>187</v>
      </c>
      <c r="E197" s="244" t="s">
        <v>1</v>
      </c>
      <c r="F197" s="245" t="s">
        <v>296</v>
      </c>
      <c r="G197" s="243"/>
      <c r="H197" s="244" t="s">
        <v>1</v>
      </c>
      <c r="I197" s="246"/>
      <c r="J197" s="243"/>
      <c r="K197" s="243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187</v>
      </c>
      <c r="AU197" s="251" t="s">
        <v>83</v>
      </c>
      <c r="AV197" s="13" t="s">
        <v>81</v>
      </c>
      <c r="AW197" s="13" t="s">
        <v>30</v>
      </c>
      <c r="AX197" s="13" t="s">
        <v>73</v>
      </c>
      <c r="AY197" s="251" t="s">
        <v>129</v>
      </c>
    </row>
    <row r="198" spans="1:51" s="14" customFormat="1" ht="12">
      <c r="A198" s="14"/>
      <c r="B198" s="252"/>
      <c r="C198" s="253"/>
      <c r="D198" s="233" t="s">
        <v>187</v>
      </c>
      <c r="E198" s="254" t="s">
        <v>1</v>
      </c>
      <c r="F198" s="255" t="s">
        <v>297</v>
      </c>
      <c r="G198" s="253"/>
      <c r="H198" s="256">
        <v>289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187</v>
      </c>
      <c r="AU198" s="262" t="s">
        <v>83</v>
      </c>
      <c r="AV198" s="14" t="s">
        <v>83</v>
      </c>
      <c r="AW198" s="14" t="s">
        <v>30</v>
      </c>
      <c r="AX198" s="14" t="s">
        <v>81</v>
      </c>
      <c r="AY198" s="262" t="s">
        <v>129</v>
      </c>
    </row>
    <row r="199" spans="1:65" s="2" customFormat="1" ht="33" customHeight="1">
      <c r="A199" s="38"/>
      <c r="B199" s="39"/>
      <c r="C199" s="219" t="s">
        <v>298</v>
      </c>
      <c r="D199" s="219" t="s">
        <v>132</v>
      </c>
      <c r="E199" s="220" t="s">
        <v>299</v>
      </c>
      <c r="F199" s="221" t="s">
        <v>300</v>
      </c>
      <c r="G199" s="222" t="s">
        <v>180</v>
      </c>
      <c r="H199" s="223">
        <v>122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38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150</v>
      </c>
      <c r="AT199" s="231" t="s">
        <v>132</v>
      </c>
      <c r="AU199" s="231" t="s">
        <v>83</v>
      </c>
      <c r="AY199" s="17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81</v>
      </c>
      <c r="BK199" s="232">
        <f>ROUND(I199*H199,2)</f>
        <v>0</v>
      </c>
      <c r="BL199" s="17" t="s">
        <v>150</v>
      </c>
      <c r="BM199" s="231" t="s">
        <v>301</v>
      </c>
    </row>
    <row r="200" spans="1:47" s="2" customFormat="1" ht="12">
      <c r="A200" s="38"/>
      <c r="B200" s="39"/>
      <c r="C200" s="40"/>
      <c r="D200" s="233" t="s">
        <v>137</v>
      </c>
      <c r="E200" s="40"/>
      <c r="F200" s="234" t="s">
        <v>302</v>
      </c>
      <c r="G200" s="40"/>
      <c r="H200" s="40"/>
      <c r="I200" s="235"/>
      <c r="J200" s="40"/>
      <c r="K200" s="40"/>
      <c r="L200" s="44"/>
      <c r="M200" s="236"/>
      <c r="N200" s="237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137</v>
      </c>
      <c r="AU200" s="17" t="s">
        <v>83</v>
      </c>
    </row>
    <row r="201" spans="1:65" s="2" customFormat="1" ht="24.15" customHeight="1">
      <c r="A201" s="38"/>
      <c r="B201" s="39"/>
      <c r="C201" s="219" t="s">
        <v>303</v>
      </c>
      <c r="D201" s="219" t="s">
        <v>132</v>
      </c>
      <c r="E201" s="220" t="s">
        <v>304</v>
      </c>
      <c r="F201" s="221" t="s">
        <v>305</v>
      </c>
      <c r="G201" s="222" t="s">
        <v>180</v>
      </c>
      <c r="H201" s="223">
        <v>122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38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150</v>
      </c>
      <c r="AT201" s="231" t="s">
        <v>132</v>
      </c>
      <c r="AU201" s="231" t="s">
        <v>83</v>
      </c>
      <c r="AY201" s="17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81</v>
      </c>
      <c r="BK201" s="232">
        <f>ROUND(I201*H201,2)</f>
        <v>0</v>
      </c>
      <c r="BL201" s="17" t="s">
        <v>150</v>
      </c>
      <c r="BM201" s="231" t="s">
        <v>306</v>
      </c>
    </row>
    <row r="202" spans="1:47" s="2" customFormat="1" ht="12">
      <c r="A202" s="38"/>
      <c r="B202" s="39"/>
      <c r="C202" s="40"/>
      <c r="D202" s="233" t="s">
        <v>137</v>
      </c>
      <c r="E202" s="40"/>
      <c r="F202" s="234" t="s">
        <v>307</v>
      </c>
      <c r="G202" s="40"/>
      <c r="H202" s="40"/>
      <c r="I202" s="235"/>
      <c r="J202" s="40"/>
      <c r="K202" s="40"/>
      <c r="L202" s="44"/>
      <c r="M202" s="236"/>
      <c r="N202" s="237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137</v>
      </c>
      <c r="AU202" s="17" t="s">
        <v>83</v>
      </c>
    </row>
    <row r="203" spans="1:65" s="2" customFormat="1" ht="16.5" customHeight="1">
      <c r="A203" s="38"/>
      <c r="B203" s="39"/>
      <c r="C203" s="274" t="s">
        <v>308</v>
      </c>
      <c r="D203" s="274" t="s">
        <v>281</v>
      </c>
      <c r="E203" s="275" t="s">
        <v>309</v>
      </c>
      <c r="F203" s="276" t="s">
        <v>310</v>
      </c>
      <c r="G203" s="277" t="s">
        <v>311</v>
      </c>
      <c r="H203" s="278">
        <v>2.44</v>
      </c>
      <c r="I203" s="279"/>
      <c r="J203" s="280">
        <f>ROUND(I203*H203,2)</f>
        <v>0</v>
      </c>
      <c r="K203" s="281"/>
      <c r="L203" s="282"/>
      <c r="M203" s="283" t="s">
        <v>1</v>
      </c>
      <c r="N203" s="284" t="s">
        <v>38</v>
      </c>
      <c r="O203" s="91"/>
      <c r="P203" s="229">
        <f>O203*H203</f>
        <v>0</v>
      </c>
      <c r="Q203" s="229">
        <v>0.001</v>
      </c>
      <c r="R203" s="229">
        <f>Q203*H203</f>
        <v>0.00244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209</v>
      </c>
      <c r="AT203" s="231" t="s">
        <v>281</v>
      </c>
      <c r="AU203" s="231" t="s">
        <v>83</v>
      </c>
      <c r="AY203" s="17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81</v>
      </c>
      <c r="BK203" s="232">
        <f>ROUND(I203*H203,2)</f>
        <v>0</v>
      </c>
      <c r="BL203" s="17" t="s">
        <v>150</v>
      </c>
      <c r="BM203" s="231" t="s">
        <v>312</v>
      </c>
    </row>
    <row r="204" spans="1:47" s="2" customFormat="1" ht="12">
      <c r="A204" s="38"/>
      <c r="B204" s="39"/>
      <c r="C204" s="40"/>
      <c r="D204" s="233" t="s">
        <v>137</v>
      </c>
      <c r="E204" s="40"/>
      <c r="F204" s="234" t="s">
        <v>310</v>
      </c>
      <c r="G204" s="40"/>
      <c r="H204" s="40"/>
      <c r="I204" s="235"/>
      <c r="J204" s="40"/>
      <c r="K204" s="40"/>
      <c r="L204" s="44"/>
      <c r="M204" s="236"/>
      <c r="N204" s="23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83</v>
      </c>
    </row>
    <row r="205" spans="1:51" s="14" customFormat="1" ht="12">
      <c r="A205" s="14"/>
      <c r="B205" s="252"/>
      <c r="C205" s="253"/>
      <c r="D205" s="233" t="s">
        <v>187</v>
      </c>
      <c r="E205" s="253"/>
      <c r="F205" s="255" t="s">
        <v>313</v>
      </c>
      <c r="G205" s="253"/>
      <c r="H205" s="256">
        <v>2.44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2" t="s">
        <v>187</v>
      </c>
      <c r="AU205" s="262" t="s">
        <v>83</v>
      </c>
      <c r="AV205" s="14" t="s">
        <v>83</v>
      </c>
      <c r="AW205" s="14" t="s">
        <v>4</v>
      </c>
      <c r="AX205" s="14" t="s">
        <v>81</v>
      </c>
      <c r="AY205" s="262" t="s">
        <v>129</v>
      </c>
    </row>
    <row r="206" spans="1:63" s="12" customFormat="1" ht="22.8" customHeight="1">
      <c r="A206" s="12"/>
      <c r="B206" s="203"/>
      <c r="C206" s="204"/>
      <c r="D206" s="205" t="s">
        <v>72</v>
      </c>
      <c r="E206" s="217" t="s">
        <v>83</v>
      </c>
      <c r="F206" s="217" t="s">
        <v>314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SUM(P207:P209)</f>
        <v>0</v>
      </c>
      <c r="Q206" s="211"/>
      <c r="R206" s="212">
        <f>SUM(R207:R209)</f>
        <v>52.539269999999995</v>
      </c>
      <c r="S206" s="211"/>
      <c r="T206" s="213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81</v>
      </c>
      <c r="AT206" s="215" t="s">
        <v>72</v>
      </c>
      <c r="AU206" s="215" t="s">
        <v>81</v>
      </c>
      <c r="AY206" s="214" t="s">
        <v>129</v>
      </c>
      <c r="BK206" s="216">
        <f>SUM(BK207:BK209)</f>
        <v>0</v>
      </c>
    </row>
    <row r="207" spans="1:65" s="2" customFormat="1" ht="24.15" customHeight="1">
      <c r="A207" s="38"/>
      <c r="B207" s="39"/>
      <c r="C207" s="219" t="s">
        <v>315</v>
      </c>
      <c r="D207" s="219" t="s">
        <v>132</v>
      </c>
      <c r="E207" s="220" t="s">
        <v>316</v>
      </c>
      <c r="F207" s="221" t="s">
        <v>317</v>
      </c>
      <c r="G207" s="222" t="s">
        <v>217</v>
      </c>
      <c r="H207" s="223">
        <v>21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38</v>
      </c>
      <c r="O207" s="91"/>
      <c r="P207" s="229">
        <f>O207*H207</f>
        <v>0</v>
      </c>
      <c r="Q207" s="229">
        <v>2.50187</v>
      </c>
      <c r="R207" s="229">
        <f>Q207*H207</f>
        <v>52.539269999999995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150</v>
      </c>
      <c r="AT207" s="231" t="s">
        <v>132</v>
      </c>
      <c r="AU207" s="231" t="s">
        <v>83</v>
      </c>
      <c r="AY207" s="17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81</v>
      </c>
      <c r="BK207" s="232">
        <f>ROUND(I207*H207,2)</f>
        <v>0</v>
      </c>
      <c r="BL207" s="17" t="s">
        <v>150</v>
      </c>
      <c r="BM207" s="231" t="s">
        <v>318</v>
      </c>
    </row>
    <row r="208" spans="1:47" s="2" customFormat="1" ht="12">
      <c r="A208" s="38"/>
      <c r="B208" s="39"/>
      <c r="C208" s="40"/>
      <c r="D208" s="233" t="s">
        <v>137</v>
      </c>
      <c r="E208" s="40"/>
      <c r="F208" s="234" t="s">
        <v>319</v>
      </c>
      <c r="G208" s="40"/>
      <c r="H208" s="40"/>
      <c r="I208" s="235"/>
      <c r="J208" s="40"/>
      <c r="K208" s="40"/>
      <c r="L208" s="44"/>
      <c r="M208" s="236"/>
      <c r="N208" s="237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137</v>
      </c>
      <c r="AU208" s="17" t="s">
        <v>83</v>
      </c>
    </row>
    <row r="209" spans="1:47" s="2" customFormat="1" ht="12">
      <c r="A209" s="38"/>
      <c r="B209" s="39"/>
      <c r="C209" s="40"/>
      <c r="D209" s="233" t="s">
        <v>320</v>
      </c>
      <c r="E209" s="40"/>
      <c r="F209" s="285" t="s">
        <v>321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320</v>
      </c>
      <c r="AU209" s="17" t="s">
        <v>83</v>
      </c>
    </row>
    <row r="210" spans="1:63" s="12" customFormat="1" ht="22.8" customHeight="1">
      <c r="A210" s="12"/>
      <c r="B210" s="203"/>
      <c r="C210" s="204"/>
      <c r="D210" s="205" t="s">
        <v>72</v>
      </c>
      <c r="E210" s="217" t="s">
        <v>145</v>
      </c>
      <c r="F210" s="217" t="s">
        <v>322</v>
      </c>
      <c r="G210" s="204"/>
      <c r="H210" s="204"/>
      <c r="I210" s="207"/>
      <c r="J210" s="218">
        <f>BK210</f>
        <v>0</v>
      </c>
      <c r="K210" s="204"/>
      <c r="L210" s="209"/>
      <c r="M210" s="210"/>
      <c r="N210" s="211"/>
      <c r="O210" s="211"/>
      <c r="P210" s="212">
        <f>SUM(P211:P212)</f>
        <v>0</v>
      </c>
      <c r="Q210" s="211"/>
      <c r="R210" s="212">
        <f>SUM(R211:R212)</f>
        <v>35.0175</v>
      </c>
      <c r="S210" s="211"/>
      <c r="T210" s="213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81</v>
      </c>
      <c r="AT210" s="215" t="s">
        <v>72</v>
      </c>
      <c r="AU210" s="215" t="s">
        <v>81</v>
      </c>
      <c r="AY210" s="214" t="s">
        <v>129</v>
      </c>
      <c r="BK210" s="216">
        <f>SUM(BK211:BK212)</f>
        <v>0</v>
      </c>
    </row>
    <row r="211" spans="1:65" s="2" customFormat="1" ht="24.15" customHeight="1">
      <c r="A211" s="38"/>
      <c r="B211" s="39"/>
      <c r="C211" s="219" t="s">
        <v>323</v>
      </c>
      <c r="D211" s="219" t="s">
        <v>132</v>
      </c>
      <c r="E211" s="220" t="s">
        <v>324</v>
      </c>
      <c r="F211" s="221" t="s">
        <v>325</v>
      </c>
      <c r="G211" s="222" t="s">
        <v>180</v>
      </c>
      <c r="H211" s="223">
        <v>150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38</v>
      </c>
      <c r="O211" s="91"/>
      <c r="P211" s="229">
        <f>O211*H211</f>
        <v>0</v>
      </c>
      <c r="Q211" s="229">
        <v>0.23345</v>
      </c>
      <c r="R211" s="229">
        <f>Q211*H211</f>
        <v>35.0175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150</v>
      </c>
      <c r="AT211" s="231" t="s">
        <v>132</v>
      </c>
      <c r="AU211" s="231" t="s">
        <v>83</v>
      </c>
      <c r="AY211" s="17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81</v>
      </c>
      <c r="BK211" s="232">
        <f>ROUND(I211*H211,2)</f>
        <v>0</v>
      </c>
      <c r="BL211" s="17" t="s">
        <v>150</v>
      </c>
      <c r="BM211" s="231" t="s">
        <v>326</v>
      </c>
    </row>
    <row r="212" spans="1:47" s="2" customFormat="1" ht="12">
      <c r="A212" s="38"/>
      <c r="B212" s="39"/>
      <c r="C212" s="40"/>
      <c r="D212" s="233" t="s">
        <v>137</v>
      </c>
      <c r="E212" s="40"/>
      <c r="F212" s="234" t="s">
        <v>327</v>
      </c>
      <c r="G212" s="40"/>
      <c r="H212" s="40"/>
      <c r="I212" s="235"/>
      <c r="J212" s="40"/>
      <c r="K212" s="40"/>
      <c r="L212" s="44"/>
      <c r="M212" s="236"/>
      <c r="N212" s="237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137</v>
      </c>
      <c r="AU212" s="17" t="s">
        <v>83</v>
      </c>
    </row>
    <row r="213" spans="1:63" s="12" customFormat="1" ht="22.8" customHeight="1">
      <c r="A213" s="12"/>
      <c r="B213" s="203"/>
      <c r="C213" s="204"/>
      <c r="D213" s="205" t="s">
        <v>72</v>
      </c>
      <c r="E213" s="217" t="s">
        <v>128</v>
      </c>
      <c r="F213" s="217" t="s">
        <v>328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SUM(P214:P256)</f>
        <v>0</v>
      </c>
      <c r="Q213" s="211"/>
      <c r="R213" s="212">
        <f>SUM(R214:R256)</f>
        <v>105.57081500000001</v>
      </c>
      <c r="S213" s="211"/>
      <c r="T213" s="213">
        <f>SUM(T214:T256)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81</v>
      </c>
      <c r="AT213" s="215" t="s">
        <v>72</v>
      </c>
      <c r="AU213" s="215" t="s">
        <v>81</v>
      </c>
      <c r="AY213" s="214" t="s">
        <v>129</v>
      </c>
      <c r="BK213" s="216">
        <f>SUM(BK214:BK256)</f>
        <v>0</v>
      </c>
    </row>
    <row r="214" spans="1:65" s="2" customFormat="1" ht="24.15" customHeight="1">
      <c r="A214" s="38"/>
      <c r="B214" s="39"/>
      <c r="C214" s="219" t="s">
        <v>329</v>
      </c>
      <c r="D214" s="219" t="s">
        <v>132</v>
      </c>
      <c r="E214" s="220" t="s">
        <v>330</v>
      </c>
      <c r="F214" s="221" t="s">
        <v>331</v>
      </c>
      <c r="G214" s="222" t="s">
        <v>180</v>
      </c>
      <c r="H214" s="223">
        <v>289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38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150</v>
      </c>
      <c r="AT214" s="231" t="s">
        <v>132</v>
      </c>
      <c r="AU214" s="231" t="s">
        <v>83</v>
      </c>
      <c r="AY214" s="17" t="s">
        <v>129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150</v>
      </c>
      <c r="BM214" s="231" t="s">
        <v>332</v>
      </c>
    </row>
    <row r="215" spans="1:47" s="2" customFormat="1" ht="12">
      <c r="A215" s="38"/>
      <c r="B215" s="39"/>
      <c r="C215" s="40"/>
      <c r="D215" s="233" t="s">
        <v>137</v>
      </c>
      <c r="E215" s="40"/>
      <c r="F215" s="234" t="s">
        <v>333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137</v>
      </c>
      <c r="AU215" s="17" t="s">
        <v>83</v>
      </c>
    </row>
    <row r="216" spans="1:51" s="13" customFormat="1" ht="12">
      <c r="A216" s="13"/>
      <c r="B216" s="242"/>
      <c r="C216" s="243"/>
      <c r="D216" s="233" t="s">
        <v>187</v>
      </c>
      <c r="E216" s="244" t="s">
        <v>1</v>
      </c>
      <c r="F216" s="245" t="s">
        <v>296</v>
      </c>
      <c r="G216" s="243"/>
      <c r="H216" s="244" t="s">
        <v>1</v>
      </c>
      <c r="I216" s="246"/>
      <c r="J216" s="243"/>
      <c r="K216" s="243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187</v>
      </c>
      <c r="AU216" s="251" t="s">
        <v>83</v>
      </c>
      <c r="AV216" s="13" t="s">
        <v>81</v>
      </c>
      <c r="AW216" s="13" t="s">
        <v>30</v>
      </c>
      <c r="AX216" s="13" t="s">
        <v>73</v>
      </c>
      <c r="AY216" s="251" t="s">
        <v>129</v>
      </c>
    </row>
    <row r="217" spans="1:51" s="14" customFormat="1" ht="12">
      <c r="A217" s="14"/>
      <c r="B217" s="252"/>
      <c r="C217" s="253"/>
      <c r="D217" s="233" t="s">
        <v>187</v>
      </c>
      <c r="E217" s="254" t="s">
        <v>1</v>
      </c>
      <c r="F217" s="255" t="s">
        <v>297</v>
      </c>
      <c r="G217" s="253"/>
      <c r="H217" s="256">
        <v>289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187</v>
      </c>
      <c r="AU217" s="262" t="s">
        <v>83</v>
      </c>
      <c r="AV217" s="14" t="s">
        <v>83</v>
      </c>
      <c r="AW217" s="14" t="s">
        <v>30</v>
      </c>
      <c r="AX217" s="14" t="s">
        <v>81</v>
      </c>
      <c r="AY217" s="262" t="s">
        <v>129</v>
      </c>
    </row>
    <row r="218" spans="1:65" s="2" customFormat="1" ht="24.15" customHeight="1">
      <c r="A218" s="38"/>
      <c r="B218" s="39"/>
      <c r="C218" s="219" t="s">
        <v>334</v>
      </c>
      <c r="D218" s="219" t="s">
        <v>132</v>
      </c>
      <c r="E218" s="220" t="s">
        <v>335</v>
      </c>
      <c r="F218" s="221" t="s">
        <v>336</v>
      </c>
      <c r="G218" s="222" t="s">
        <v>180</v>
      </c>
      <c r="H218" s="223">
        <v>289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38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150</v>
      </c>
      <c r="AT218" s="231" t="s">
        <v>132</v>
      </c>
      <c r="AU218" s="231" t="s">
        <v>83</v>
      </c>
      <c r="AY218" s="17" t="s">
        <v>129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81</v>
      </c>
      <c r="BK218" s="232">
        <f>ROUND(I218*H218,2)</f>
        <v>0</v>
      </c>
      <c r="BL218" s="17" t="s">
        <v>150</v>
      </c>
      <c r="BM218" s="231" t="s">
        <v>337</v>
      </c>
    </row>
    <row r="219" spans="1:47" s="2" customFormat="1" ht="12">
      <c r="A219" s="38"/>
      <c r="B219" s="39"/>
      <c r="C219" s="40"/>
      <c r="D219" s="233" t="s">
        <v>137</v>
      </c>
      <c r="E219" s="40"/>
      <c r="F219" s="234" t="s">
        <v>338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137</v>
      </c>
      <c r="AU219" s="17" t="s">
        <v>83</v>
      </c>
    </row>
    <row r="220" spans="1:51" s="13" customFormat="1" ht="12">
      <c r="A220" s="13"/>
      <c r="B220" s="242"/>
      <c r="C220" s="243"/>
      <c r="D220" s="233" t="s">
        <v>187</v>
      </c>
      <c r="E220" s="244" t="s">
        <v>1</v>
      </c>
      <c r="F220" s="245" t="s">
        <v>296</v>
      </c>
      <c r="G220" s="243"/>
      <c r="H220" s="244" t="s">
        <v>1</v>
      </c>
      <c r="I220" s="246"/>
      <c r="J220" s="243"/>
      <c r="K220" s="243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187</v>
      </c>
      <c r="AU220" s="251" t="s">
        <v>83</v>
      </c>
      <c r="AV220" s="13" t="s">
        <v>81</v>
      </c>
      <c r="AW220" s="13" t="s">
        <v>30</v>
      </c>
      <c r="AX220" s="13" t="s">
        <v>73</v>
      </c>
      <c r="AY220" s="251" t="s">
        <v>129</v>
      </c>
    </row>
    <row r="221" spans="1:51" s="14" customFormat="1" ht="12">
      <c r="A221" s="14"/>
      <c r="B221" s="252"/>
      <c r="C221" s="253"/>
      <c r="D221" s="233" t="s">
        <v>187</v>
      </c>
      <c r="E221" s="254" t="s">
        <v>1</v>
      </c>
      <c r="F221" s="255" t="s">
        <v>297</v>
      </c>
      <c r="G221" s="253"/>
      <c r="H221" s="256">
        <v>289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187</v>
      </c>
      <c r="AU221" s="262" t="s">
        <v>83</v>
      </c>
      <c r="AV221" s="14" t="s">
        <v>83</v>
      </c>
      <c r="AW221" s="14" t="s">
        <v>30</v>
      </c>
      <c r="AX221" s="14" t="s">
        <v>81</v>
      </c>
      <c r="AY221" s="262" t="s">
        <v>129</v>
      </c>
    </row>
    <row r="222" spans="1:65" s="2" customFormat="1" ht="24.15" customHeight="1">
      <c r="A222" s="38"/>
      <c r="B222" s="39"/>
      <c r="C222" s="219" t="s">
        <v>339</v>
      </c>
      <c r="D222" s="219" t="s">
        <v>132</v>
      </c>
      <c r="E222" s="220" t="s">
        <v>340</v>
      </c>
      <c r="F222" s="221" t="s">
        <v>341</v>
      </c>
      <c r="G222" s="222" t="s">
        <v>180</v>
      </c>
      <c r="H222" s="223">
        <v>103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38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150</v>
      </c>
      <c r="AT222" s="231" t="s">
        <v>132</v>
      </c>
      <c r="AU222" s="231" t="s">
        <v>83</v>
      </c>
      <c r="AY222" s="17" t="s">
        <v>129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81</v>
      </c>
      <c r="BK222" s="232">
        <f>ROUND(I222*H222,2)</f>
        <v>0</v>
      </c>
      <c r="BL222" s="17" t="s">
        <v>150</v>
      </c>
      <c r="BM222" s="231" t="s">
        <v>342</v>
      </c>
    </row>
    <row r="223" spans="1:47" s="2" customFormat="1" ht="12">
      <c r="A223" s="38"/>
      <c r="B223" s="39"/>
      <c r="C223" s="40"/>
      <c r="D223" s="233" t="s">
        <v>137</v>
      </c>
      <c r="E223" s="40"/>
      <c r="F223" s="234" t="s">
        <v>343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137</v>
      </c>
      <c r="AU223" s="17" t="s">
        <v>83</v>
      </c>
    </row>
    <row r="224" spans="1:51" s="13" customFormat="1" ht="12">
      <c r="A224" s="13"/>
      <c r="B224" s="242"/>
      <c r="C224" s="243"/>
      <c r="D224" s="233" t="s">
        <v>187</v>
      </c>
      <c r="E224" s="244" t="s">
        <v>1</v>
      </c>
      <c r="F224" s="245" t="s">
        <v>344</v>
      </c>
      <c r="G224" s="243"/>
      <c r="H224" s="244" t="s">
        <v>1</v>
      </c>
      <c r="I224" s="246"/>
      <c r="J224" s="243"/>
      <c r="K224" s="243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187</v>
      </c>
      <c r="AU224" s="251" t="s">
        <v>83</v>
      </c>
      <c r="AV224" s="13" t="s">
        <v>81</v>
      </c>
      <c r="AW224" s="13" t="s">
        <v>30</v>
      </c>
      <c r="AX224" s="13" t="s">
        <v>73</v>
      </c>
      <c r="AY224" s="251" t="s">
        <v>129</v>
      </c>
    </row>
    <row r="225" spans="1:51" s="14" customFormat="1" ht="12">
      <c r="A225" s="14"/>
      <c r="B225" s="252"/>
      <c r="C225" s="253"/>
      <c r="D225" s="233" t="s">
        <v>187</v>
      </c>
      <c r="E225" s="254" t="s">
        <v>1</v>
      </c>
      <c r="F225" s="255" t="s">
        <v>345</v>
      </c>
      <c r="G225" s="253"/>
      <c r="H225" s="256">
        <v>103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187</v>
      </c>
      <c r="AU225" s="262" t="s">
        <v>83</v>
      </c>
      <c r="AV225" s="14" t="s">
        <v>83</v>
      </c>
      <c r="AW225" s="14" t="s">
        <v>30</v>
      </c>
      <c r="AX225" s="14" t="s">
        <v>81</v>
      </c>
      <c r="AY225" s="262" t="s">
        <v>129</v>
      </c>
    </row>
    <row r="226" spans="1:65" s="2" customFormat="1" ht="24.15" customHeight="1">
      <c r="A226" s="38"/>
      <c r="B226" s="39"/>
      <c r="C226" s="219" t="s">
        <v>346</v>
      </c>
      <c r="D226" s="219" t="s">
        <v>132</v>
      </c>
      <c r="E226" s="220" t="s">
        <v>347</v>
      </c>
      <c r="F226" s="221" t="s">
        <v>348</v>
      </c>
      <c r="G226" s="222" t="s">
        <v>180</v>
      </c>
      <c r="H226" s="223">
        <v>605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38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150</v>
      </c>
      <c r="AT226" s="231" t="s">
        <v>132</v>
      </c>
      <c r="AU226" s="231" t="s">
        <v>83</v>
      </c>
      <c r="AY226" s="17" t="s">
        <v>129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81</v>
      </c>
      <c r="BK226" s="232">
        <f>ROUND(I226*H226,2)</f>
        <v>0</v>
      </c>
      <c r="BL226" s="17" t="s">
        <v>150</v>
      </c>
      <c r="BM226" s="231" t="s">
        <v>349</v>
      </c>
    </row>
    <row r="227" spans="1:47" s="2" customFormat="1" ht="12">
      <c r="A227" s="38"/>
      <c r="B227" s="39"/>
      <c r="C227" s="40"/>
      <c r="D227" s="233" t="s">
        <v>137</v>
      </c>
      <c r="E227" s="40"/>
      <c r="F227" s="234" t="s">
        <v>350</v>
      </c>
      <c r="G227" s="40"/>
      <c r="H227" s="40"/>
      <c r="I227" s="235"/>
      <c r="J227" s="40"/>
      <c r="K227" s="40"/>
      <c r="L227" s="44"/>
      <c r="M227" s="236"/>
      <c r="N227" s="23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83</v>
      </c>
    </row>
    <row r="228" spans="1:51" s="13" customFormat="1" ht="12">
      <c r="A228" s="13"/>
      <c r="B228" s="242"/>
      <c r="C228" s="243"/>
      <c r="D228" s="233" t="s">
        <v>187</v>
      </c>
      <c r="E228" s="244" t="s">
        <v>1</v>
      </c>
      <c r="F228" s="245" t="s">
        <v>292</v>
      </c>
      <c r="G228" s="243"/>
      <c r="H228" s="244" t="s">
        <v>1</v>
      </c>
      <c r="I228" s="246"/>
      <c r="J228" s="243"/>
      <c r="K228" s="243"/>
      <c r="L228" s="247"/>
      <c r="M228" s="248"/>
      <c r="N228" s="249"/>
      <c r="O228" s="249"/>
      <c r="P228" s="249"/>
      <c r="Q228" s="249"/>
      <c r="R228" s="249"/>
      <c r="S228" s="249"/>
      <c r="T228" s="25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1" t="s">
        <v>187</v>
      </c>
      <c r="AU228" s="251" t="s">
        <v>83</v>
      </c>
      <c r="AV228" s="13" t="s">
        <v>81</v>
      </c>
      <c r="AW228" s="13" t="s">
        <v>30</v>
      </c>
      <c r="AX228" s="13" t="s">
        <v>73</v>
      </c>
      <c r="AY228" s="251" t="s">
        <v>129</v>
      </c>
    </row>
    <row r="229" spans="1:51" s="14" customFormat="1" ht="12">
      <c r="A229" s="14"/>
      <c r="B229" s="252"/>
      <c r="C229" s="253"/>
      <c r="D229" s="233" t="s">
        <v>187</v>
      </c>
      <c r="E229" s="254" t="s">
        <v>1</v>
      </c>
      <c r="F229" s="255" t="s">
        <v>293</v>
      </c>
      <c r="G229" s="253"/>
      <c r="H229" s="256">
        <v>605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2" t="s">
        <v>187</v>
      </c>
      <c r="AU229" s="262" t="s">
        <v>83</v>
      </c>
      <c r="AV229" s="14" t="s">
        <v>83</v>
      </c>
      <c r="AW229" s="14" t="s">
        <v>30</v>
      </c>
      <c r="AX229" s="14" t="s">
        <v>81</v>
      </c>
      <c r="AY229" s="262" t="s">
        <v>129</v>
      </c>
    </row>
    <row r="230" spans="1:65" s="2" customFormat="1" ht="24.15" customHeight="1">
      <c r="A230" s="38"/>
      <c r="B230" s="39"/>
      <c r="C230" s="219" t="s">
        <v>351</v>
      </c>
      <c r="D230" s="219" t="s">
        <v>132</v>
      </c>
      <c r="E230" s="220" t="s">
        <v>347</v>
      </c>
      <c r="F230" s="221" t="s">
        <v>348</v>
      </c>
      <c r="G230" s="222" t="s">
        <v>180</v>
      </c>
      <c r="H230" s="223">
        <v>289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38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150</v>
      </c>
      <c r="AT230" s="231" t="s">
        <v>132</v>
      </c>
      <c r="AU230" s="231" t="s">
        <v>83</v>
      </c>
      <c r="AY230" s="17" t="s">
        <v>129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81</v>
      </c>
      <c r="BK230" s="232">
        <f>ROUND(I230*H230,2)</f>
        <v>0</v>
      </c>
      <c r="BL230" s="17" t="s">
        <v>150</v>
      </c>
      <c r="BM230" s="231" t="s">
        <v>352</v>
      </c>
    </row>
    <row r="231" spans="1:47" s="2" customFormat="1" ht="12">
      <c r="A231" s="38"/>
      <c r="B231" s="39"/>
      <c r="C231" s="40"/>
      <c r="D231" s="233" t="s">
        <v>137</v>
      </c>
      <c r="E231" s="40"/>
      <c r="F231" s="234" t="s">
        <v>350</v>
      </c>
      <c r="G231" s="40"/>
      <c r="H231" s="40"/>
      <c r="I231" s="235"/>
      <c r="J231" s="40"/>
      <c r="K231" s="40"/>
      <c r="L231" s="44"/>
      <c r="M231" s="236"/>
      <c r="N231" s="237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137</v>
      </c>
      <c r="AU231" s="17" t="s">
        <v>83</v>
      </c>
    </row>
    <row r="232" spans="1:51" s="13" customFormat="1" ht="12">
      <c r="A232" s="13"/>
      <c r="B232" s="242"/>
      <c r="C232" s="243"/>
      <c r="D232" s="233" t="s">
        <v>187</v>
      </c>
      <c r="E232" s="244" t="s">
        <v>1</v>
      </c>
      <c r="F232" s="245" t="s">
        <v>296</v>
      </c>
      <c r="G232" s="243"/>
      <c r="H232" s="244" t="s">
        <v>1</v>
      </c>
      <c r="I232" s="246"/>
      <c r="J232" s="243"/>
      <c r="K232" s="243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187</v>
      </c>
      <c r="AU232" s="251" t="s">
        <v>83</v>
      </c>
      <c r="AV232" s="13" t="s">
        <v>81</v>
      </c>
      <c r="AW232" s="13" t="s">
        <v>30</v>
      </c>
      <c r="AX232" s="13" t="s">
        <v>73</v>
      </c>
      <c r="AY232" s="251" t="s">
        <v>129</v>
      </c>
    </row>
    <row r="233" spans="1:51" s="14" customFormat="1" ht="12">
      <c r="A233" s="14"/>
      <c r="B233" s="252"/>
      <c r="C233" s="253"/>
      <c r="D233" s="233" t="s">
        <v>187</v>
      </c>
      <c r="E233" s="254" t="s">
        <v>1</v>
      </c>
      <c r="F233" s="255" t="s">
        <v>297</v>
      </c>
      <c r="G233" s="253"/>
      <c r="H233" s="256">
        <v>289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2" t="s">
        <v>187</v>
      </c>
      <c r="AU233" s="262" t="s">
        <v>83</v>
      </c>
      <c r="AV233" s="14" t="s">
        <v>83</v>
      </c>
      <c r="AW233" s="14" t="s">
        <v>30</v>
      </c>
      <c r="AX233" s="14" t="s">
        <v>81</v>
      </c>
      <c r="AY233" s="262" t="s">
        <v>129</v>
      </c>
    </row>
    <row r="234" spans="1:65" s="2" customFormat="1" ht="33" customHeight="1">
      <c r="A234" s="38"/>
      <c r="B234" s="39"/>
      <c r="C234" s="219" t="s">
        <v>353</v>
      </c>
      <c r="D234" s="219" t="s">
        <v>132</v>
      </c>
      <c r="E234" s="220" t="s">
        <v>354</v>
      </c>
      <c r="F234" s="221" t="s">
        <v>355</v>
      </c>
      <c r="G234" s="222" t="s">
        <v>180</v>
      </c>
      <c r="H234" s="223">
        <v>605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38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150</v>
      </c>
      <c r="AT234" s="231" t="s">
        <v>132</v>
      </c>
      <c r="AU234" s="231" t="s">
        <v>83</v>
      </c>
      <c r="AY234" s="17" t="s">
        <v>129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81</v>
      </c>
      <c r="BK234" s="232">
        <f>ROUND(I234*H234,2)</f>
        <v>0</v>
      </c>
      <c r="BL234" s="17" t="s">
        <v>150</v>
      </c>
      <c r="BM234" s="231" t="s">
        <v>356</v>
      </c>
    </row>
    <row r="235" spans="1:47" s="2" customFormat="1" ht="12">
      <c r="A235" s="38"/>
      <c r="B235" s="39"/>
      <c r="C235" s="40"/>
      <c r="D235" s="233" t="s">
        <v>137</v>
      </c>
      <c r="E235" s="40"/>
      <c r="F235" s="234" t="s">
        <v>357</v>
      </c>
      <c r="G235" s="40"/>
      <c r="H235" s="40"/>
      <c r="I235" s="235"/>
      <c r="J235" s="40"/>
      <c r="K235" s="40"/>
      <c r="L235" s="44"/>
      <c r="M235" s="236"/>
      <c r="N235" s="23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137</v>
      </c>
      <c r="AU235" s="17" t="s">
        <v>83</v>
      </c>
    </row>
    <row r="236" spans="1:65" s="2" customFormat="1" ht="24.15" customHeight="1">
      <c r="A236" s="38"/>
      <c r="B236" s="39"/>
      <c r="C236" s="219" t="s">
        <v>358</v>
      </c>
      <c r="D236" s="219" t="s">
        <v>132</v>
      </c>
      <c r="E236" s="220" t="s">
        <v>359</v>
      </c>
      <c r="F236" s="221" t="s">
        <v>360</v>
      </c>
      <c r="G236" s="222" t="s">
        <v>180</v>
      </c>
      <c r="H236" s="223">
        <v>605</v>
      </c>
      <c r="I236" s="224"/>
      <c r="J236" s="225">
        <f>ROUND(I236*H236,2)</f>
        <v>0</v>
      </c>
      <c r="K236" s="226"/>
      <c r="L236" s="44"/>
      <c r="M236" s="227" t="s">
        <v>1</v>
      </c>
      <c r="N236" s="228" t="s">
        <v>38</v>
      </c>
      <c r="O236" s="91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150</v>
      </c>
      <c r="AT236" s="231" t="s">
        <v>132</v>
      </c>
      <c r="AU236" s="231" t="s">
        <v>83</v>
      </c>
      <c r="AY236" s="17" t="s">
        <v>129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81</v>
      </c>
      <c r="BK236" s="232">
        <f>ROUND(I236*H236,2)</f>
        <v>0</v>
      </c>
      <c r="BL236" s="17" t="s">
        <v>150</v>
      </c>
      <c r="BM236" s="231" t="s">
        <v>361</v>
      </c>
    </row>
    <row r="237" spans="1:47" s="2" customFormat="1" ht="12">
      <c r="A237" s="38"/>
      <c r="B237" s="39"/>
      <c r="C237" s="40"/>
      <c r="D237" s="233" t="s">
        <v>137</v>
      </c>
      <c r="E237" s="40"/>
      <c r="F237" s="234" t="s">
        <v>362</v>
      </c>
      <c r="G237" s="40"/>
      <c r="H237" s="40"/>
      <c r="I237" s="235"/>
      <c r="J237" s="40"/>
      <c r="K237" s="40"/>
      <c r="L237" s="44"/>
      <c r="M237" s="236"/>
      <c r="N237" s="23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137</v>
      </c>
      <c r="AU237" s="17" t="s">
        <v>83</v>
      </c>
    </row>
    <row r="238" spans="1:65" s="2" customFormat="1" ht="24.15" customHeight="1">
      <c r="A238" s="38"/>
      <c r="B238" s="39"/>
      <c r="C238" s="219" t="s">
        <v>363</v>
      </c>
      <c r="D238" s="219" t="s">
        <v>132</v>
      </c>
      <c r="E238" s="220" t="s">
        <v>364</v>
      </c>
      <c r="F238" s="221" t="s">
        <v>365</v>
      </c>
      <c r="G238" s="222" t="s">
        <v>180</v>
      </c>
      <c r="H238" s="223">
        <v>605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38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150</v>
      </c>
      <c r="AT238" s="231" t="s">
        <v>132</v>
      </c>
      <c r="AU238" s="231" t="s">
        <v>83</v>
      </c>
      <c r="AY238" s="17" t="s">
        <v>129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81</v>
      </c>
      <c r="BK238" s="232">
        <f>ROUND(I238*H238,2)</f>
        <v>0</v>
      </c>
      <c r="BL238" s="17" t="s">
        <v>150</v>
      </c>
      <c r="BM238" s="231" t="s">
        <v>366</v>
      </c>
    </row>
    <row r="239" spans="1:47" s="2" customFormat="1" ht="12">
      <c r="A239" s="38"/>
      <c r="B239" s="39"/>
      <c r="C239" s="40"/>
      <c r="D239" s="233" t="s">
        <v>137</v>
      </c>
      <c r="E239" s="40"/>
      <c r="F239" s="234" t="s">
        <v>367</v>
      </c>
      <c r="G239" s="40"/>
      <c r="H239" s="40"/>
      <c r="I239" s="235"/>
      <c r="J239" s="40"/>
      <c r="K239" s="40"/>
      <c r="L239" s="44"/>
      <c r="M239" s="236"/>
      <c r="N239" s="23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137</v>
      </c>
      <c r="AU239" s="17" t="s">
        <v>83</v>
      </c>
    </row>
    <row r="240" spans="1:65" s="2" customFormat="1" ht="21.75" customHeight="1">
      <c r="A240" s="38"/>
      <c r="B240" s="39"/>
      <c r="C240" s="219" t="s">
        <v>368</v>
      </c>
      <c r="D240" s="219" t="s">
        <v>132</v>
      </c>
      <c r="E240" s="220" t="s">
        <v>369</v>
      </c>
      <c r="F240" s="221" t="s">
        <v>370</v>
      </c>
      <c r="G240" s="222" t="s">
        <v>180</v>
      </c>
      <c r="H240" s="223">
        <v>1210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38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150</v>
      </c>
      <c r="AT240" s="231" t="s">
        <v>132</v>
      </c>
      <c r="AU240" s="231" t="s">
        <v>83</v>
      </c>
      <c r="AY240" s="17" t="s">
        <v>129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81</v>
      </c>
      <c r="BK240" s="232">
        <f>ROUND(I240*H240,2)</f>
        <v>0</v>
      </c>
      <c r="BL240" s="17" t="s">
        <v>150</v>
      </c>
      <c r="BM240" s="231" t="s">
        <v>371</v>
      </c>
    </row>
    <row r="241" spans="1:47" s="2" customFormat="1" ht="12">
      <c r="A241" s="38"/>
      <c r="B241" s="39"/>
      <c r="C241" s="40"/>
      <c r="D241" s="233" t="s">
        <v>137</v>
      </c>
      <c r="E241" s="40"/>
      <c r="F241" s="234" t="s">
        <v>372</v>
      </c>
      <c r="G241" s="40"/>
      <c r="H241" s="40"/>
      <c r="I241" s="235"/>
      <c r="J241" s="40"/>
      <c r="K241" s="40"/>
      <c r="L241" s="44"/>
      <c r="M241" s="236"/>
      <c r="N241" s="237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137</v>
      </c>
      <c r="AU241" s="17" t="s">
        <v>83</v>
      </c>
    </row>
    <row r="242" spans="1:65" s="2" customFormat="1" ht="33" customHeight="1">
      <c r="A242" s="38"/>
      <c r="B242" s="39"/>
      <c r="C242" s="219" t="s">
        <v>373</v>
      </c>
      <c r="D242" s="219" t="s">
        <v>132</v>
      </c>
      <c r="E242" s="220" t="s">
        <v>374</v>
      </c>
      <c r="F242" s="221" t="s">
        <v>375</v>
      </c>
      <c r="G242" s="222" t="s">
        <v>180</v>
      </c>
      <c r="H242" s="223">
        <v>605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38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150</v>
      </c>
      <c r="AT242" s="231" t="s">
        <v>132</v>
      </c>
      <c r="AU242" s="231" t="s">
        <v>83</v>
      </c>
      <c r="AY242" s="17" t="s">
        <v>129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81</v>
      </c>
      <c r="BK242" s="232">
        <f>ROUND(I242*H242,2)</f>
        <v>0</v>
      </c>
      <c r="BL242" s="17" t="s">
        <v>150</v>
      </c>
      <c r="BM242" s="231" t="s">
        <v>376</v>
      </c>
    </row>
    <row r="243" spans="1:47" s="2" customFormat="1" ht="12">
      <c r="A243" s="38"/>
      <c r="B243" s="39"/>
      <c r="C243" s="40"/>
      <c r="D243" s="233" t="s">
        <v>137</v>
      </c>
      <c r="E243" s="40"/>
      <c r="F243" s="234" t="s">
        <v>377</v>
      </c>
      <c r="G243" s="40"/>
      <c r="H243" s="40"/>
      <c r="I243" s="235"/>
      <c r="J243" s="40"/>
      <c r="K243" s="40"/>
      <c r="L243" s="44"/>
      <c r="M243" s="236"/>
      <c r="N243" s="237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137</v>
      </c>
      <c r="AU243" s="17" t="s">
        <v>83</v>
      </c>
    </row>
    <row r="244" spans="1:65" s="2" customFormat="1" ht="16.5" customHeight="1">
      <c r="A244" s="38"/>
      <c r="B244" s="39"/>
      <c r="C244" s="274" t="s">
        <v>378</v>
      </c>
      <c r="D244" s="274" t="s">
        <v>281</v>
      </c>
      <c r="E244" s="275" t="s">
        <v>379</v>
      </c>
      <c r="F244" s="276" t="s">
        <v>380</v>
      </c>
      <c r="G244" s="277" t="s">
        <v>180</v>
      </c>
      <c r="H244" s="278">
        <v>303.45</v>
      </c>
      <c r="I244" s="279"/>
      <c r="J244" s="280">
        <f>ROUND(I244*H244,2)</f>
        <v>0</v>
      </c>
      <c r="K244" s="281"/>
      <c r="L244" s="282"/>
      <c r="M244" s="283" t="s">
        <v>1</v>
      </c>
      <c r="N244" s="284" t="s">
        <v>38</v>
      </c>
      <c r="O244" s="91"/>
      <c r="P244" s="229">
        <f>O244*H244</f>
        <v>0</v>
      </c>
      <c r="Q244" s="229">
        <v>0.1837</v>
      </c>
      <c r="R244" s="229">
        <f>Q244*H244</f>
        <v>55.743764999999996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209</v>
      </c>
      <c r="AT244" s="231" t="s">
        <v>281</v>
      </c>
      <c r="AU244" s="231" t="s">
        <v>83</v>
      </c>
      <c r="AY244" s="17" t="s">
        <v>129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81</v>
      </c>
      <c r="BK244" s="232">
        <f>ROUND(I244*H244,2)</f>
        <v>0</v>
      </c>
      <c r="BL244" s="17" t="s">
        <v>150</v>
      </c>
      <c r="BM244" s="231" t="s">
        <v>381</v>
      </c>
    </row>
    <row r="245" spans="1:47" s="2" customFormat="1" ht="12">
      <c r="A245" s="38"/>
      <c r="B245" s="39"/>
      <c r="C245" s="40"/>
      <c r="D245" s="233" t="s">
        <v>137</v>
      </c>
      <c r="E245" s="40"/>
      <c r="F245" s="234" t="s">
        <v>380</v>
      </c>
      <c r="G245" s="40"/>
      <c r="H245" s="40"/>
      <c r="I245" s="235"/>
      <c r="J245" s="40"/>
      <c r="K245" s="40"/>
      <c r="L245" s="44"/>
      <c r="M245" s="236"/>
      <c r="N245" s="237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137</v>
      </c>
      <c r="AU245" s="17" t="s">
        <v>83</v>
      </c>
    </row>
    <row r="246" spans="1:47" s="2" customFormat="1" ht="12">
      <c r="A246" s="38"/>
      <c r="B246" s="39"/>
      <c r="C246" s="40"/>
      <c r="D246" s="233" t="s">
        <v>320</v>
      </c>
      <c r="E246" s="40"/>
      <c r="F246" s="285" t="s">
        <v>382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320</v>
      </c>
      <c r="AU246" s="17" t="s">
        <v>83</v>
      </c>
    </row>
    <row r="247" spans="1:51" s="14" customFormat="1" ht="12">
      <c r="A247" s="14"/>
      <c r="B247" s="252"/>
      <c r="C247" s="253"/>
      <c r="D247" s="233" t="s">
        <v>187</v>
      </c>
      <c r="E247" s="254" t="s">
        <v>1</v>
      </c>
      <c r="F247" s="255" t="s">
        <v>383</v>
      </c>
      <c r="G247" s="253"/>
      <c r="H247" s="256">
        <v>303.45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2" t="s">
        <v>187</v>
      </c>
      <c r="AU247" s="262" t="s">
        <v>83</v>
      </c>
      <c r="AV247" s="14" t="s">
        <v>83</v>
      </c>
      <c r="AW247" s="14" t="s">
        <v>30</v>
      </c>
      <c r="AX247" s="14" t="s">
        <v>81</v>
      </c>
      <c r="AY247" s="262" t="s">
        <v>129</v>
      </c>
    </row>
    <row r="248" spans="1:65" s="2" customFormat="1" ht="24.15" customHeight="1">
      <c r="A248" s="38"/>
      <c r="B248" s="39"/>
      <c r="C248" s="219" t="s">
        <v>384</v>
      </c>
      <c r="D248" s="219" t="s">
        <v>132</v>
      </c>
      <c r="E248" s="220" t="s">
        <v>385</v>
      </c>
      <c r="F248" s="221" t="s">
        <v>386</v>
      </c>
      <c r="G248" s="222" t="s">
        <v>180</v>
      </c>
      <c r="H248" s="223">
        <v>103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38</v>
      </c>
      <c r="O248" s="91"/>
      <c r="P248" s="229">
        <f>O248*H248</f>
        <v>0</v>
      </c>
      <c r="Q248" s="229">
        <v>0.08922</v>
      </c>
      <c r="R248" s="229">
        <f>Q248*H248</f>
        <v>9.18966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150</v>
      </c>
      <c r="AT248" s="231" t="s">
        <v>132</v>
      </c>
      <c r="AU248" s="231" t="s">
        <v>83</v>
      </c>
      <c r="AY248" s="17" t="s">
        <v>129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81</v>
      </c>
      <c r="BK248" s="232">
        <f>ROUND(I248*H248,2)</f>
        <v>0</v>
      </c>
      <c r="BL248" s="17" t="s">
        <v>150</v>
      </c>
      <c r="BM248" s="231" t="s">
        <v>387</v>
      </c>
    </row>
    <row r="249" spans="1:47" s="2" customFormat="1" ht="12">
      <c r="A249" s="38"/>
      <c r="B249" s="39"/>
      <c r="C249" s="40"/>
      <c r="D249" s="233" t="s">
        <v>137</v>
      </c>
      <c r="E249" s="40"/>
      <c r="F249" s="234" t="s">
        <v>388</v>
      </c>
      <c r="G249" s="40"/>
      <c r="H249" s="40"/>
      <c r="I249" s="235"/>
      <c r="J249" s="40"/>
      <c r="K249" s="40"/>
      <c r="L249" s="44"/>
      <c r="M249" s="236"/>
      <c r="N249" s="237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137</v>
      </c>
      <c r="AU249" s="17" t="s">
        <v>83</v>
      </c>
    </row>
    <row r="250" spans="1:65" s="2" customFormat="1" ht="16.5" customHeight="1">
      <c r="A250" s="38"/>
      <c r="B250" s="39"/>
      <c r="C250" s="274" t="s">
        <v>389</v>
      </c>
      <c r="D250" s="274" t="s">
        <v>281</v>
      </c>
      <c r="E250" s="275" t="s">
        <v>390</v>
      </c>
      <c r="F250" s="276" t="s">
        <v>391</v>
      </c>
      <c r="G250" s="277" t="s">
        <v>180</v>
      </c>
      <c r="H250" s="278">
        <v>104.03</v>
      </c>
      <c r="I250" s="279"/>
      <c r="J250" s="280">
        <f>ROUND(I250*H250,2)</f>
        <v>0</v>
      </c>
      <c r="K250" s="281"/>
      <c r="L250" s="282"/>
      <c r="M250" s="283" t="s">
        <v>1</v>
      </c>
      <c r="N250" s="284" t="s">
        <v>38</v>
      </c>
      <c r="O250" s="91"/>
      <c r="P250" s="229">
        <f>O250*H250</f>
        <v>0</v>
      </c>
      <c r="Q250" s="229">
        <v>0.113</v>
      </c>
      <c r="R250" s="229">
        <f>Q250*H250</f>
        <v>11.75539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209</v>
      </c>
      <c r="AT250" s="231" t="s">
        <v>281</v>
      </c>
      <c r="AU250" s="231" t="s">
        <v>83</v>
      </c>
      <c r="AY250" s="17" t="s">
        <v>129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81</v>
      </c>
      <c r="BK250" s="232">
        <f>ROUND(I250*H250,2)</f>
        <v>0</v>
      </c>
      <c r="BL250" s="17" t="s">
        <v>150</v>
      </c>
      <c r="BM250" s="231" t="s">
        <v>392</v>
      </c>
    </row>
    <row r="251" spans="1:47" s="2" customFormat="1" ht="12">
      <c r="A251" s="38"/>
      <c r="B251" s="39"/>
      <c r="C251" s="40"/>
      <c r="D251" s="233" t="s">
        <v>137</v>
      </c>
      <c r="E251" s="40"/>
      <c r="F251" s="234" t="s">
        <v>391</v>
      </c>
      <c r="G251" s="40"/>
      <c r="H251" s="40"/>
      <c r="I251" s="235"/>
      <c r="J251" s="40"/>
      <c r="K251" s="40"/>
      <c r="L251" s="44"/>
      <c r="M251" s="236"/>
      <c r="N251" s="237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137</v>
      </c>
      <c r="AU251" s="17" t="s">
        <v>83</v>
      </c>
    </row>
    <row r="252" spans="1:51" s="14" customFormat="1" ht="12">
      <c r="A252" s="14"/>
      <c r="B252" s="252"/>
      <c r="C252" s="253"/>
      <c r="D252" s="233" t="s">
        <v>187</v>
      </c>
      <c r="E252" s="253"/>
      <c r="F252" s="255" t="s">
        <v>393</v>
      </c>
      <c r="G252" s="253"/>
      <c r="H252" s="256">
        <v>104.03</v>
      </c>
      <c r="I252" s="257"/>
      <c r="J252" s="253"/>
      <c r="K252" s="253"/>
      <c r="L252" s="258"/>
      <c r="M252" s="259"/>
      <c r="N252" s="260"/>
      <c r="O252" s="260"/>
      <c r="P252" s="260"/>
      <c r="Q252" s="260"/>
      <c r="R252" s="260"/>
      <c r="S252" s="260"/>
      <c r="T252" s="26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2" t="s">
        <v>187</v>
      </c>
      <c r="AU252" s="262" t="s">
        <v>83</v>
      </c>
      <c r="AV252" s="14" t="s">
        <v>83</v>
      </c>
      <c r="AW252" s="14" t="s">
        <v>4</v>
      </c>
      <c r="AX252" s="14" t="s">
        <v>81</v>
      </c>
      <c r="AY252" s="262" t="s">
        <v>129</v>
      </c>
    </row>
    <row r="253" spans="1:65" s="2" customFormat="1" ht="16.5" customHeight="1">
      <c r="A253" s="38"/>
      <c r="B253" s="39"/>
      <c r="C253" s="274" t="s">
        <v>394</v>
      </c>
      <c r="D253" s="274" t="s">
        <v>281</v>
      </c>
      <c r="E253" s="275" t="s">
        <v>395</v>
      </c>
      <c r="F253" s="276" t="s">
        <v>396</v>
      </c>
      <c r="G253" s="277" t="s">
        <v>180</v>
      </c>
      <c r="H253" s="278">
        <v>4</v>
      </c>
      <c r="I253" s="279"/>
      <c r="J253" s="280">
        <f>ROUND(I253*H253,2)</f>
        <v>0</v>
      </c>
      <c r="K253" s="281"/>
      <c r="L253" s="282"/>
      <c r="M253" s="283" t="s">
        <v>1</v>
      </c>
      <c r="N253" s="284" t="s">
        <v>38</v>
      </c>
      <c r="O253" s="91"/>
      <c r="P253" s="229">
        <f>O253*H253</f>
        <v>0</v>
      </c>
      <c r="Q253" s="229">
        <v>0.14</v>
      </c>
      <c r="R253" s="229">
        <f>Q253*H253</f>
        <v>0.56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209</v>
      </c>
      <c r="AT253" s="231" t="s">
        <v>281</v>
      </c>
      <c r="AU253" s="231" t="s">
        <v>83</v>
      </c>
      <c r="AY253" s="17" t="s">
        <v>129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81</v>
      </c>
      <c r="BK253" s="232">
        <f>ROUND(I253*H253,2)</f>
        <v>0</v>
      </c>
      <c r="BL253" s="17" t="s">
        <v>150</v>
      </c>
      <c r="BM253" s="231" t="s">
        <v>397</v>
      </c>
    </row>
    <row r="254" spans="1:47" s="2" customFormat="1" ht="12">
      <c r="A254" s="38"/>
      <c r="B254" s="39"/>
      <c r="C254" s="40"/>
      <c r="D254" s="233" t="s">
        <v>137</v>
      </c>
      <c r="E254" s="40"/>
      <c r="F254" s="234" t="s">
        <v>396</v>
      </c>
      <c r="G254" s="40"/>
      <c r="H254" s="40"/>
      <c r="I254" s="235"/>
      <c r="J254" s="40"/>
      <c r="K254" s="40"/>
      <c r="L254" s="44"/>
      <c r="M254" s="236"/>
      <c r="N254" s="23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137</v>
      </c>
      <c r="AU254" s="17" t="s">
        <v>83</v>
      </c>
    </row>
    <row r="255" spans="1:65" s="2" customFormat="1" ht="24.15" customHeight="1">
      <c r="A255" s="38"/>
      <c r="B255" s="39"/>
      <c r="C255" s="219" t="s">
        <v>398</v>
      </c>
      <c r="D255" s="219" t="s">
        <v>132</v>
      </c>
      <c r="E255" s="220" t="s">
        <v>399</v>
      </c>
      <c r="F255" s="221" t="s">
        <v>400</v>
      </c>
      <c r="G255" s="222" t="s">
        <v>180</v>
      </c>
      <c r="H255" s="223">
        <v>289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38</v>
      </c>
      <c r="O255" s="91"/>
      <c r="P255" s="229">
        <f>O255*H255</f>
        <v>0</v>
      </c>
      <c r="Q255" s="229">
        <v>0.098</v>
      </c>
      <c r="R255" s="229">
        <f>Q255*H255</f>
        <v>28.322000000000003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150</v>
      </c>
      <c r="AT255" s="231" t="s">
        <v>132</v>
      </c>
      <c r="AU255" s="231" t="s">
        <v>83</v>
      </c>
      <c r="AY255" s="17" t="s">
        <v>129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81</v>
      </c>
      <c r="BK255" s="232">
        <f>ROUND(I255*H255,2)</f>
        <v>0</v>
      </c>
      <c r="BL255" s="17" t="s">
        <v>150</v>
      </c>
      <c r="BM255" s="231" t="s">
        <v>401</v>
      </c>
    </row>
    <row r="256" spans="1:47" s="2" customFormat="1" ht="12">
      <c r="A256" s="38"/>
      <c r="B256" s="39"/>
      <c r="C256" s="40"/>
      <c r="D256" s="233" t="s">
        <v>137</v>
      </c>
      <c r="E256" s="40"/>
      <c r="F256" s="234" t="s">
        <v>402</v>
      </c>
      <c r="G256" s="40"/>
      <c r="H256" s="40"/>
      <c r="I256" s="235"/>
      <c r="J256" s="40"/>
      <c r="K256" s="40"/>
      <c r="L256" s="44"/>
      <c r="M256" s="236"/>
      <c r="N256" s="23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137</v>
      </c>
      <c r="AU256" s="17" t="s">
        <v>83</v>
      </c>
    </row>
    <row r="257" spans="1:63" s="12" customFormat="1" ht="22.8" customHeight="1">
      <c r="A257" s="12"/>
      <c r="B257" s="203"/>
      <c r="C257" s="204"/>
      <c r="D257" s="205" t="s">
        <v>72</v>
      </c>
      <c r="E257" s="217" t="s">
        <v>209</v>
      </c>
      <c r="F257" s="217" t="s">
        <v>403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SUM(P258:P264)</f>
        <v>0</v>
      </c>
      <c r="Q257" s="211"/>
      <c r="R257" s="212">
        <f>SUM(R258:R264)</f>
        <v>0.017721</v>
      </c>
      <c r="S257" s="211"/>
      <c r="T257" s="213">
        <f>SUM(T258:T264)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81</v>
      </c>
      <c r="AT257" s="215" t="s">
        <v>72</v>
      </c>
      <c r="AU257" s="215" t="s">
        <v>81</v>
      </c>
      <c r="AY257" s="214" t="s">
        <v>129</v>
      </c>
      <c r="BK257" s="216">
        <f>SUM(BK258:BK264)</f>
        <v>0</v>
      </c>
    </row>
    <row r="258" spans="1:65" s="2" customFormat="1" ht="24.15" customHeight="1">
      <c r="A258" s="38"/>
      <c r="B258" s="39"/>
      <c r="C258" s="219" t="s">
        <v>404</v>
      </c>
      <c r="D258" s="219" t="s">
        <v>132</v>
      </c>
      <c r="E258" s="220" t="s">
        <v>405</v>
      </c>
      <c r="F258" s="221" t="s">
        <v>406</v>
      </c>
      <c r="G258" s="222" t="s">
        <v>206</v>
      </c>
      <c r="H258" s="223">
        <v>6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38</v>
      </c>
      <c r="O258" s="91"/>
      <c r="P258" s="229">
        <f>O258*H258</f>
        <v>0</v>
      </c>
      <c r="Q258" s="229">
        <v>1E-05</v>
      </c>
      <c r="R258" s="229">
        <f>Q258*H258</f>
        <v>6.000000000000001E-05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150</v>
      </c>
      <c r="AT258" s="231" t="s">
        <v>132</v>
      </c>
      <c r="AU258" s="231" t="s">
        <v>83</v>
      </c>
      <c r="AY258" s="17" t="s">
        <v>129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81</v>
      </c>
      <c r="BK258" s="232">
        <f>ROUND(I258*H258,2)</f>
        <v>0</v>
      </c>
      <c r="BL258" s="17" t="s">
        <v>150</v>
      </c>
      <c r="BM258" s="231" t="s">
        <v>407</v>
      </c>
    </row>
    <row r="259" spans="1:47" s="2" customFormat="1" ht="12">
      <c r="A259" s="38"/>
      <c r="B259" s="39"/>
      <c r="C259" s="40"/>
      <c r="D259" s="233" t="s">
        <v>137</v>
      </c>
      <c r="E259" s="40"/>
      <c r="F259" s="234" t="s">
        <v>408</v>
      </c>
      <c r="G259" s="40"/>
      <c r="H259" s="40"/>
      <c r="I259" s="235"/>
      <c r="J259" s="40"/>
      <c r="K259" s="40"/>
      <c r="L259" s="44"/>
      <c r="M259" s="236"/>
      <c r="N259" s="237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137</v>
      </c>
      <c r="AU259" s="17" t="s">
        <v>83</v>
      </c>
    </row>
    <row r="260" spans="1:65" s="2" customFormat="1" ht="24.15" customHeight="1">
      <c r="A260" s="38"/>
      <c r="B260" s="39"/>
      <c r="C260" s="274" t="s">
        <v>409</v>
      </c>
      <c r="D260" s="274" t="s">
        <v>281</v>
      </c>
      <c r="E260" s="275" t="s">
        <v>410</v>
      </c>
      <c r="F260" s="276" t="s">
        <v>411</v>
      </c>
      <c r="G260" s="277" t="s">
        <v>206</v>
      </c>
      <c r="H260" s="278">
        <v>6.09</v>
      </c>
      <c r="I260" s="279"/>
      <c r="J260" s="280">
        <f>ROUND(I260*H260,2)</f>
        <v>0</v>
      </c>
      <c r="K260" s="281"/>
      <c r="L260" s="282"/>
      <c r="M260" s="283" t="s">
        <v>1</v>
      </c>
      <c r="N260" s="284" t="s">
        <v>38</v>
      </c>
      <c r="O260" s="91"/>
      <c r="P260" s="229">
        <f>O260*H260</f>
        <v>0</v>
      </c>
      <c r="Q260" s="229">
        <v>0.0029</v>
      </c>
      <c r="R260" s="229">
        <f>Q260*H260</f>
        <v>0.017661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209</v>
      </c>
      <c r="AT260" s="231" t="s">
        <v>281</v>
      </c>
      <c r="AU260" s="231" t="s">
        <v>83</v>
      </c>
      <c r="AY260" s="17" t="s">
        <v>129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81</v>
      </c>
      <c r="BK260" s="232">
        <f>ROUND(I260*H260,2)</f>
        <v>0</v>
      </c>
      <c r="BL260" s="17" t="s">
        <v>150</v>
      </c>
      <c r="BM260" s="231" t="s">
        <v>412</v>
      </c>
    </row>
    <row r="261" spans="1:47" s="2" customFormat="1" ht="12">
      <c r="A261" s="38"/>
      <c r="B261" s="39"/>
      <c r="C261" s="40"/>
      <c r="D261" s="233" t="s">
        <v>137</v>
      </c>
      <c r="E261" s="40"/>
      <c r="F261" s="234" t="s">
        <v>411</v>
      </c>
      <c r="G261" s="40"/>
      <c r="H261" s="40"/>
      <c r="I261" s="235"/>
      <c r="J261" s="40"/>
      <c r="K261" s="40"/>
      <c r="L261" s="44"/>
      <c r="M261" s="236"/>
      <c r="N261" s="237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137</v>
      </c>
      <c r="AU261" s="17" t="s">
        <v>83</v>
      </c>
    </row>
    <row r="262" spans="1:51" s="14" customFormat="1" ht="12">
      <c r="A262" s="14"/>
      <c r="B262" s="252"/>
      <c r="C262" s="253"/>
      <c r="D262" s="233" t="s">
        <v>187</v>
      </c>
      <c r="E262" s="253"/>
      <c r="F262" s="255" t="s">
        <v>413</v>
      </c>
      <c r="G262" s="253"/>
      <c r="H262" s="256">
        <v>6.09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2" t="s">
        <v>187</v>
      </c>
      <c r="AU262" s="262" t="s">
        <v>83</v>
      </c>
      <c r="AV262" s="14" t="s">
        <v>83</v>
      </c>
      <c r="AW262" s="14" t="s">
        <v>4</v>
      </c>
      <c r="AX262" s="14" t="s">
        <v>81</v>
      </c>
      <c r="AY262" s="262" t="s">
        <v>129</v>
      </c>
    </row>
    <row r="263" spans="1:65" s="2" customFormat="1" ht="24.15" customHeight="1">
      <c r="A263" s="38"/>
      <c r="B263" s="39"/>
      <c r="C263" s="219" t="s">
        <v>414</v>
      </c>
      <c r="D263" s="219" t="s">
        <v>132</v>
      </c>
      <c r="E263" s="220" t="s">
        <v>415</v>
      </c>
      <c r="F263" s="221" t="s">
        <v>416</v>
      </c>
      <c r="G263" s="222" t="s">
        <v>206</v>
      </c>
      <c r="H263" s="223">
        <v>20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38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150</v>
      </c>
      <c r="AT263" s="231" t="s">
        <v>132</v>
      </c>
      <c r="AU263" s="231" t="s">
        <v>83</v>
      </c>
      <c r="AY263" s="17" t="s">
        <v>129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81</v>
      </c>
      <c r="BK263" s="232">
        <f>ROUND(I263*H263,2)</f>
        <v>0</v>
      </c>
      <c r="BL263" s="17" t="s">
        <v>150</v>
      </c>
      <c r="BM263" s="231" t="s">
        <v>417</v>
      </c>
    </row>
    <row r="264" spans="1:47" s="2" customFormat="1" ht="12">
      <c r="A264" s="38"/>
      <c r="B264" s="39"/>
      <c r="C264" s="40"/>
      <c r="D264" s="233" t="s">
        <v>137</v>
      </c>
      <c r="E264" s="40"/>
      <c r="F264" s="234" t="s">
        <v>416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137</v>
      </c>
      <c r="AU264" s="17" t="s">
        <v>83</v>
      </c>
    </row>
    <row r="265" spans="1:63" s="12" customFormat="1" ht="22.8" customHeight="1">
      <c r="A265" s="12"/>
      <c r="B265" s="203"/>
      <c r="C265" s="204"/>
      <c r="D265" s="205" t="s">
        <v>72</v>
      </c>
      <c r="E265" s="217" t="s">
        <v>214</v>
      </c>
      <c r="F265" s="217" t="s">
        <v>418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SUM(P266:P301)</f>
        <v>0</v>
      </c>
      <c r="Q265" s="211"/>
      <c r="R265" s="212">
        <f>SUM(R266:R301)</f>
        <v>81.19081</v>
      </c>
      <c r="S265" s="211"/>
      <c r="T265" s="213">
        <f>SUM(T266:T301)</f>
        <v>22.32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4" t="s">
        <v>81</v>
      </c>
      <c r="AT265" s="215" t="s">
        <v>72</v>
      </c>
      <c r="AU265" s="215" t="s">
        <v>81</v>
      </c>
      <c r="AY265" s="214" t="s">
        <v>129</v>
      </c>
      <c r="BK265" s="216">
        <f>SUM(BK266:BK301)</f>
        <v>0</v>
      </c>
    </row>
    <row r="266" spans="1:65" s="2" customFormat="1" ht="24.15" customHeight="1">
      <c r="A266" s="38"/>
      <c r="B266" s="39"/>
      <c r="C266" s="219" t="s">
        <v>419</v>
      </c>
      <c r="D266" s="219" t="s">
        <v>132</v>
      </c>
      <c r="E266" s="220" t="s">
        <v>420</v>
      </c>
      <c r="F266" s="221" t="s">
        <v>421</v>
      </c>
      <c r="G266" s="222" t="s">
        <v>171</v>
      </c>
      <c r="H266" s="223">
        <v>5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38</v>
      </c>
      <c r="O266" s="91"/>
      <c r="P266" s="229">
        <f>O266*H266</f>
        <v>0</v>
      </c>
      <c r="Q266" s="229">
        <v>0.0007</v>
      </c>
      <c r="R266" s="229">
        <f>Q266*H266</f>
        <v>0.0035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150</v>
      </c>
      <c r="AT266" s="231" t="s">
        <v>132</v>
      </c>
      <c r="AU266" s="231" t="s">
        <v>83</v>
      </c>
      <c r="AY266" s="17" t="s">
        <v>129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81</v>
      </c>
      <c r="BK266" s="232">
        <f>ROUND(I266*H266,2)</f>
        <v>0</v>
      </c>
      <c r="BL266" s="17" t="s">
        <v>150</v>
      </c>
      <c r="BM266" s="231" t="s">
        <v>422</v>
      </c>
    </row>
    <row r="267" spans="1:47" s="2" customFormat="1" ht="12">
      <c r="A267" s="38"/>
      <c r="B267" s="39"/>
      <c r="C267" s="40"/>
      <c r="D267" s="233" t="s">
        <v>137</v>
      </c>
      <c r="E267" s="40"/>
      <c r="F267" s="234" t="s">
        <v>423</v>
      </c>
      <c r="G267" s="40"/>
      <c r="H267" s="40"/>
      <c r="I267" s="235"/>
      <c r="J267" s="40"/>
      <c r="K267" s="40"/>
      <c r="L267" s="44"/>
      <c r="M267" s="236"/>
      <c r="N267" s="237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137</v>
      </c>
      <c r="AU267" s="17" t="s">
        <v>83</v>
      </c>
    </row>
    <row r="268" spans="1:65" s="2" customFormat="1" ht="16.5" customHeight="1">
      <c r="A268" s="38"/>
      <c r="B268" s="39"/>
      <c r="C268" s="274" t="s">
        <v>424</v>
      </c>
      <c r="D268" s="274" t="s">
        <v>281</v>
      </c>
      <c r="E268" s="275" t="s">
        <v>425</v>
      </c>
      <c r="F268" s="276" t="s">
        <v>426</v>
      </c>
      <c r="G268" s="277" t="s">
        <v>171</v>
      </c>
      <c r="H268" s="278">
        <v>5</v>
      </c>
      <c r="I268" s="279"/>
      <c r="J268" s="280">
        <f>ROUND(I268*H268,2)</f>
        <v>0</v>
      </c>
      <c r="K268" s="281"/>
      <c r="L268" s="282"/>
      <c r="M268" s="283" t="s">
        <v>1</v>
      </c>
      <c r="N268" s="284" t="s">
        <v>38</v>
      </c>
      <c r="O268" s="91"/>
      <c r="P268" s="229">
        <f>O268*H268</f>
        <v>0</v>
      </c>
      <c r="Q268" s="229">
        <v>0.0036</v>
      </c>
      <c r="R268" s="229">
        <f>Q268*H268</f>
        <v>0.018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209</v>
      </c>
      <c r="AT268" s="231" t="s">
        <v>281</v>
      </c>
      <c r="AU268" s="231" t="s">
        <v>83</v>
      </c>
      <c r="AY268" s="17" t="s">
        <v>129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81</v>
      </c>
      <c r="BK268" s="232">
        <f>ROUND(I268*H268,2)</f>
        <v>0</v>
      </c>
      <c r="BL268" s="17" t="s">
        <v>150</v>
      </c>
      <c r="BM268" s="231" t="s">
        <v>427</v>
      </c>
    </row>
    <row r="269" spans="1:47" s="2" customFormat="1" ht="12">
      <c r="A269" s="38"/>
      <c r="B269" s="39"/>
      <c r="C269" s="40"/>
      <c r="D269" s="233" t="s">
        <v>137</v>
      </c>
      <c r="E269" s="40"/>
      <c r="F269" s="234" t="s">
        <v>426</v>
      </c>
      <c r="G269" s="40"/>
      <c r="H269" s="40"/>
      <c r="I269" s="235"/>
      <c r="J269" s="40"/>
      <c r="K269" s="40"/>
      <c r="L269" s="44"/>
      <c r="M269" s="236"/>
      <c r="N269" s="237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137</v>
      </c>
      <c r="AU269" s="17" t="s">
        <v>83</v>
      </c>
    </row>
    <row r="270" spans="1:65" s="2" customFormat="1" ht="24.15" customHeight="1">
      <c r="A270" s="38"/>
      <c r="B270" s="39"/>
      <c r="C270" s="219" t="s">
        <v>428</v>
      </c>
      <c r="D270" s="219" t="s">
        <v>132</v>
      </c>
      <c r="E270" s="220" t="s">
        <v>429</v>
      </c>
      <c r="F270" s="221" t="s">
        <v>430</v>
      </c>
      <c r="G270" s="222" t="s">
        <v>171</v>
      </c>
      <c r="H270" s="223">
        <v>4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38</v>
      </c>
      <c r="O270" s="91"/>
      <c r="P270" s="229">
        <f>O270*H270</f>
        <v>0</v>
      </c>
      <c r="Q270" s="229">
        <v>0.10941</v>
      </c>
      <c r="R270" s="229">
        <f>Q270*H270</f>
        <v>0.43764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150</v>
      </c>
      <c r="AT270" s="231" t="s">
        <v>132</v>
      </c>
      <c r="AU270" s="231" t="s">
        <v>83</v>
      </c>
      <c r="AY270" s="17" t="s">
        <v>129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81</v>
      </c>
      <c r="BK270" s="232">
        <f>ROUND(I270*H270,2)</f>
        <v>0</v>
      </c>
      <c r="BL270" s="17" t="s">
        <v>150</v>
      </c>
      <c r="BM270" s="231" t="s">
        <v>431</v>
      </c>
    </row>
    <row r="271" spans="1:47" s="2" customFormat="1" ht="12">
      <c r="A271" s="38"/>
      <c r="B271" s="39"/>
      <c r="C271" s="40"/>
      <c r="D271" s="233" t="s">
        <v>137</v>
      </c>
      <c r="E271" s="40"/>
      <c r="F271" s="234" t="s">
        <v>432</v>
      </c>
      <c r="G271" s="40"/>
      <c r="H271" s="40"/>
      <c r="I271" s="235"/>
      <c r="J271" s="40"/>
      <c r="K271" s="40"/>
      <c r="L271" s="44"/>
      <c r="M271" s="236"/>
      <c r="N271" s="237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137</v>
      </c>
      <c r="AU271" s="17" t="s">
        <v>83</v>
      </c>
    </row>
    <row r="272" spans="1:65" s="2" customFormat="1" ht="21.75" customHeight="1">
      <c r="A272" s="38"/>
      <c r="B272" s="39"/>
      <c r="C272" s="274" t="s">
        <v>433</v>
      </c>
      <c r="D272" s="274" t="s">
        <v>281</v>
      </c>
      <c r="E272" s="275" t="s">
        <v>434</v>
      </c>
      <c r="F272" s="276" t="s">
        <v>435</v>
      </c>
      <c r="G272" s="277" t="s">
        <v>171</v>
      </c>
      <c r="H272" s="278">
        <v>4</v>
      </c>
      <c r="I272" s="279"/>
      <c r="J272" s="280">
        <f>ROUND(I272*H272,2)</f>
        <v>0</v>
      </c>
      <c r="K272" s="281"/>
      <c r="L272" s="282"/>
      <c r="M272" s="283" t="s">
        <v>1</v>
      </c>
      <c r="N272" s="284" t="s">
        <v>38</v>
      </c>
      <c r="O272" s="91"/>
      <c r="P272" s="229">
        <f>O272*H272</f>
        <v>0</v>
      </c>
      <c r="Q272" s="229">
        <v>0.0061</v>
      </c>
      <c r="R272" s="229">
        <f>Q272*H272</f>
        <v>0.0244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209</v>
      </c>
      <c r="AT272" s="231" t="s">
        <v>281</v>
      </c>
      <c r="AU272" s="231" t="s">
        <v>83</v>
      </c>
      <c r="AY272" s="17" t="s">
        <v>129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81</v>
      </c>
      <c r="BK272" s="232">
        <f>ROUND(I272*H272,2)</f>
        <v>0</v>
      </c>
      <c r="BL272" s="17" t="s">
        <v>150</v>
      </c>
      <c r="BM272" s="231" t="s">
        <v>436</v>
      </c>
    </row>
    <row r="273" spans="1:47" s="2" customFormat="1" ht="12">
      <c r="A273" s="38"/>
      <c r="B273" s="39"/>
      <c r="C273" s="40"/>
      <c r="D273" s="233" t="s">
        <v>137</v>
      </c>
      <c r="E273" s="40"/>
      <c r="F273" s="234" t="s">
        <v>435</v>
      </c>
      <c r="G273" s="40"/>
      <c r="H273" s="40"/>
      <c r="I273" s="235"/>
      <c r="J273" s="40"/>
      <c r="K273" s="40"/>
      <c r="L273" s="44"/>
      <c r="M273" s="236"/>
      <c r="N273" s="237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137</v>
      </c>
      <c r="AU273" s="17" t="s">
        <v>83</v>
      </c>
    </row>
    <row r="274" spans="1:65" s="2" customFormat="1" ht="24.15" customHeight="1">
      <c r="A274" s="38"/>
      <c r="B274" s="39"/>
      <c r="C274" s="219" t="s">
        <v>437</v>
      </c>
      <c r="D274" s="219" t="s">
        <v>132</v>
      </c>
      <c r="E274" s="220" t="s">
        <v>438</v>
      </c>
      <c r="F274" s="221" t="s">
        <v>439</v>
      </c>
      <c r="G274" s="222" t="s">
        <v>180</v>
      </c>
      <c r="H274" s="223">
        <v>4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38</v>
      </c>
      <c r="O274" s="91"/>
      <c r="P274" s="229">
        <f>O274*H274</f>
        <v>0</v>
      </c>
      <c r="Q274" s="229">
        <v>0.00145</v>
      </c>
      <c r="R274" s="229">
        <f>Q274*H274</f>
        <v>0.0058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150</v>
      </c>
      <c r="AT274" s="231" t="s">
        <v>132</v>
      </c>
      <c r="AU274" s="231" t="s">
        <v>83</v>
      </c>
      <c r="AY274" s="17" t="s">
        <v>129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81</v>
      </c>
      <c r="BK274" s="232">
        <f>ROUND(I274*H274,2)</f>
        <v>0</v>
      </c>
      <c r="BL274" s="17" t="s">
        <v>150</v>
      </c>
      <c r="BM274" s="231" t="s">
        <v>440</v>
      </c>
    </row>
    <row r="275" spans="1:47" s="2" customFormat="1" ht="12">
      <c r="A275" s="38"/>
      <c r="B275" s="39"/>
      <c r="C275" s="40"/>
      <c r="D275" s="233" t="s">
        <v>137</v>
      </c>
      <c r="E275" s="40"/>
      <c r="F275" s="234" t="s">
        <v>441</v>
      </c>
      <c r="G275" s="40"/>
      <c r="H275" s="40"/>
      <c r="I275" s="235"/>
      <c r="J275" s="40"/>
      <c r="K275" s="40"/>
      <c r="L275" s="44"/>
      <c r="M275" s="236"/>
      <c r="N275" s="237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137</v>
      </c>
      <c r="AU275" s="17" t="s">
        <v>83</v>
      </c>
    </row>
    <row r="276" spans="1:65" s="2" customFormat="1" ht="33" customHeight="1">
      <c r="A276" s="38"/>
      <c r="B276" s="39"/>
      <c r="C276" s="219" t="s">
        <v>442</v>
      </c>
      <c r="D276" s="219" t="s">
        <v>132</v>
      </c>
      <c r="E276" s="220" t="s">
        <v>443</v>
      </c>
      <c r="F276" s="221" t="s">
        <v>444</v>
      </c>
      <c r="G276" s="222" t="s">
        <v>206</v>
      </c>
      <c r="H276" s="223">
        <v>291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38</v>
      </c>
      <c r="O276" s="91"/>
      <c r="P276" s="229">
        <f>O276*H276</f>
        <v>0</v>
      </c>
      <c r="Q276" s="229">
        <v>0.1554</v>
      </c>
      <c r="R276" s="229">
        <f>Q276*H276</f>
        <v>45.2214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150</v>
      </c>
      <c r="AT276" s="231" t="s">
        <v>132</v>
      </c>
      <c r="AU276" s="231" t="s">
        <v>83</v>
      </c>
      <c r="AY276" s="17" t="s">
        <v>129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81</v>
      </c>
      <c r="BK276" s="232">
        <f>ROUND(I276*H276,2)</f>
        <v>0</v>
      </c>
      <c r="BL276" s="17" t="s">
        <v>150</v>
      </c>
      <c r="BM276" s="231" t="s">
        <v>445</v>
      </c>
    </row>
    <row r="277" spans="1:47" s="2" customFormat="1" ht="12">
      <c r="A277" s="38"/>
      <c r="B277" s="39"/>
      <c r="C277" s="40"/>
      <c r="D277" s="233" t="s">
        <v>137</v>
      </c>
      <c r="E277" s="40"/>
      <c r="F277" s="234" t="s">
        <v>446</v>
      </c>
      <c r="G277" s="40"/>
      <c r="H277" s="40"/>
      <c r="I277" s="235"/>
      <c r="J277" s="40"/>
      <c r="K277" s="40"/>
      <c r="L277" s="44"/>
      <c r="M277" s="236"/>
      <c r="N277" s="237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137</v>
      </c>
      <c r="AU277" s="17" t="s">
        <v>83</v>
      </c>
    </row>
    <row r="278" spans="1:65" s="2" customFormat="1" ht="16.5" customHeight="1">
      <c r="A278" s="38"/>
      <c r="B278" s="39"/>
      <c r="C278" s="274" t="s">
        <v>447</v>
      </c>
      <c r="D278" s="274" t="s">
        <v>281</v>
      </c>
      <c r="E278" s="275" t="s">
        <v>448</v>
      </c>
      <c r="F278" s="276" t="s">
        <v>449</v>
      </c>
      <c r="G278" s="277" t="s">
        <v>206</v>
      </c>
      <c r="H278" s="278">
        <v>296.82</v>
      </c>
      <c r="I278" s="279"/>
      <c r="J278" s="280">
        <f>ROUND(I278*H278,2)</f>
        <v>0</v>
      </c>
      <c r="K278" s="281"/>
      <c r="L278" s="282"/>
      <c r="M278" s="283" t="s">
        <v>1</v>
      </c>
      <c r="N278" s="284" t="s">
        <v>38</v>
      </c>
      <c r="O278" s="91"/>
      <c r="P278" s="229">
        <f>O278*H278</f>
        <v>0</v>
      </c>
      <c r="Q278" s="229">
        <v>0.04</v>
      </c>
      <c r="R278" s="229">
        <f>Q278*H278</f>
        <v>11.8728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209</v>
      </c>
      <c r="AT278" s="231" t="s">
        <v>281</v>
      </c>
      <c r="AU278" s="231" t="s">
        <v>83</v>
      </c>
      <c r="AY278" s="17" t="s">
        <v>129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81</v>
      </c>
      <c r="BK278" s="232">
        <f>ROUND(I278*H278,2)</f>
        <v>0</v>
      </c>
      <c r="BL278" s="17" t="s">
        <v>150</v>
      </c>
      <c r="BM278" s="231" t="s">
        <v>450</v>
      </c>
    </row>
    <row r="279" spans="1:47" s="2" customFormat="1" ht="12">
      <c r="A279" s="38"/>
      <c r="B279" s="39"/>
      <c r="C279" s="40"/>
      <c r="D279" s="233" t="s">
        <v>137</v>
      </c>
      <c r="E279" s="40"/>
      <c r="F279" s="234" t="s">
        <v>449</v>
      </c>
      <c r="G279" s="40"/>
      <c r="H279" s="40"/>
      <c r="I279" s="235"/>
      <c r="J279" s="40"/>
      <c r="K279" s="40"/>
      <c r="L279" s="44"/>
      <c r="M279" s="236"/>
      <c r="N279" s="237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137</v>
      </c>
      <c r="AU279" s="17" t="s">
        <v>83</v>
      </c>
    </row>
    <row r="280" spans="1:51" s="14" customFormat="1" ht="12">
      <c r="A280" s="14"/>
      <c r="B280" s="252"/>
      <c r="C280" s="253"/>
      <c r="D280" s="233" t="s">
        <v>187</v>
      </c>
      <c r="E280" s="253"/>
      <c r="F280" s="255" t="s">
        <v>451</v>
      </c>
      <c r="G280" s="253"/>
      <c r="H280" s="256">
        <v>296.82</v>
      </c>
      <c r="I280" s="257"/>
      <c r="J280" s="253"/>
      <c r="K280" s="253"/>
      <c r="L280" s="258"/>
      <c r="M280" s="259"/>
      <c r="N280" s="260"/>
      <c r="O280" s="260"/>
      <c r="P280" s="260"/>
      <c r="Q280" s="260"/>
      <c r="R280" s="260"/>
      <c r="S280" s="260"/>
      <c r="T280" s="26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2" t="s">
        <v>187</v>
      </c>
      <c r="AU280" s="262" t="s">
        <v>83</v>
      </c>
      <c r="AV280" s="14" t="s">
        <v>83</v>
      </c>
      <c r="AW280" s="14" t="s">
        <v>4</v>
      </c>
      <c r="AX280" s="14" t="s">
        <v>81</v>
      </c>
      <c r="AY280" s="262" t="s">
        <v>129</v>
      </c>
    </row>
    <row r="281" spans="1:65" s="2" customFormat="1" ht="33" customHeight="1">
      <c r="A281" s="38"/>
      <c r="B281" s="39"/>
      <c r="C281" s="219" t="s">
        <v>452</v>
      </c>
      <c r="D281" s="219" t="s">
        <v>132</v>
      </c>
      <c r="E281" s="220" t="s">
        <v>453</v>
      </c>
      <c r="F281" s="221" t="s">
        <v>454</v>
      </c>
      <c r="G281" s="222" t="s">
        <v>206</v>
      </c>
      <c r="H281" s="223">
        <v>100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38</v>
      </c>
      <c r="O281" s="91"/>
      <c r="P281" s="229">
        <f>O281*H281</f>
        <v>0</v>
      </c>
      <c r="Q281" s="229">
        <v>0.1295</v>
      </c>
      <c r="R281" s="229">
        <f>Q281*H281</f>
        <v>12.950000000000001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150</v>
      </c>
      <c r="AT281" s="231" t="s">
        <v>132</v>
      </c>
      <c r="AU281" s="231" t="s">
        <v>83</v>
      </c>
      <c r="AY281" s="17" t="s">
        <v>129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81</v>
      </c>
      <c r="BK281" s="232">
        <f>ROUND(I281*H281,2)</f>
        <v>0</v>
      </c>
      <c r="BL281" s="17" t="s">
        <v>150</v>
      </c>
      <c r="BM281" s="231" t="s">
        <v>455</v>
      </c>
    </row>
    <row r="282" spans="1:47" s="2" customFormat="1" ht="12">
      <c r="A282" s="38"/>
      <c r="B282" s="39"/>
      <c r="C282" s="40"/>
      <c r="D282" s="233" t="s">
        <v>137</v>
      </c>
      <c r="E282" s="40"/>
      <c r="F282" s="234" t="s">
        <v>456</v>
      </c>
      <c r="G282" s="40"/>
      <c r="H282" s="40"/>
      <c r="I282" s="235"/>
      <c r="J282" s="40"/>
      <c r="K282" s="40"/>
      <c r="L282" s="44"/>
      <c r="M282" s="236"/>
      <c r="N282" s="237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137</v>
      </c>
      <c r="AU282" s="17" t="s">
        <v>83</v>
      </c>
    </row>
    <row r="283" spans="1:65" s="2" customFormat="1" ht="16.5" customHeight="1">
      <c r="A283" s="38"/>
      <c r="B283" s="39"/>
      <c r="C283" s="274" t="s">
        <v>457</v>
      </c>
      <c r="D283" s="274" t="s">
        <v>281</v>
      </c>
      <c r="E283" s="275" t="s">
        <v>458</v>
      </c>
      <c r="F283" s="276" t="s">
        <v>459</v>
      </c>
      <c r="G283" s="277" t="s">
        <v>206</v>
      </c>
      <c r="H283" s="278">
        <v>102</v>
      </c>
      <c r="I283" s="279"/>
      <c r="J283" s="280">
        <f>ROUND(I283*H283,2)</f>
        <v>0</v>
      </c>
      <c r="K283" s="281"/>
      <c r="L283" s="282"/>
      <c r="M283" s="283" t="s">
        <v>1</v>
      </c>
      <c r="N283" s="284" t="s">
        <v>38</v>
      </c>
      <c r="O283" s="91"/>
      <c r="P283" s="229">
        <f>O283*H283</f>
        <v>0</v>
      </c>
      <c r="Q283" s="229">
        <v>0.045</v>
      </c>
      <c r="R283" s="229">
        <f>Q283*H283</f>
        <v>4.59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209</v>
      </c>
      <c r="AT283" s="231" t="s">
        <v>281</v>
      </c>
      <c r="AU283" s="231" t="s">
        <v>83</v>
      </c>
      <c r="AY283" s="17" t="s">
        <v>129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81</v>
      </c>
      <c r="BK283" s="232">
        <f>ROUND(I283*H283,2)</f>
        <v>0</v>
      </c>
      <c r="BL283" s="17" t="s">
        <v>150</v>
      </c>
      <c r="BM283" s="231" t="s">
        <v>460</v>
      </c>
    </row>
    <row r="284" spans="1:47" s="2" customFormat="1" ht="12">
      <c r="A284" s="38"/>
      <c r="B284" s="39"/>
      <c r="C284" s="40"/>
      <c r="D284" s="233" t="s">
        <v>137</v>
      </c>
      <c r="E284" s="40"/>
      <c r="F284" s="234" t="s">
        <v>459</v>
      </c>
      <c r="G284" s="40"/>
      <c r="H284" s="40"/>
      <c r="I284" s="235"/>
      <c r="J284" s="40"/>
      <c r="K284" s="40"/>
      <c r="L284" s="44"/>
      <c r="M284" s="236"/>
      <c r="N284" s="237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137</v>
      </c>
      <c r="AU284" s="17" t="s">
        <v>83</v>
      </c>
    </row>
    <row r="285" spans="1:51" s="14" customFormat="1" ht="12">
      <c r="A285" s="14"/>
      <c r="B285" s="252"/>
      <c r="C285" s="253"/>
      <c r="D285" s="233" t="s">
        <v>187</v>
      </c>
      <c r="E285" s="253"/>
      <c r="F285" s="255" t="s">
        <v>461</v>
      </c>
      <c r="G285" s="253"/>
      <c r="H285" s="256">
        <v>102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2" t="s">
        <v>187</v>
      </c>
      <c r="AU285" s="262" t="s">
        <v>83</v>
      </c>
      <c r="AV285" s="14" t="s">
        <v>83</v>
      </c>
      <c r="AW285" s="14" t="s">
        <v>4</v>
      </c>
      <c r="AX285" s="14" t="s">
        <v>81</v>
      </c>
      <c r="AY285" s="262" t="s">
        <v>129</v>
      </c>
    </row>
    <row r="286" spans="1:65" s="2" customFormat="1" ht="24.15" customHeight="1">
      <c r="A286" s="38"/>
      <c r="B286" s="39"/>
      <c r="C286" s="219" t="s">
        <v>462</v>
      </c>
      <c r="D286" s="219" t="s">
        <v>132</v>
      </c>
      <c r="E286" s="220" t="s">
        <v>463</v>
      </c>
      <c r="F286" s="221" t="s">
        <v>464</v>
      </c>
      <c r="G286" s="222" t="s">
        <v>206</v>
      </c>
      <c r="H286" s="223">
        <v>221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38</v>
      </c>
      <c r="O286" s="91"/>
      <c r="P286" s="229">
        <f>O286*H286</f>
        <v>0</v>
      </c>
      <c r="Q286" s="229">
        <v>0.00016</v>
      </c>
      <c r="R286" s="229">
        <f>Q286*H286</f>
        <v>0.03536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150</v>
      </c>
      <c r="AT286" s="231" t="s">
        <v>132</v>
      </c>
      <c r="AU286" s="231" t="s">
        <v>83</v>
      </c>
      <c r="AY286" s="17" t="s">
        <v>129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81</v>
      </c>
      <c r="BK286" s="232">
        <f>ROUND(I286*H286,2)</f>
        <v>0</v>
      </c>
      <c r="BL286" s="17" t="s">
        <v>150</v>
      </c>
      <c r="BM286" s="231" t="s">
        <v>465</v>
      </c>
    </row>
    <row r="287" spans="1:47" s="2" customFormat="1" ht="12">
      <c r="A287" s="38"/>
      <c r="B287" s="39"/>
      <c r="C287" s="40"/>
      <c r="D287" s="233" t="s">
        <v>137</v>
      </c>
      <c r="E287" s="40"/>
      <c r="F287" s="234" t="s">
        <v>466</v>
      </c>
      <c r="G287" s="40"/>
      <c r="H287" s="40"/>
      <c r="I287" s="235"/>
      <c r="J287" s="40"/>
      <c r="K287" s="40"/>
      <c r="L287" s="44"/>
      <c r="M287" s="236"/>
      <c r="N287" s="237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137</v>
      </c>
      <c r="AU287" s="17" t="s">
        <v>83</v>
      </c>
    </row>
    <row r="288" spans="1:65" s="2" customFormat="1" ht="24.15" customHeight="1">
      <c r="A288" s="38"/>
      <c r="B288" s="39"/>
      <c r="C288" s="219" t="s">
        <v>467</v>
      </c>
      <c r="D288" s="219" t="s">
        <v>132</v>
      </c>
      <c r="E288" s="220" t="s">
        <v>468</v>
      </c>
      <c r="F288" s="221" t="s">
        <v>469</v>
      </c>
      <c r="G288" s="222" t="s">
        <v>180</v>
      </c>
      <c r="H288" s="223">
        <v>289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38</v>
      </c>
      <c r="O288" s="91"/>
      <c r="P288" s="229">
        <f>O288*H288</f>
        <v>0</v>
      </c>
      <c r="Q288" s="229">
        <v>0.00047</v>
      </c>
      <c r="R288" s="229">
        <f>Q288*H288</f>
        <v>0.13583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150</v>
      </c>
      <c r="AT288" s="231" t="s">
        <v>132</v>
      </c>
      <c r="AU288" s="231" t="s">
        <v>83</v>
      </c>
      <c r="AY288" s="17" t="s">
        <v>129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81</v>
      </c>
      <c r="BK288" s="232">
        <f>ROUND(I288*H288,2)</f>
        <v>0</v>
      </c>
      <c r="BL288" s="17" t="s">
        <v>150</v>
      </c>
      <c r="BM288" s="231" t="s">
        <v>470</v>
      </c>
    </row>
    <row r="289" spans="1:47" s="2" customFormat="1" ht="12">
      <c r="A289" s="38"/>
      <c r="B289" s="39"/>
      <c r="C289" s="40"/>
      <c r="D289" s="233" t="s">
        <v>137</v>
      </c>
      <c r="E289" s="40"/>
      <c r="F289" s="234" t="s">
        <v>471</v>
      </c>
      <c r="G289" s="40"/>
      <c r="H289" s="40"/>
      <c r="I289" s="235"/>
      <c r="J289" s="40"/>
      <c r="K289" s="40"/>
      <c r="L289" s="44"/>
      <c r="M289" s="236"/>
      <c r="N289" s="237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137</v>
      </c>
      <c r="AU289" s="17" t="s">
        <v>83</v>
      </c>
    </row>
    <row r="290" spans="1:65" s="2" customFormat="1" ht="16.5" customHeight="1">
      <c r="A290" s="38"/>
      <c r="B290" s="39"/>
      <c r="C290" s="219" t="s">
        <v>472</v>
      </c>
      <c r="D290" s="219" t="s">
        <v>132</v>
      </c>
      <c r="E290" s="220" t="s">
        <v>473</v>
      </c>
      <c r="F290" s="221" t="s">
        <v>474</v>
      </c>
      <c r="G290" s="222" t="s">
        <v>206</v>
      </c>
      <c r="H290" s="223">
        <v>7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38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150</v>
      </c>
      <c r="AT290" s="231" t="s">
        <v>132</v>
      </c>
      <c r="AU290" s="231" t="s">
        <v>83</v>
      </c>
      <c r="AY290" s="17" t="s">
        <v>129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81</v>
      </c>
      <c r="BK290" s="232">
        <f>ROUND(I290*H290,2)</f>
        <v>0</v>
      </c>
      <c r="BL290" s="17" t="s">
        <v>150</v>
      </c>
      <c r="BM290" s="231" t="s">
        <v>475</v>
      </c>
    </row>
    <row r="291" spans="1:47" s="2" customFormat="1" ht="12">
      <c r="A291" s="38"/>
      <c r="B291" s="39"/>
      <c r="C291" s="40"/>
      <c r="D291" s="233" t="s">
        <v>137</v>
      </c>
      <c r="E291" s="40"/>
      <c r="F291" s="234" t="s">
        <v>476</v>
      </c>
      <c r="G291" s="40"/>
      <c r="H291" s="40"/>
      <c r="I291" s="235"/>
      <c r="J291" s="40"/>
      <c r="K291" s="40"/>
      <c r="L291" s="44"/>
      <c r="M291" s="236"/>
      <c r="N291" s="237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137</v>
      </c>
      <c r="AU291" s="17" t="s">
        <v>83</v>
      </c>
    </row>
    <row r="292" spans="1:65" s="2" customFormat="1" ht="24.15" customHeight="1">
      <c r="A292" s="38"/>
      <c r="B292" s="39"/>
      <c r="C292" s="219" t="s">
        <v>477</v>
      </c>
      <c r="D292" s="219" t="s">
        <v>132</v>
      </c>
      <c r="E292" s="220" t="s">
        <v>478</v>
      </c>
      <c r="F292" s="221" t="s">
        <v>479</v>
      </c>
      <c r="G292" s="222" t="s">
        <v>206</v>
      </c>
      <c r="H292" s="223">
        <v>24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38</v>
      </c>
      <c r="O292" s="91"/>
      <c r="P292" s="229">
        <f>O292*H292</f>
        <v>0</v>
      </c>
      <c r="Q292" s="229">
        <v>0.24567</v>
      </c>
      <c r="R292" s="229">
        <f>Q292*H292</f>
        <v>5.8960799999999995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150</v>
      </c>
      <c r="AT292" s="231" t="s">
        <v>132</v>
      </c>
      <c r="AU292" s="231" t="s">
        <v>83</v>
      </c>
      <c r="AY292" s="17" t="s">
        <v>129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81</v>
      </c>
      <c r="BK292" s="232">
        <f>ROUND(I292*H292,2)</f>
        <v>0</v>
      </c>
      <c r="BL292" s="17" t="s">
        <v>150</v>
      </c>
      <c r="BM292" s="231" t="s">
        <v>480</v>
      </c>
    </row>
    <row r="293" spans="1:47" s="2" customFormat="1" ht="12">
      <c r="A293" s="38"/>
      <c r="B293" s="39"/>
      <c r="C293" s="40"/>
      <c r="D293" s="233" t="s">
        <v>137</v>
      </c>
      <c r="E293" s="40"/>
      <c r="F293" s="234" t="s">
        <v>481</v>
      </c>
      <c r="G293" s="40"/>
      <c r="H293" s="40"/>
      <c r="I293" s="235"/>
      <c r="J293" s="40"/>
      <c r="K293" s="40"/>
      <c r="L293" s="44"/>
      <c r="M293" s="236"/>
      <c r="N293" s="237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137</v>
      </c>
      <c r="AU293" s="17" t="s">
        <v>83</v>
      </c>
    </row>
    <row r="294" spans="1:65" s="2" customFormat="1" ht="24.15" customHeight="1">
      <c r="A294" s="38"/>
      <c r="B294" s="39"/>
      <c r="C294" s="219" t="s">
        <v>482</v>
      </c>
      <c r="D294" s="219" t="s">
        <v>132</v>
      </c>
      <c r="E294" s="220" t="s">
        <v>483</v>
      </c>
      <c r="F294" s="221" t="s">
        <v>484</v>
      </c>
      <c r="G294" s="222" t="s">
        <v>171</v>
      </c>
      <c r="H294" s="223">
        <v>8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38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0.165</v>
      </c>
      <c r="T294" s="230">
        <f>S294*H294</f>
        <v>1.32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150</v>
      </c>
      <c r="AT294" s="231" t="s">
        <v>132</v>
      </c>
      <c r="AU294" s="231" t="s">
        <v>83</v>
      </c>
      <c r="AY294" s="17" t="s">
        <v>129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81</v>
      </c>
      <c r="BK294" s="232">
        <f>ROUND(I294*H294,2)</f>
        <v>0</v>
      </c>
      <c r="BL294" s="17" t="s">
        <v>150</v>
      </c>
      <c r="BM294" s="231" t="s">
        <v>485</v>
      </c>
    </row>
    <row r="295" spans="1:47" s="2" customFormat="1" ht="12">
      <c r="A295" s="38"/>
      <c r="B295" s="39"/>
      <c r="C295" s="40"/>
      <c r="D295" s="233" t="s">
        <v>137</v>
      </c>
      <c r="E295" s="40"/>
      <c r="F295" s="234" t="s">
        <v>486</v>
      </c>
      <c r="G295" s="40"/>
      <c r="H295" s="40"/>
      <c r="I295" s="235"/>
      <c r="J295" s="40"/>
      <c r="K295" s="40"/>
      <c r="L295" s="44"/>
      <c r="M295" s="236"/>
      <c r="N295" s="237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137</v>
      </c>
      <c r="AU295" s="17" t="s">
        <v>83</v>
      </c>
    </row>
    <row r="296" spans="1:65" s="2" customFormat="1" ht="24.15" customHeight="1">
      <c r="A296" s="38"/>
      <c r="B296" s="39"/>
      <c r="C296" s="219" t="s">
        <v>487</v>
      </c>
      <c r="D296" s="219" t="s">
        <v>132</v>
      </c>
      <c r="E296" s="220" t="s">
        <v>488</v>
      </c>
      <c r="F296" s="221" t="s">
        <v>489</v>
      </c>
      <c r="G296" s="222" t="s">
        <v>206</v>
      </c>
      <c r="H296" s="223">
        <v>84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38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0.25</v>
      </c>
      <c r="T296" s="230">
        <f>S296*H296</f>
        <v>21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150</v>
      </c>
      <c r="AT296" s="231" t="s">
        <v>132</v>
      </c>
      <c r="AU296" s="231" t="s">
        <v>83</v>
      </c>
      <c r="AY296" s="17" t="s">
        <v>129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81</v>
      </c>
      <c r="BK296" s="232">
        <f>ROUND(I296*H296,2)</f>
        <v>0</v>
      </c>
      <c r="BL296" s="17" t="s">
        <v>150</v>
      </c>
      <c r="BM296" s="231" t="s">
        <v>490</v>
      </c>
    </row>
    <row r="297" spans="1:47" s="2" customFormat="1" ht="12">
      <c r="A297" s="38"/>
      <c r="B297" s="39"/>
      <c r="C297" s="40"/>
      <c r="D297" s="233" t="s">
        <v>137</v>
      </c>
      <c r="E297" s="40"/>
      <c r="F297" s="234" t="s">
        <v>491</v>
      </c>
      <c r="G297" s="40"/>
      <c r="H297" s="40"/>
      <c r="I297" s="235"/>
      <c r="J297" s="40"/>
      <c r="K297" s="40"/>
      <c r="L297" s="44"/>
      <c r="M297" s="236"/>
      <c r="N297" s="237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137</v>
      </c>
      <c r="AU297" s="17" t="s">
        <v>83</v>
      </c>
    </row>
    <row r="298" spans="1:65" s="2" customFormat="1" ht="16.5" customHeight="1">
      <c r="A298" s="38"/>
      <c r="B298" s="39"/>
      <c r="C298" s="219" t="s">
        <v>492</v>
      </c>
      <c r="D298" s="219" t="s">
        <v>132</v>
      </c>
      <c r="E298" s="220" t="s">
        <v>493</v>
      </c>
      <c r="F298" s="221" t="s">
        <v>494</v>
      </c>
      <c r="G298" s="222" t="s">
        <v>495</v>
      </c>
      <c r="H298" s="223">
        <v>2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38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150</v>
      </c>
      <c r="AT298" s="231" t="s">
        <v>132</v>
      </c>
      <c r="AU298" s="231" t="s">
        <v>83</v>
      </c>
      <c r="AY298" s="17" t="s">
        <v>129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81</v>
      </c>
      <c r="BK298" s="232">
        <f>ROUND(I298*H298,2)</f>
        <v>0</v>
      </c>
      <c r="BL298" s="17" t="s">
        <v>150</v>
      </c>
      <c r="BM298" s="231" t="s">
        <v>496</v>
      </c>
    </row>
    <row r="299" spans="1:47" s="2" customFormat="1" ht="12">
      <c r="A299" s="38"/>
      <c r="B299" s="39"/>
      <c r="C299" s="40"/>
      <c r="D299" s="233" t="s">
        <v>137</v>
      </c>
      <c r="E299" s="40"/>
      <c r="F299" s="234" t="s">
        <v>494</v>
      </c>
      <c r="G299" s="40"/>
      <c r="H299" s="40"/>
      <c r="I299" s="235"/>
      <c r="J299" s="40"/>
      <c r="K299" s="40"/>
      <c r="L299" s="44"/>
      <c r="M299" s="236"/>
      <c r="N299" s="237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137</v>
      </c>
      <c r="AU299" s="17" t="s">
        <v>83</v>
      </c>
    </row>
    <row r="300" spans="1:47" s="2" customFormat="1" ht="12">
      <c r="A300" s="38"/>
      <c r="B300" s="39"/>
      <c r="C300" s="40"/>
      <c r="D300" s="233" t="s">
        <v>320</v>
      </c>
      <c r="E300" s="40"/>
      <c r="F300" s="285" t="s">
        <v>497</v>
      </c>
      <c r="G300" s="40"/>
      <c r="H300" s="40"/>
      <c r="I300" s="235"/>
      <c r="J300" s="40"/>
      <c r="K300" s="40"/>
      <c r="L300" s="44"/>
      <c r="M300" s="236"/>
      <c r="N300" s="237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320</v>
      </c>
      <c r="AU300" s="17" t="s">
        <v>83</v>
      </c>
    </row>
    <row r="301" spans="1:51" s="14" customFormat="1" ht="12">
      <c r="A301" s="14"/>
      <c r="B301" s="252"/>
      <c r="C301" s="253"/>
      <c r="D301" s="233" t="s">
        <v>187</v>
      </c>
      <c r="E301" s="254" t="s">
        <v>1</v>
      </c>
      <c r="F301" s="255" t="s">
        <v>83</v>
      </c>
      <c r="G301" s="253"/>
      <c r="H301" s="256">
        <v>2</v>
      </c>
      <c r="I301" s="257"/>
      <c r="J301" s="253"/>
      <c r="K301" s="253"/>
      <c r="L301" s="258"/>
      <c r="M301" s="259"/>
      <c r="N301" s="260"/>
      <c r="O301" s="260"/>
      <c r="P301" s="260"/>
      <c r="Q301" s="260"/>
      <c r="R301" s="260"/>
      <c r="S301" s="260"/>
      <c r="T301" s="26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2" t="s">
        <v>187</v>
      </c>
      <c r="AU301" s="262" t="s">
        <v>83</v>
      </c>
      <c r="AV301" s="14" t="s">
        <v>83</v>
      </c>
      <c r="AW301" s="14" t="s">
        <v>30</v>
      </c>
      <c r="AX301" s="14" t="s">
        <v>81</v>
      </c>
      <c r="AY301" s="262" t="s">
        <v>129</v>
      </c>
    </row>
    <row r="302" spans="1:63" s="12" customFormat="1" ht="22.8" customHeight="1">
      <c r="A302" s="12"/>
      <c r="B302" s="203"/>
      <c r="C302" s="204"/>
      <c r="D302" s="205" t="s">
        <v>72</v>
      </c>
      <c r="E302" s="217" t="s">
        <v>498</v>
      </c>
      <c r="F302" s="217" t="s">
        <v>499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SUM(P303:P320)</f>
        <v>0</v>
      </c>
      <c r="Q302" s="211"/>
      <c r="R302" s="212">
        <f>SUM(R303:R320)</f>
        <v>0</v>
      </c>
      <c r="S302" s="211"/>
      <c r="T302" s="213">
        <f>SUM(T303:T320)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81</v>
      </c>
      <c r="AT302" s="215" t="s">
        <v>72</v>
      </c>
      <c r="AU302" s="215" t="s">
        <v>81</v>
      </c>
      <c r="AY302" s="214" t="s">
        <v>129</v>
      </c>
      <c r="BK302" s="216">
        <f>SUM(BK303:BK320)</f>
        <v>0</v>
      </c>
    </row>
    <row r="303" spans="1:65" s="2" customFormat="1" ht="21.75" customHeight="1">
      <c r="A303" s="38"/>
      <c r="B303" s="39"/>
      <c r="C303" s="219" t="s">
        <v>500</v>
      </c>
      <c r="D303" s="219" t="s">
        <v>132</v>
      </c>
      <c r="E303" s="220" t="s">
        <v>501</v>
      </c>
      <c r="F303" s="221" t="s">
        <v>502</v>
      </c>
      <c r="G303" s="222" t="s">
        <v>284</v>
      </c>
      <c r="H303" s="223">
        <v>371.881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38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150</v>
      </c>
      <c r="AT303" s="231" t="s">
        <v>132</v>
      </c>
      <c r="AU303" s="231" t="s">
        <v>83</v>
      </c>
      <c r="AY303" s="17" t="s">
        <v>129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81</v>
      </c>
      <c r="BK303" s="232">
        <f>ROUND(I303*H303,2)</f>
        <v>0</v>
      </c>
      <c r="BL303" s="17" t="s">
        <v>150</v>
      </c>
      <c r="BM303" s="231" t="s">
        <v>503</v>
      </c>
    </row>
    <row r="304" spans="1:47" s="2" customFormat="1" ht="12">
      <c r="A304" s="38"/>
      <c r="B304" s="39"/>
      <c r="C304" s="40"/>
      <c r="D304" s="233" t="s">
        <v>137</v>
      </c>
      <c r="E304" s="40"/>
      <c r="F304" s="234" t="s">
        <v>504</v>
      </c>
      <c r="G304" s="40"/>
      <c r="H304" s="40"/>
      <c r="I304" s="235"/>
      <c r="J304" s="40"/>
      <c r="K304" s="40"/>
      <c r="L304" s="44"/>
      <c r="M304" s="236"/>
      <c r="N304" s="237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137</v>
      </c>
      <c r="AU304" s="17" t="s">
        <v>83</v>
      </c>
    </row>
    <row r="305" spans="1:65" s="2" customFormat="1" ht="24.15" customHeight="1">
      <c r="A305" s="38"/>
      <c r="B305" s="39"/>
      <c r="C305" s="219" t="s">
        <v>505</v>
      </c>
      <c r="D305" s="219" t="s">
        <v>132</v>
      </c>
      <c r="E305" s="220" t="s">
        <v>506</v>
      </c>
      <c r="F305" s="221" t="s">
        <v>507</v>
      </c>
      <c r="G305" s="222" t="s">
        <v>284</v>
      </c>
      <c r="H305" s="223">
        <v>3346.929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38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150</v>
      </c>
      <c r="AT305" s="231" t="s">
        <v>132</v>
      </c>
      <c r="AU305" s="231" t="s">
        <v>83</v>
      </c>
      <c r="AY305" s="17" t="s">
        <v>129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81</v>
      </c>
      <c r="BK305" s="232">
        <f>ROUND(I305*H305,2)</f>
        <v>0</v>
      </c>
      <c r="BL305" s="17" t="s">
        <v>150</v>
      </c>
      <c r="BM305" s="231" t="s">
        <v>508</v>
      </c>
    </row>
    <row r="306" spans="1:47" s="2" customFormat="1" ht="12">
      <c r="A306" s="38"/>
      <c r="B306" s="39"/>
      <c r="C306" s="40"/>
      <c r="D306" s="233" t="s">
        <v>137</v>
      </c>
      <c r="E306" s="40"/>
      <c r="F306" s="234" t="s">
        <v>509</v>
      </c>
      <c r="G306" s="40"/>
      <c r="H306" s="40"/>
      <c r="I306" s="235"/>
      <c r="J306" s="40"/>
      <c r="K306" s="40"/>
      <c r="L306" s="44"/>
      <c r="M306" s="236"/>
      <c r="N306" s="237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137</v>
      </c>
      <c r="AU306" s="17" t="s">
        <v>83</v>
      </c>
    </row>
    <row r="307" spans="1:51" s="14" customFormat="1" ht="12">
      <c r="A307" s="14"/>
      <c r="B307" s="252"/>
      <c r="C307" s="253"/>
      <c r="D307" s="233" t="s">
        <v>187</v>
      </c>
      <c r="E307" s="254" t="s">
        <v>1</v>
      </c>
      <c r="F307" s="255" t="s">
        <v>510</v>
      </c>
      <c r="G307" s="253"/>
      <c r="H307" s="256">
        <v>3346.929</v>
      </c>
      <c r="I307" s="257"/>
      <c r="J307" s="253"/>
      <c r="K307" s="253"/>
      <c r="L307" s="258"/>
      <c r="M307" s="259"/>
      <c r="N307" s="260"/>
      <c r="O307" s="260"/>
      <c r="P307" s="260"/>
      <c r="Q307" s="260"/>
      <c r="R307" s="260"/>
      <c r="S307" s="260"/>
      <c r="T307" s="26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2" t="s">
        <v>187</v>
      </c>
      <c r="AU307" s="262" t="s">
        <v>83</v>
      </c>
      <c r="AV307" s="14" t="s">
        <v>83</v>
      </c>
      <c r="AW307" s="14" t="s">
        <v>30</v>
      </c>
      <c r="AX307" s="14" t="s">
        <v>81</v>
      </c>
      <c r="AY307" s="262" t="s">
        <v>129</v>
      </c>
    </row>
    <row r="308" spans="1:65" s="2" customFormat="1" ht="21.75" customHeight="1">
      <c r="A308" s="38"/>
      <c r="B308" s="39"/>
      <c r="C308" s="219" t="s">
        <v>511</v>
      </c>
      <c r="D308" s="219" t="s">
        <v>132</v>
      </c>
      <c r="E308" s="220" t="s">
        <v>512</v>
      </c>
      <c r="F308" s="221" t="s">
        <v>513</v>
      </c>
      <c r="G308" s="222" t="s">
        <v>284</v>
      </c>
      <c r="H308" s="223">
        <v>1.32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38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150</v>
      </c>
      <c r="AT308" s="231" t="s">
        <v>132</v>
      </c>
      <c r="AU308" s="231" t="s">
        <v>83</v>
      </c>
      <c r="AY308" s="17" t="s">
        <v>129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81</v>
      </c>
      <c r="BK308" s="232">
        <f>ROUND(I308*H308,2)</f>
        <v>0</v>
      </c>
      <c r="BL308" s="17" t="s">
        <v>150</v>
      </c>
      <c r="BM308" s="231" t="s">
        <v>514</v>
      </c>
    </row>
    <row r="309" spans="1:47" s="2" customFormat="1" ht="12">
      <c r="A309" s="38"/>
      <c r="B309" s="39"/>
      <c r="C309" s="40"/>
      <c r="D309" s="233" t="s">
        <v>137</v>
      </c>
      <c r="E309" s="40"/>
      <c r="F309" s="234" t="s">
        <v>515</v>
      </c>
      <c r="G309" s="40"/>
      <c r="H309" s="40"/>
      <c r="I309" s="235"/>
      <c r="J309" s="40"/>
      <c r="K309" s="40"/>
      <c r="L309" s="44"/>
      <c r="M309" s="236"/>
      <c r="N309" s="237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137</v>
      </c>
      <c r="AU309" s="17" t="s">
        <v>83</v>
      </c>
    </row>
    <row r="310" spans="1:65" s="2" customFormat="1" ht="24.15" customHeight="1">
      <c r="A310" s="38"/>
      <c r="B310" s="39"/>
      <c r="C310" s="219" t="s">
        <v>516</v>
      </c>
      <c r="D310" s="219" t="s">
        <v>132</v>
      </c>
      <c r="E310" s="220" t="s">
        <v>517</v>
      </c>
      <c r="F310" s="221" t="s">
        <v>518</v>
      </c>
      <c r="G310" s="222" t="s">
        <v>284</v>
      </c>
      <c r="H310" s="223">
        <v>11.79</v>
      </c>
      <c r="I310" s="224"/>
      <c r="J310" s="225">
        <f>ROUND(I310*H310,2)</f>
        <v>0</v>
      </c>
      <c r="K310" s="226"/>
      <c r="L310" s="44"/>
      <c r="M310" s="227" t="s">
        <v>1</v>
      </c>
      <c r="N310" s="228" t="s">
        <v>38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150</v>
      </c>
      <c r="AT310" s="231" t="s">
        <v>132</v>
      </c>
      <c r="AU310" s="231" t="s">
        <v>83</v>
      </c>
      <c r="AY310" s="17" t="s">
        <v>129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81</v>
      </c>
      <c r="BK310" s="232">
        <f>ROUND(I310*H310,2)</f>
        <v>0</v>
      </c>
      <c r="BL310" s="17" t="s">
        <v>150</v>
      </c>
      <c r="BM310" s="231" t="s">
        <v>519</v>
      </c>
    </row>
    <row r="311" spans="1:47" s="2" customFormat="1" ht="12">
      <c r="A311" s="38"/>
      <c r="B311" s="39"/>
      <c r="C311" s="40"/>
      <c r="D311" s="233" t="s">
        <v>137</v>
      </c>
      <c r="E311" s="40"/>
      <c r="F311" s="234" t="s">
        <v>509</v>
      </c>
      <c r="G311" s="40"/>
      <c r="H311" s="40"/>
      <c r="I311" s="235"/>
      <c r="J311" s="40"/>
      <c r="K311" s="40"/>
      <c r="L311" s="44"/>
      <c r="M311" s="236"/>
      <c r="N311" s="237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137</v>
      </c>
      <c r="AU311" s="17" t="s">
        <v>83</v>
      </c>
    </row>
    <row r="312" spans="1:51" s="14" customFormat="1" ht="12">
      <c r="A312" s="14"/>
      <c r="B312" s="252"/>
      <c r="C312" s="253"/>
      <c r="D312" s="233" t="s">
        <v>187</v>
      </c>
      <c r="E312" s="254" t="s">
        <v>1</v>
      </c>
      <c r="F312" s="255" t="s">
        <v>520</v>
      </c>
      <c r="G312" s="253"/>
      <c r="H312" s="256">
        <v>11.79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2" t="s">
        <v>187</v>
      </c>
      <c r="AU312" s="262" t="s">
        <v>83</v>
      </c>
      <c r="AV312" s="14" t="s">
        <v>83</v>
      </c>
      <c r="AW312" s="14" t="s">
        <v>30</v>
      </c>
      <c r="AX312" s="14" t="s">
        <v>81</v>
      </c>
      <c r="AY312" s="262" t="s">
        <v>129</v>
      </c>
    </row>
    <row r="313" spans="1:65" s="2" customFormat="1" ht="33" customHeight="1">
      <c r="A313" s="38"/>
      <c r="B313" s="39"/>
      <c r="C313" s="219" t="s">
        <v>521</v>
      </c>
      <c r="D313" s="219" t="s">
        <v>132</v>
      </c>
      <c r="E313" s="220" t="s">
        <v>522</v>
      </c>
      <c r="F313" s="221" t="s">
        <v>523</v>
      </c>
      <c r="G313" s="222" t="s">
        <v>284</v>
      </c>
      <c r="H313" s="223">
        <v>22.87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38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150</v>
      </c>
      <c r="AT313" s="231" t="s">
        <v>132</v>
      </c>
      <c r="AU313" s="231" t="s">
        <v>83</v>
      </c>
      <c r="AY313" s="17" t="s">
        <v>129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81</v>
      </c>
      <c r="BK313" s="232">
        <f>ROUND(I313*H313,2)</f>
        <v>0</v>
      </c>
      <c r="BL313" s="17" t="s">
        <v>150</v>
      </c>
      <c r="BM313" s="231" t="s">
        <v>524</v>
      </c>
    </row>
    <row r="314" spans="1:47" s="2" customFormat="1" ht="12">
      <c r="A314" s="38"/>
      <c r="B314" s="39"/>
      <c r="C314" s="40"/>
      <c r="D314" s="233" t="s">
        <v>137</v>
      </c>
      <c r="E314" s="40"/>
      <c r="F314" s="234" t="s">
        <v>525</v>
      </c>
      <c r="G314" s="40"/>
      <c r="H314" s="40"/>
      <c r="I314" s="235"/>
      <c r="J314" s="40"/>
      <c r="K314" s="40"/>
      <c r="L314" s="44"/>
      <c r="M314" s="236"/>
      <c r="N314" s="237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137</v>
      </c>
      <c r="AU314" s="17" t="s">
        <v>83</v>
      </c>
    </row>
    <row r="315" spans="1:65" s="2" customFormat="1" ht="33" customHeight="1">
      <c r="A315" s="38"/>
      <c r="B315" s="39"/>
      <c r="C315" s="219" t="s">
        <v>526</v>
      </c>
      <c r="D315" s="219" t="s">
        <v>132</v>
      </c>
      <c r="E315" s="220" t="s">
        <v>527</v>
      </c>
      <c r="F315" s="221" t="s">
        <v>528</v>
      </c>
      <c r="G315" s="222" t="s">
        <v>284</v>
      </c>
      <c r="H315" s="223">
        <v>59.892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38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150</v>
      </c>
      <c r="AT315" s="231" t="s">
        <v>132</v>
      </c>
      <c r="AU315" s="231" t="s">
        <v>83</v>
      </c>
      <c r="AY315" s="17" t="s">
        <v>129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81</v>
      </c>
      <c r="BK315" s="232">
        <f>ROUND(I315*H315,2)</f>
        <v>0</v>
      </c>
      <c r="BL315" s="17" t="s">
        <v>150</v>
      </c>
      <c r="BM315" s="231" t="s">
        <v>529</v>
      </c>
    </row>
    <row r="316" spans="1:47" s="2" customFormat="1" ht="12">
      <c r="A316" s="38"/>
      <c r="B316" s="39"/>
      <c r="C316" s="40"/>
      <c r="D316" s="233" t="s">
        <v>137</v>
      </c>
      <c r="E316" s="40"/>
      <c r="F316" s="234" t="s">
        <v>530</v>
      </c>
      <c r="G316" s="40"/>
      <c r="H316" s="40"/>
      <c r="I316" s="235"/>
      <c r="J316" s="40"/>
      <c r="K316" s="40"/>
      <c r="L316" s="44"/>
      <c r="M316" s="236"/>
      <c r="N316" s="237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137</v>
      </c>
      <c r="AU316" s="17" t="s">
        <v>83</v>
      </c>
    </row>
    <row r="317" spans="1:65" s="2" customFormat="1" ht="24.15" customHeight="1">
      <c r="A317" s="38"/>
      <c r="B317" s="39"/>
      <c r="C317" s="219" t="s">
        <v>531</v>
      </c>
      <c r="D317" s="219" t="s">
        <v>132</v>
      </c>
      <c r="E317" s="220" t="s">
        <v>532</v>
      </c>
      <c r="F317" s="221" t="s">
        <v>533</v>
      </c>
      <c r="G317" s="222" t="s">
        <v>284</v>
      </c>
      <c r="H317" s="223">
        <v>447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38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150</v>
      </c>
      <c r="AT317" s="231" t="s">
        <v>132</v>
      </c>
      <c r="AU317" s="231" t="s">
        <v>83</v>
      </c>
      <c r="AY317" s="17" t="s">
        <v>129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81</v>
      </c>
      <c r="BK317" s="232">
        <f>ROUND(I317*H317,2)</f>
        <v>0</v>
      </c>
      <c r="BL317" s="17" t="s">
        <v>150</v>
      </c>
      <c r="BM317" s="231" t="s">
        <v>534</v>
      </c>
    </row>
    <row r="318" spans="1:47" s="2" customFormat="1" ht="12">
      <c r="A318" s="38"/>
      <c r="B318" s="39"/>
      <c r="C318" s="40"/>
      <c r="D318" s="233" t="s">
        <v>137</v>
      </c>
      <c r="E318" s="40"/>
      <c r="F318" s="234" t="s">
        <v>535</v>
      </c>
      <c r="G318" s="40"/>
      <c r="H318" s="40"/>
      <c r="I318" s="235"/>
      <c r="J318" s="40"/>
      <c r="K318" s="40"/>
      <c r="L318" s="44"/>
      <c r="M318" s="236"/>
      <c r="N318" s="237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137</v>
      </c>
      <c r="AU318" s="17" t="s">
        <v>83</v>
      </c>
    </row>
    <row r="319" spans="1:65" s="2" customFormat="1" ht="24.15" customHeight="1">
      <c r="A319" s="38"/>
      <c r="B319" s="39"/>
      <c r="C319" s="219" t="s">
        <v>536</v>
      </c>
      <c r="D319" s="219" t="s">
        <v>132</v>
      </c>
      <c r="E319" s="220" t="s">
        <v>532</v>
      </c>
      <c r="F319" s="221" t="s">
        <v>533</v>
      </c>
      <c r="G319" s="222" t="s">
        <v>284</v>
      </c>
      <c r="H319" s="223">
        <v>944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38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150</v>
      </c>
      <c r="AT319" s="231" t="s">
        <v>132</v>
      </c>
      <c r="AU319" s="231" t="s">
        <v>83</v>
      </c>
      <c r="AY319" s="17" t="s">
        <v>129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81</v>
      </c>
      <c r="BK319" s="232">
        <f>ROUND(I319*H319,2)</f>
        <v>0</v>
      </c>
      <c r="BL319" s="17" t="s">
        <v>150</v>
      </c>
      <c r="BM319" s="231" t="s">
        <v>537</v>
      </c>
    </row>
    <row r="320" spans="1:47" s="2" customFormat="1" ht="12">
      <c r="A320" s="38"/>
      <c r="B320" s="39"/>
      <c r="C320" s="40"/>
      <c r="D320" s="233" t="s">
        <v>137</v>
      </c>
      <c r="E320" s="40"/>
      <c r="F320" s="234" t="s">
        <v>535</v>
      </c>
      <c r="G320" s="40"/>
      <c r="H320" s="40"/>
      <c r="I320" s="235"/>
      <c r="J320" s="40"/>
      <c r="K320" s="40"/>
      <c r="L320" s="44"/>
      <c r="M320" s="238"/>
      <c r="N320" s="239"/>
      <c r="O320" s="240"/>
      <c r="P320" s="240"/>
      <c r="Q320" s="240"/>
      <c r="R320" s="240"/>
      <c r="S320" s="240"/>
      <c r="T320" s="241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137</v>
      </c>
      <c r="AU320" s="17" t="s">
        <v>83</v>
      </c>
    </row>
    <row r="321" spans="1:31" s="2" customFormat="1" ht="6.95" customHeight="1">
      <c r="A321" s="38"/>
      <c r="B321" s="66"/>
      <c r="C321" s="67"/>
      <c r="D321" s="67"/>
      <c r="E321" s="67"/>
      <c r="F321" s="67"/>
      <c r="G321" s="67"/>
      <c r="H321" s="67"/>
      <c r="I321" s="67"/>
      <c r="J321" s="67"/>
      <c r="K321" s="67"/>
      <c r="L321" s="44"/>
      <c r="M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</row>
  </sheetData>
  <sheetProtection password="CC35" sheet="1" objects="1" scenarios="1" formatColumns="0" formatRows="0" autoFilter="0"/>
  <autoFilter ref="C123:K32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ROUND((SUM(BE121:BE236)),2)</f>
        <v>0</v>
      </c>
      <c r="G33" s="38"/>
      <c r="H33" s="38"/>
      <c r="I33" s="155">
        <v>0.21</v>
      </c>
      <c r="J33" s="154">
        <f>ROUND(((SUM(BE121:BE236))*I33),2)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ROUND((SUM(BF121:BF236)),2)</f>
        <v>0</v>
      </c>
      <c r="G34" s="38"/>
      <c r="H34" s="38"/>
      <c r="I34" s="155">
        <v>0.15</v>
      </c>
      <c r="J34" s="154">
        <f>ROUND(((SUM(BF121:BF236))*I34),2)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ROUND((SUM(BG121:BG236)),2)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ROUND((SUM(BH121:BH236)),2)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ROUND((SUM(BI121:BI236)),2)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102 - PARKOVIŠTĚ A ZPEVNĚNÉ PLOCHY ETAPA 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158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159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162</v>
      </c>
      <c r="E99" s="188"/>
      <c r="F99" s="188"/>
      <c r="G99" s="188"/>
      <c r="H99" s="188"/>
      <c r="I99" s="188"/>
      <c r="J99" s="189">
        <f>J161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164</v>
      </c>
      <c r="E100" s="188"/>
      <c r="F100" s="188"/>
      <c r="G100" s="188"/>
      <c r="H100" s="188"/>
      <c r="I100" s="188"/>
      <c r="J100" s="189">
        <f>J194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165</v>
      </c>
      <c r="E101" s="188"/>
      <c r="F101" s="188"/>
      <c r="G101" s="188"/>
      <c r="H101" s="188"/>
      <c r="I101" s="188"/>
      <c r="J101" s="189">
        <f>J223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Parkovištěv ul. Heyrovského za bývalou ZŠ Sokolovská kopie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 102 - PARKOVIŠTĚ A ZPEVNĚNÉ PLOCHY ETAPA II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29. 11. 2022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114</v>
      </c>
      <c r="D120" s="194" t="s">
        <v>58</v>
      </c>
      <c r="E120" s="194" t="s">
        <v>54</v>
      </c>
      <c r="F120" s="194" t="s">
        <v>55</v>
      </c>
      <c r="G120" s="194" t="s">
        <v>115</v>
      </c>
      <c r="H120" s="194" t="s">
        <v>116</v>
      </c>
      <c r="I120" s="194" t="s">
        <v>117</v>
      </c>
      <c r="J120" s="195" t="s">
        <v>104</v>
      </c>
      <c r="K120" s="196" t="s">
        <v>118</v>
      </c>
      <c r="L120" s="197"/>
      <c r="M120" s="100" t="s">
        <v>1</v>
      </c>
      <c r="N120" s="101" t="s">
        <v>37</v>
      </c>
      <c r="O120" s="101" t="s">
        <v>119</v>
      </c>
      <c r="P120" s="101" t="s">
        <v>120</v>
      </c>
      <c r="Q120" s="101" t="s">
        <v>121</v>
      </c>
      <c r="R120" s="101" t="s">
        <v>122</v>
      </c>
      <c r="S120" s="101" t="s">
        <v>123</v>
      </c>
      <c r="T120" s="102" t="s">
        <v>124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125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298.01038000000005</v>
      </c>
      <c r="S121" s="104"/>
      <c r="T121" s="201">
        <f>T122</f>
        <v>233.093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106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166</v>
      </c>
      <c r="F122" s="206" t="s">
        <v>167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P123+P161+P194+P223</f>
        <v>0</v>
      </c>
      <c r="Q122" s="211"/>
      <c r="R122" s="212">
        <f>R123+R161+R194+R223</f>
        <v>298.01038000000005</v>
      </c>
      <c r="S122" s="211"/>
      <c r="T122" s="213">
        <f>T123+T161+T194+T223</f>
        <v>233.093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81</v>
      </c>
      <c r="AT122" s="215" t="s">
        <v>72</v>
      </c>
      <c r="AU122" s="215" t="s">
        <v>73</v>
      </c>
      <c r="AY122" s="214" t="s">
        <v>129</v>
      </c>
      <c r="BK122" s="216">
        <f>BK123+BK161+BK194+BK223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81</v>
      </c>
      <c r="F123" s="217" t="s">
        <v>168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SUM(P124:P160)</f>
        <v>0</v>
      </c>
      <c r="Q123" s="211"/>
      <c r="R123" s="212">
        <f>SUM(R124:R160)</f>
        <v>0.019620000000000002</v>
      </c>
      <c r="S123" s="211"/>
      <c r="T123" s="213">
        <f>SUM(T124:T160)</f>
        <v>233.093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81</v>
      </c>
      <c r="AY123" s="214" t="s">
        <v>129</v>
      </c>
      <c r="BK123" s="216">
        <f>SUM(BK124:BK160)</f>
        <v>0</v>
      </c>
    </row>
    <row r="124" spans="1:65" s="2" customFormat="1" ht="24.15" customHeight="1">
      <c r="A124" s="38"/>
      <c r="B124" s="39"/>
      <c r="C124" s="219" t="s">
        <v>81</v>
      </c>
      <c r="D124" s="219" t="s">
        <v>132</v>
      </c>
      <c r="E124" s="220" t="s">
        <v>178</v>
      </c>
      <c r="F124" s="221" t="s">
        <v>179</v>
      </c>
      <c r="G124" s="222" t="s">
        <v>180</v>
      </c>
      <c r="H124" s="223">
        <v>105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0.255</v>
      </c>
      <c r="T124" s="230">
        <f>S124*H124</f>
        <v>26.775000000000002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150</v>
      </c>
      <c r="AT124" s="231" t="s">
        <v>132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150</v>
      </c>
      <c r="BM124" s="231" t="s">
        <v>181</v>
      </c>
    </row>
    <row r="125" spans="1:47" s="2" customFormat="1" ht="12">
      <c r="A125" s="38"/>
      <c r="B125" s="39"/>
      <c r="C125" s="40"/>
      <c r="D125" s="233" t="s">
        <v>137</v>
      </c>
      <c r="E125" s="40"/>
      <c r="F125" s="234" t="s">
        <v>182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83</v>
      </c>
    </row>
    <row r="126" spans="1:65" s="2" customFormat="1" ht="24.15" customHeight="1">
      <c r="A126" s="38"/>
      <c r="B126" s="39"/>
      <c r="C126" s="219" t="s">
        <v>83</v>
      </c>
      <c r="D126" s="219" t="s">
        <v>132</v>
      </c>
      <c r="E126" s="220" t="s">
        <v>183</v>
      </c>
      <c r="F126" s="221" t="s">
        <v>184</v>
      </c>
      <c r="G126" s="222" t="s">
        <v>180</v>
      </c>
      <c r="H126" s="223">
        <v>327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0.44</v>
      </c>
      <c r="T126" s="230">
        <f>S126*H126</f>
        <v>143.88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150</v>
      </c>
      <c r="AT126" s="231" t="s">
        <v>132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150</v>
      </c>
      <c r="BM126" s="231" t="s">
        <v>185</v>
      </c>
    </row>
    <row r="127" spans="1:47" s="2" customFormat="1" ht="12">
      <c r="A127" s="38"/>
      <c r="B127" s="39"/>
      <c r="C127" s="40"/>
      <c r="D127" s="233" t="s">
        <v>137</v>
      </c>
      <c r="E127" s="40"/>
      <c r="F127" s="234" t="s">
        <v>186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83</v>
      </c>
    </row>
    <row r="128" spans="1:65" s="2" customFormat="1" ht="24.15" customHeight="1">
      <c r="A128" s="38"/>
      <c r="B128" s="39"/>
      <c r="C128" s="219" t="s">
        <v>145</v>
      </c>
      <c r="D128" s="219" t="s">
        <v>132</v>
      </c>
      <c r="E128" s="220" t="s">
        <v>193</v>
      </c>
      <c r="F128" s="221" t="s">
        <v>194</v>
      </c>
      <c r="G128" s="222" t="s">
        <v>180</v>
      </c>
      <c r="H128" s="223">
        <v>271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0.098</v>
      </c>
      <c r="T128" s="230">
        <f>S128*H128</f>
        <v>26.558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150</v>
      </c>
      <c r="AT128" s="231" t="s">
        <v>132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150</v>
      </c>
      <c r="BM128" s="231" t="s">
        <v>195</v>
      </c>
    </row>
    <row r="129" spans="1:47" s="2" customFormat="1" ht="12">
      <c r="A129" s="38"/>
      <c r="B129" s="39"/>
      <c r="C129" s="40"/>
      <c r="D129" s="233" t="s">
        <v>137</v>
      </c>
      <c r="E129" s="40"/>
      <c r="F129" s="234" t="s">
        <v>196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pans="1:65" s="2" customFormat="1" ht="33" customHeight="1">
      <c r="A130" s="38"/>
      <c r="B130" s="39"/>
      <c r="C130" s="219" t="s">
        <v>150</v>
      </c>
      <c r="D130" s="219" t="s">
        <v>132</v>
      </c>
      <c r="E130" s="220" t="s">
        <v>198</v>
      </c>
      <c r="F130" s="221" t="s">
        <v>199</v>
      </c>
      <c r="G130" s="222" t="s">
        <v>180</v>
      </c>
      <c r="H130" s="223">
        <v>226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38</v>
      </c>
      <c r="O130" s="91"/>
      <c r="P130" s="229">
        <f>O130*H130</f>
        <v>0</v>
      </c>
      <c r="Q130" s="229">
        <v>5E-05</v>
      </c>
      <c r="R130" s="229">
        <f>Q130*H130</f>
        <v>0.011300000000000001</v>
      </c>
      <c r="S130" s="229">
        <v>0.115</v>
      </c>
      <c r="T130" s="230">
        <f>S130*H130</f>
        <v>25.990000000000002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150</v>
      </c>
      <c r="AT130" s="231" t="s">
        <v>132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150</v>
      </c>
      <c r="BM130" s="231" t="s">
        <v>200</v>
      </c>
    </row>
    <row r="131" spans="1:47" s="2" customFormat="1" ht="12">
      <c r="A131" s="38"/>
      <c r="B131" s="39"/>
      <c r="C131" s="40"/>
      <c r="D131" s="233" t="s">
        <v>137</v>
      </c>
      <c r="E131" s="40"/>
      <c r="F131" s="234" t="s">
        <v>201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83</v>
      </c>
    </row>
    <row r="132" spans="1:65" s="2" customFormat="1" ht="16.5" customHeight="1">
      <c r="A132" s="38"/>
      <c r="B132" s="39"/>
      <c r="C132" s="219" t="s">
        <v>128</v>
      </c>
      <c r="D132" s="219" t="s">
        <v>132</v>
      </c>
      <c r="E132" s="220" t="s">
        <v>204</v>
      </c>
      <c r="F132" s="221" t="s">
        <v>205</v>
      </c>
      <c r="G132" s="222" t="s">
        <v>206</v>
      </c>
      <c r="H132" s="223">
        <v>86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0.115</v>
      </c>
      <c r="T132" s="230">
        <f>S132*H132</f>
        <v>9.89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150</v>
      </c>
      <c r="AT132" s="231" t="s">
        <v>132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150</v>
      </c>
      <c r="BM132" s="231" t="s">
        <v>207</v>
      </c>
    </row>
    <row r="133" spans="1:47" s="2" customFormat="1" ht="12">
      <c r="A133" s="38"/>
      <c r="B133" s="39"/>
      <c r="C133" s="40"/>
      <c r="D133" s="233" t="s">
        <v>137</v>
      </c>
      <c r="E133" s="40"/>
      <c r="F133" s="234" t="s">
        <v>208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83</v>
      </c>
    </row>
    <row r="134" spans="1:65" s="2" customFormat="1" ht="24.15" customHeight="1">
      <c r="A134" s="38"/>
      <c r="B134" s="39"/>
      <c r="C134" s="219" t="s">
        <v>197</v>
      </c>
      <c r="D134" s="219" t="s">
        <v>132</v>
      </c>
      <c r="E134" s="220" t="s">
        <v>210</v>
      </c>
      <c r="F134" s="221" t="s">
        <v>211</v>
      </c>
      <c r="G134" s="222" t="s">
        <v>180</v>
      </c>
      <c r="H134" s="223">
        <v>1605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150</v>
      </c>
      <c r="AT134" s="231" t="s">
        <v>132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150</v>
      </c>
      <c r="BM134" s="231" t="s">
        <v>212</v>
      </c>
    </row>
    <row r="135" spans="1:47" s="2" customFormat="1" ht="12">
      <c r="A135" s="38"/>
      <c r="B135" s="39"/>
      <c r="C135" s="40"/>
      <c r="D135" s="233" t="s">
        <v>137</v>
      </c>
      <c r="E135" s="40"/>
      <c r="F135" s="234" t="s">
        <v>213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pans="1:65" s="2" customFormat="1" ht="37.8" customHeight="1">
      <c r="A136" s="38"/>
      <c r="B136" s="39"/>
      <c r="C136" s="219" t="s">
        <v>203</v>
      </c>
      <c r="D136" s="219" t="s">
        <v>132</v>
      </c>
      <c r="E136" s="220" t="s">
        <v>215</v>
      </c>
      <c r="F136" s="221" t="s">
        <v>216</v>
      </c>
      <c r="G136" s="222" t="s">
        <v>217</v>
      </c>
      <c r="H136" s="223">
        <v>657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150</v>
      </c>
      <c r="AT136" s="231" t="s">
        <v>132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150</v>
      </c>
      <c r="BM136" s="231" t="s">
        <v>218</v>
      </c>
    </row>
    <row r="137" spans="1:47" s="2" customFormat="1" ht="12">
      <c r="A137" s="38"/>
      <c r="B137" s="39"/>
      <c r="C137" s="40"/>
      <c r="D137" s="233" t="s">
        <v>137</v>
      </c>
      <c r="E137" s="40"/>
      <c r="F137" s="234" t="s">
        <v>219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83</v>
      </c>
    </row>
    <row r="138" spans="1:65" s="2" customFormat="1" ht="37.8" customHeight="1">
      <c r="A138" s="38"/>
      <c r="B138" s="39"/>
      <c r="C138" s="219" t="s">
        <v>209</v>
      </c>
      <c r="D138" s="219" t="s">
        <v>132</v>
      </c>
      <c r="E138" s="220" t="s">
        <v>215</v>
      </c>
      <c r="F138" s="221" t="s">
        <v>216</v>
      </c>
      <c r="G138" s="222" t="s">
        <v>217</v>
      </c>
      <c r="H138" s="223">
        <v>429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150</v>
      </c>
      <c r="AT138" s="231" t="s">
        <v>132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150</v>
      </c>
      <c r="BM138" s="231" t="s">
        <v>539</v>
      </c>
    </row>
    <row r="139" spans="1:47" s="2" customFormat="1" ht="12">
      <c r="A139" s="38"/>
      <c r="B139" s="39"/>
      <c r="C139" s="40"/>
      <c r="D139" s="233" t="s">
        <v>137</v>
      </c>
      <c r="E139" s="40"/>
      <c r="F139" s="234" t="s">
        <v>219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83</v>
      </c>
    </row>
    <row r="140" spans="1:65" s="2" customFormat="1" ht="37.8" customHeight="1">
      <c r="A140" s="38"/>
      <c r="B140" s="39"/>
      <c r="C140" s="219" t="s">
        <v>214</v>
      </c>
      <c r="D140" s="219" t="s">
        <v>132</v>
      </c>
      <c r="E140" s="220" t="s">
        <v>259</v>
      </c>
      <c r="F140" s="221" t="s">
        <v>260</v>
      </c>
      <c r="G140" s="222" t="s">
        <v>217</v>
      </c>
      <c r="H140" s="223">
        <v>657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150</v>
      </c>
      <c r="AT140" s="231" t="s">
        <v>132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150</v>
      </c>
      <c r="BM140" s="231" t="s">
        <v>540</v>
      </c>
    </row>
    <row r="141" spans="1:47" s="2" customFormat="1" ht="12">
      <c r="A141" s="38"/>
      <c r="B141" s="39"/>
      <c r="C141" s="40"/>
      <c r="D141" s="233" t="s">
        <v>137</v>
      </c>
      <c r="E141" s="40"/>
      <c r="F141" s="234" t="s">
        <v>262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83</v>
      </c>
    </row>
    <row r="142" spans="1:65" s="2" customFormat="1" ht="37.8" customHeight="1">
      <c r="A142" s="38"/>
      <c r="B142" s="39"/>
      <c r="C142" s="219" t="s">
        <v>220</v>
      </c>
      <c r="D142" s="219" t="s">
        <v>132</v>
      </c>
      <c r="E142" s="220" t="s">
        <v>259</v>
      </c>
      <c r="F142" s="221" t="s">
        <v>260</v>
      </c>
      <c r="G142" s="222" t="s">
        <v>217</v>
      </c>
      <c r="H142" s="223">
        <v>429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150</v>
      </c>
      <c r="AT142" s="231" t="s">
        <v>132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150</v>
      </c>
      <c r="BM142" s="231" t="s">
        <v>541</v>
      </c>
    </row>
    <row r="143" spans="1:47" s="2" customFormat="1" ht="12">
      <c r="A143" s="38"/>
      <c r="B143" s="39"/>
      <c r="C143" s="40"/>
      <c r="D143" s="233" t="s">
        <v>137</v>
      </c>
      <c r="E143" s="40"/>
      <c r="F143" s="234" t="s">
        <v>262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83</v>
      </c>
    </row>
    <row r="144" spans="1:51" s="13" customFormat="1" ht="12">
      <c r="A144" s="13"/>
      <c r="B144" s="242"/>
      <c r="C144" s="243"/>
      <c r="D144" s="233" t="s">
        <v>187</v>
      </c>
      <c r="E144" s="244" t="s">
        <v>1</v>
      </c>
      <c r="F144" s="245" t="s">
        <v>542</v>
      </c>
      <c r="G144" s="243"/>
      <c r="H144" s="244" t="s">
        <v>1</v>
      </c>
      <c r="I144" s="246"/>
      <c r="J144" s="243"/>
      <c r="K144" s="243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187</v>
      </c>
      <c r="AU144" s="251" t="s">
        <v>83</v>
      </c>
      <c r="AV144" s="13" t="s">
        <v>81</v>
      </c>
      <c r="AW144" s="13" t="s">
        <v>30</v>
      </c>
      <c r="AX144" s="13" t="s">
        <v>73</v>
      </c>
      <c r="AY144" s="251" t="s">
        <v>129</v>
      </c>
    </row>
    <row r="145" spans="1:51" s="14" customFormat="1" ht="12">
      <c r="A145" s="14"/>
      <c r="B145" s="252"/>
      <c r="C145" s="253"/>
      <c r="D145" s="233" t="s">
        <v>187</v>
      </c>
      <c r="E145" s="254" t="s">
        <v>1</v>
      </c>
      <c r="F145" s="255" t="s">
        <v>543</v>
      </c>
      <c r="G145" s="253"/>
      <c r="H145" s="256">
        <v>429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187</v>
      </c>
      <c r="AU145" s="262" t="s">
        <v>83</v>
      </c>
      <c r="AV145" s="14" t="s">
        <v>83</v>
      </c>
      <c r="AW145" s="14" t="s">
        <v>30</v>
      </c>
      <c r="AX145" s="14" t="s">
        <v>81</v>
      </c>
      <c r="AY145" s="262" t="s">
        <v>129</v>
      </c>
    </row>
    <row r="146" spans="1:65" s="2" customFormat="1" ht="33" customHeight="1">
      <c r="A146" s="38"/>
      <c r="B146" s="39"/>
      <c r="C146" s="219" t="s">
        <v>224</v>
      </c>
      <c r="D146" s="219" t="s">
        <v>132</v>
      </c>
      <c r="E146" s="220" t="s">
        <v>266</v>
      </c>
      <c r="F146" s="221" t="s">
        <v>267</v>
      </c>
      <c r="G146" s="222" t="s">
        <v>217</v>
      </c>
      <c r="H146" s="223">
        <v>306.5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150</v>
      </c>
      <c r="AT146" s="231" t="s">
        <v>132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150</v>
      </c>
      <c r="BM146" s="231" t="s">
        <v>268</v>
      </c>
    </row>
    <row r="147" spans="1:47" s="2" customFormat="1" ht="12">
      <c r="A147" s="38"/>
      <c r="B147" s="39"/>
      <c r="C147" s="40"/>
      <c r="D147" s="233" t="s">
        <v>137</v>
      </c>
      <c r="E147" s="40"/>
      <c r="F147" s="234" t="s">
        <v>269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83</v>
      </c>
    </row>
    <row r="148" spans="1:65" s="2" customFormat="1" ht="33" customHeight="1">
      <c r="A148" s="38"/>
      <c r="B148" s="39"/>
      <c r="C148" s="219" t="s">
        <v>229</v>
      </c>
      <c r="D148" s="219" t="s">
        <v>132</v>
      </c>
      <c r="E148" s="220" t="s">
        <v>266</v>
      </c>
      <c r="F148" s="221" t="s">
        <v>267</v>
      </c>
      <c r="G148" s="222" t="s">
        <v>217</v>
      </c>
      <c r="H148" s="223">
        <v>122.5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150</v>
      </c>
      <c r="AT148" s="231" t="s">
        <v>132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150</v>
      </c>
      <c r="BM148" s="231" t="s">
        <v>272</v>
      </c>
    </row>
    <row r="149" spans="1:47" s="2" customFormat="1" ht="12">
      <c r="A149" s="38"/>
      <c r="B149" s="39"/>
      <c r="C149" s="40"/>
      <c r="D149" s="233" t="s">
        <v>137</v>
      </c>
      <c r="E149" s="40"/>
      <c r="F149" s="234" t="s">
        <v>269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83</v>
      </c>
    </row>
    <row r="150" spans="1:65" s="2" customFormat="1" ht="24.15" customHeight="1">
      <c r="A150" s="38"/>
      <c r="B150" s="39"/>
      <c r="C150" s="219" t="s">
        <v>234</v>
      </c>
      <c r="D150" s="219" t="s">
        <v>132</v>
      </c>
      <c r="E150" s="220" t="s">
        <v>288</v>
      </c>
      <c r="F150" s="221" t="s">
        <v>289</v>
      </c>
      <c r="G150" s="222" t="s">
        <v>180</v>
      </c>
      <c r="H150" s="223">
        <v>613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38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150</v>
      </c>
      <c r="AT150" s="231" t="s">
        <v>132</v>
      </c>
      <c r="AU150" s="231" t="s">
        <v>83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81</v>
      </c>
      <c r="BK150" s="232">
        <f>ROUND(I150*H150,2)</f>
        <v>0</v>
      </c>
      <c r="BL150" s="17" t="s">
        <v>150</v>
      </c>
      <c r="BM150" s="231" t="s">
        <v>290</v>
      </c>
    </row>
    <row r="151" spans="1:47" s="2" customFormat="1" ht="12">
      <c r="A151" s="38"/>
      <c r="B151" s="39"/>
      <c r="C151" s="40"/>
      <c r="D151" s="233" t="s">
        <v>137</v>
      </c>
      <c r="E151" s="40"/>
      <c r="F151" s="234" t="s">
        <v>291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83</v>
      </c>
    </row>
    <row r="152" spans="1:65" s="2" customFormat="1" ht="24.15" customHeight="1">
      <c r="A152" s="38"/>
      <c r="B152" s="39"/>
      <c r="C152" s="219" t="s">
        <v>239</v>
      </c>
      <c r="D152" s="219" t="s">
        <v>132</v>
      </c>
      <c r="E152" s="220" t="s">
        <v>288</v>
      </c>
      <c r="F152" s="221" t="s">
        <v>289</v>
      </c>
      <c r="G152" s="222" t="s">
        <v>180</v>
      </c>
      <c r="H152" s="223">
        <v>317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38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150</v>
      </c>
      <c r="AT152" s="231" t="s">
        <v>132</v>
      </c>
      <c r="AU152" s="231" t="s">
        <v>83</v>
      </c>
      <c r="AY152" s="17" t="s">
        <v>129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81</v>
      </c>
      <c r="BK152" s="232">
        <f>ROUND(I152*H152,2)</f>
        <v>0</v>
      </c>
      <c r="BL152" s="17" t="s">
        <v>150</v>
      </c>
      <c r="BM152" s="231" t="s">
        <v>295</v>
      </c>
    </row>
    <row r="153" spans="1:47" s="2" customFormat="1" ht="12">
      <c r="A153" s="38"/>
      <c r="B153" s="39"/>
      <c r="C153" s="40"/>
      <c r="D153" s="233" t="s">
        <v>137</v>
      </c>
      <c r="E153" s="40"/>
      <c r="F153" s="234" t="s">
        <v>291</v>
      </c>
      <c r="G153" s="40"/>
      <c r="H153" s="40"/>
      <c r="I153" s="235"/>
      <c r="J153" s="40"/>
      <c r="K153" s="40"/>
      <c r="L153" s="44"/>
      <c r="M153" s="236"/>
      <c r="N153" s="23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137</v>
      </c>
      <c r="AU153" s="17" t="s">
        <v>83</v>
      </c>
    </row>
    <row r="154" spans="1:65" s="2" customFormat="1" ht="33" customHeight="1">
      <c r="A154" s="38"/>
      <c r="B154" s="39"/>
      <c r="C154" s="219" t="s">
        <v>8</v>
      </c>
      <c r="D154" s="219" t="s">
        <v>132</v>
      </c>
      <c r="E154" s="220" t="s">
        <v>299</v>
      </c>
      <c r="F154" s="221" t="s">
        <v>300</v>
      </c>
      <c r="G154" s="222" t="s">
        <v>180</v>
      </c>
      <c r="H154" s="223">
        <v>416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38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150</v>
      </c>
      <c r="AT154" s="231" t="s">
        <v>132</v>
      </c>
      <c r="AU154" s="231" t="s">
        <v>83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81</v>
      </c>
      <c r="BK154" s="232">
        <f>ROUND(I154*H154,2)</f>
        <v>0</v>
      </c>
      <c r="BL154" s="17" t="s">
        <v>150</v>
      </c>
      <c r="BM154" s="231" t="s">
        <v>301</v>
      </c>
    </row>
    <row r="155" spans="1:47" s="2" customFormat="1" ht="12">
      <c r="A155" s="38"/>
      <c r="B155" s="39"/>
      <c r="C155" s="40"/>
      <c r="D155" s="233" t="s">
        <v>137</v>
      </c>
      <c r="E155" s="40"/>
      <c r="F155" s="234" t="s">
        <v>302</v>
      </c>
      <c r="G155" s="40"/>
      <c r="H155" s="40"/>
      <c r="I155" s="235"/>
      <c r="J155" s="40"/>
      <c r="K155" s="40"/>
      <c r="L155" s="44"/>
      <c r="M155" s="236"/>
      <c r="N155" s="23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83</v>
      </c>
    </row>
    <row r="156" spans="1:65" s="2" customFormat="1" ht="24.15" customHeight="1">
      <c r="A156" s="38"/>
      <c r="B156" s="39"/>
      <c r="C156" s="219" t="s">
        <v>248</v>
      </c>
      <c r="D156" s="219" t="s">
        <v>132</v>
      </c>
      <c r="E156" s="220" t="s">
        <v>304</v>
      </c>
      <c r="F156" s="221" t="s">
        <v>305</v>
      </c>
      <c r="G156" s="222" t="s">
        <v>180</v>
      </c>
      <c r="H156" s="223">
        <v>416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38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150</v>
      </c>
      <c r="AT156" s="231" t="s">
        <v>132</v>
      </c>
      <c r="AU156" s="231" t="s">
        <v>83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81</v>
      </c>
      <c r="BK156" s="232">
        <f>ROUND(I156*H156,2)</f>
        <v>0</v>
      </c>
      <c r="BL156" s="17" t="s">
        <v>150</v>
      </c>
      <c r="BM156" s="231" t="s">
        <v>306</v>
      </c>
    </row>
    <row r="157" spans="1:47" s="2" customFormat="1" ht="12">
      <c r="A157" s="38"/>
      <c r="B157" s="39"/>
      <c r="C157" s="40"/>
      <c r="D157" s="233" t="s">
        <v>137</v>
      </c>
      <c r="E157" s="40"/>
      <c r="F157" s="234" t="s">
        <v>307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83</v>
      </c>
    </row>
    <row r="158" spans="1:65" s="2" customFormat="1" ht="16.5" customHeight="1">
      <c r="A158" s="38"/>
      <c r="B158" s="39"/>
      <c r="C158" s="274" t="s">
        <v>253</v>
      </c>
      <c r="D158" s="274" t="s">
        <v>281</v>
      </c>
      <c r="E158" s="275" t="s">
        <v>309</v>
      </c>
      <c r="F158" s="276" t="s">
        <v>310</v>
      </c>
      <c r="G158" s="277" t="s">
        <v>311</v>
      </c>
      <c r="H158" s="278">
        <v>8.32</v>
      </c>
      <c r="I158" s="279"/>
      <c r="J158" s="280">
        <f>ROUND(I158*H158,2)</f>
        <v>0</v>
      </c>
      <c r="K158" s="281"/>
      <c r="L158" s="282"/>
      <c r="M158" s="283" t="s">
        <v>1</v>
      </c>
      <c r="N158" s="284" t="s">
        <v>38</v>
      </c>
      <c r="O158" s="91"/>
      <c r="P158" s="229">
        <f>O158*H158</f>
        <v>0</v>
      </c>
      <c r="Q158" s="229">
        <v>0.001</v>
      </c>
      <c r="R158" s="229">
        <f>Q158*H158</f>
        <v>0.008320000000000001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209</v>
      </c>
      <c r="AT158" s="231" t="s">
        <v>281</v>
      </c>
      <c r="AU158" s="231" t="s">
        <v>83</v>
      </c>
      <c r="AY158" s="17" t="s">
        <v>129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81</v>
      </c>
      <c r="BK158" s="232">
        <f>ROUND(I158*H158,2)</f>
        <v>0</v>
      </c>
      <c r="BL158" s="17" t="s">
        <v>150</v>
      </c>
      <c r="BM158" s="231" t="s">
        <v>312</v>
      </c>
    </row>
    <row r="159" spans="1:47" s="2" customFormat="1" ht="12">
      <c r="A159" s="38"/>
      <c r="B159" s="39"/>
      <c r="C159" s="40"/>
      <c r="D159" s="233" t="s">
        <v>137</v>
      </c>
      <c r="E159" s="40"/>
      <c r="F159" s="234" t="s">
        <v>310</v>
      </c>
      <c r="G159" s="40"/>
      <c r="H159" s="40"/>
      <c r="I159" s="235"/>
      <c r="J159" s="40"/>
      <c r="K159" s="40"/>
      <c r="L159" s="44"/>
      <c r="M159" s="236"/>
      <c r="N159" s="237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137</v>
      </c>
      <c r="AU159" s="17" t="s">
        <v>83</v>
      </c>
    </row>
    <row r="160" spans="1:51" s="14" customFormat="1" ht="12">
      <c r="A160" s="14"/>
      <c r="B160" s="252"/>
      <c r="C160" s="253"/>
      <c r="D160" s="233" t="s">
        <v>187</v>
      </c>
      <c r="E160" s="253"/>
      <c r="F160" s="255" t="s">
        <v>544</v>
      </c>
      <c r="G160" s="253"/>
      <c r="H160" s="256">
        <v>8.32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187</v>
      </c>
      <c r="AU160" s="262" t="s">
        <v>83</v>
      </c>
      <c r="AV160" s="14" t="s">
        <v>83</v>
      </c>
      <c r="AW160" s="14" t="s">
        <v>4</v>
      </c>
      <c r="AX160" s="14" t="s">
        <v>81</v>
      </c>
      <c r="AY160" s="262" t="s">
        <v>129</v>
      </c>
    </row>
    <row r="161" spans="1:63" s="12" customFormat="1" ht="22.8" customHeight="1">
      <c r="A161" s="12"/>
      <c r="B161" s="203"/>
      <c r="C161" s="204"/>
      <c r="D161" s="205" t="s">
        <v>72</v>
      </c>
      <c r="E161" s="217" t="s">
        <v>128</v>
      </c>
      <c r="F161" s="217" t="s">
        <v>328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SUM(P162:P193)</f>
        <v>0</v>
      </c>
      <c r="Q161" s="211"/>
      <c r="R161" s="212">
        <f>SUM(R162:R193)</f>
        <v>183.46620000000001</v>
      </c>
      <c r="S161" s="211"/>
      <c r="T161" s="213">
        <f>SUM(T162:T193)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81</v>
      </c>
      <c r="AT161" s="215" t="s">
        <v>72</v>
      </c>
      <c r="AU161" s="215" t="s">
        <v>81</v>
      </c>
      <c r="AY161" s="214" t="s">
        <v>129</v>
      </c>
      <c r="BK161" s="216">
        <f>SUM(BK162:BK193)</f>
        <v>0</v>
      </c>
    </row>
    <row r="162" spans="1:65" s="2" customFormat="1" ht="24.15" customHeight="1">
      <c r="A162" s="38"/>
      <c r="B162" s="39"/>
      <c r="C162" s="219" t="s">
        <v>258</v>
      </c>
      <c r="D162" s="219" t="s">
        <v>132</v>
      </c>
      <c r="E162" s="220" t="s">
        <v>330</v>
      </c>
      <c r="F162" s="221" t="s">
        <v>331</v>
      </c>
      <c r="G162" s="222" t="s">
        <v>180</v>
      </c>
      <c r="H162" s="223">
        <v>317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38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150</v>
      </c>
      <c r="AT162" s="231" t="s">
        <v>132</v>
      </c>
      <c r="AU162" s="231" t="s">
        <v>83</v>
      </c>
      <c r="AY162" s="17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81</v>
      </c>
      <c r="BK162" s="232">
        <f>ROUND(I162*H162,2)</f>
        <v>0</v>
      </c>
      <c r="BL162" s="17" t="s">
        <v>150</v>
      </c>
      <c r="BM162" s="231" t="s">
        <v>332</v>
      </c>
    </row>
    <row r="163" spans="1:47" s="2" customFormat="1" ht="12">
      <c r="A163" s="38"/>
      <c r="B163" s="39"/>
      <c r="C163" s="40"/>
      <c r="D163" s="233" t="s">
        <v>137</v>
      </c>
      <c r="E163" s="40"/>
      <c r="F163" s="234" t="s">
        <v>333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137</v>
      </c>
      <c r="AU163" s="17" t="s">
        <v>83</v>
      </c>
    </row>
    <row r="164" spans="1:65" s="2" customFormat="1" ht="24.15" customHeight="1">
      <c r="A164" s="38"/>
      <c r="B164" s="39"/>
      <c r="C164" s="219" t="s">
        <v>263</v>
      </c>
      <c r="D164" s="219" t="s">
        <v>132</v>
      </c>
      <c r="E164" s="220" t="s">
        <v>335</v>
      </c>
      <c r="F164" s="221" t="s">
        <v>336</v>
      </c>
      <c r="G164" s="222" t="s">
        <v>180</v>
      </c>
      <c r="H164" s="223">
        <v>317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38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150</v>
      </c>
      <c r="AT164" s="231" t="s">
        <v>132</v>
      </c>
      <c r="AU164" s="231" t="s">
        <v>83</v>
      </c>
      <c r="AY164" s="17" t="s">
        <v>129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81</v>
      </c>
      <c r="BK164" s="232">
        <f>ROUND(I164*H164,2)</f>
        <v>0</v>
      </c>
      <c r="BL164" s="17" t="s">
        <v>150</v>
      </c>
      <c r="BM164" s="231" t="s">
        <v>337</v>
      </c>
    </row>
    <row r="165" spans="1:47" s="2" customFormat="1" ht="12">
      <c r="A165" s="38"/>
      <c r="B165" s="39"/>
      <c r="C165" s="40"/>
      <c r="D165" s="233" t="s">
        <v>137</v>
      </c>
      <c r="E165" s="40"/>
      <c r="F165" s="234" t="s">
        <v>338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137</v>
      </c>
      <c r="AU165" s="17" t="s">
        <v>83</v>
      </c>
    </row>
    <row r="166" spans="1:65" s="2" customFormat="1" ht="24.15" customHeight="1">
      <c r="A166" s="38"/>
      <c r="B166" s="39"/>
      <c r="C166" s="219" t="s">
        <v>265</v>
      </c>
      <c r="D166" s="219" t="s">
        <v>132</v>
      </c>
      <c r="E166" s="220" t="s">
        <v>340</v>
      </c>
      <c r="F166" s="221" t="s">
        <v>341</v>
      </c>
      <c r="G166" s="222" t="s">
        <v>180</v>
      </c>
      <c r="H166" s="223">
        <v>317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38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150</v>
      </c>
      <c r="AT166" s="231" t="s">
        <v>132</v>
      </c>
      <c r="AU166" s="231" t="s">
        <v>83</v>
      </c>
      <c r="AY166" s="17" t="s">
        <v>129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81</v>
      </c>
      <c r="BK166" s="232">
        <f>ROUND(I166*H166,2)</f>
        <v>0</v>
      </c>
      <c r="BL166" s="17" t="s">
        <v>150</v>
      </c>
      <c r="BM166" s="231" t="s">
        <v>342</v>
      </c>
    </row>
    <row r="167" spans="1:47" s="2" customFormat="1" ht="12">
      <c r="A167" s="38"/>
      <c r="B167" s="39"/>
      <c r="C167" s="40"/>
      <c r="D167" s="233" t="s">
        <v>137</v>
      </c>
      <c r="E167" s="40"/>
      <c r="F167" s="234" t="s">
        <v>343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83</v>
      </c>
    </row>
    <row r="168" spans="1:65" s="2" customFormat="1" ht="24.15" customHeight="1">
      <c r="A168" s="38"/>
      <c r="B168" s="39"/>
      <c r="C168" s="219" t="s">
        <v>7</v>
      </c>
      <c r="D168" s="219" t="s">
        <v>132</v>
      </c>
      <c r="E168" s="220" t="s">
        <v>347</v>
      </c>
      <c r="F168" s="221" t="s">
        <v>348</v>
      </c>
      <c r="G168" s="222" t="s">
        <v>180</v>
      </c>
      <c r="H168" s="223">
        <v>613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38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150</v>
      </c>
      <c r="AT168" s="231" t="s">
        <v>132</v>
      </c>
      <c r="AU168" s="231" t="s">
        <v>83</v>
      </c>
      <c r="AY168" s="17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81</v>
      </c>
      <c r="BK168" s="232">
        <f>ROUND(I168*H168,2)</f>
        <v>0</v>
      </c>
      <c r="BL168" s="17" t="s">
        <v>150</v>
      </c>
      <c r="BM168" s="231" t="s">
        <v>349</v>
      </c>
    </row>
    <row r="169" spans="1:47" s="2" customFormat="1" ht="12">
      <c r="A169" s="38"/>
      <c r="B169" s="39"/>
      <c r="C169" s="40"/>
      <c r="D169" s="233" t="s">
        <v>137</v>
      </c>
      <c r="E169" s="40"/>
      <c r="F169" s="234" t="s">
        <v>350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137</v>
      </c>
      <c r="AU169" s="17" t="s">
        <v>83</v>
      </c>
    </row>
    <row r="170" spans="1:65" s="2" customFormat="1" ht="24.15" customHeight="1">
      <c r="A170" s="38"/>
      <c r="B170" s="39"/>
      <c r="C170" s="219" t="s">
        <v>275</v>
      </c>
      <c r="D170" s="219" t="s">
        <v>132</v>
      </c>
      <c r="E170" s="220" t="s">
        <v>347</v>
      </c>
      <c r="F170" s="221" t="s">
        <v>348</v>
      </c>
      <c r="G170" s="222" t="s">
        <v>180</v>
      </c>
      <c r="H170" s="223">
        <v>317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38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150</v>
      </c>
      <c r="AT170" s="231" t="s">
        <v>132</v>
      </c>
      <c r="AU170" s="231" t="s">
        <v>83</v>
      </c>
      <c r="AY170" s="17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81</v>
      </c>
      <c r="BK170" s="232">
        <f>ROUND(I170*H170,2)</f>
        <v>0</v>
      </c>
      <c r="BL170" s="17" t="s">
        <v>150</v>
      </c>
      <c r="BM170" s="231" t="s">
        <v>352</v>
      </c>
    </row>
    <row r="171" spans="1:47" s="2" customFormat="1" ht="12">
      <c r="A171" s="38"/>
      <c r="B171" s="39"/>
      <c r="C171" s="40"/>
      <c r="D171" s="233" t="s">
        <v>137</v>
      </c>
      <c r="E171" s="40"/>
      <c r="F171" s="234" t="s">
        <v>350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137</v>
      </c>
      <c r="AU171" s="17" t="s">
        <v>83</v>
      </c>
    </row>
    <row r="172" spans="1:65" s="2" customFormat="1" ht="33" customHeight="1">
      <c r="A172" s="38"/>
      <c r="B172" s="39"/>
      <c r="C172" s="219" t="s">
        <v>280</v>
      </c>
      <c r="D172" s="219" t="s">
        <v>132</v>
      </c>
      <c r="E172" s="220" t="s">
        <v>354</v>
      </c>
      <c r="F172" s="221" t="s">
        <v>355</v>
      </c>
      <c r="G172" s="222" t="s">
        <v>180</v>
      </c>
      <c r="H172" s="223">
        <v>613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38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150</v>
      </c>
      <c r="AT172" s="231" t="s">
        <v>132</v>
      </c>
      <c r="AU172" s="231" t="s">
        <v>83</v>
      </c>
      <c r="AY172" s="17" t="s">
        <v>129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81</v>
      </c>
      <c r="BK172" s="232">
        <f>ROUND(I172*H172,2)</f>
        <v>0</v>
      </c>
      <c r="BL172" s="17" t="s">
        <v>150</v>
      </c>
      <c r="BM172" s="231" t="s">
        <v>356</v>
      </c>
    </row>
    <row r="173" spans="1:47" s="2" customFormat="1" ht="12">
      <c r="A173" s="38"/>
      <c r="B173" s="39"/>
      <c r="C173" s="40"/>
      <c r="D173" s="233" t="s">
        <v>137</v>
      </c>
      <c r="E173" s="40"/>
      <c r="F173" s="234" t="s">
        <v>357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137</v>
      </c>
      <c r="AU173" s="17" t="s">
        <v>83</v>
      </c>
    </row>
    <row r="174" spans="1:65" s="2" customFormat="1" ht="24.15" customHeight="1">
      <c r="A174" s="38"/>
      <c r="B174" s="39"/>
      <c r="C174" s="219" t="s">
        <v>287</v>
      </c>
      <c r="D174" s="219" t="s">
        <v>132</v>
      </c>
      <c r="E174" s="220" t="s">
        <v>359</v>
      </c>
      <c r="F174" s="221" t="s">
        <v>360</v>
      </c>
      <c r="G174" s="222" t="s">
        <v>180</v>
      </c>
      <c r="H174" s="223">
        <v>613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38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150</v>
      </c>
      <c r="AT174" s="231" t="s">
        <v>132</v>
      </c>
      <c r="AU174" s="231" t="s">
        <v>83</v>
      </c>
      <c r="AY174" s="17" t="s">
        <v>129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81</v>
      </c>
      <c r="BK174" s="232">
        <f>ROUND(I174*H174,2)</f>
        <v>0</v>
      </c>
      <c r="BL174" s="17" t="s">
        <v>150</v>
      </c>
      <c r="BM174" s="231" t="s">
        <v>361</v>
      </c>
    </row>
    <row r="175" spans="1:47" s="2" customFormat="1" ht="12">
      <c r="A175" s="38"/>
      <c r="B175" s="39"/>
      <c r="C175" s="40"/>
      <c r="D175" s="233" t="s">
        <v>137</v>
      </c>
      <c r="E175" s="40"/>
      <c r="F175" s="234" t="s">
        <v>362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137</v>
      </c>
      <c r="AU175" s="17" t="s">
        <v>83</v>
      </c>
    </row>
    <row r="176" spans="1:65" s="2" customFormat="1" ht="24.15" customHeight="1">
      <c r="A176" s="38"/>
      <c r="B176" s="39"/>
      <c r="C176" s="219" t="s">
        <v>294</v>
      </c>
      <c r="D176" s="219" t="s">
        <v>132</v>
      </c>
      <c r="E176" s="220" t="s">
        <v>364</v>
      </c>
      <c r="F176" s="221" t="s">
        <v>365</v>
      </c>
      <c r="G176" s="222" t="s">
        <v>180</v>
      </c>
      <c r="H176" s="223">
        <v>613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38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150</v>
      </c>
      <c r="AT176" s="231" t="s">
        <v>132</v>
      </c>
      <c r="AU176" s="231" t="s">
        <v>83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81</v>
      </c>
      <c r="BK176" s="232">
        <f>ROUND(I176*H176,2)</f>
        <v>0</v>
      </c>
      <c r="BL176" s="17" t="s">
        <v>150</v>
      </c>
      <c r="BM176" s="231" t="s">
        <v>366</v>
      </c>
    </row>
    <row r="177" spans="1:47" s="2" customFormat="1" ht="12">
      <c r="A177" s="38"/>
      <c r="B177" s="39"/>
      <c r="C177" s="40"/>
      <c r="D177" s="233" t="s">
        <v>137</v>
      </c>
      <c r="E177" s="40"/>
      <c r="F177" s="234" t="s">
        <v>367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137</v>
      </c>
      <c r="AU177" s="17" t="s">
        <v>83</v>
      </c>
    </row>
    <row r="178" spans="1:65" s="2" customFormat="1" ht="21.75" customHeight="1">
      <c r="A178" s="38"/>
      <c r="B178" s="39"/>
      <c r="C178" s="219" t="s">
        <v>298</v>
      </c>
      <c r="D178" s="219" t="s">
        <v>132</v>
      </c>
      <c r="E178" s="220" t="s">
        <v>369</v>
      </c>
      <c r="F178" s="221" t="s">
        <v>370</v>
      </c>
      <c r="G178" s="222" t="s">
        <v>180</v>
      </c>
      <c r="H178" s="223">
        <v>1225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38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150</v>
      </c>
      <c r="AT178" s="231" t="s">
        <v>132</v>
      </c>
      <c r="AU178" s="231" t="s">
        <v>83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81</v>
      </c>
      <c r="BK178" s="232">
        <f>ROUND(I178*H178,2)</f>
        <v>0</v>
      </c>
      <c r="BL178" s="17" t="s">
        <v>150</v>
      </c>
      <c r="BM178" s="231" t="s">
        <v>371</v>
      </c>
    </row>
    <row r="179" spans="1:47" s="2" customFormat="1" ht="12">
      <c r="A179" s="38"/>
      <c r="B179" s="39"/>
      <c r="C179" s="40"/>
      <c r="D179" s="233" t="s">
        <v>137</v>
      </c>
      <c r="E179" s="40"/>
      <c r="F179" s="234" t="s">
        <v>372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137</v>
      </c>
      <c r="AU179" s="17" t="s">
        <v>83</v>
      </c>
    </row>
    <row r="180" spans="1:65" s="2" customFormat="1" ht="33" customHeight="1">
      <c r="A180" s="38"/>
      <c r="B180" s="39"/>
      <c r="C180" s="219" t="s">
        <v>303</v>
      </c>
      <c r="D180" s="219" t="s">
        <v>132</v>
      </c>
      <c r="E180" s="220" t="s">
        <v>374</v>
      </c>
      <c r="F180" s="221" t="s">
        <v>375</v>
      </c>
      <c r="G180" s="222" t="s">
        <v>180</v>
      </c>
      <c r="H180" s="223">
        <v>613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38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150</v>
      </c>
      <c r="AT180" s="231" t="s">
        <v>132</v>
      </c>
      <c r="AU180" s="231" t="s">
        <v>83</v>
      </c>
      <c r="AY180" s="17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81</v>
      </c>
      <c r="BK180" s="232">
        <f>ROUND(I180*H180,2)</f>
        <v>0</v>
      </c>
      <c r="BL180" s="17" t="s">
        <v>150</v>
      </c>
      <c r="BM180" s="231" t="s">
        <v>376</v>
      </c>
    </row>
    <row r="181" spans="1:47" s="2" customFormat="1" ht="12">
      <c r="A181" s="38"/>
      <c r="B181" s="39"/>
      <c r="C181" s="40"/>
      <c r="D181" s="233" t="s">
        <v>137</v>
      </c>
      <c r="E181" s="40"/>
      <c r="F181" s="234" t="s">
        <v>377</v>
      </c>
      <c r="G181" s="40"/>
      <c r="H181" s="40"/>
      <c r="I181" s="235"/>
      <c r="J181" s="40"/>
      <c r="K181" s="40"/>
      <c r="L181" s="44"/>
      <c r="M181" s="236"/>
      <c r="N181" s="23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137</v>
      </c>
      <c r="AU181" s="17" t="s">
        <v>83</v>
      </c>
    </row>
    <row r="182" spans="1:65" s="2" customFormat="1" ht="24.15" customHeight="1">
      <c r="A182" s="38"/>
      <c r="B182" s="39"/>
      <c r="C182" s="219" t="s">
        <v>308</v>
      </c>
      <c r="D182" s="219" t="s">
        <v>132</v>
      </c>
      <c r="E182" s="220" t="s">
        <v>385</v>
      </c>
      <c r="F182" s="221" t="s">
        <v>386</v>
      </c>
      <c r="G182" s="222" t="s">
        <v>180</v>
      </c>
      <c r="H182" s="223">
        <v>465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38</v>
      </c>
      <c r="O182" s="91"/>
      <c r="P182" s="229">
        <f>O182*H182</f>
        <v>0</v>
      </c>
      <c r="Q182" s="229">
        <v>0.08922</v>
      </c>
      <c r="R182" s="229">
        <f>Q182*H182</f>
        <v>41.4873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150</v>
      </c>
      <c r="AT182" s="231" t="s">
        <v>132</v>
      </c>
      <c r="AU182" s="231" t="s">
        <v>83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81</v>
      </c>
      <c r="BK182" s="232">
        <f>ROUND(I182*H182,2)</f>
        <v>0</v>
      </c>
      <c r="BL182" s="17" t="s">
        <v>150</v>
      </c>
      <c r="BM182" s="231" t="s">
        <v>387</v>
      </c>
    </row>
    <row r="183" spans="1:47" s="2" customFormat="1" ht="12">
      <c r="A183" s="38"/>
      <c r="B183" s="39"/>
      <c r="C183" s="40"/>
      <c r="D183" s="233" t="s">
        <v>137</v>
      </c>
      <c r="E183" s="40"/>
      <c r="F183" s="234" t="s">
        <v>388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137</v>
      </c>
      <c r="AU183" s="17" t="s">
        <v>83</v>
      </c>
    </row>
    <row r="184" spans="1:65" s="2" customFormat="1" ht="16.5" customHeight="1">
      <c r="A184" s="38"/>
      <c r="B184" s="39"/>
      <c r="C184" s="274" t="s">
        <v>315</v>
      </c>
      <c r="D184" s="274" t="s">
        <v>281</v>
      </c>
      <c r="E184" s="275" t="s">
        <v>390</v>
      </c>
      <c r="F184" s="276" t="s">
        <v>391</v>
      </c>
      <c r="G184" s="277" t="s">
        <v>180</v>
      </c>
      <c r="H184" s="278">
        <v>460</v>
      </c>
      <c r="I184" s="279"/>
      <c r="J184" s="280">
        <f>ROUND(I184*H184,2)</f>
        <v>0</v>
      </c>
      <c r="K184" s="281"/>
      <c r="L184" s="282"/>
      <c r="M184" s="283" t="s">
        <v>1</v>
      </c>
      <c r="N184" s="284" t="s">
        <v>38</v>
      </c>
      <c r="O184" s="91"/>
      <c r="P184" s="229">
        <f>O184*H184</f>
        <v>0</v>
      </c>
      <c r="Q184" s="229">
        <v>0.113</v>
      </c>
      <c r="R184" s="229">
        <f>Q184*H184</f>
        <v>51.980000000000004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209</v>
      </c>
      <c r="AT184" s="231" t="s">
        <v>281</v>
      </c>
      <c r="AU184" s="231" t="s">
        <v>83</v>
      </c>
      <c r="AY184" s="17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81</v>
      </c>
      <c r="BK184" s="232">
        <f>ROUND(I184*H184,2)</f>
        <v>0</v>
      </c>
      <c r="BL184" s="17" t="s">
        <v>150</v>
      </c>
      <c r="BM184" s="231" t="s">
        <v>392</v>
      </c>
    </row>
    <row r="185" spans="1:47" s="2" customFormat="1" ht="12">
      <c r="A185" s="38"/>
      <c r="B185" s="39"/>
      <c r="C185" s="40"/>
      <c r="D185" s="233" t="s">
        <v>137</v>
      </c>
      <c r="E185" s="40"/>
      <c r="F185" s="234" t="s">
        <v>391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137</v>
      </c>
      <c r="AU185" s="17" t="s">
        <v>83</v>
      </c>
    </row>
    <row r="186" spans="1:51" s="14" customFormat="1" ht="12">
      <c r="A186" s="14"/>
      <c r="B186" s="252"/>
      <c r="C186" s="253"/>
      <c r="D186" s="233" t="s">
        <v>187</v>
      </c>
      <c r="E186" s="253"/>
      <c r="F186" s="255" t="s">
        <v>545</v>
      </c>
      <c r="G186" s="253"/>
      <c r="H186" s="256">
        <v>460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187</v>
      </c>
      <c r="AU186" s="262" t="s">
        <v>83</v>
      </c>
      <c r="AV186" s="14" t="s">
        <v>83</v>
      </c>
      <c r="AW186" s="14" t="s">
        <v>4</v>
      </c>
      <c r="AX186" s="14" t="s">
        <v>81</v>
      </c>
      <c r="AY186" s="262" t="s">
        <v>129</v>
      </c>
    </row>
    <row r="187" spans="1:65" s="2" customFormat="1" ht="16.5" customHeight="1">
      <c r="A187" s="38"/>
      <c r="B187" s="39"/>
      <c r="C187" s="274" t="s">
        <v>323</v>
      </c>
      <c r="D187" s="274" t="s">
        <v>281</v>
      </c>
      <c r="E187" s="275" t="s">
        <v>395</v>
      </c>
      <c r="F187" s="276" t="s">
        <v>396</v>
      </c>
      <c r="G187" s="277" t="s">
        <v>180</v>
      </c>
      <c r="H187" s="278">
        <v>5</v>
      </c>
      <c r="I187" s="279"/>
      <c r="J187" s="280">
        <f>ROUND(I187*H187,2)</f>
        <v>0</v>
      </c>
      <c r="K187" s="281"/>
      <c r="L187" s="282"/>
      <c r="M187" s="283" t="s">
        <v>1</v>
      </c>
      <c r="N187" s="284" t="s">
        <v>38</v>
      </c>
      <c r="O187" s="91"/>
      <c r="P187" s="229">
        <f>O187*H187</f>
        <v>0</v>
      </c>
      <c r="Q187" s="229">
        <v>0.14</v>
      </c>
      <c r="R187" s="229">
        <f>Q187*H187</f>
        <v>0.7000000000000001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209</v>
      </c>
      <c r="AT187" s="231" t="s">
        <v>281</v>
      </c>
      <c r="AU187" s="231" t="s">
        <v>83</v>
      </c>
      <c r="AY187" s="17" t="s">
        <v>129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81</v>
      </c>
      <c r="BK187" s="232">
        <f>ROUND(I187*H187,2)</f>
        <v>0</v>
      </c>
      <c r="BL187" s="17" t="s">
        <v>150</v>
      </c>
      <c r="BM187" s="231" t="s">
        <v>397</v>
      </c>
    </row>
    <row r="188" spans="1:47" s="2" customFormat="1" ht="12">
      <c r="A188" s="38"/>
      <c r="B188" s="39"/>
      <c r="C188" s="40"/>
      <c r="D188" s="233" t="s">
        <v>137</v>
      </c>
      <c r="E188" s="40"/>
      <c r="F188" s="234" t="s">
        <v>396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137</v>
      </c>
      <c r="AU188" s="17" t="s">
        <v>83</v>
      </c>
    </row>
    <row r="189" spans="1:65" s="2" customFormat="1" ht="24.15" customHeight="1">
      <c r="A189" s="38"/>
      <c r="B189" s="39"/>
      <c r="C189" s="219" t="s">
        <v>329</v>
      </c>
      <c r="D189" s="219" t="s">
        <v>132</v>
      </c>
      <c r="E189" s="220" t="s">
        <v>399</v>
      </c>
      <c r="F189" s="221" t="s">
        <v>400</v>
      </c>
      <c r="G189" s="222" t="s">
        <v>180</v>
      </c>
      <c r="H189" s="223">
        <v>317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38</v>
      </c>
      <c r="O189" s="91"/>
      <c r="P189" s="229">
        <f>O189*H189</f>
        <v>0</v>
      </c>
      <c r="Q189" s="229">
        <v>0.098</v>
      </c>
      <c r="R189" s="229">
        <f>Q189*H189</f>
        <v>31.066000000000003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150</v>
      </c>
      <c r="AT189" s="231" t="s">
        <v>132</v>
      </c>
      <c r="AU189" s="231" t="s">
        <v>83</v>
      </c>
      <c r="AY189" s="17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81</v>
      </c>
      <c r="BK189" s="232">
        <f>ROUND(I189*H189,2)</f>
        <v>0</v>
      </c>
      <c r="BL189" s="17" t="s">
        <v>150</v>
      </c>
      <c r="BM189" s="231" t="s">
        <v>401</v>
      </c>
    </row>
    <row r="190" spans="1:47" s="2" customFormat="1" ht="12">
      <c r="A190" s="38"/>
      <c r="B190" s="39"/>
      <c r="C190" s="40"/>
      <c r="D190" s="233" t="s">
        <v>137</v>
      </c>
      <c r="E190" s="40"/>
      <c r="F190" s="234" t="s">
        <v>402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137</v>
      </c>
      <c r="AU190" s="17" t="s">
        <v>83</v>
      </c>
    </row>
    <row r="191" spans="1:65" s="2" customFormat="1" ht="16.5" customHeight="1">
      <c r="A191" s="38"/>
      <c r="B191" s="39"/>
      <c r="C191" s="274" t="s">
        <v>334</v>
      </c>
      <c r="D191" s="274" t="s">
        <v>281</v>
      </c>
      <c r="E191" s="275" t="s">
        <v>546</v>
      </c>
      <c r="F191" s="276" t="s">
        <v>380</v>
      </c>
      <c r="G191" s="277" t="s">
        <v>180</v>
      </c>
      <c r="H191" s="278">
        <v>317</v>
      </c>
      <c r="I191" s="279"/>
      <c r="J191" s="280">
        <f>ROUND(I191*H191,2)</f>
        <v>0</v>
      </c>
      <c r="K191" s="281"/>
      <c r="L191" s="282"/>
      <c r="M191" s="283" t="s">
        <v>1</v>
      </c>
      <c r="N191" s="284" t="s">
        <v>38</v>
      </c>
      <c r="O191" s="91"/>
      <c r="P191" s="229">
        <f>O191*H191</f>
        <v>0</v>
      </c>
      <c r="Q191" s="229">
        <v>0.1837</v>
      </c>
      <c r="R191" s="229">
        <f>Q191*H191</f>
        <v>58.2329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209</v>
      </c>
      <c r="AT191" s="231" t="s">
        <v>281</v>
      </c>
      <c r="AU191" s="231" t="s">
        <v>83</v>
      </c>
      <c r="AY191" s="17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81</v>
      </c>
      <c r="BK191" s="232">
        <f>ROUND(I191*H191,2)</f>
        <v>0</v>
      </c>
      <c r="BL191" s="17" t="s">
        <v>150</v>
      </c>
      <c r="BM191" s="231" t="s">
        <v>381</v>
      </c>
    </row>
    <row r="192" spans="1:47" s="2" customFormat="1" ht="12">
      <c r="A192" s="38"/>
      <c r="B192" s="39"/>
      <c r="C192" s="40"/>
      <c r="D192" s="233" t="s">
        <v>137</v>
      </c>
      <c r="E192" s="40"/>
      <c r="F192" s="234" t="s">
        <v>380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137</v>
      </c>
      <c r="AU192" s="17" t="s">
        <v>83</v>
      </c>
    </row>
    <row r="193" spans="1:47" s="2" customFormat="1" ht="12">
      <c r="A193" s="38"/>
      <c r="B193" s="39"/>
      <c r="C193" s="40"/>
      <c r="D193" s="233" t="s">
        <v>320</v>
      </c>
      <c r="E193" s="40"/>
      <c r="F193" s="285" t="s">
        <v>547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320</v>
      </c>
      <c r="AU193" s="17" t="s">
        <v>83</v>
      </c>
    </row>
    <row r="194" spans="1:63" s="12" customFormat="1" ht="22.8" customHeight="1">
      <c r="A194" s="12"/>
      <c r="B194" s="203"/>
      <c r="C194" s="204"/>
      <c r="D194" s="205" t="s">
        <v>72</v>
      </c>
      <c r="E194" s="217" t="s">
        <v>214</v>
      </c>
      <c r="F194" s="217" t="s">
        <v>418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SUM(P195:P222)</f>
        <v>0</v>
      </c>
      <c r="Q194" s="211"/>
      <c r="R194" s="212">
        <f>SUM(R195:R222)</f>
        <v>114.52456000000002</v>
      </c>
      <c r="S194" s="211"/>
      <c r="T194" s="213">
        <f>SUM(T195:T222)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81</v>
      </c>
      <c r="AT194" s="215" t="s">
        <v>72</v>
      </c>
      <c r="AU194" s="215" t="s">
        <v>81</v>
      </c>
      <c r="AY194" s="214" t="s">
        <v>129</v>
      </c>
      <c r="BK194" s="216">
        <f>SUM(BK195:BK222)</f>
        <v>0</v>
      </c>
    </row>
    <row r="195" spans="1:65" s="2" customFormat="1" ht="16.5" customHeight="1">
      <c r="A195" s="38"/>
      <c r="B195" s="39"/>
      <c r="C195" s="219" t="s">
        <v>339</v>
      </c>
      <c r="D195" s="219" t="s">
        <v>132</v>
      </c>
      <c r="E195" s="220" t="s">
        <v>548</v>
      </c>
      <c r="F195" s="221" t="s">
        <v>549</v>
      </c>
      <c r="G195" s="222" t="s">
        <v>171</v>
      </c>
      <c r="H195" s="223">
        <v>23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38</v>
      </c>
      <c r="O195" s="91"/>
      <c r="P195" s="229">
        <f>O195*H195</f>
        <v>0</v>
      </c>
      <c r="Q195" s="229">
        <v>0.006</v>
      </c>
      <c r="R195" s="229">
        <f>Q195*H195</f>
        <v>0.138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150</v>
      </c>
      <c r="AT195" s="231" t="s">
        <v>132</v>
      </c>
      <c r="AU195" s="231" t="s">
        <v>83</v>
      </c>
      <c r="AY195" s="17" t="s">
        <v>129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81</v>
      </c>
      <c r="BK195" s="232">
        <f>ROUND(I195*H195,2)</f>
        <v>0</v>
      </c>
      <c r="BL195" s="17" t="s">
        <v>150</v>
      </c>
      <c r="BM195" s="231" t="s">
        <v>550</v>
      </c>
    </row>
    <row r="196" spans="1:47" s="2" customFormat="1" ht="12">
      <c r="A196" s="38"/>
      <c r="B196" s="39"/>
      <c r="C196" s="40"/>
      <c r="D196" s="233" t="s">
        <v>137</v>
      </c>
      <c r="E196" s="40"/>
      <c r="F196" s="234" t="s">
        <v>549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137</v>
      </c>
      <c r="AU196" s="17" t="s">
        <v>83</v>
      </c>
    </row>
    <row r="197" spans="1:65" s="2" customFormat="1" ht="16.5" customHeight="1">
      <c r="A197" s="38"/>
      <c r="B197" s="39"/>
      <c r="C197" s="274" t="s">
        <v>346</v>
      </c>
      <c r="D197" s="274" t="s">
        <v>281</v>
      </c>
      <c r="E197" s="275" t="s">
        <v>551</v>
      </c>
      <c r="F197" s="276" t="s">
        <v>552</v>
      </c>
      <c r="G197" s="277" t="s">
        <v>171</v>
      </c>
      <c r="H197" s="278">
        <v>23</v>
      </c>
      <c r="I197" s="279"/>
      <c r="J197" s="280">
        <f>ROUND(I197*H197,2)</f>
        <v>0</v>
      </c>
      <c r="K197" s="281"/>
      <c r="L197" s="282"/>
      <c r="M197" s="283" t="s">
        <v>1</v>
      </c>
      <c r="N197" s="284" t="s">
        <v>38</v>
      </c>
      <c r="O197" s="91"/>
      <c r="P197" s="229">
        <f>O197*H197</f>
        <v>0</v>
      </c>
      <c r="Q197" s="229">
        <v>0.017</v>
      </c>
      <c r="R197" s="229">
        <f>Q197*H197</f>
        <v>0.391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209</v>
      </c>
      <c r="AT197" s="231" t="s">
        <v>281</v>
      </c>
      <c r="AU197" s="231" t="s">
        <v>83</v>
      </c>
      <c r="AY197" s="17" t="s">
        <v>129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81</v>
      </c>
      <c r="BK197" s="232">
        <f>ROUND(I197*H197,2)</f>
        <v>0</v>
      </c>
      <c r="BL197" s="17" t="s">
        <v>150</v>
      </c>
      <c r="BM197" s="231" t="s">
        <v>553</v>
      </c>
    </row>
    <row r="198" spans="1:47" s="2" customFormat="1" ht="12">
      <c r="A198" s="38"/>
      <c r="B198" s="39"/>
      <c r="C198" s="40"/>
      <c r="D198" s="233" t="s">
        <v>137</v>
      </c>
      <c r="E198" s="40"/>
      <c r="F198" s="234" t="s">
        <v>552</v>
      </c>
      <c r="G198" s="40"/>
      <c r="H198" s="40"/>
      <c r="I198" s="235"/>
      <c r="J198" s="40"/>
      <c r="K198" s="40"/>
      <c r="L198" s="44"/>
      <c r="M198" s="236"/>
      <c r="N198" s="237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137</v>
      </c>
      <c r="AU198" s="17" t="s">
        <v>83</v>
      </c>
    </row>
    <row r="199" spans="1:65" s="2" customFormat="1" ht="24.15" customHeight="1">
      <c r="A199" s="38"/>
      <c r="B199" s="39"/>
      <c r="C199" s="219" t="s">
        <v>351</v>
      </c>
      <c r="D199" s="219" t="s">
        <v>132</v>
      </c>
      <c r="E199" s="220" t="s">
        <v>420</v>
      </c>
      <c r="F199" s="221" t="s">
        <v>421</v>
      </c>
      <c r="G199" s="222" t="s">
        <v>171</v>
      </c>
      <c r="H199" s="223">
        <v>1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38</v>
      </c>
      <c r="O199" s="91"/>
      <c r="P199" s="229">
        <f>O199*H199</f>
        <v>0</v>
      </c>
      <c r="Q199" s="229">
        <v>0.0007</v>
      </c>
      <c r="R199" s="229">
        <f>Q199*H199</f>
        <v>0.0007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150</v>
      </c>
      <c r="AT199" s="231" t="s">
        <v>132</v>
      </c>
      <c r="AU199" s="231" t="s">
        <v>83</v>
      </c>
      <c r="AY199" s="17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81</v>
      </c>
      <c r="BK199" s="232">
        <f>ROUND(I199*H199,2)</f>
        <v>0</v>
      </c>
      <c r="BL199" s="17" t="s">
        <v>150</v>
      </c>
      <c r="BM199" s="231" t="s">
        <v>422</v>
      </c>
    </row>
    <row r="200" spans="1:47" s="2" customFormat="1" ht="12">
      <c r="A200" s="38"/>
      <c r="B200" s="39"/>
      <c r="C200" s="40"/>
      <c r="D200" s="233" t="s">
        <v>137</v>
      </c>
      <c r="E200" s="40"/>
      <c r="F200" s="234" t="s">
        <v>423</v>
      </c>
      <c r="G200" s="40"/>
      <c r="H200" s="40"/>
      <c r="I200" s="235"/>
      <c r="J200" s="40"/>
      <c r="K200" s="40"/>
      <c r="L200" s="44"/>
      <c r="M200" s="236"/>
      <c r="N200" s="237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137</v>
      </c>
      <c r="AU200" s="17" t="s">
        <v>83</v>
      </c>
    </row>
    <row r="201" spans="1:65" s="2" customFormat="1" ht="16.5" customHeight="1">
      <c r="A201" s="38"/>
      <c r="B201" s="39"/>
      <c r="C201" s="274" t="s">
        <v>353</v>
      </c>
      <c r="D201" s="274" t="s">
        <v>281</v>
      </c>
      <c r="E201" s="275" t="s">
        <v>425</v>
      </c>
      <c r="F201" s="276" t="s">
        <v>426</v>
      </c>
      <c r="G201" s="277" t="s">
        <v>171</v>
      </c>
      <c r="H201" s="278">
        <v>1</v>
      </c>
      <c r="I201" s="279"/>
      <c r="J201" s="280">
        <f>ROUND(I201*H201,2)</f>
        <v>0</v>
      </c>
      <c r="K201" s="281"/>
      <c r="L201" s="282"/>
      <c r="M201" s="283" t="s">
        <v>1</v>
      </c>
      <c r="N201" s="284" t="s">
        <v>38</v>
      </c>
      <c r="O201" s="91"/>
      <c r="P201" s="229">
        <f>O201*H201</f>
        <v>0</v>
      </c>
      <c r="Q201" s="229">
        <v>0.0036</v>
      </c>
      <c r="R201" s="229">
        <f>Q201*H201</f>
        <v>0.0036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209</v>
      </c>
      <c r="AT201" s="231" t="s">
        <v>281</v>
      </c>
      <c r="AU201" s="231" t="s">
        <v>83</v>
      </c>
      <c r="AY201" s="17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81</v>
      </c>
      <c r="BK201" s="232">
        <f>ROUND(I201*H201,2)</f>
        <v>0</v>
      </c>
      <c r="BL201" s="17" t="s">
        <v>150</v>
      </c>
      <c r="BM201" s="231" t="s">
        <v>427</v>
      </c>
    </row>
    <row r="202" spans="1:47" s="2" customFormat="1" ht="12">
      <c r="A202" s="38"/>
      <c r="B202" s="39"/>
      <c r="C202" s="40"/>
      <c r="D202" s="233" t="s">
        <v>137</v>
      </c>
      <c r="E202" s="40"/>
      <c r="F202" s="234" t="s">
        <v>426</v>
      </c>
      <c r="G202" s="40"/>
      <c r="H202" s="40"/>
      <c r="I202" s="235"/>
      <c r="J202" s="40"/>
      <c r="K202" s="40"/>
      <c r="L202" s="44"/>
      <c r="M202" s="236"/>
      <c r="N202" s="237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137</v>
      </c>
      <c r="AU202" s="17" t="s">
        <v>83</v>
      </c>
    </row>
    <row r="203" spans="1:65" s="2" customFormat="1" ht="24.15" customHeight="1">
      <c r="A203" s="38"/>
      <c r="B203" s="39"/>
      <c r="C203" s="219" t="s">
        <v>358</v>
      </c>
      <c r="D203" s="219" t="s">
        <v>132</v>
      </c>
      <c r="E203" s="220" t="s">
        <v>429</v>
      </c>
      <c r="F203" s="221" t="s">
        <v>430</v>
      </c>
      <c r="G203" s="222" t="s">
        <v>171</v>
      </c>
      <c r="H203" s="223">
        <v>1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38</v>
      </c>
      <c r="O203" s="91"/>
      <c r="P203" s="229">
        <f>O203*H203</f>
        <v>0</v>
      </c>
      <c r="Q203" s="229">
        <v>0.10941</v>
      </c>
      <c r="R203" s="229">
        <f>Q203*H203</f>
        <v>0.10941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150</v>
      </c>
      <c r="AT203" s="231" t="s">
        <v>132</v>
      </c>
      <c r="AU203" s="231" t="s">
        <v>83</v>
      </c>
      <c r="AY203" s="17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81</v>
      </c>
      <c r="BK203" s="232">
        <f>ROUND(I203*H203,2)</f>
        <v>0</v>
      </c>
      <c r="BL203" s="17" t="s">
        <v>150</v>
      </c>
      <c r="BM203" s="231" t="s">
        <v>431</v>
      </c>
    </row>
    <row r="204" spans="1:47" s="2" customFormat="1" ht="12">
      <c r="A204" s="38"/>
      <c r="B204" s="39"/>
      <c r="C204" s="40"/>
      <c r="D204" s="233" t="s">
        <v>137</v>
      </c>
      <c r="E204" s="40"/>
      <c r="F204" s="234" t="s">
        <v>432</v>
      </c>
      <c r="G204" s="40"/>
      <c r="H204" s="40"/>
      <c r="I204" s="235"/>
      <c r="J204" s="40"/>
      <c r="K204" s="40"/>
      <c r="L204" s="44"/>
      <c r="M204" s="236"/>
      <c r="N204" s="23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83</v>
      </c>
    </row>
    <row r="205" spans="1:65" s="2" customFormat="1" ht="21.75" customHeight="1">
      <c r="A205" s="38"/>
      <c r="B205" s="39"/>
      <c r="C205" s="274" t="s">
        <v>363</v>
      </c>
      <c r="D205" s="274" t="s">
        <v>281</v>
      </c>
      <c r="E205" s="275" t="s">
        <v>434</v>
      </c>
      <c r="F205" s="276" t="s">
        <v>435</v>
      </c>
      <c r="G205" s="277" t="s">
        <v>171</v>
      </c>
      <c r="H205" s="278">
        <v>1</v>
      </c>
      <c r="I205" s="279"/>
      <c r="J205" s="280">
        <f>ROUND(I205*H205,2)</f>
        <v>0</v>
      </c>
      <c r="K205" s="281"/>
      <c r="L205" s="282"/>
      <c r="M205" s="283" t="s">
        <v>1</v>
      </c>
      <c r="N205" s="284" t="s">
        <v>38</v>
      </c>
      <c r="O205" s="91"/>
      <c r="P205" s="229">
        <f>O205*H205</f>
        <v>0</v>
      </c>
      <c r="Q205" s="229">
        <v>0.0061</v>
      </c>
      <c r="R205" s="229">
        <f>Q205*H205</f>
        <v>0.0061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209</v>
      </c>
      <c r="AT205" s="231" t="s">
        <v>281</v>
      </c>
      <c r="AU205" s="231" t="s">
        <v>83</v>
      </c>
      <c r="AY205" s="17" t="s">
        <v>129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81</v>
      </c>
      <c r="BK205" s="232">
        <f>ROUND(I205*H205,2)</f>
        <v>0</v>
      </c>
      <c r="BL205" s="17" t="s">
        <v>150</v>
      </c>
      <c r="BM205" s="231" t="s">
        <v>436</v>
      </c>
    </row>
    <row r="206" spans="1:47" s="2" customFormat="1" ht="12">
      <c r="A206" s="38"/>
      <c r="B206" s="39"/>
      <c r="C206" s="40"/>
      <c r="D206" s="233" t="s">
        <v>137</v>
      </c>
      <c r="E206" s="40"/>
      <c r="F206" s="234" t="s">
        <v>435</v>
      </c>
      <c r="G206" s="40"/>
      <c r="H206" s="40"/>
      <c r="I206" s="235"/>
      <c r="J206" s="40"/>
      <c r="K206" s="40"/>
      <c r="L206" s="44"/>
      <c r="M206" s="236"/>
      <c r="N206" s="23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137</v>
      </c>
      <c r="AU206" s="17" t="s">
        <v>83</v>
      </c>
    </row>
    <row r="207" spans="1:65" s="2" customFormat="1" ht="24.15" customHeight="1">
      <c r="A207" s="38"/>
      <c r="B207" s="39"/>
      <c r="C207" s="219" t="s">
        <v>368</v>
      </c>
      <c r="D207" s="219" t="s">
        <v>132</v>
      </c>
      <c r="E207" s="220" t="s">
        <v>438</v>
      </c>
      <c r="F207" s="221" t="s">
        <v>439</v>
      </c>
      <c r="G207" s="222" t="s">
        <v>180</v>
      </c>
      <c r="H207" s="223">
        <v>4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38</v>
      </c>
      <c r="O207" s="91"/>
      <c r="P207" s="229">
        <f>O207*H207</f>
        <v>0</v>
      </c>
      <c r="Q207" s="229">
        <v>0.00145</v>
      </c>
      <c r="R207" s="229">
        <f>Q207*H207</f>
        <v>0.0058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150</v>
      </c>
      <c r="AT207" s="231" t="s">
        <v>132</v>
      </c>
      <c r="AU207" s="231" t="s">
        <v>83</v>
      </c>
      <c r="AY207" s="17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81</v>
      </c>
      <c r="BK207" s="232">
        <f>ROUND(I207*H207,2)</f>
        <v>0</v>
      </c>
      <c r="BL207" s="17" t="s">
        <v>150</v>
      </c>
      <c r="BM207" s="231" t="s">
        <v>440</v>
      </c>
    </row>
    <row r="208" spans="1:47" s="2" customFormat="1" ht="12">
      <c r="A208" s="38"/>
      <c r="B208" s="39"/>
      <c r="C208" s="40"/>
      <c r="D208" s="233" t="s">
        <v>137</v>
      </c>
      <c r="E208" s="40"/>
      <c r="F208" s="234" t="s">
        <v>441</v>
      </c>
      <c r="G208" s="40"/>
      <c r="H208" s="40"/>
      <c r="I208" s="235"/>
      <c r="J208" s="40"/>
      <c r="K208" s="40"/>
      <c r="L208" s="44"/>
      <c r="M208" s="236"/>
      <c r="N208" s="237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137</v>
      </c>
      <c r="AU208" s="17" t="s">
        <v>83</v>
      </c>
    </row>
    <row r="209" spans="1:65" s="2" customFormat="1" ht="33" customHeight="1">
      <c r="A209" s="38"/>
      <c r="B209" s="39"/>
      <c r="C209" s="219" t="s">
        <v>373</v>
      </c>
      <c r="D209" s="219" t="s">
        <v>132</v>
      </c>
      <c r="E209" s="220" t="s">
        <v>443</v>
      </c>
      <c r="F209" s="221" t="s">
        <v>444</v>
      </c>
      <c r="G209" s="222" t="s">
        <v>206</v>
      </c>
      <c r="H209" s="223">
        <v>339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38</v>
      </c>
      <c r="O209" s="91"/>
      <c r="P209" s="229">
        <f>O209*H209</f>
        <v>0</v>
      </c>
      <c r="Q209" s="229">
        <v>0.1554</v>
      </c>
      <c r="R209" s="229">
        <f>Q209*H209</f>
        <v>52.680600000000005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150</v>
      </c>
      <c r="AT209" s="231" t="s">
        <v>132</v>
      </c>
      <c r="AU209" s="231" t="s">
        <v>83</v>
      </c>
      <c r="AY209" s="17" t="s">
        <v>129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81</v>
      </c>
      <c r="BK209" s="232">
        <f>ROUND(I209*H209,2)</f>
        <v>0</v>
      </c>
      <c r="BL209" s="17" t="s">
        <v>150</v>
      </c>
      <c r="BM209" s="231" t="s">
        <v>445</v>
      </c>
    </row>
    <row r="210" spans="1:47" s="2" customFormat="1" ht="12">
      <c r="A210" s="38"/>
      <c r="B210" s="39"/>
      <c r="C210" s="40"/>
      <c r="D210" s="233" t="s">
        <v>137</v>
      </c>
      <c r="E210" s="40"/>
      <c r="F210" s="234" t="s">
        <v>446</v>
      </c>
      <c r="G210" s="40"/>
      <c r="H210" s="40"/>
      <c r="I210" s="235"/>
      <c r="J210" s="40"/>
      <c r="K210" s="40"/>
      <c r="L210" s="44"/>
      <c r="M210" s="236"/>
      <c r="N210" s="23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137</v>
      </c>
      <c r="AU210" s="17" t="s">
        <v>83</v>
      </c>
    </row>
    <row r="211" spans="1:65" s="2" customFormat="1" ht="16.5" customHeight="1">
      <c r="A211" s="38"/>
      <c r="B211" s="39"/>
      <c r="C211" s="274" t="s">
        <v>378</v>
      </c>
      <c r="D211" s="274" t="s">
        <v>281</v>
      </c>
      <c r="E211" s="275" t="s">
        <v>448</v>
      </c>
      <c r="F211" s="276" t="s">
        <v>449</v>
      </c>
      <c r="G211" s="277" t="s">
        <v>206</v>
      </c>
      <c r="H211" s="278">
        <v>345.78</v>
      </c>
      <c r="I211" s="279"/>
      <c r="J211" s="280">
        <f>ROUND(I211*H211,2)</f>
        <v>0</v>
      </c>
      <c r="K211" s="281"/>
      <c r="L211" s="282"/>
      <c r="M211" s="283" t="s">
        <v>1</v>
      </c>
      <c r="N211" s="284" t="s">
        <v>38</v>
      </c>
      <c r="O211" s="91"/>
      <c r="P211" s="229">
        <f>O211*H211</f>
        <v>0</v>
      </c>
      <c r="Q211" s="229">
        <v>0.04</v>
      </c>
      <c r="R211" s="229">
        <f>Q211*H211</f>
        <v>13.831199999999999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209</v>
      </c>
      <c r="AT211" s="231" t="s">
        <v>281</v>
      </c>
      <c r="AU211" s="231" t="s">
        <v>83</v>
      </c>
      <c r="AY211" s="17" t="s">
        <v>129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81</v>
      </c>
      <c r="BK211" s="232">
        <f>ROUND(I211*H211,2)</f>
        <v>0</v>
      </c>
      <c r="BL211" s="17" t="s">
        <v>150</v>
      </c>
      <c r="BM211" s="231" t="s">
        <v>450</v>
      </c>
    </row>
    <row r="212" spans="1:47" s="2" customFormat="1" ht="12">
      <c r="A212" s="38"/>
      <c r="B212" s="39"/>
      <c r="C212" s="40"/>
      <c r="D212" s="233" t="s">
        <v>137</v>
      </c>
      <c r="E212" s="40"/>
      <c r="F212" s="234" t="s">
        <v>449</v>
      </c>
      <c r="G212" s="40"/>
      <c r="H212" s="40"/>
      <c r="I212" s="235"/>
      <c r="J212" s="40"/>
      <c r="K212" s="40"/>
      <c r="L212" s="44"/>
      <c r="M212" s="236"/>
      <c r="N212" s="237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137</v>
      </c>
      <c r="AU212" s="17" t="s">
        <v>83</v>
      </c>
    </row>
    <row r="213" spans="1:51" s="14" customFormat="1" ht="12">
      <c r="A213" s="14"/>
      <c r="B213" s="252"/>
      <c r="C213" s="253"/>
      <c r="D213" s="233" t="s">
        <v>187</v>
      </c>
      <c r="E213" s="253"/>
      <c r="F213" s="255" t="s">
        <v>554</v>
      </c>
      <c r="G213" s="253"/>
      <c r="H213" s="256">
        <v>345.78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187</v>
      </c>
      <c r="AU213" s="262" t="s">
        <v>83</v>
      </c>
      <c r="AV213" s="14" t="s">
        <v>83</v>
      </c>
      <c r="AW213" s="14" t="s">
        <v>4</v>
      </c>
      <c r="AX213" s="14" t="s">
        <v>81</v>
      </c>
      <c r="AY213" s="262" t="s">
        <v>129</v>
      </c>
    </row>
    <row r="214" spans="1:65" s="2" customFormat="1" ht="33" customHeight="1">
      <c r="A214" s="38"/>
      <c r="B214" s="39"/>
      <c r="C214" s="219" t="s">
        <v>384</v>
      </c>
      <c r="D214" s="219" t="s">
        <v>132</v>
      </c>
      <c r="E214" s="220" t="s">
        <v>453</v>
      </c>
      <c r="F214" s="221" t="s">
        <v>454</v>
      </c>
      <c r="G214" s="222" t="s">
        <v>206</v>
      </c>
      <c r="H214" s="223">
        <v>269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38</v>
      </c>
      <c r="O214" s="91"/>
      <c r="P214" s="229">
        <f>O214*H214</f>
        <v>0</v>
      </c>
      <c r="Q214" s="229">
        <v>0.1295</v>
      </c>
      <c r="R214" s="229">
        <f>Q214*H214</f>
        <v>34.8355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150</v>
      </c>
      <c r="AT214" s="231" t="s">
        <v>132</v>
      </c>
      <c r="AU214" s="231" t="s">
        <v>83</v>
      </c>
      <c r="AY214" s="17" t="s">
        <v>129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81</v>
      </c>
      <c r="BK214" s="232">
        <f>ROUND(I214*H214,2)</f>
        <v>0</v>
      </c>
      <c r="BL214" s="17" t="s">
        <v>150</v>
      </c>
      <c r="BM214" s="231" t="s">
        <v>455</v>
      </c>
    </row>
    <row r="215" spans="1:47" s="2" customFormat="1" ht="12">
      <c r="A215" s="38"/>
      <c r="B215" s="39"/>
      <c r="C215" s="40"/>
      <c r="D215" s="233" t="s">
        <v>137</v>
      </c>
      <c r="E215" s="40"/>
      <c r="F215" s="234" t="s">
        <v>456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137</v>
      </c>
      <c r="AU215" s="17" t="s">
        <v>83</v>
      </c>
    </row>
    <row r="216" spans="1:65" s="2" customFormat="1" ht="16.5" customHeight="1">
      <c r="A216" s="38"/>
      <c r="B216" s="39"/>
      <c r="C216" s="274" t="s">
        <v>389</v>
      </c>
      <c r="D216" s="274" t="s">
        <v>281</v>
      </c>
      <c r="E216" s="275" t="s">
        <v>458</v>
      </c>
      <c r="F216" s="276" t="s">
        <v>459</v>
      </c>
      <c r="G216" s="277" t="s">
        <v>206</v>
      </c>
      <c r="H216" s="278">
        <v>274.38</v>
      </c>
      <c r="I216" s="279"/>
      <c r="J216" s="280">
        <f>ROUND(I216*H216,2)</f>
        <v>0</v>
      </c>
      <c r="K216" s="281"/>
      <c r="L216" s="282"/>
      <c r="M216" s="283" t="s">
        <v>1</v>
      </c>
      <c r="N216" s="284" t="s">
        <v>38</v>
      </c>
      <c r="O216" s="91"/>
      <c r="P216" s="229">
        <f>O216*H216</f>
        <v>0</v>
      </c>
      <c r="Q216" s="229">
        <v>0.045</v>
      </c>
      <c r="R216" s="229">
        <f>Q216*H216</f>
        <v>12.3471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209</v>
      </c>
      <c r="AT216" s="231" t="s">
        <v>281</v>
      </c>
      <c r="AU216" s="231" t="s">
        <v>83</v>
      </c>
      <c r="AY216" s="17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81</v>
      </c>
      <c r="BK216" s="232">
        <f>ROUND(I216*H216,2)</f>
        <v>0</v>
      </c>
      <c r="BL216" s="17" t="s">
        <v>150</v>
      </c>
      <c r="BM216" s="231" t="s">
        <v>460</v>
      </c>
    </row>
    <row r="217" spans="1:47" s="2" customFormat="1" ht="12">
      <c r="A217" s="38"/>
      <c r="B217" s="39"/>
      <c r="C217" s="40"/>
      <c r="D217" s="233" t="s">
        <v>137</v>
      </c>
      <c r="E217" s="40"/>
      <c r="F217" s="234" t="s">
        <v>459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137</v>
      </c>
      <c r="AU217" s="17" t="s">
        <v>83</v>
      </c>
    </row>
    <row r="218" spans="1:51" s="14" customFormat="1" ht="12">
      <c r="A218" s="14"/>
      <c r="B218" s="252"/>
      <c r="C218" s="253"/>
      <c r="D218" s="233" t="s">
        <v>187</v>
      </c>
      <c r="E218" s="253"/>
      <c r="F218" s="255" t="s">
        <v>555</v>
      </c>
      <c r="G218" s="253"/>
      <c r="H218" s="256">
        <v>274.38</v>
      </c>
      <c r="I218" s="257"/>
      <c r="J218" s="253"/>
      <c r="K218" s="253"/>
      <c r="L218" s="258"/>
      <c r="M218" s="259"/>
      <c r="N218" s="260"/>
      <c r="O218" s="260"/>
      <c r="P218" s="260"/>
      <c r="Q218" s="260"/>
      <c r="R218" s="260"/>
      <c r="S218" s="260"/>
      <c r="T218" s="26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2" t="s">
        <v>187</v>
      </c>
      <c r="AU218" s="262" t="s">
        <v>83</v>
      </c>
      <c r="AV218" s="14" t="s">
        <v>83</v>
      </c>
      <c r="AW218" s="14" t="s">
        <v>4</v>
      </c>
      <c r="AX218" s="14" t="s">
        <v>81</v>
      </c>
      <c r="AY218" s="262" t="s">
        <v>129</v>
      </c>
    </row>
    <row r="219" spans="1:65" s="2" customFormat="1" ht="24.15" customHeight="1">
      <c r="A219" s="38"/>
      <c r="B219" s="39"/>
      <c r="C219" s="219" t="s">
        <v>394</v>
      </c>
      <c r="D219" s="219" t="s">
        <v>132</v>
      </c>
      <c r="E219" s="220" t="s">
        <v>463</v>
      </c>
      <c r="F219" s="221" t="s">
        <v>464</v>
      </c>
      <c r="G219" s="222" t="s">
        <v>206</v>
      </c>
      <c r="H219" s="223">
        <v>166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38</v>
      </c>
      <c r="O219" s="91"/>
      <c r="P219" s="229">
        <f>O219*H219</f>
        <v>0</v>
      </c>
      <c r="Q219" s="229">
        <v>0.00016</v>
      </c>
      <c r="R219" s="229">
        <f>Q219*H219</f>
        <v>0.026560000000000004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150</v>
      </c>
      <c r="AT219" s="231" t="s">
        <v>132</v>
      </c>
      <c r="AU219" s="231" t="s">
        <v>83</v>
      </c>
      <c r="AY219" s="17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81</v>
      </c>
      <c r="BK219" s="232">
        <f>ROUND(I219*H219,2)</f>
        <v>0</v>
      </c>
      <c r="BL219" s="17" t="s">
        <v>150</v>
      </c>
      <c r="BM219" s="231" t="s">
        <v>465</v>
      </c>
    </row>
    <row r="220" spans="1:47" s="2" customFormat="1" ht="12">
      <c r="A220" s="38"/>
      <c r="B220" s="39"/>
      <c r="C220" s="40"/>
      <c r="D220" s="233" t="s">
        <v>137</v>
      </c>
      <c r="E220" s="40"/>
      <c r="F220" s="234" t="s">
        <v>466</v>
      </c>
      <c r="G220" s="40"/>
      <c r="H220" s="40"/>
      <c r="I220" s="235"/>
      <c r="J220" s="40"/>
      <c r="K220" s="40"/>
      <c r="L220" s="44"/>
      <c r="M220" s="236"/>
      <c r="N220" s="237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137</v>
      </c>
      <c r="AU220" s="17" t="s">
        <v>83</v>
      </c>
    </row>
    <row r="221" spans="1:65" s="2" customFormat="1" ht="24.15" customHeight="1">
      <c r="A221" s="38"/>
      <c r="B221" s="39"/>
      <c r="C221" s="219" t="s">
        <v>398</v>
      </c>
      <c r="D221" s="219" t="s">
        <v>132</v>
      </c>
      <c r="E221" s="220" t="s">
        <v>468</v>
      </c>
      <c r="F221" s="221" t="s">
        <v>469</v>
      </c>
      <c r="G221" s="222" t="s">
        <v>180</v>
      </c>
      <c r="H221" s="223">
        <v>317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38</v>
      </c>
      <c r="O221" s="91"/>
      <c r="P221" s="229">
        <f>O221*H221</f>
        <v>0</v>
      </c>
      <c r="Q221" s="229">
        <v>0.00047</v>
      </c>
      <c r="R221" s="229">
        <f>Q221*H221</f>
        <v>0.14898999999999998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150</v>
      </c>
      <c r="AT221" s="231" t="s">
        <v>132</v>
      </c>
      <c r="AU221" s="231" t="s">
        <v>83</v>
      </c>
      <c r="AY221" s="17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81</v>
      </c>
      <c r="BK221" s="232">
        <f>ROUND(I221*H221,2)</f>
        <v>0</v>
      </c>
      <c r="BL221" s="17" t="s">
        <v>150</v>
      </c>
      <c r="BM221" s="231" t="s">
        <v>470</v>
      </c>
    </row>
    <row r="222" spans="1:47" s="2" customFormat="1" ht="12">
      <c r="A222" s="38"/>
      <c r="B222" s="39"/>
      <c r="C222" s="40"/>
      <c r="D222" s="233" t="s">
        <v>137</v>
      </c>
      <c r="E222" s="40"/>
      <c r="F222" s="234" t="s">
        <v>471</v>
      </c>
      <c r="G222" s="40"/>
      <c r="H222" s="40"/>
      <c r="I222" s="235"/>
      <c r="J222" s="40"/>
      <c r="K222" s="40"/>
      <c r="L222" s="44"/>
      <c r="M222" s="236"/>
      <c r="N222" s="237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137</v>
      </c>
      <c r="AU222" s="17" t="s">
        <v>83</v>
      </c>
    </row>
    <row r="223" spans="1:63" s="12" customFormat="1" ht="22.8" customHeight="1">
      <c r="A223" s="12"/>
      <c r="B223" s="203"/>
      <c r="C223" s="204"/>
      <c r="D223" s="205" t="s">
        <v>72</v>
      </c>
      <c r="E223" s="217" t="s">
        <v>498</v>
      </c>
      <c r="F223" s="217" t="s">
        <v>499</v>
      </c>
      <c r="G223" s="204"/>
      <c r="H223" s="204"/>
      <c r="I223" s="207"/>
      <c r="J223" s="218">
        <f>BK223</f>
        <v>0</v>
      </c>
      <c r="K223" s="204"/>
      <c r="L223" s="209"/>
      <c r="M223" s="210"/>
      <c r="N223" s="211"/>
      <c r="O223" s="211"/>
      <c r="P223" s="212">
        <f>SUM(P224:P236)</f>
        <v>0</v>
      </c>
      <c r="Q223" s="211"/>
      <c r="R223" s="212">
        <f>SUM(R224:R236)</f>
        <v>0</v>
      </c>
      <c r="S223" s="211"/>
      <c r="T223" s="213">
        <f>SUM(T224:T236)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81</v>
      </c>
      <c r="AT223" s="215" t="s">
        <v>72</v>
      </c>
      <c r="AU223" s="215" t="s">
        <v>81</v>
      </c>
      <c r="AY223" s="214" t="s">
        <v>129</v>
      </c>
      <c r="BK223" s="216">
        <f>SUM(BK224:BK236)</f>
        <v>0</v>
      </c>
    </row>
    <row r="224" spans="1:65" s="2" customFormat="1" ht="21.75" customHeight="1">
      <c r="A224" s="38"/>
      <c r="B224" s="39"/>
      <c r="C224" s="219" t="s">
        <v>404</v>
      </c>
      <c r="D224" s="219" t="s">
        <v>132</v>
      </c>
      <c r="E224" s="220" t="s">
        <v>501</v>
      </c>
      <c r="F224" s="221" t="s">
        <v>502</v>
      </c>
      <c r="G224" s="222" t="s">
        <v>284</v>
      </c>
      <c r="H224" s="223">
        <v>233.093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38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150</v>
      </c>
      <c r="AT224" s="231" t="s">
        <v>132</v>
      </c>
      <c r="AU224" s="231" t="s">
        <v>83</v>
      </c>
      <c r="AY224" s="17" t="s">
        <v>129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81</v>
      </c>
      <c r="BK224" s="232">
        <f>ROUND(I224*H224,2)</f>
        <v>0</v>
      </c>
      <c r="BL224" s="17" t="s">
        <v>150</v>
      </c>
      <c r="BM224" s="231" t="s">
        <v>503</v>
      </c>
    </row>
    <row r="225" spans="1:47" s="2" customFormat="1" ht="12">
      <c r="A225" s="38"/>
      <c r="B225" s="39"/>
      <c r="C225" s="40"/>
      <c r="D225" s="233" t="s">
        <v>137</v>
      </c>
      <c r="E225" s="40"/>
      <c r="F225" s="234" t="s">
        <v>504</v>
      </c>
      <c r="G225" s="40"/>
      <c r="H225" s="40"/>
      <c r="I225" s="235"/>
      <c r="J225" s="40"/>
      <c r="K225" s="40"/>
      <c r="L225" s="44"/>
      <c r="M225" s="236"/>
      <c r="N225" s="23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137</v>
      </c>
      <c r="AU225" s="17" t="s">
        <v>83</v>
      </c>
    </row>
    <row r="226" spans="1:65" s="2" customFormat="1" ht="24.15" customHeight="1">
      <c r="A226" s="38"/>
      <c r="B226" s="39"/>
      <c r="C226" s="219" t="s">
        <v>409</v>
      </c>
      <c r="D226" s="219" t="s">
        <v>132</v>
      </c>
      <c r="E226" s="220" t="s">
        <v>506</v>
      </c>
      <c r="F226" s="221" t="s">
        <v>507</v>
      </c>
      <c r="G226" s="222" t="s">
        <v>284</v>
      </c>
      <c r="H226" s="223">
        <v>2097.837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38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150</v>
      </c>
      <c r="AT226" s="231" t="s">
        <v>132</v>
      </c>
      <c r="AU226" s="231" t="s">
        <v>83</v>
      </c>
      <c r="AY226" s="17" t="s">
        <v>129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81</v>
      </c>
      <c r="BK226" s="232">
        <f>ROUND(I226*H226,2)</f>
        <v>0</v>
      </c>
      <c r="BL226" s="17" t="s">
        <v>150</v>
      </c>
      <c r="BM226" s="231" t="s">
        <v>508</v>
      </c>
    </row>
    <row r="227" spans="1:47" s="2" customFormat="1" ht="12">
      <c r="A227" s="38"/>
      <c r="B227" s="39"/>
      <c r="C227" s="40"/>
      <c r="D227" s="233" t="s">
        <v>137</v>
      </c>
      <c r="E227" s="40"/>
      <c r="F227" s="234" t="s">
        <v>509</v>
      </c>
      <c r="G227" s="40"/>
      <c r="H227" s="40"/>
      <c r="I227" s="235"/>
      <c r="J227" s="40"/>
      <c r="K227" s="40"/>
      <c r="L227" s="44"/>
      <c r="M227" s="236"/>
      <c r="N227" s="237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83</v>
      </c>
    </row>
    <row r="228" spans="1:51" s="14" customFormat="1" ht="12">
      <c r="A228" s="14"/>
      <c r="B228" s="252"/>
      <c r="C228" s="253"/>
      <c r="D228" s="233" t="s">
        <v>187</v>
      </c>
      <c r="E228" s="254" t="s">
        <v>1</v>
      </c>
      <c r="F228" s="255" t="s">
        <v>556</v>
      </c>
      <c r="G228" s="253"/>
      <c r="H228" s="256">
        <v>2097.837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187</v>
      </c>
      <c r="AU228" s="262" t="s">
        <v>83</v>
      </c>
      <c r="AV228" s="14" t="s">
        <v>83</v>
      </c>
      <c r="AW228" s="14" t="s">
        <v>30</v>
      </c>
      <c r="AX228" s="14" t="s">
        <v>81</v>
      </c>
      <c r="AY228" s="262" t="s">
        <v>129</v>
      </c>
    </row>
    <row r="229" spans="1:65" s="2" customFormat="1" ht="33" customHeight="1">
      <c r="A229" s="38"/>
      <c r="B229" s="39"/>
      <c r="C229" s="219" t="s">
        <v>414</v>
      </c>
      <c r="D229" s="219" t="s">
        <v>132</v>
      </c>
      <c r="E229" s="220" t="s">
        <v>527</v>
      </c>
      <c r="F229" s="221" t="s">
        <v>528</v>
      </c>
      <c r="G229" s="222" t="s">
        <v>284</v>
      </c>
      <c r="H229" s="223">
        <v>52.548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38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150</v>
      </c>
      <c r="AT229" s="231" t="s">
        <v>132</v>
      </c>
      <c r="AU229" s="231" t="s">
        <v>83</v>
      </c>
      <c r="AY229" s="17" t="s">
        <v>129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81</v>
      </c>
      <c r="BK229" s="232">
        <f>ROUND(I229*H229,2)</f>
        <v>0</v>
      </c>
      <c r="BL229" s="17" t="s">
        <v>150</v>
      </c>
      <c r="BM229" s="231" t="s">
        <v>529</v>
      </c>
    </row>
    <row r="230" spans="1:47" s="2" customFormat="1" ht="12">
      <c r="A230" s="38"/>
      <c r="B230" s="39"/>
      <c r="C230" s="40"/>
      <c r="D230" s="233" t="s">
        <v>137</v>
      </c>
      <c r="E230" s="40"/>
      <c r="F230" s="234" t="s">
        <v>530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137</v>
      </c>
      <c r="AU230" s="17" t="s">
        <v>83</v>
      </c>
    </row>
    <row r="231" spans="1:65" s="2" customFormat="1" ht="24.15" customHeight="1">
      <c r="A231" s="38"/>
      <c r="B231" s="39"/>
      <c r="C231" s="219" t="s">
        <v>419</v>
      </c>
      <c r="D231" s="219" t="s">
        <v>132</v>
      </c>
      <c r="E231" s="220" t="s">
        <v>532</v>
      </c>
      <c r="F231" s="221" t="s">
        <v>533</v>
      </c>
      <c r="G231" s="222" t="s">
        <v>284</v>
      </c>
      <c r="H231" s="223">
        <v>657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38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150</v>
      </c>
      <c r="AT231" s="231" t="s">
        <v>132</v>
      </c>
      <c r="AU231" s="231" t="s">
        <v>83</v>
      </c>
      <c r="AY231" s="17" t="s">
        <v>129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81</v>
      </c>
      <c r="BK231" s="232">
        <f>ROUND(I231*H231,2)</f>
        <v>0</v>
      </c>
      <c r="BL231" s="17" t="s">
        <v>150</v>
      </c>
      <c r="BM231" s="231" t="s">
        <v>534</v>
      </c>
    </row>
    <row r="232" spans="1:47" s="2" customFormat="1" ht="12">
      <c r="A232" s="38"/>
      <c r="B232" s="39"/>
      <c r="C232" s="40"/>
      <c r="D232" s="233" t="s">
        <v>137</v>
      </c>
      <c r="E232" s="40"/>
      <c r="F232" s="234" t="s">
        <v>535</v>
      </c>
      <c r="G232" s="40"/>
      <c r="H232" s="40"/>
      <c r="I232" s="235"/>
      <c r="J232" s="40"/>
      <c r="K232" s="40"/>
      <c r="L232" s="44"/>
      <c r="M232" s="236"/>
      <c r="N232" s="237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137</v>
      </c>
      <c r="AU232" s="17" t="s">
        <v>83</v>
      </c>
    </row>
    <row r="233" spans="1:65" s="2" customFormat="1" ht="24.15" customHeight="1">
      <c r="A233" s="38"/>
      <c r="B233" s="39"/>
      <c r="C233" s="219" t="s">
        <v>424</v>
      </c>
      <c r="D233" s="219" t="s">
        <v>132</v>
      </c>
      <c r="E233" s="220" t="s">
        <v>532</v>
      </c>
      <c r="F233" s="221" t="s">
        <v>533</v>
      </c>
      <c r="G233" s="222" t="s">
        <v>284</v>
      </c>
      <c r="H233" s="223">
        <v>429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38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150</v>
      </c>
      <c r="AT233" s="231" t="s">
        <v>132</v>
      </c>
      <c r="AU233" s="231" t="s">
        <v>83</v>
      </c>
      <c r="AY233" s="17" t="s">
        <v>129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81</v>
      </c>
      <c r="BK233" s="232">
        <f>ROUND(I233*H233,2)</f>
        <v>0</v>
      </c>
      <c r="BL233" s="17" t="s">
        <v>150</v>
      </c>
      <c r="BM233" s="231" t="s">
        <v>557</v>
      </c>
    </row>
    <row r="234" spans="1:47" s="2" customFormat="1" ht="12">
      <c r="A234" s="38"/>
      <c r="B234" s="39"/>
      <c r="C234" s="40"/>
      <c r="D234" s="233" t="s">
        <v>137</v>
      </c>
      <c r="E234" s="40"/>
      <c r="F234" s="234" t="s">
        <v>535</v>
      </c>
      <c r="G234" s="40"/>
      <c r="H234" s="40"/>
      <c r="I234" s="235"/>
      <c r="J234" s="40"/>
      <c r="K234" s="40"/>
      <c r="L234" s="44"/>
      <c r="M234" s="236"/>
      <c r="N234" s="237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137</v>
      </c>
      <c r="AU234" s="17" t="s">
        <v>83</v>
      </c>
    </row>
    <row r="235" spans="1:51" s="13" customFormat="1" ht="12">
      <c r="A235" s="13"/>
      <c r="B235" s="242"/>
      <c r="C235" s="243"/>
      <c r="D235" s="233" t="s">
        <v>187</v>
      </c>
      <c r="E235" s="244" t="s">
        <v>1</v>
      </c>
      <c r="F235" s="245" t="s">
        <v>558</v>
      </c>
      <c r="G235" s="243"/>
      <c r="H235" s="244" t="s">
        <v>1</v>
      </c>
      <c r="I235" s="246"/>
      <c r="J235" s="243"/>
      <c r="K235" s="243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187</v>
      </c>
      <c r="AU235" s="251" t="s">
        <v>83</v>
      </c>
      <c r="AV235" s="13" t="s">
        <v>81</v>
      </c>
      <c r="AW235" s="13" t="s">
        <v>30</v>
      </c>
      <c r="AX235" s="13" t="s">
        <v>73</v>
      </c>
      <c r="AY235" s="251" t="s">
        <v>129</v>
      </c>
    </row>
    <row r="236" spans="1:51" s="14" customFormat="1" ht="12">
      <c r="A236" s="14"/>
      <c r="B236" s="252"/>
      <c r="C236" s="253"/>
      <c r="D236" s="233" t="s">
        <v>187</v>
      </c>
      <c r="E236" s="254" t="s">
        <v>1</v>
      </c>
      <c r="F236" s="255" t="s">
        <v>543</v>
      </c>
      <c r="G236" s="253"/>
      <c r="H236" s="256">
        <v>429</v>
      </c>
      <c r="I236" s="257"/>
      <c r="J236" s="253"/>
      <c r="K236" s="253"/>
      <c r="L236" s="258"/>
      <c r="M236" s="286"/>
      <c r="N236" s="287"/>
      <c r="O236" s="287"/>
      <c r="P236" s="287"/>
      <c r="Q236" s="287"/>
      <c r="R236" s="287"/>
      <c r="S236" s="287"/>
      <c r="T236" s="28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2" t="s">
        <v>187</v>
      </c>
      <c r="AU236" s="262" t="s">
        <v>83</v>
      </c>
      <c r="AV236" s="14" t="s">
        <v>83</v>
      </c>
      <c r="AW236" s="14" t="s">
        <v>30</v>
      </c>
      <c r="AX236" s="14" t="s">
        <v>81</v>
      </c>
      <c r="AY236" s="262" t="s">
        <v>129</v>
      </c>
    </row>
    <row r="237" spans="1:31" s="2" customFormat="1" ht="6.95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120:K23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559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ROUND((SUM(BE119:BE182)),2)</f>
        <v>0</v>
      </c>
      <c r="G33" s="38"/>
      <c r="H33" s="38"/>
      <c r="I33" s="155">
        <v>0.21</v>
      </c>
      <c r="J33" s="154">
        <f>ROUND(((SUM(BE119:BE182))*I33),2)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ROUND((SUM(BF119:BF182)),2)</f>
        <v>0</v>
      </c>
      <c r="G34" s="38"/>
      <c r="H34" s="38"/>
      <c r="I34" s="155">
        <v>0.15</v>
      </c>
      <c r="J34" s="154">
        <f>ROUND(((SUM(BF119:BF182))*I34),2)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431.1 - VO ETAPA 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560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561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562</v>
      </c>
      <c r="E99" s="188"/>
      <c r="F99" s="188"/>
      <c r="G99" s="188"/>
      <c r="H99" s="188"/>
      <c r="I99" s="188"/>
      <c r="J99" s="189">
        <f>J150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 kopie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431.1 - VO ETAPA I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166</v>
      </c>
      <c r="F120" s="206" t="s">
        <v>166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P121+P150</f>
        <v>0</v>
      </c>
      <c r="Q120" s="211"/>
      <c r="R120" s="212">
        <f>R121+R150</f>
        <v>0</v>
      </c>
      <c r="S120" s="211"/>
      <c r="T120" s="213">
        <f>T121+T150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BK121+BK150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563</v>
      </c>
      <c r="F121" s="217" t="s">
        <v>564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SUM(P122:P149)</f>
        <v>0</v>
      </c>
      <c r="Q121" s="211"/>
      <c r="R121" s="212">
        <f>SUM(R122:R149)</f>
        <v>0</v>
      </c>
      <c r="S121" s="211"/>
      <c r="T121" s="213">
        <f>SUM(T122:T149)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SUM(BK122:BK149)</f>
        <v>0</v>
      </c>
    </row>
    <row r="122" spans="1:65" s="2" customFormat="1" ht="24.15" customHeight="1">
      <c r="A122" s="38"/>
      <c r="B122" s="39"/>
      <c r="C122" s="274" t="s">
        <v>81</v>
      </c>
      <c r="D122" s="274" t="s">
        <v>281</v>
      </c>
      <c r="E122" s="275" t="s">
        <v>565</v>
      </c>
      <c r="F122" s="276" t="s">
        <v>566</v>
      </c>
      <c r="G122" s="277" t="s">
        <v>495</v>
      </c>
      <c r="H122" s="278">
        <v>2</v>
      </c>
      <c r="I122" s="279"/>
      <c r="J122" s="280">
        <f>ROUND(I122*H122,2)</f>
        <v>0</v>
      </c>
      <c r="K122" s="281"/>
      <c r="L122" s="282"/>
      <c r="M122" s="283" t="s">
        <v>1</v>
      </c>
      <c r="N122" s="284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209</v>
      </c>
      <c r="AT122" s="231" t="s">
        <v>281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150</v>
      </c>
      <c r="BM122" s="231" t="s">
        <v>567</v>
      </c>
    </row>
    <row r="123" spans="1:47" s="2" customFormat="1" ht="12">
      <c r="A123" s="38"/>
      <c r="B123" s="39"/>
      <c r="C123" s="40"/>
      <c r="D123" s="233" t="s">
        <v>137</v>
      </c>
      <c r="E123" s="40"/>
      <c r="F123" s="234" t="s">
        <v>566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83</v>
      </c>
    </row>
    <row r="124" spans="1:65" s="2" customFormat="1" ht="16.5" customHeight="1">
      <c r="A124" s="38"/>
      <c r="B124" s="39"/>
      <c r="C124" s="274" t="s">
        <v>150</v>
      </c>
      <c r="D124" s="274" t="s">
        <v>281</v>
      </c>
      <c r="E124" s="275" t="s">
        <v>568</v>
      </c>
      <c r="F124" s="276" t="s">
        <v>569</v>
      </c>
      <c r="G124" s="277" t="s">
        <v>495</v>
      </c>
      <c r="H124" s="278">
        <v>2</v>
      </c>
      <c r="I124" s="279"/>
      <c r="J124" s="280">
        <f>ROUND(I124*H124,2)</f>
        <v>0</v>
      </c>
      <c r="K124" s="281"/>
      <c r="L124" s="282"/>
      <c r="M124" s="283" t="s">
        <v>1</v>
      </c>
      <c r="N124" s="284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209</v>
      </c>
      <c r="AT124" s="231" t="s">
        <v>281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150</v>
      </c>
      <c r="BM124" s="231" t="s">
        <v>570</v>
      </c>
    </row>
    <row r="125" spans="1:47" s="2" customFormat="1" ht="12">
      <c r="A125" s="38"/>
      <c r="B125" s="39"/>
      <c r="C125" s="40"/>
      <c r="D125" s="233" t="s">
        <v>137</v>
      </c>
      <c r="E125" s="40"/>
      <c r="F125" s="234" t="s">
        <v>569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83</v>
      </c>
    </row>
    <row r="126" spans="1:65" s="2" customFormat="1" ht="16.5" customHeight="1">
      <c r="A126" s="38"/>
      <c r="B126" s="39"/>
      <c r="C126" s="274" t="s">
        <v>128</v>
      </c>
      <c r="D126" s="274" t="s">
        <v>281</v>
      </c>
      <c r="E126" s="275" t="s">
        <v>571</v>
      </c>
      <c r="F126" s="276" t="s">
        <v>572</v>
      </c>
      <c r="G126" s="277" t="s">
        <v>206</v>
      </c>
      <c r="H126" s="278">
        <v>70</v>
      </c>
      <c r="I126" s="279"/>
      <c r="J126" s="280">
        <f>ROUND(I126*H126,2)</f>
        <v>0</v>
      </c>
      <c r="K126" s="281"/>
      <c r="L126" s="282"/>
      <c r="M126" s="283" t="s">
        <v>1</v>
      </c>
      <c r="N126" s="284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209</v>
      </c>
      <c r="AT126" s="231" t="s">
        <v>281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150</v>
      </c>
      <c r="BM126" s="231" t="s">
        <v>573</v>
      </c>
    </row>
    <row r="127" spans="1:47" s="2" customFormat="1" ht="12">
      <c r="A127" s="38"/>
      <c r="B127" s="39"/>
      <c r="C127" s="40"/>
      <c r="D127" s="233" t="s">
        <v>137</v>
      </c>
      <c r="E127" s="40"/>
      <c r="F127" s="234" t="s">
        <v>572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83</v>
      </c>
    </row>
    <row r="128" spans="1:65" s="2" customFormat="1" ht="21.75" customHeight="1">
      <c r="A128" s="38"/>
      <c r="B128" s="39"/>
      <c r="C128" s="274" t="s">
        <v>197</v>
      </c>
      <c r="D128" s="274" t="s">
        <v>281</v>
      </c>
      <c r="E128" s="275" t="s">
        <v>574</v>
      </c>
      <c r="F128" s="276" t="s">
        <v>575</v>
      </c>
      <c r="G128" s="277" t="s">
        <v>206</v>
      </c>
      <c r="H128" s="278">
        <v>16</v>
      </c>
      <c r="I128" s="279"/>
      <c r="J128" s="280">
        <f>ROUND(I128*H128,2)</f>
        <v>0</v>
      </c>
      <c r="K128" s="281"/>
      <c r="L128" s="282"/>
      <c r="M128" s="283" t="s">
        <v>1</v>
      </c>
      <c r="N128" s="284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209</v>
      </c>
      <c r="AT128" s="231" t="s">
        <v>281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150</v>
      </c>
      <c r="BM128" s="231" t="s">
        <v>576</v>
      </c>
    </row>
    <row r="129" spans="1:47" s="2" customFormat="1" ht="12">
      <c r="A129" s="38"/>
      <c r="B129" s="39"/>
      <c r="C129" s="40"/>
      <c r="D129" s="233" t="s">
        <v>137</v>
      </c>
      <c r="E129" s="40"/>
      <c r="F129" s="234" t="s">
        <v>575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pans="1:65" s="2" customFormat="1" ht="16.5" customHeight="1">
      <c r="A130" s="38"/>
      <c r="B130" s="39"/>
      <c r="C130" s="274" t="s">
        <v>203</v>
      </c>
      <c r="D130" s="274" t="s">
        <v>281</v>
      </c>
      <c r="E130" s="275" t="s">
        <v>577</v>
      </c>
      <c r="F130" s="276" t="s">
        <v>578</v>
      </c>
      <c r="G130" s="277" t="s">
        <v>495</v>
      </c>
      <c r="H130" s="278">
        <v>4</v>
      </c>
      <c r="I130" s="279"/>
      <c r="J130" s="280">
        <f>ROUND(I130*H130,2)</f>
        <v>0</v>
      </c>
      <c r="K130" s="281"/>
      <c r="L130" s="282"/>
      <c r="M130" s="283" t="s">
        <v>1</v>
      </c>
      <c r="N130" s="284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209</v>
      </c>
      <c r="AT130" s="231" t="s">
        <v>281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150</v>
      </c>
      <c r="BM130" s="231" t="s">
        <v>579</v>
      </c>
    </row>
    <row r="131" spans="1:47" s="2" customFormat="1" ht="12">
      <c r="A131" s="38"/>
      <c r="B131" s="39"/>
      <c r="C131" s="40"/>
      <c r="D131" s="233" t="s">
        <v>137</v>
      </c>
      <c r="E131" s="40"/>
      <c r="F131" s="234" t="s">
        <v>578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83</v>
      </c>
    </row>
    <row r="132" spans="1:65" s="2" customFormat="1" ht="16.5" customHeight="1">
      <c r="A132" s="38"/>
      <c r="B132" s="39"/>
      <c r="C132" s="274" t="s">
        <v>209</v>
      </c>
      <c r="D132" s="274" t="s">
        <v>281</v>
      </c>
      <c r="E132" s="275" t="s">
        <v>580</v>
      </c>
      <c r="F132" s="276" t="s">
        <v>581</v>
      </c>
      <c r="G132" s="277" t="s">
        <v>495</v>
      </c>
      <c r="H132" s="278">
        <v>4</v>
      </c>
      <c r="I132" s="279"/>
      <c r="J132" s="280">
        <f>ROUND(I132*H132,2)</f>
        <v>0</v>
      </c>
      <c r="K132" s="281"/>
      <c r="L132" s="282"/>
      <c r="M132" s="283" t="s">
        <v>1</v>
      </c>
      <c r="N132" s="284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209</v>
      </c>
      <c r="AT132" s="231" t="s">
        <v>281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150</v>
      </c>
      <c r="BM132" s="231" t="s">
        <v>582</v>
      </c>
    </row>
    <row r="133" spans="1:47" s="2" customFormat="1" ht="12">
      <c r="A133" s="38"/>
      <c r="B133" s="39"/>
      <c r="C133" s="40"/>
      <c r="D133" s="233" t="s">
        <v>137</v>
      </c>
      <c r="E133" s="40"/>
      <c r="F133" s="234" t="s">
        <v>581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83</v>
      </c>
    </row>
    <row r="134" spans="1:65" s="2" customFormat="1" ht="16.5" customHeight="1">
      <c r="A134" s="38"/>
      <c r="B134" s="39"/>
      <c r="C134" s="274" t="s">
        <v>214</v>
      </c>
      <c r="D134" s="274" t="s">
        <v>281</v>
      </c>
      <c r="E134" s="275" t="s">
        <v>583</v>
      </c>
      <c r="F134" s="276" t="s">
        <v>584</v>
      </c>
      <c r="G134" s="277" t="s">
        <v>495</v>
      </c>
      <c r="H134" s="278">
        <v>2</v>
      </c>
      <c r="I134" s="279"/>
      <c r="J134" s="280">
        <f>ROUND(I134*H134,2)</f>
        <v>0</v>
      </c>
      <c r="K134" s="281"/>
      <c r="L134" s="282"/>
      <c r="M134" s="283" t="s">
        <v>1</v>
      </c>
      <c r="N134" s="284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209</v>
      </c>
      <c r="AT134" s="231" t="s">
        <v>281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150</v>
      </c>
      <c r="BM134" s="231" t="s">
        <v>585</v>
      </c>
    </row>
    <row r="135" spans="1:47" s="2" customFormat="1" ht="12">
      <c r="A135" s="38"/>
      <c r="B135" s="39"/>
      <c r="C135" s="40"/>
      <c r="D135" s="233" t="s">
        <v>137</v>
      </c>
      <c r="E135" s="40"/>
      <c r="F135" s="234" t="s">
        <v>584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pans="1:65" s="2" customFormat="1" ht="16.5" customHeight="1">
      <c r="A136" s="38"/>
      <c r="B136" s="39"/>
      <c r="C136" s="274" t="s">
        <v>220</v>
      </c>
      <c r="D136" s="274" t="s">
        <v>281</v>
      </c>
      <c r="E136" s="275" t="s">
        <v>586</v>
      </c>
      <c r="F136" s="276" t="s">
        <v>587</v>
      </c>
      <c r="G136" s="277" t="s">
        <v>311</v>
      </c>
      <c r="H136" s="278">
        <v>75</v>
      </c>
      <c r="I136" s="279"/>
      <c r="J136" s="280">
        <f>ROUND(I136*H136,2)</f>
        <v>0</v>
      </c>
      <c r="K136" s="281"/>
      <c r="L136" s="282"/>
      <c r="M136" s="283" t="s">
        <v>1</v>
      </c>
      <c r="N136" s="284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209</v>
      </c>
      <c r="AT136" s="231" t="s">
        <v>281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150</v>
      </c>
      <c r="BM136" s="231" t="s">
        <v>588</v>
      </c>
    </row>
    <row r="137" spans="1:47" s="2" customFormat="1" ht="12">
      <c r="A137" s="38"/>
      <c r="B137" s="39"/>
      <c r="C137" s="40"/>
      <c r="D137" s="233" t="s">
        <v>137</v>
      </c>
      <c r="E137" s="40"/>
      <c r="F137" s="234" t="s">
        <v>587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83</v>
      </c>
    </row>
    <row r="138" spans="1:65" s="2" customFormat="1" ht="16.5" customHeight="1">
      <c r="A138" s="38"/>
      <c r="B138" s="39"/>
      <c r="C138" s="274" t="s">
        <v>224</v>
      </c>
      <c r="D138" s="274" t="s">
        <v>281</v>
      </c>
      <c r="E138" s="275" t="s">
        <v>589</v>
      </c>
      <c r="F138" s="276" t="s">
        <v>590</v>
      </c>
      <c r="G138" s="277" t="s">
        <v>311</v>
      </c>
      <c r="H138" s="278">
        <v>2</v>
      </c>
      <c r="I138" s="279"/>
      <c r="J138" s="280">
        <f>ROUND(I138*H138,2)</f>
        <v>0</v>
      </c>
      <c r="K138" s="281"/>
      <c r="L138" s="282"/>
      <c r="M138" s="283" t="s">
        <v>1</v>
      </c>
      <c r="N138" s="284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209</v>
      </c>
      <c r="AT138" s="231" t="s">
        <v>281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150</v>
      </c>
      <c r="BM138" s="231" t="s">
        <v>591</v>
      </c>
    </row>
    <row r="139" spans="1:47" s="2" customFormat="1" ht="12">
      <c r="A139" s="38"/>
      <c r="B139" s="39"/>
      <c r="C139" s="40"/>
      <c r="D139" s="233" t="s">
        <v>137</v>
      </c>
      <c r="E139" s="40"/>
      <c r="F139" s="234" t="s">
        <v>590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83</v>
      </c>
    </row>
    <row r="140" spans="1:65" s="2" customFormat="1" ht="16.5" customHeight="1">
      <c r="A140" s="38"/>
      <c r="B140" s="39"/>
      <c r="C140" s="274" t="s">
        <v>229</v>
      </c>
      <c r="D140" s="274" t="s">
        <v>281</v>
      </c>
      <c r="E140" s="275" t="s">
        <v>592</v>
      </c>
      <c r="F140" s="276" t="s">
        <v>593</v>
      </c>
      <c r="G140" s="277" t="s">
        <v>206</v>
      </c>
      <c r="H140" s="278">
        <v>70</v>
      </c>
      <c r="I140" s="279"/>
      <c r="J140" s="280">
        <f>ROUND(I140*H140,2)</f>
        <v>0</v>
      </c>
      <c r="K140" s="281"/>
      <c r="L140" s="282"/>
      <c r="M140" s="283" t="s">
        <v>1</v>
      </c>
      <c r="N140" s="284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209</v>
      </c>
      <c r="AT140" s="231" t="s">
        <v>281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150</v>
      </c>
      <c r="BM140" s="231" t="s">
        <v>594</v>
      </c>
    </row>
    <row r="141" spans="1:47" s="2" customFormat="1" ht="12">
      <c r="A141" s="38"/>
      <c r="B141" s="39"/>
      <c r="C141" s="40"/>
      <c r="D141" s="233" t="s">
        <v>137</v>
      </c>
      <c r="E141" s="40"/>
      <c r="F141" s="234" t="s">
        <v>593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83</v>
      </c>
    </row>
    <row r="142" spans="1:65" s="2" customFormat="1" ht="16.5" customHeight="1">
      <c r="A142" s="38"/>
      <c r="B142" s="39"/>
      <c r="C142" s="274" t="s">
        <v>234</v>
      </c>
      <c r="D142" s="274" t="s">
        <v>281</v>
      </c>
      <c r="E142" s="275" t="s">
        <v>595</v>
      </c>
      <c r="F142" s="276" t="s">
        <v>596</v>
      </c>
      <c r="G142" s="277" t="s">
        <v>206</v>
      </c>
      <c r="H142" s="278">
        <v>60</v>
      </c>
      <c r="I142" s="279"/>
      <c r="J142" s="280">
        <f>ROUND(I142*H142,2)</f>
        <v>0</v>
      </c>
      <c r="K142" s="281"/>
      <c r="L142" s="282"/>
      <c r="M142" s="283" t="s">
        <v>1</v>
      </c>
      <c r="N142" s="284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209</v>
      </c>
      <c r="AT142" s="231" t="s">
        <v>281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150</v>
      </c>
      <c r="BM142" s="231" t="s">
        <v>597</v>
      </c>
    </row>
    <row r="143" spans="1:47" s="2" customFormat="1" ht="12">
      <c r="A143" s="38"/>
      <c r="B143" s="39"/>
      <c r="C143" s="40"/>
      <c r="D143" s="233" t="s">
        <v>137</v>
      </c>
      <c r="E143" s="40"/>
      <c r="F143" s="234" t="s">
        <v>596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83</v>
      </c>
    </row>
    <row r="144" spans="1:65" s="2" customFormat="1" ht="16.5" customHeight="1">
      <c r="A144" s="38"/>
      <c r="B144" s="39"/>
      <c r="C144" s="274" t="s">
        <v>239</v>
      </c>
      <c r="D144" s="274" t="s">
        <v>281</v>
      </c>
      <c r="E144" s="275" t="s">
        <v>598</v>
      </c>
      <c r="F144" s="276" t="s">
        <v>599</v>
      </c>
      <c r="G144" s="277" t="s">
        <v>600</v>
      </c>
      <c r="H144" s="289"/>
      <c r="I144" s="279"/>
      <c r="J144" s="280">
        <f>ROUND(I144*H144,2)</f>
        <v>0</v>
      </c>
      <c r="K144" s="281"/>
      <c r="L144" s="282"/>
      <c r="M144" s="283" t="s">
        <v>1</v>
      </c>
      <c r="N144" s="284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209</v>
      </c>
      <c r="AT144" s="231" t="s">
        <v>281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150</v>
      </c>
      <c r="BM144" s="231" t="s">
        <v>601</v>
      </c>
    </row>
    <row r="145" spans="1:47" s="2" customFormat="1" ht="12">
      <c r="A145" s="38"/>
      <c r="B145" s="39"/>
      <c r="C145" s="40"/>
      <c r="D145" s="233" t="s">
        <v>137</v>
      </c>
      <c r="E145" s="40"/>
      <c r="F145" s="234" t="s">
        <v>599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83</v>
      </c>
    </row>
    <row r="146" spans="1:65" s="2" customFormat="1" ht="16.5" customHeight="1">
      <c r="A146" s="38"/>
      <c r="B146" s="39"/>
      <c r="C146" s="274" t="s">
        <v>83</v>
      </c>
      <c r="D146" s="274" t="s">
        <v>281</v>
      </c>
      <c r="E146" s="275" t="s">
        <v>602</v>
      </c>
      <c r="F146" s="276" t="s">
        <v>603</v>
      </c>
      <c r="G146" s="277" t="s">
        <v>495</v>
      </c>
      <c r="H146" s="278">
        <v>2</v>
      </c>
      <c r="I146" s="279"/>
      <c r="J146" s="280">
        <f>ROUND(I146*H146,2)</f>
        <v>0</v>
      </c>
      <c r="K146" s="281"/>
      <c r="L146" s="282"/>
      <c r="M146" s="283" t="s">
        <v>1</v>
      </c>
      <c r="N146" s="284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209</v>
      </c>
      <c r="AT146" s="231" t="s">
        <v>281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150</v>
      </c>
      <c r="BM146" s="231" t="s">
        <v>604</v>
      </c>
    </row>
    <row r="147" spans="1:47" s="2" customFormat="1" ht="12">
      <c r="A147" s="38"/>
      <c r="B147" s="39"/>
      <c r="C147" s="40"/>
      <c r="D147" s="233" t="s">
        <v>137</v>
      </c>
      <c r="E147" s="40"/>
      <c r="F147" s="234" t="s">
        <v>603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83</v>
      </c>
    </row>
    <row r="148" spans="1:65" s="2" customFormat="1" ht="16.5" customHeight="1">
      <c r="A148" s="38"/>
      <c r="B148" s="39"/>
      <c r="C148" s="274" t="s">
        <v>145</v>
      </c>
      <c r="D148" s="274" t="s">
        <v>281</v>
      </c>
      <c r="E148" s="275" t="s">
        <v>605</v>
      </c>
      <c r="F148" s="276" t="s">
        <v>606</v>
      </c>
      <c r="G148" s="277" t="s">
        <v>495</v>
      </c>
      <c r="H148" s="278">
        <v>2</v>
      </c>
      <c r="I148" s="279"/>
      <c r="J148" s="280">
        <f>ROUND(I148*H148,2)</f>
        <v>0</v>
      </c>
      <c r="K148" s="281"/>
      <c r="L148" s="282"/>
      <c r="M148" s="283" t="s">
        <v>1</v>
      </c>
      <c r="N148" s="284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209</v>
      </c>
      <c r="AT148" s="231" t="s">
        <v>281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150</v>
      </c>
      <c r="BM148" s="231" t="s">
        <v>607</v>
      </c>
    </row>
    <row r="149" spans="1:47" s="2" customFormat="1" ht="12">
      <c r="A149" s="38"/>
      <c r="B149" s="39"/>
      <c r="C149" s="40"/>
      <c r="D149" s="233" t="s">
        <v>137</v>
      </c>
      <c r="E149" s="40"/>
      <c r="F149" s="234" t="s">
        <v>606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83</v>
      </c>
    </row>
    <row r="150" spans="1:63" s="12" customFormat="1" ht="22.8" customHeight="1">
      <c r="A150" s="12"/>
      <c r="B150" s="203"/>
      <c r="C150" s="204"/>
      <c r="D150" s="205" t="s">
        <v>72</v>
      </c>
      <c r="E150" s="217" t="s">
        <v>608</v>
      </c>
      <c r="F150" s="217" t="s">
        <v>609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SUM(P151:P182)</f>
        <v>0</v>
      </c>
      <c r="Q150" s="211"/>
      <c r="R150" s="212">
        <f>SUM(R151:R182)</f>
        <v>0</v>
      </c>
      <c r="S150" s="211"/>
      <c r="T150" s="213">
        <f>SUM(T151:T182)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81</v>
      </c>
      <c r="AT150" s="215" t="s">
        <v>72</v>
      </c>
      <c r="AU150" s="215" t="s">
        <v>81</v>
      </c>
      <c r="AY150" s="214" t="s">
        <v>129</v>
      </c>
      <c r="BK150" s="216">
        <f>SUM(BK151:BK182)</f>
        <v>0</v>
      </c>
    </row>
    <row r="151" spans="1:65" s="2" customFormat="1" ht="16.5" customHeight="1">
      <c r="A151" s="38"/>
      <c r="B151" s="39"/>
      <c r="C151" s="219" t="s">
        <v>8</v>
      </c>
      <c r="D151" s="219" t="s">
        <v>132</v>
      </c>
      <c r="E151" s="220" t="s">
        <v>610</v>
      </c>
      <c r="F151" s="221" t="s">
        <v>611</v>
      </c>
      <c r="G151" s="222" t="s">
        <v>206</v>
      </c>
      <c r="H151" s="223">
        <v>60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150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150</v>
      </c>
      <c r="BM151" s="231" t="s">
        <v>612</v>
      </c>
    </row>
    <row r="152" spans="1:47" s="2" customFormat="1" ht="12">
      <c r="A152" s="38"/>
      <c r="B152" s="39"/>
      <c r="C152" s="40"/>
      <c r="D152" s="233" t="s">
        <v>137</v>
      </c>
      <c r="E152" s="40"/>
      <c r="F152" s="234" t="s">
        <v>611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137</v>
      </c>
      <c r="AU152" s="17" t="s">
        <v>83</v>
      </c>
    </row>
    <row r="153" spans="1:65" s="2" customFormat="1" ht="16.5" customHeight="1">
      <c r="A153" s="38"/>
      <c r="B153" s="39"/>
      <c r="C153" s="219" t="s">
        <v>248</v>
      </c>
      <c r="D153" s="219" t="s">
        <v>132</v>
      </c>
      <c r="E153" s="220" t="s">
        <v>613</v>
      </c>
      <c r="F153" s="221" t="s">
        <v>614</v>
      </c>
      <c r="G153" s="222" t="s">
        <v>495</v>
      </c>
      <c r="H153" s="223">
        <v>2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38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150</v>
      </c>
      <c r="AT153" s="231" t="s">
        <v>132</v>
      </c>
      <c r="AU153" s="231" t="s">
        <v>83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150</v>
      </c>
      <c r="BM153" s="231" t="s">
        <v>615</v>
      </c>
    </row>
    <row r="154" spans="1:47" s="2" customFormat="1" ht="12">
      <c r="A154" s="38"/>
      <c r="B154" s="39"/>
      <c r="C154" s="40"/>
      <c r="D154" s="233" t="s">
        <v>137</v>
      </c>
      <c r="E154" s="40"/>
      <c r="F154" s="234" t="s">
        <v>614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137</v>
      </c>
      <c r="AU154" s="17" t="s">
        <v>83</v>
      </c>
    </row>
    <row r="155" spans="1:65" s="2" customFormat="1" ht="16.5" customHeight="1">
      <c r="A155" s="38"/>
      <c r="B155" s="39"/>
      <c r="C155" s="219" t="s">
        <v>253</v>
      </c>
      <c r="D155" s="219" t="s">
        <v>132</v>
      </c>
      <c r="E155" s="220" t="s">
        <v>616</v>
      </c>
      <c r="F155" s="221" t="s">
        <v>617</v>
      </c>
      <c r="G155" s="222" t="s">
        <v>217</v>
      </c>
      <c r="H155" s="223">
        <v>3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38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150</v>
      </c>
      <c r="AT155" s="231" t="s">
        <v>132</v>
      </c>
      <c r="AU155" s="231" t="s">
        <v>83</v>
      </c>
      <c r="AY155" s="17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150</v>
      </c>
      <c r="BM155" s="231" t="s">
        <v>618</v>
      </c>
    </row>
    <row r="156" spans="1:47" s="2" customFormat="1" ht="12">
      <c r="A156" s="38"/>
      <c r="B156" s="39"/>
      <c r="C156" s="40"/>
      <c r="D156" s="233" t="s">
        <v>137</v>
      </c>
      <c r="E156" s="40"/>
      <c r="F156" s="234" t="s">
        <v>617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137</v>
      </c>
      <c r="AU156" s="17" t="s">
        <v>83</v>
      </c>
    </row>
    <row r="157" spans="1:65" s="2" customFormat="1" ht="16.5" customHeight="1">
      <c r="A157" s="38"/>
      <c r="B157" s="39"/>
      <c r="C157" s="219" t="s">
        <v>258</v>
      </c>
      <c r="D157" s="219" t="s">
        <v>132</v>
      </c>
      <c r="E157" s="220" t="s">
        <v>619</v>
      </c>
      <c r="F157" s="221" t="s">
        <v>620</v>
      </c>
      <c r="G157" s="222" t="s">
        <v>206</v>
      </c>
      <c r="H157" s="223">
        <v>60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38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150</v>
      </c>
      <c r="AT157" s="231" t="s">
        <v>132</v>
      </c>
      <c r="AU157" s="231" t="s">
        <v>83</v>
      </c>
      <c r="AY157" s="17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150</v>
      </c>
      <c r="BM157" s="231" t="s">
        <v>621</v>
      </c>
    </row>
    <row r="158" spans="1:47" s="2" customFormat="1" ht="12">
      <c r="A158" s="38"/>
      <c r="B158" s="39"/>
      <c r="C158" s="40"/>
      <c r="D158" s="233" t="s">
        <v>137</v>
      </c>
      <c r="E158" s="40"/>
      <c r="F158" s="234" t="s">
        <v>620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83</v>
      </c>
    </row>
    <row r="159" spans="1:65" s="2" customFormat="1" ht="21.75" customHeight="1">
      <c r="A159" s="38"/>
      <c r="B159" s="39"/>
      <c r="C159" s="219" t="s">
        <v>263</v>
      </c>
      <c r="D159" s="219" t="s">
        <v>132</v>
      </c>
      <c r="E159" s="220" t="s">
        <v>622</v>
      </c>
      <c r="F159" s="221" t="s">
        <v>623</v>
      </c>
      <c r="G159" s="222" t="s">
        <v>495</v>
      </c>
      <c r="H159" s="223">
        <v>2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150</v>
      </c>
      <c r="AT159" s="231" t="s">
        <v>132</v>
      </c>
      <c r="AU159" s="231" t="s">
        <v>83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150</v>
      </c>
      <c r="BM159" s="231" t="s">
        <v>624</v>
      </c>
    </row>
    <row r="160" spans="1:47" s="2" customFormat="1" ht="12">
      <c r="A160" s="38"/>
      <c r="B160" s="39"/>
      <c r="C160" s="40"/>
      <c r="D160" s="233" t="s">
        <v>137</v>
      </c>
      <c r="E160" s="40"/>
      <c r="F160" s="234" t="s">
        <v>623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83</v>
      </c>
    </row>
    <row r="161" spans="1:65" s="2" customFormat="1" ht="16.5" customHeight="1">
      <c r="A161" s="38"/>
      <c r="B161" s="39"/>
      <c r="C161" s="219" t="s">
        <v>265</v>
      </c>
      <c r="D161" s="219" t="s">
        <v>132</v>
      </c>
      <c r="E161" s="220" t="s">
        <v>625</v>
      </c>
      <c r="F161" s="221" t="s">
        <v>626</v>
      </c>
      <c r="G161" s="222" t="s">
        <v>627</v>
      </c>
      <c r="H161" s="223">
        <v>2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38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150</v>
      </c>
      <c r="AT161" s="231" t="s">
        <v>132</v>
      </c>
      <c r="AU161" s="231" t="s">
        <v>83</v>
      </c>
      <c r="AY161" s="17" t="s">
        <v>129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81</v>
      </c>
      <c r="BK161" s="232">
        <f>ROUND(I161*H161,2)</f>
        <v>0</v>
      </c>
      <c r="BL161" s="17" t="s">
        <v>150</v>
      </c>
      <c r="BM161" s="231" t="s">
        <v>628</v>
      </c>
    </row>
    <row r="162" spans="1:47" s="2" customFormat="1" ht="12">
      <c r="A162" s="38"/>
      <c r="B162" s="39"/>
      <c r="C162" s="40"/>
      <c r="D162" s="233" t="s">
        <v>137</v>
      </c>
      <c r="E162" s="40"/>
      <c r="F162" s="234" t="s">
        <v>626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83</v>
      </c>
    </row>
    <row r="163" spans="1:65" s="2" customFormat="1" ht="16.5" customHeight="1">
      <c r="A163" s="38"/>
      <c r="B163" s="39"/>
      <c r="C163" s="219" t="s">
        <v>7</v>
      </c>
      <c r="D163" s="219" t="s">
        <v>132</v>
      </c>
      <c r="E163" s="220" t="s">
        <v>629</v>
      </c>
      <c r="F163" s="221" t="s">
        <v>630</v>
      </c>
      <c r="G163" s="222" t="s">
        <v>495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38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150</v>
      </c>
      <c r="AT163" s="231" t="s">
        <v>132</v>
      </c>
      <c r="AU163" s="231" t="s">
        <v>83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150</v>
      </c>
      <c r="BM163" s="231" t="s">
        <v>631</v>
      </c>
    </row>
    <row r="164" spans="1:47" s="2" customFormat="1" ht="12">
      <c r="A164" s="38"/>
      <c r="B164" s="39"/>
      <c r="C164" s="40"/>
      <c r="D164" s="233" t="s">
        <v>137</v>
      </c>
      <c r="E164" s="40"/>
      <c r="F164" s="234" t="s">
        <v>630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83</v>
      </c>
    </row>
    <row r="165" spans="1:65" s="2" customFormat="1" ht="24.15" customHeight="1">
      <c r="A165" s="38"/>
      <c r="B165" s="39"/>
      <c r="C165" s="219" t="s">
        <v>275</v>
      </c>
      <c r="D165" s="219" t="s">
        <v>132</v>
      </c>
      <c r="E165" s="220" t="s">
        <v>632</v>
      </c>
      <c r="F165" s="221" t="s">
        <v>633</v>
      </c>
      <c r="G165" s="222" t="s">
        <v>206</v>
      </c>
      <c r="H165" s="223">
        <v>70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38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150</v>
      </c>
      <c r="AT165" s="231" t="s">
        <v>132</v>
      </c>
      <c r="AU165" s="231" t="s">
        <v>83</v>
      </c>
      <c r="AY165" s="17" t="s">
        <v>129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150</v>
      </c>
      <c r="BM165" s="231" t="s">
        <v>634</v>
      </c>
    </row>
    <row r="166" spans="1:47" s="2" customFormat="1" ht="12">
      <c r="A166" s="38"/>
      <c r="B166" s="39"/>
      <c r="C166" s="40"/>
      <c r="D166" s="233" t="s">
        <v>137</v>
      </c>
      <c r="E166" s="40"/>
      <c r="F166" s="234" t="s">
        <v>633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83</v>
      </c>
    </row>
    <row r="167" spans="1:65" s="2" customFormat="1" ht="21.75" customHeight="1">
      <c r="A167" s="38"/>
      <c r="B167" s="39"/>
      <c r="C167" s="219" t="s">
        <v>280</v>
      </c>
      <c r="D167" s="219" t="s">
        <v>132</v>
      </c>
      <c r="E167" s="220" t="s">
        <v>635</v>
      </c>
      <c r="F167" s="221" t="s">
        <v>636</v>
      </c>
      <c r="G167" s="222" t="s">
        <v>206</v>
      </c>
      <c r="H167" s="223">
        <v>70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38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150</v>
      </c>
      <c r="AT167" s="231" t="s">
        <v>132</v>
      </c>
      <c r="AU167" s="231" t="s">
        <v>83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150</v>
      </c>
      <c r="BM167" s="231" t="s">
        <v>637</v>
      </c>
    </row>
    <row r="168" spans="1:47" s="2" customFormat="1" ht="12">
      <c r="A168" s="38"/>
      <c r="B168" s="39"/>
      <c r="C168" s="40"/>
      <c r="D168" s="233" t="s">
        <v>137</v>
      </c>
      <c r="E168" s="40"/>
      <c r="F168" s="234" t="s">
        <v>636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137</v>
      </c>
      <c r="AU168" s="17" t="s">
        <v>83</v>
      </c>
    </row>
    <row r="169" spans="1:65" s="2" customFormat="1" ht="16.5" customHeight="1">
      <c r="A169" s="38"/>
      <c r="B169" s="39"/>
      <c r="C169" s="219" t="s">
        <v>287</v>
      </c>
      <c r="D169" s="219" t="s">
        <v>132</v>
      </c>
      <c r="E169" s="220" t="s">
        <v>638</v>
      </c>
      <c r="F169" s="221" t="s">
        <v>639</v>
      </c>
      <c r="G169" s="222" t="s">
        <v>206</v>
      </c>
      <c r="H169" s="223">
        <v>75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38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150</v>
      </c>
      <c r="AT169" s="231" t="s">
        <v>132</v>
      </c>
      <c r="AU169" s="231" t="s">
        <v>83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150</v>
      </c>
      <c r="BM169" s="231" t="s">
        <v>640</v>
      </c>
    </row>
    <row r="170" spans="1:47" s="2" customFormat="1" ht="12">
      <c r="A170" s="38"/>
      <c r="B170" s="39"/>
      <c r="C170" s="40"/>
      <c r="D170" s="233" t="s">
        <v>137</v>
      </c>
      <c r="E170" s="40"/>
      <c r="F170" s="234" t="s">
        <v>639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83</v>
      </c>
    </row>
    <row r="171" spans="1:65" s="2" customFormat="1" ht="24.15" customHeight="1">
      <c r="A171" s="38"/>
      <c r="B171" s="39"/>
      <c r="C171" s="219" t="s">
        <v>294</v>
      </c>
      <c r="D171" s="219" t="s">
        <v>132</v>
      </c>
      <c r="E171" s="220" t="s">
        <v>641</v>
      </c>
      <c r="F171" s="221" t="s">
        <v>642</v>
      </c>
      <c r="G171" s="222" t="s">
        <v>627</v>
      </c>
      <c r="H171" s="223">
        <v>5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38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150</v>
      </c>
      <c r="AT171" s="231" t="s">
        <v>132</v>
      </c>
      <c r="AU171" s="231" t="s">
        <v>83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150</v>
      </c>
      <c r="BM171" s="231" t="s">
        <v>643</v>
      </c>
    </row>
    <row r="172" spans="1:47" s="2" customFormat="1" ht="12">
      <c r="A172" s="38"/>
      <c r="B172" s="39"/>
      <c r="C172" s="40"/>
      <c r="D172" s="233" t="s">
        <v>137</v>
      </c>
      <c r="E172" s="40"/>
      <c r="F172" s="234" t="s">
        <v>642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83</v>
      </c>
    </row>
    <row r="173" spans="1:65" s="2" customFormat="1" ht="16.5" customHeight="1">
      <c r="A173" s="38"/>
      <c r="B173" s="39"/>
      <c r="C173" s="219" t="s">
        <v>298</v>
      </c>
      <c r="D173" s="219" t="s">
        <v>132</v>
      </c>
      <c r="E173" s="220" t="s">
        <v>644</v>
      </c>
      <c r="F173" s="221" t="s">
        <v>645</v>
      </c>
      <c r="G173" s="222" t="s">
        <v>627</v>
      </c>
      <c r="H173" s="223">
        <v>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38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150</v>
      </c>
      <c r="AT173" s="231" t="s">
        <v>132</v>
      </c>
      <c r="AU173" s="231" t="s">
        <v>83</v>
      </c>
      <c r="AY173" s="17" t="s">
        <v>129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150</v>
      </c>
      <c r="BM173" s="231" t="s">
        <v>646</v>
      </c>
    </row>
    <row r="174" spans="1:47" s="2" customFormat="1" ht="12">
      <c r="A174" s="38"/>
      <c r="B174" s="39"/>
      <c r="C174" s="40"/>
      <c r="D174" s="233" t="s">
        <v>137</v>
      </c>
      <c r="E174" s="40"/>
      <c r="F174" s="234" t="s">
        <v>645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137</v>
      </c>
      <c r="AU174" s="17" t="s">
        <v>83</v>
      </c>
    </row>
    <row r="175" spans="1:65" s="2" customFormat="1" ht="16.5" customHeight="1">
      <c r="A175" s="38"/>
      <c r="B175" s="39"/>
      <c r="C175" s="219" t="s">
        <v>303</v>
      </c>
      <c r="D175" s="219" t="s">
        <v>132</v>
      </c>
      <c r="E175" s="220" t="s">
        <v>647</v>
      </c>
      <c r="F175" s="221" t="s">
        <v>648</v>
      </c>
      <c r="G175" s="222" t="s">
        <v>627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38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150</v>
      </c>
      <c r="AT175" s="231" t="s">
        <v>132</v>
      </c>
      <c r="AU175" s="231" t="s">
        <v>83</v>
      </c>
      <c r="AY175" s="17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81</v>
      </c>
      <c r="BK175" s="232">
        <f>ROUND(I175*H175,2)</f>
        <v>0</v>
      </c>
      <c r="BL175" s="17" t="s">
        <v>150</v>
      </c>
      <c r="BM175" s="231" t="s">
        <v>649</v>
      </c>
    </row>
    <row r="176" spans="1:47" s="2" customFormat="1" ht="12">
      <c r="A176" s="38"/>
      <c r="B176" s="39"/>
      <c r="C176" s="40"/>
      <c r="D176" s="233" t="s">
        <v>137</v>
      </c>
      <c r="E176" s="40"/>
      <c r="F176" s="234" t="s">
        <v>648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83</v>
      </c>
    </row>
    <row r="177" spans="1:65" s="2" customFormat="1" ht="16.5" customHeight="1">
      <c r="A177" s="38"/>
      <c r="B177" s="39"/>
      <c r="C177" s="219" t="s">
        <v>308</v>
      </c>
      <c r="D177" s="219" t="s">
        <v>132</v>
      </c>
      <c r="E177" s="220" t="s">
        <v>650</v>
      </c>
      <c r="F177" s="221" t="s">
        <v>651</v>
      </c>
      <c r="G177" s="222" t="s">
        <v>627</v>
      </c>
      <c r="H177" s="223">
        <v>3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38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150</v>
      </c>
      <c r="AT177" s="231" t="s">
        <v>132</v>
      </c>
      <c r="AU177" s="231" t="s">
        <v>83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150</v>
      </c>
      <c r="BM177" s="231" t="s">
        <v>652</v>
      </c>
    </row>
    <row r="178" spans="1:47" s="2" customFormat="1" ht="12">
      <c r="A178" s="38"/>
      <c r="B178" s="39"/>
      <c r="C178" s="40"/>
      <c r="D178" s="233" t="s">
        <v>137</v>
      </c>
      <c r="E178" s="40"/>
      <c r="F178" s="234" t="s">
        <v>651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137</v>
      </c>
      <c r="AU178" s="17" t="s">
        <v>83</v>
      </c>
    </row>
    <row r="179" spans="1:65" s="2" customFormat="1" ht="16.5" customHeight="1">
      <c r="A179" s="38"/>
      <c r="B179" s="39"/>
      <c r="C179" s="219" t="s">
        <v>315</v>
      </c>
      <c r="D179" s="219" t="s">
        <v>132</v>
      </c>
      <c r="E179" s="220" t="s">
        <v>653</v>
      </c>
      <c r="F179" s="221" t="s">
        <v>654</v>
      </c>
      <c r="G179" s="222" t="s">
        <v>495</v>
      </c>
      <c r="H179" s="223">
        <v>2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38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150</v>
      </c>
      <c r="AT179" s="231" t="s">
        <v>132</v>
      </c>
      <c r="AU179" s="231" t="s">
        <v>83</v>
      </c>
      <c r="AY179" s="17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150</v>
      </c>
      <c r="BM179" s="231" t="s">
        <v>655</v>
      </c>
    </row>
    <row r="180" spans="1:47" s="2" customFormat="1" ht="12">
      <c r="A180" s="38"/>
      <c r="B180" s="39"/>
      <c r="C180" s="40"/>
      <c r="D180" s="233" t="s">
        <v>137</v>
      </c>
      <c r="E180" s="40"/>
      <c r="F180" s="234" t="s">
        <v>654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137</v>
      </c>
      <c r="AU180" s="17" t="s">
        <v>83</v>
      </c>
    </row>
    <row r="181" spans="1:65" s="2" customFormat="1" ht="16.5" customHeight="1">
      <c r="A181" s="38"/>
      <c r="B181" s="39"/>
      <c r="C181" s="219" t="s">
        <v>323</v>
      </c>
      <c r="D181" s="219" t="s">
        <v>132</v>
      </c>
      <c r="E181" s="220" t="s">
        <v>656</v>
      </c>
      <c r="F181" s="221" t="s">
        <v>657</v>
      </c>
      <c r="G181" s="222" t="s">
        <v>495</v>
      </c>
      <c r="H181" s="223">
        <v>2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38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150</v>
      </c>
      <c r="AT181" s="231" t="s">
        <v>132</v>
      </c>
      <c r="AU181" s="231" t="s">
        <v>83</v>
      </c>
      <c r="AY181" s="17" t="s">
        <v>129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150</v>
      </c>
      <c r="BM181" s="231" t="s">
        <v>658</v>
      </c>
    </row>
    <row r="182" spans="1:47" s="2" customFormat="1" ht="12">
      <c r="A182" s="38"/>
      <c r="B182" s="39"/>
      <c r="C182" s="40"/>
      <c r="D182" s="233" t="s">
        <v>137</v>
      </c>
      <c r="E182" s="40"/>
      <c r="F182" s="234" t="s">
        <v>657</v>
      </c>
      <c r="G182" s="40"/>
      <c r="H182" s="40"/>
      <c r="I182" s="235"/>
      <c r="J182" s="40"/>
      <c r="K182" s="40"/>
      <c r="L182" s="44"/>
      <c r="M182" s="238"/>
      <c r="N182" s="239"/>
      <c r="O182" s="240"/>
      <c r="P182" s="240"/>
      <c r="Q182" s="240"/>
      <c r="R182" s="240"/>
      <c r="S182" s="240"/>
      <c r="T182" s="241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83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18:K18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659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ROUND((SUM(BE119:BE182)),2)</f>
        <v>0</v>
      </c>
      <c r="G33" s="38"/>
      <c r="H33" s="38"/>
      <c r="I33" s="155">
        <v>0.21</v>
      </c>
      <c r="J33" s="154">
        <f>ROUND(((SUM(BE119:BE182))*I33),2)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ROUND((SUM(BF119:BF182)),2)</f>
        <v>0</v>
      </c>
      <c r="G34" s="38"/>
      <c r="H34" s="38"/>
      <c r="I34" s="155">
        <v>0.15</v>
      </c>
      <c r="J34" s="154">
        <f>ROUND(((SUM(BF119:BF182))*I34),2)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ROUND((SUM(BG119:BG182)),2)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ROUND((SUM(BH119:BH182)),2)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ROUND((SUM(BI119:BI182)),2)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431.2 - VO ETAPA 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560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561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562</v>
      </c>
      <c r="E99" s="188"/>
      <c r="F99" s="188"/>
      <c r="G99" s="188"/>
      <c r="H99" s="188"/>
      <c r="I99" s="188"/>
      <c r="J99" s="189">
        <f>J150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 kopie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431.2 - VO ETAPA II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166</v>
      </c>
      <c r="F120" s="206" t="s">
        <v>166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P121+P150</f>
        <v>0</v>
      </c>
      <c r="Q120" s="211"/>
      <c r="R120" s="212">
        <f>R121+R150</f>
        <v>0</v>
      </c>
      <c r="S120" s="211"/>
      <c r="T120" s="213">
        <f>T121+T150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BK121+BK150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563</v>
      </c>
      <c r="F121" s="217" t="s">
        <v>564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SUM(P122:P149)</f>
        <v>0</v>
      </c>
      <c r="Q121" s="211"/>
      <c r="R121" s="212">
        <f>SUM(R122:R149)</f>
        <v>0</v>
      </c>
      <c r="S121" s="211"/>
      <c r="T121" s="213">
        <f>SUM(T122:T149)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SUM(BK122:BK149)</f>
        <v>0</v>
      </c>
    </row>
    <row r="122" spans="1:65" s="2" customFormat="1" ht="24.15" customHeight="1">
      <c r="A122" s="38"/>
      <c r="B122" s="39"/>
      <c r="C122" s="274" t="s">
        <v>81</v>
      </c>
      <c r="D122" s="274" t="s">
        <v>281</v>
      </c>
      <c r="E122" s="275" t="s">
        <v>565</v>
      </c>
      <c r="F122" s="276" t="s">
        <v>566</v>
      </c>
      <c r="G122" s="277" t="s">
        <v>495</v>
      </c>
      <c r="H122" s="278">
        <v>4</v>
      </c>
      <c r="I122" s="279"/>
      <c r="J122" s="280">
        <f>ROUND(I122*H122,2)</f>
        <v>0</v>
      </c>
      <c r="K122" s="281"/>
      <c r="L122" s="282"/>
      <c r="M122" s="283" t="s">
        <v>1</v>
      </c>
      <c r="N122" s="284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209</v>
      </c>
      <c r="AT122" s="231" t="s">
        <v>281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150</v>
      </c>
      <c r="BM122" s="231" t="s">
        <v>567</v>
      </c>
    </row>
    <row r="123" spans="1:47" s="2" customFormat="1" ht="12">
      <c r="A123" s="38"/>
      <c r="B123" s="39"/>
      <c r="C123" s="40"/>
      <c r="D123" s="233" t="s">
        <v>137</v>
      </c>
      <c r="E123" s="40"/>
      <c r="F123" s="234" t="s">
        <v>566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83</v>
      </c>
    </row>
    <row r="124" spans="1:65" s="2" customFormat="1" ht="16.5" customHeight="1">
      <c r="A124" s="38"/>
      <c r="B124" s="39"/>
      <c r="C124" s="274" t="s">
        <v>150</v>
      </c>
      <c r="D124" s="274" t="s">
        <v>281</v>
      </c>
      <c r="E124" s="275" t="s">
        <v>568</v>
      </c>
      <c r="F124" s="276" t="s">
        <v>569</v>
      </c>
      <c r="G124" s="277" t="s">
        <v>495</v>
      </c>
      <c r="H124" s="278">
        <v>4</v>
      </c>
      <c r="I124" s="279"/>
      <c r="J124" s="280">
        <f>ROUND(I124*H124,2)</f>
        <v>0</v>
      </c>
      <c r="K124" s="281"/>
      <c r="L124" s="282"/>
      <c r="M124" s="283" t="s">
        <v>1</v>
      </c>
      <c r="N124" s="284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209</v>
      </c>
      <c r="AT124" s="231" t="s">
        <v>281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150</v>
      </c>
      <c r="BM124" s="231" t="s">
        <v>570</v>
      </c>
    </row>
    <row r="125" spans="1:47" s="2" customFormat="1" ht="12">
      <c r="A125" s="38"/>
      <c r="B125" s="39"/>
      <c r="C125" s="40"/>
      <c r="D125" s="233" t="s">
        <v>137</v>
      </c>
      <c r="E125" s="40"/>
      <c r="F125" s="234" t="s">
        <v>569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83</v>
      </c>
    </row>
    <row r="126" spans="1:65" s="2" customFormat="1" ht="16.5" customHeight="1">
      <c r="A126" s="38"/>
      <c r="B126" s="39"/>
      <c r="C126" s="274" t="s">
        <v>128</v>
      </c>
      <c r="D126" s="274" t="s">
        <v>281</v>
      </c>
      <c r="E126" s="275" t="s">
        <v>571</v>
      </c>
      <c r="F126" s="276" t="s">
        <v>572</v>
      </c>
      <c r="G126" s="277" t="s">
        <v>206</v>
      </c>
      <c r="H126" s="278">
        <v>140</v>
      </c>
      <c r="I126" s="279"/>
      <c r="J126" s="280">
        <f>ROUND(I126*H126,2)</f>
        <v>0</v>
      </c>
      <c r="K126" s="281"/>
      <c r="L126" s="282"/>
      <c r="M126" s="283" t="s">
        <v>1</v>
      </c>
      <c r="N126" s="284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209</v>
      </c>
      <c r="AT126" s="231" t="s">
        <v>281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150</v>
      </c>
      <c r="BM126" s="231" t="s">
        <v>573</v>
      </c>
    </row>
    <row r="127" spans="1:47" s="2" customFormat="1" ht="12">
      <c r="A127" s="38"/>
      <c r="B127" s="39"/>
      <c r="C127" s="40"/>
      <c r="D127" s="233" t="s">
        <v>137</v>
      </c>
      <c r="E127" s="40"/>
      <c r="F127" s="234" t="s">
        <v>572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83</v>
      </c>
    </row>
    <row r="128" spans="1:65" s="2" customFormat="1" ht="21.75" customHeight="1">
      <c r="A128" s="38"/>
      <c r="B128" s="39"/>
      <c r="C128" s="274" t="s">
        <v>197</v>
      </c>
      <c r="D128" s="274" t="s">
        <v>281</v>
      </c>
      <c r="E128" s="275" t="s">
        <v>574</v>
      </c>
      <c r="F128" s="276" t="s">
        <v>575</v>
      </c>
      <c r="G128" s="277" t="s">
        <v>206</v>
      </c>
      <c r="H128" s="278">
        <v>32</v>
      </c>
      <c r="I128" s="279"/>
      <c r="J128" s="280">
        <f>ROUND(I128*H128,2)</f>
        <v>0</v>
      </c>
      <c r="K128" s="281"/>
      <c r="L128" s="282"/>
      <c r="M128" s="283" t="s">
        <v>1</v>
      </c>
      <c r="N128" s="284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209</v>
      </c>
      <c r="AT128" s="231" t="s">
        <v>281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150</v>
      </c>
      <c r="BM128" s="231" t="s">
        <v>576</v>
      </c>
    </row>
    <row r="129" spans="1:47" s="2" customFormat="1" ht="12">
      <c r="A129" s="38"/>
      <c r="B129" s="39"/>
      <c r="C129" s="40"/>
      <c r="D129" s="233" t="s">
        <v>137</v>
      </c>
      <c r="E129" s="40"/>
      <c r="F129" s="234" t="s">
        <v>575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pans="1:65" s="2" customFormat="1" ht="16.5" customHeight="1">
      <c r="A130" s="38"/>
      <c r="B130" s="39"/>
      <c r="C130" s="274" t="s">
        <v>203</v>
      </c>
      <c r="D130" s="274" t="s">
        <v>281</v>
      </c>
      <c r="E130" s="275" t="s">
        <v>577</v>
      </c>
      <c r="F130" s="276" t="s">
        <v>578</v>
      </c>
      <c r="G130" s="277" t="s">
        <v>495</v>
      </c>
      <c r="H130" s="278">
        <v>8</v>
      </c>
      <c r="I130" s="279"/>
      <c r="J130" s="280">
        <f>ROUND(I130*H130,2)</f>
        <v>0</v>
      </c>
      <c r="K130" s="281"/>
      <c r="L130" s="282"/>
      <c r="M130" s="283" t="s">
        <v>1</v>
      </c>
      <c r="N130" s="284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209</v>
      </c>
      <c r="AT130" s="231" t="s">
        <v>281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150</v>
      </c>
      <c r="BM130" s="231" t="s">
        <v>579</v>
      </c>
    </row>
    <row r="131" spans="1:47" s="2" customFormat="1" ht="12">
      <c r="A131" s="38"/>
      <c r="B131" s="39"/>
      <c r="C131" s="40"/>
      <c r="D131" s="233" t="s">
        <v>137</v>
      </c>
      <c r="E131" s="40"/>
      <c r="F131" s="234" t="s">
        <v>578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83</v>
      </c>
    </row>
    <row r="132" spans="1:65" s="2" customFormat="1" ht="16.5" customHeight="1">
      <c r="A132" s="38"/>
      <c r="B132" s="39"/>
      <c r="C132" s="274" t="s">
        <v>209</v>
      </c>
      <c r="D132" s="274" t="s">
        <v>281</v>
      </c>
      <c r="E132" s="275" t="s">
        <v>580</v>
      </c>
      <c r="F132" s="276" t="s">
        <v>581</v>
      </c>
      <c r="G132" s="277" t="s">
        <v>495</v>
      </c>
      <c r="H132" s="278">
        <v>10</v>
      </c>
      <c r="I132" s="279"/>
      <c r="J132" s="280">
        <f>ROUND(I132*H132,2)</f>
        <v>0</v>
      </c>
      <c r="K132" s="281"/>
      <c r="L132" s="282"/>
      <c r="M132" s="283" t="s">
        <v>1</v>
      </c>
      <c r="N132" s="284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209</v>
      </c>
      <c r="AT132" s="231" t="s">
        <v>281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150</v>
      </c>
      <c r="BM132" s="231" t="s">
        <v>582</v>
      </c>
    </row>
    <row r="133" spans="1:47" s="2" customFormat="1" ht="12">
      <c r="A133" s="38"/>
      <c r="B133" s="39"/>
      <c r="C133" s="40"/>
      <c r="D133" s="233" t="s">
        <v>137</v>
      </c>
      <c r="E133" s="40"/>
      <c r="F133" s="234" t="s">
        <v>581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83</v>
      </c>
    </row>
    <row r="134" spans="1:65" s="2" customFormat="1" ht="16.5" customHeight="1">
      <c r="A134" s="38"/>
      <c r="B134" s="39"/>
      <c r="C134" s="274" t="s">
        <v>214</v>
      </c>
      <c r="D134" s="274" t="s">
        <v>281</v>
      </c>
      <c r="E134" s="275" t="s">
        <v>583</v>
      </c>
      <c r="F134" s="276" t="s">
        <v>584</v>
      </c>
      <c r="G134" s="277" t="s">
        <v>495</v>
      </c>
      <c r="H134" s="278">
        <v>4</v>
      </c>
      <c r="I134" s="279"/>
      <c r="J134" s="280">
        <f>ROUND(I134*H134,2)</f>
        <v>0</v>
      </c>
      <c r="K134" s="281"/>
      <c r="L134" s="282"/>
      <c r="M134" s="283" t="s">
        <v>1</v>
      </c>
      <c r="N134" s="284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209</v>
      </c>
      <c r="AT134" s="231" t="s">
        <v>281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150</v>
      </c>
      <c r="BM134" s="231" t="s">
        <v>585</v>
      </c>
    </row>
    <row r="135" spans="1:47" s="2" customFormat="1" ht="12">
      <c r="A135" s="38"/>
      <c r="B135" s="39"/>
      <c r="C135" s="40"/>
      <c r="D135" s="233" t="s">
        <v>137</v>
      </c>
      <c r="E135" s="40"/>
      <c r="F135" s="234" t="s">
        <v>584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pans="1:65" s="2" customFormat="1" ht="16.5" customHeight="1">
      <c r="A136" s="38"/>
      <c r="B136" s="39"/>
      <c r="C136" s="274" t="s">
        <v>220</v>
      </c>
      <c r="D136" s="274" t="s">
        <v>281</v>
      </c>
      <c r="E136" s="275" t="s">
        <v>586</v>
      </c>
      <c r="F136" s="276" t="s">
        <v>587</v>
      </c>
      <c r="G136" s="277" t="s">
        <v>311</v>
      </c>
      <c r="H136" s="278">
        <v>125</v>
      </c>
      <c r="I136" s="279"/>
      <c r="J136" s="280">
        <f>ROUND(I136*H136,2)</f>
        <v>0</v>
      </c>
      <c r="K136" s="281"/>
      <c r="L136" s="282"/>
      <c r="M136" s="283" t="s">
        <v>1</v>
      </c>
      <c r="N136" s="284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209</v>
      </c>
      <c r="AT136" s="231" t="s">
        <v>281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150</v>
      </c>
      <c r="BM136" s="231" t="s">
        <v>588</v>
      </c>
    </row>
    <row r="137" spans="1:47" s="2" customFormat="1" ht="12">
      <c r="A137" s="38"/>
      <c r="B137" s="39"/>
      <c r="C137" s="40"/>
      <c r="D137" s="233" t="s">
        <v>137</v>
      </c>
      <c r="E137" s="40"/>
      <c r="F137" s="234" t="s">
        <v>587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83</v>
      </c>
    </row>
    <row r="138" spans="1:65" s="2" customFormat="1" ht="16.5" customHeight="1">
      <c r="A138" s="38"/>
      <c r="B138" s="39"/>
      <c r="C138" s="274" t="s">
        <v>224</v>
      </c>
      <c r="D138" s="274" t="s">
        <v>281</v>
      </c>
      <c r="E138" s="275" t="s">
        <v>589</v>
      </c>
      <c r="F138" s="276" t="s">
        <v>590</v>
      </c>
      <c r="G138" s="277" t="s">
        <v>311</v>
      </c>
      <c r="H138" s="278">
        <v>4</v>
      </c>
      <c r="I138" s="279"/>
      <c r="J138" s="280">
        <f>ROUND(I138*H138,2)</f>
        <v>0</v>
      </c>
      <c r="K138" s="281"/>
      <c r="L138" s="282"/>
      <c r="M138" s="283" t="s">
        <v>1</v>
      </c>
      <c r="N138" s="284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209</v>
      </c>
      <c r="AT138" s="231" t="s">
        <v>281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150</v>
      </c>
      <c r="BM138" s="231" t="s">
        <v>591</v>
      </c>
    </row>
    <row r="139" spans="1:47" s="2" customFormat="1" ht="12">
      <c r="A139" s="38"/>
      <c r="B139" s="39"/>
      <c r="C139" s="40"/>
      <c r="D139" s="233" t="s">
        <v>137</v>
      </c>
      <c r="E139" s="40"/>
      <c r="F139" s="234" t="s">
        <v>590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83</v>
      </c>
    </row>
    <row r="140" spans="1:65" s="2" customFormat="1" ht="16.5" customHeight="1">
      <c r="A140" s="38"/>
      <c r="B140" s="39"/>
      <c r="C140" s="274" t="s">
        <v>229</v>
      </c>
      <c r="D140" s="274" t="s">
        <v>281</v>
      </c>
      <c r="E140" s="275" t="s">
        <v>592</v>
      </c>
      <c r="F140" s="276" t="s">
        <v>593</v>
      </c>
      <c r="G140" s="277" t="s">
        <v>206</v>
      </c>
      <c r="H140" s="278">
        <v>140</v>
      </c>
      <c r="I140" s="279"/>
      <c r="J140" s="280">
        <f>ROUND(I140*H140,2)</f>
        <v>0</v>
      </c>
      <c r="K140" s="281"/>
      <c r="L140" s="282"/>
      <c r="M140" s="283" t="s">
        <v>1</v>
      </c>
      <c r="N140" s="284" t="s">
        <v>38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209</v>
      </c>
      <c r="AT140" s="231" t="s">
        <v>281</v>
      </c>
      <c r="AU140" s="231" t="s">
        <v>83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81</v>
      </c>
      <c r="BK140" s="232">
        <f>ROUND(I140*H140,2)</f>
        <v>0</v>
      </c>
      <c r="BL140" s="17" t="s">
        <v>150</v>
      </c>
      <c r="BM140" s="231" t="s">
        <v>594</v>
      </c>
    </row>
    <row r="141" spans="1:47" s="2" customFormat="1" ht="12">
      <c r="A141" s="38"/>
      <c r="B141" s="39"/>
      <c r="C141" s="40"/>
      <c r="D141" s="233" t="s">
        <v>137</v>
      </c>
      <c r="E141" s="40"/>
      <c r="F141" s="234" t="s">
        <v>593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137</v>
      </c>
      <c r="AU141" s="17" t="s">
        <v>83</v>
      </c>
    </row>
    <row r="142" spans="1:65" s="2" customFormat="1" ht="16.5" customHeight="1">
      <c r="A142" s="38"/>
      <c r="B142" s="39"/>
      <c r="C142" s="274" t="s">
        <v>234</v>
      </c>
      <c r="D142" s="274" t="s">
        <v>281</v>
      </c>
      <c r="E142" s="275" t="s">
        <v>595</v>
      </c>
      <c r="F142" s="276" t="s">
        <v>596</v>
      </c>
      <c r="G142" s="277" t="s">
        <v>206</v>
      </c>
      <c r="H142" s="278">
        <v>120</v>
      </c>
      <c r="I142" s="279"/>
      <c r="J142" s="280">
        <f>ROUND(I142*H142,2)</f>
        <v>0</v>
      </c>
      <c r="K142" s="281"/>
      <c r="L142" s="282"/>
      <c r="M142" s="283" t="s">
        <v>1</v>
      </c>
      <c r="N142" s="284" t="s">
        <v>38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209</v>
      </c>
      <c r="AT142" s="231" t="s">
        <v>281</v>
      </c>
      <c r="AU142" s="231" t="s">
        <v>83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81</v>
      </c>
      <c r="BK142" s="232">
        <f>ROUND(I142*H142,2)</f>
        <v>0</v>
      </c>
      <c r="BL142" s="17" t="s">
        <v>150</v>
      </c>
      <c r="BM142" s="231" t="s">
        <v>597</v>
      </c>
    </row>
    <row r="143" spans="1:47" s="2" customFormat="1" ht="12">
      <c r="A143" s="38"/>
      <c r="B143" s="39"/>
      <c r="C143" s="40"/>
      <c r="D143" s="233" t="s">
        <v>137</v>
      </c>
      <c r="E143" s="40"/>
      <c r="F143" s="234" t="s">
        <v>596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83</v>
      </c>
    </row>
    <row r="144" spans="1:65" s="2" customFormat="1" ht="16.5" customHeight="1">
      <c r="A144" s="38"/>
      <c r="B144" s="39"/>
      <c r="C144" s="274" t="s">
        <v>239</v>
      </c>
      <c r="D144" s="274" t="s">
        <v>281</v>
      </c>
      <c r="E144" s="275" t="s">
        <v>598</v>
      </c>
      <c r="F144" s="276" t="s">
        <v>599</v>
      </c>
      <c r="G144" s="277" t="s">
        <v>600</v>
      </c>
      <c r="H144" s="289"/>
      <c r="I144" s="279"/>
      <c r="J144" s="280">
        <f>ROUND(I144*H144,2)</f>
        <v>0</v>
      </c>
      <c r="K144" s="281"/>
      <c r="L144" s="282"/>
      <c r="M144" s="283" t="s">
        <v>1</v>
      </c>
      <c r="N144" s="284" t="s">
        <v>38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209</v>
      </c>
      <c r="AT144" s="231" t="s">
        <v>281</v>
      </c>
      <c r="AU144" s="231" t="s">
        <v>83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81</v>
      </c>
      <c r="BK144" s="232">
        <f>ROUND(I144*H144,2)</f>
        <v>0</v>
      </c>
      <c r="BL144" s="17" t="s">
        <v>150</v>
      </c>
      <c r="BM144" s="231" t="s">
        <v>601</v>
      </c>
    </row>
    <row r="145" spans="1:47" s="2" customFormat="1" ht="12">
      <c r="A145" s="38"/>
      <c r="B145" s="39"/>
      <c r="C145" s="40"/>
      <c r="D145" s="233" t="s">
        <v>137</v>
      </c>
      <c r="E145" s="40"/>
      <c r="F145" s="234" t="s">
        <v>599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83</v>
      </c>
    </row>
    <row r="146" spans="1:65" s="2" customFormat="1" ht="16.5" customHeight="1">
      <c r="A146" s="38"/>
      <c r="B146" s="39"/>
      <c r="C146" s="274" t="s">
        <v>83</v>
      </c>
      <c r="D146" s="274" t="s">
        <v>281</v>
      </c>
      <c r="E146" s="275" t="s">
        <v>602</v>
      </c>
      <c r="F146" s="276" t="s">
        <v>603</v>
      </c>
      <c r="G146" s="277" t="s">
        <v>495</v>
      </c>
      <c r="H146" s="278">
        <v>4</v>
      </c>
      <c r="I146" s="279"/>
      <c r="J146" s="280">
        <f>ROUND(I146*H146,2)</f>
        <v>0</v>
      </c>
      <c r="K146" s="281"/>
      <c r="L146" s="282"/>
      <c r="M146" s="283" t="s">
        <v>1</v>
      </c>
      <c r="N146" s="284" t="s">
        <v>38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209</v>
      </c>
      <c r="AT146" s="231" t="s">
        <v>281</v>
      </c>
      <c r="AU146" s="231" t="s">
        <v>83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81</v>
      </c>
      <c r="BK146" s="232">
        <f>ROUND(I146*H146,2)</f>
        <v>0</v>
      </c>
      <c r="BL146" s="17" t="s">
        <v>150</v>
      </c>
      <c r="BM146" s="231" t="s">
        <v>604</v>
      </c>
    </row>
    <row r="147" spans="1:47" s="2" customFormat="1" ht="12">
      <c r="A147" s="38"/>
      <c r="B147" s="39"/>
      <c r="C147" s="40"/>
      <c r="D147" s="233" t="s">
        <v>137</v>
      </c>
      <c r="E147" s="40"/>
      <c r="F147" s="234" t="s">
        <v>603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83</v>
      </c>
    </row>
    <row r="148" spans="1:65" s="2" customFormat="1" ht="16.5" customHeight="1">
      <c r="A148" s="38"/>
      <c r="B148" s="39"/>
      <c r="C148" s="274" t="s">
        <v>145</v>
      </c>
      <c r="D148" s="274" t="s">
        <v>281</v>
      </c>
      <c r="E148" s="275" t="s">
        <v>605</v>
      </c>
      <c r="F148" s="276" t="s">
        <v>606</v>
      </c>
      <c r="G148" s="277" t="s">
        <v>495</v>
      </c>
      <c r="H148" s="278">
        <v>4</v>
      </c>
      <c r="I148" s="279"/>
      <c r="J148" s="280">
        <f>ROUND(I148*H148,2)</f>
        <v>0</v>
      </c>
      <c r="K148" s="281"/>
      <c r="L148" s="282"/>
      <c r="M148" s="283" t="s">
        <v>1</v>
      </c>
      <c r="N148" s="284" t="s">
        <v>38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209</v>
      </c>
      <c r="AT148" s="231" t="s">
        <v>281</v>
      </c>
      <c r="AU148" s="231" t="s">
        <v>83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81</v>
      </c>
      <c r="BK148" s="232">
        <f>ROUND(I148*H148,2)</f>
        <v>0</v>
      </c>
      <c r="BL148" s="17" t="s">
        <v>150</v>
      </c>
      <c r="BM148" s="231" t="s">
        <v>607</v>
      </c>
    </row>
    <row r="149" spans="1:47" s="2" customFormat="1" ht="12">
      <c r="A149" s="38"/>
      <c r="B149" s="39"/>
      <c r="C149" s="40"/>
      <c r="D149" s="233" t="s">
        <v>137</v>
      </c>
      <c r="E149" s="40"/>
      <c r="F149" s="234" t="s">
        <v>606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83</v>
      </c>
    </row>
    <row r="150" spans="1:63" s="12" customFormat="1" ht="22.8" customHeight="1">
      <c r="A150" s="12"/>
      <c r="B150" s="203"/>
      <c r="C150" s="204"/>
      <c r="D150" s="205" t="s">
        <v>72</v>
      </c>
      <c r="E150" s="217" t="s">
        <v>608</v>
      </c>
      <c r="F150" s="217" t="s">
        <v>609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SUM(P151:P182)</f>
        <v>0</v>
      </c>
      <c r="Q150" s="211"/>
      <c r="R150" s="212">
        <f>SUM(R151:R182)</f>
        <v>0</v>
      </c>
      <c r="S150" s="211"/>
      <c r="T150" s="213">
        <f>SUM(T151:T182)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81</v>
      </c>
      <c r="AT150" s="215" t="s">
        <v>72</v>
      </c>
      <c r="AU150" s="215" t="s">
        <v>81</v>
      </c>
      <c r="AY150" s="214" t="s">
        <v>129</v>
      </c>
      <c r="BK150" s="216">
        <f>SUM(BK151:BK182)</f>
        <v>0</v>
      </c>
    </row>
    <row r="151" spans="1:65" s="2" customFormat="1" ht="16.5" customHeight="1">
      <c r="A151" s="38"/>
      <c r="B151" s="39"/>
      <c r="C151" s="219" t="s">
        <v>8</v>
      </c>
      <c r="D151" s="219" t="s">
        <v>132</v>
      </c>
      <c r="E151" s="220" t="s">
        <v>610</v>
      </c>
      <c r="F151" s="221" t="s">
        <v>611</v>
      </c>
      <c r="G151" s="222" t="s">
        <v>206</v>
      </c>
      <c r="H151" s="223">
        <v>120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150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150</v>
      </c>
      <c r="BM151" s="231" t="s">
        <v>660</v>
      </c>
    </row>
    <row r="152" spans="1:47" s="2" customFormat="1" ht="12">
      <c r="A152" s="38"/>
      <c r="B152" s="39"/>
      <c r="C152" s="40"/>
      <c r="D152" s="233" t="s">
        <v>137</v>
      </c>
      <c r="E152" s="40"/>
      <c r="F152" s="234" t="s">
        <v>611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137</v>
      </c>
      <c r="AU152" s="17" t="s">
        <v>83</v>
      </c>
    </row>
    <row r="153" spans="1:65" s="2" customFormat="1" ht="16.5" customHeight="1">
      <c r="A153" s="38"/>
      <c r="B153" s="39"/>
      <c r="C153" s="219" t="s">
        <v>248</v>
      </c>
      <c r="D153" s="219" t="s">
        <v>132</v>
      </c>
      <c r="E153" s="220" t="s">
        <v>613</v>
      </c>
      <c r="F153" s="221" t="s">
        <v>614</v>
      </c>
      <c r="G153" s="222" t="s">
        <v>495</v>
      </c>
      <c r="H153" s="223">
        <v>4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38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150</v>
      </c>
      <c r="AT153" s="231" t="s">
        <v>132</v>
      </c>
      <c r="AU153" s="231" t="s">
        <v>83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150</v>
      </c>
      <c r="BM153" s="231" t="s">
        <v>661</v>
      </c>
    </row>
    <row r="154" spans="1:47" s="2" customFormat="1" ht="12">
      <c r="A154" s="38"/>
      <c r="B154" s="39"/>
      <c r="C154" s="40"/>
      <c r="D154" s="233" t="s">
        <v>137</v>
      </c>
      <c r="E154" s="40"/>
      <c r="F154" s="234" t="s">
        <v>614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137</v>
      </c>
      <c r="AU154" s="17" t="s">
        <v>83</v>
      </c>
    </row>
    <row r="155" spans="1:65" s="2" customFormat="1" ht="16.5" customHeight="1">
      <c r="A155" s="38"/>
      <c r="B155" s="39"/>
      <c r="C155" s="219" t="s">
        <v>253</v>
      </c>
      <c r="D155" s="219" t="s">
        <v>132</v>
      </c>
      <c r="E155" s="220" t="s">
        <v>616</v>
      </c>
      <c r="F155" s="221" t="s">
        <v>617</v>
      </c>
      <c r="G155" s="222" t="s">
        <v>217</v>
      </c>
      <c r="H155" s="223">
        <v>6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38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150</v>
      </c>
      <c r="AT155" s="231" t="s">
        <v>132</v>
      </c>
      <c r="AU155" s="231" t="s">
        <v>83</v>
      </c>
      <c r="AY155" s="17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150</v>
      </c>
      <c r="BM155" s="231" t="s">
        <v>662</v>
      </c>
    </row>
    <row r="156" spans="1:47" s="2" customFormat="1" ht="12">
      <c r="A156" s="38"/>
      <c r="B156" s="39"/>
      <c r="C156" s="40"/>
      <c r="D156" s="233" t="s">
        <v>137</v>
      </c>
      <c r="E156" s="40"/>
      <c r="F156" s="234" t="s">
        <v>617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137</v>
      </c>
      <c r="AU156" s="17" t="s">
        <v>83</v>
      </c>
    </row>
    <row r="157" spans="1:65" s="2" customFormat="1" ht="16.5" customHeight="1">
      <c r="A157" s="38"/>
      <c r="B157" s="39"/>
      <c r="C157" s="219" t="s">
        <v>258</v>
      </c>
      <c r="D157" s="219" t="s">
        <v>132</v>
      </c>
      <c r="E157" s="220" t="s">
        <v>619</v>
      </c>
      <c r="F157" s="221" t="s">
        <v>620</v>
      </c>
      <c r="G157" s="222" t="s">
        <v>206</v>
      </c>
      <c r="H157" s="223">
        <v>120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38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150</v>
      </c>
      <c r="AT157" s="231" t="s">
        <v>132</v>
      </c>
      <c r="AU157" s="231" t="s">
        <v>83</v>
      </c>
      <c r="AY157" s="17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150</v>
      </c>
      <c r="BM157" s="231" t="s">
        <v>663</v>
      </c>
    </row>
    <row r="158" spans="1:47" s="2" customFormat="1" ht="12">
      <c r="A158" s="38"/>
      <c r="B158" s="39"/>
      <c r="C158" s="40"/>
      <c r="D158" s="233" t="s">
        <v>137</v>
      </c>
      <c r="E158" s="40"/>
      <c r="F158" s="234" t="s">
        <v>620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83</v>
      </c>
    </row>
    <row r="159" spans="1:65" s="2" customFormat="1" ht="21.75" customHeight="1">
      <c r="A159" s="38"/>
      <c r="B159" s="39"/>
      <c r="C159" s="219" t="s">
        <v>263</v>
      </c>
      <c r="D159" s="219" t="s">
        <v>132</v>
      </c>
      <c r="E159" s="220" t="s">
        <v>622</v>
      </c>
      <c r="F159" s="221" t="s">
        <v>623</v>
      </c>
      <c r="G159" s="222" t="s">
        <v>495</v>
      </c>
      <c r="H159" s="223">
        <v>4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150</v>
      </c>
      <c r="AT159" s="231" t="s">
        <v>132</v>
      </c>
      <c r="AU159" s="231" t="s">
        <v>83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150</v>
      </c>
      <c r="BM159" s="231" t="s">
        <v>664</v>
      </c>
    </row>
    <row r="160" spans="1:47" s="2" customFormat="1" ht="12">
      <c r="A160" s="38"/>
      <c r="B160" s="39"/>
      <c r="C160" s="40"/>
      <c r="D160" s="233" t="s">
        <v>137</v>
      </c>
      <c r="E160" s="40"/>
      <c r="F160" s="234" t="s">
        <v>623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83</v>
      </c>
    </row>
    <row r="161" spans="1:65" s="2" customFormat="1" ht="16.5" customHeight="1">
      <c r="A161" s="38"/>
      <c r="B161" s="39"/>
      <c r="C161" s="219" t="s">
        <v>265</v>
      </c>
      <c r="D161" s="219" t="s">
        <v>132</v>
      </c>
      <c r="E161" s="220" t="s">
        <v>625</v>
      </c>
      <c r="F161" s="221" t="s">
        <v>626</v>
      </c>
      <c r="G161" s="222" t="s">
        <v>627</v>
      </c>
      <c r="H161" s="223">
        <v>4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38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150</v>
      </c>
      <c r="AT161" s="231" t="s">
        <v>132</v>
      </c>
      <c r="AU161" s="231" t="s">
        <v>83</v>
      </c>
      <c r="AY161" s="17" t="s">
        <v>129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81</v>
      </c>
      <c r="BK161" s="232">
        <f>ROUND(I161*H161,2)</f>
        <v>0</v>
      </c>
      <c r="BL161" s="17" t="s">
        <v>150</v>
      </c>
      <c r="BM161" s="231" t="s">
        <v>665</v>
      </c>
    </row>
    <row r="162" spans="1:47" s="2" customFormat="1" ht="12">
      <c r="A162" s="38"/>
      <c r="B162" s="39"/>
      <c r="C162" s="40"/>
      <c r="D162" s="233" t="s">
        <v>137</v>
      </c>
      <c r="E162" s="40"/>
      <c r="F162" s="234" t="s">
        <v>626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83</v>
      </c>
    </row>
    <row r="163" spans="1:65" s="2" customFormat="1" ht="16.5" customHeight="1">
      <c r="A163" s="38"/>
      <c r="B163" s="39"/>
      <c r="C163" s="219" t="s">
        <v>7</v>
      </c>
      <c r="D163" s="219" t="s">
        <v>132</v>
      </c>
      <c r="E163" s="220" t="s">
        <v>629</v>
      </c>
      <c r="F163" s="221" t="s">
        <v>630</v>
      </c>
      <c r="G163" s="222" t="s">
        <v>495</v>
      </c>
      <c r="H163" s="223">
        <v>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38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150</v>
      </c>
      <c r="AT163" s="231" t="s">
        <v>132</v>
      </c>
      <c r="AU163" s="231" t="s">
        <v>83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150</v>
      </c>
      <c r="BM163" s="231" t="s">
        <v>666</v>
      </c>
    </row>
    <row r="164" spans="1:47" s="2" customFormat="1" ht="12">
      <c r="A164" s="38"/>
      <c r="B164" s="39"/>
      <c r="C164" s="40"/>
      <c r="D164" s="233" t="s">
        <v>137</v>
      </c>
      <c r="E164" s="40"/>
      <c r="F164" s="234" t="s">
        <v>630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83</v>
      </c>
    </row>
    <row r="165" spans="1:65" s="2" customFormat="1" ht="24.15" customHeight="1">
      <c r="A165" s="38"/>
      <c r="B165" s="39"/>
      <c r="C165" s="219" t="s">
        <v>275</v>
      </c>
      <c r="D165" s="219" t="s">
        <v>132</v>
      </c>
      <c r="E165" s="220" t="s">
        <v>632</v>
      </c>
      <c r="F165" s="221" t="s">
        <v>633</v>
      </c>
      <c r="G165" s="222" t="s">
        <v>206</v>
      </c>
      <c r="H165" s="223">
        <v>140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38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150</v>
      </c>
      <c r="AT165" s="231" t="s">
        <v>132</v>
      </c>
      <c r="AU165" s="231" t="s">
        <v>83</v>
      </c>
      <c r="AY165" s="17" t="s">
        <v>129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150</v>
      </c>
      <c r="BM165" s="231" t="s">
        <v>667</v>
      </c>
    </row>
    <row r="166" spans="1:47" s="2" customFormat="1" ht="12">
      <c r="A166" s="38"/>
      <c r="B166" s="39"/>
      <c r="C166" s="40"/>
      <c r="D166" s="233" t="s">
        <v>137</v>
      </c>
      <c r="E166" s="40"/>
      <c r="F166" s="234" t="s">
        <v>633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83</v>
      </c>
    </row>
    <row r="167" spans="1:65" s="2" customFormat="1" ht="21.75" customHeight="1">
      <c r="A167" s="38"/>
      <c r="B167" s="39"/>
      <c r="C167" s="219" t="s">
        <v>280</v>
      </c>
      <c r="D167" s="219" t="s">
        <v>132</v>
      </c>
      <c r="E167" s="220" t="s">
        <v>635</v>
      </c>
      <c r="F167" s="221" t="s">
        <v>636</v>
      </c>
      <c r="G167" s="222" t="s">
        <v>206</v>
      </c>
      <c r="H167" s="223">
        <v>140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38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150</v>
      </c>
      <c r="AT167" s="231" t="s">
        <v>132</v>
      </c>
      <c r="AU167" s="231" t="s">
        <v>83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150</v>
      </c>
      <c r="BM167" s="231" t="s">
        <v>668</v>
      </c>
    </row>
    <row r="168" spans="1:47" s="2" customFormat="1" ht="12">
      <c r="A168" s="38"/>
      <c r="B168" s="39"/>
      <c r="C168" s="40"/>
      <c r="D168" s="233" t="s">
        <v>137</v>
      </c>
      <c r="E168" s="40"/>
      <c r="F168" s="234" t="s">
        <v>636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137</v>
      </c>
      <c r="AU168" s="17" t="s">
        <v>83</v>
      </c>
    </row>
    <row r="169" spans="1:65" s="2" customFormat="1" ht="16.5" customHeight="1">
      <c r="A169" s="38"/>
      <c r="B169" s="39"/>
      <c r="C169" s="219" t="s">
        <v>287</v>
      </c>
      <c r="D169" s="219" t="s">
        <v>132</v>
      </c>
      <c r="E169" s="220" t="s">
        <v>638</v>
      </c>
      <c r="F169" s="221" t="s">
        <v>639</v>
      </c>
      <c r="G169" s="222" t="s">
        <v>206</v>
      </c>
      <c r="H169" s="223">
        <v>130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38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150</v>
      </c>
      <c r="AT169" s="231" t="s">
        <v>132</v>
      </c>
      <c r="AU169" s="231" t="s">
        <v>83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150</v>
      </c>
      <c r="BM169" s="231" t="s">
        <v>669</v>
      </c>
    </row>
    <row r="170" spans="1:47" s="2" customFormat="1" ht="12">
      <c r="A170" s="38"/>
      <c r="B170" s="39"/>
      <c r="C170" s="40"/>
      <c r="D170" s="233" t="s">
        <v>137</v>
      </c>
      <c r="E170" s="40"/>
      <c r="F170" s="234" t="s">
        <v>639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83</v>
      </c>
    </row>
    <row r="171" spans="1:65" s="2" customFormat="1" ht="24.15" customHeight="1">
      <c r="A171" s="38"/>
      <c r="B171" s="39"/>
      <c r="C171" s="219" t="s">
        <v>294</v>
      </c>
      <c r="D171" s="219" t="s">
        <v>132</v>
      </c>
      <c r="E171" s="220" t="s">
        <v>641</v>
      </c>
      <c r="F171" s="221" t="s">
        <v>642</v>
      </c>
      <c r="G171" s="222" t="s">
        <v>627</v>
      </c>
      <c r="H171" s="223">
        <v>8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38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150</v>
      </c>
      <c r="AT171" s="231" t="s">
        <v>132</v>
      </c>
      <c r="AU171" s="231" t="s">
        <v>83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150</v>
      </c>
      <c r="BM171" s="231" t="s">
        <v>670</v>
      </c>
    </row>
    <row r="172" spans="1:47" s="2" customFormat="1" ht="12">
      <c r="A172" s="38"/>
      <c r="B172" s="39"/>
      <c r="C172" s="40"/>
      <c r="D172" s="233" t="s">
        <v>137</v>
      </c>
      <c r="E172" s="40"/>
      <c r="F172" s="234" t="s">
        <v>642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83</v>
      </c>
    </row>
    <row r="173" spans="1:65" s="2" customFormat="1" ht="16.5" customHeight="1">
      <c r="A173" s="38"/>
      <c r="B173" s="39"/>
      <c r="C173" s="219" t="s">
        <v>298</v>
      </c>
      <c r="D173" s="219" t="s">
        <v>132</v>
      </c>
      <c r="E173" s="220" t="s">
        <v>644</v>
      </c>
      <c r="F173" s="221" t="s">
        <v>645</v>
      </c>
      <c r="G173" s="222" t="s">
        <v>627</v>
      </c>
      <c r="H173" s="223">
        <v>4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38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150</v>
      </c>
      <c r="AT173" s="231" t="s">
        <v>132</v>
      </c>
      <c r="AU173" s="231" t="s">
        <v>83</v>
      </c>
      <c r="AY173" s="17" t="s">
        <v>129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81</v>
      </c>
      <c r="BK173" s="232">
        <f>ROUND(I173*H173,2)</f>
        <v>0</v>
      </c>
      <c r="BL173" s="17" t="s">
        <v>150</v>
      </c>
      <c r="BM173" s="231" t="s">
        <v>671</v>
      </c>
    </row>
    <row r="174" spans="1:47" s="2" customFormat="1" ht="12">
      <c r="A174" s="38"/>
      <c r="B174" s="39"/>
      <c r="C174" s="40"/>
      <c r="D174" s="233" t="s">
        <v>137</v>
      </c>
      <c r="E174" s="40"/>
      <c r="F174" s="234" t="s">
        <v>645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137</v>
      </c>
      <c r="AU174" s="17" t="s">
        <v>83</v>
      </c>
    </row>
    <row r="175" spans="1:65" s="2" customFormat="1" ht="16.5" customHeight="1">
      <c r="A175" s="38"/>
      <c r="B175" s="39"/>
      <c r="C175" s="219" t="s">
        <v>303</v>
      </c>
      <c r="D175" s="219" t="s">
        <v>132</v>
      </c>
      <c r="E175" s="220" t="s">
        <v>647</v>
      </c>
      <c r="F175" s="221" t="s">
        <v>648</v>
      </c>
      <c r="G175" s="222" t="s">
        <v>627</v>
      </c>
      <c r="H175" s="223">
        <v>2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38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150</v>
      </c>
      <c r="AT175" s="231" t="s">
        <v>132</v>
      </c>
      <c r="AU175" s="231" t="s">
        <v>83</v>
      </c>
      <c r="AY175" s="17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81</v>
      </c>
      <c r="BK175" s="232">
        <f>ROUND(I175*H175,2)</f>
        <v>0</v>
      </c>
      <c r="BL175" s="17" t="s">
        <v>150</v>
      </c>
      <c r="BM175" s="231" t="s">
        <v>672</v>
      </c>
    </row>
    <row r="176" spans="1:47" s="2" customFormat="1" ht="12">
      <c r="A176" s="38"/>
      <c r="B176" s="39"/>
      <c r="C176" s="40"/>
      <c r="D176" s="233" t="s">
        <v>137</v>
      </c>
      <c r="E176" s="40"/>
      <c r="F176" s="234" t="s">
        <v>648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83</v>
      </c>
    </row>
    <row r="177" spans="1:65" s="2" customFormat="1" ht="16.5" customHeight="1">
      <c r="A177" s="38"/>
      <c r="B177" s="39"/>
      <c r="C177" s="219" t="s">
        <v>308</v>
      </c>
      <c r="D177" s="219" t="s">
        <v>132</v>
      </c>
      <c r="E177" s="220" t="s">
        <v>650</v>
      </c>
      <c r="F177" s="221" t="s">
        <v>651</v>
      </c>
      <c r="G177" s="222" t="s">
        <v>627</v>
      </c>
      <c r="H177" s="223">
        <v>8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38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150</v>
      </c>
      <c r="AT177" s="231" t="s">
        <v>132</v>
      </c>
      <c r="AU177" s="231" t="s">
        <v>83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81</v>
      </c>
      <c r="BK177" s="232">
        <f>ROUND(I177*H177,2)</f>
        <v>0</v>
      </c>
      <c r="BL177" s="17" t="s">
        <v>150</v>
      </c>
      <c r="BM177" s="231" t="s">
        <v>673</v>
      </c>
    </row>
    <row r="178" spans="1:47" s="2" customFormat="1" ht="12">
      <c r="A178" s="38"/>
      <c r="B178" s="39"/>
      <c r="C178" s="40"/>
      <c r="D178" s="233" t="s">
        <v>137</v>
      </c>
      <c r="E178" s="40"/>
      <c r="F178" s="234" t="s">
        <v>651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137</v>
      </c>
      <c r="AU178" s="17" t="s">
        <v>83</v>
      </c>
    </row>
    <row r="179" spans="1:65" s="2" customFormat="1" ht="16.5" customHeight="1">
      <c r="A179" s="38"/>
      <c r="B179" s="39"/>
      <c r="C179" s="219" t="s">
        <v>315</v>
      </c>
      <c r="D179" s="219" t="s">
        <v>132</v>
      </c>
      <c r="E179" s="220" t="s">
        <v>653</v>
      </c>
      <c r="F179" s="221" t="s">
        <v>654</v>
      </c>
      <c r="G179" s="222" t="s">
        <v>495</v>
      </c>
      <c r="H179" s="223">
        <v>4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38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150</v>
      </c>
      <c r="AT179" s="231" t="s">
        <v>132</v>
      </c>
      <c r="AU179" s="231" t="s">
        <v>83</v>
      </c>
      <c r="AY179" s="17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81</v>
      </c>
      <c r="BK179" s="232">
        <f>ROUND(I179*H179,2)</f>
        <v>0</v>
      </c>
      <c r="BL179" s="17" t="s">
        <v>150</v>
      </c>
      <c r="BM179" s="231" t="s">
        <v>674</v>
      </c>
    </row>
    <row r="180" spans="1:47" s="2" customFormat="1" ht="12">
      <c r="A180" s="38"/>
      <c r="B180" s="39"/>
      <c r="C180" s="40"/>
      <c r="D180" s="233" t="s">
        <v>137</v>
      </c>
      <c r="E180" s="40"/>
      <c r="F180" s="234" t="s">
        <v>654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137</v>
      </c>
      <c r="AU180" s="17" t="s">
        <v>83</v>
      </c>
    </row>
    <row r="181" spans="1:65" s="2" customFormat="1" ht="16.5" customHeight="1">
      <c r="A181" s="38"/>
      <c r="B181" s="39"/>
      <c r="C181" s="219" t="s">
        <v>323</v>
      </c>
      <c r="D181" s="219" t="s">
        <v>132</v>
      </c>
      <c r="E181" s="220" t="s">
        <v>656</v>
      </c>
      <c r="F181" s="221" t="s">
        <v>657</v>
      </c>
      <c r="G181" s="222" t="s">
        <v>495</v>
      </c>
      <c r="H181" s="223">
        <v>4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38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150</v>
      </c>
      <c r="AT181" s="231" t="s">
        <v>132</v>
      </c>
      <c r="AU181" s="231" t="s">
        <v>83</v>
      </c>
      <c r="AY181" s="17" t="s">
        <v>129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81</v>
      </c>
      <c r="BK181" s="232">
        <f>ROUND(I181*H181,2)</f>
        <v>0</v>
      </c>
      <c r="BL181" s="17" t="s">
        <v>150</v>
      </c>
      <c r="BM181" s="231" t="s">
        <v>675</v>
      </c>
    </row>
    <row r="182" spans="1:47" s="2" customFormat="1" ht="12">
      <c r="A182" s="38"/>
      <c r="B182" s="39"/>
      <c r="C182" s="40"/>
      <c r="D182" s="233" t="s">
        <v>137</v>
      </c>
      <c r="E182" s="40"/>
      <c r="F182" s="234" t="s">
        <v>657</v>
      </c>
      <c r="G182" s="40"/>
      <c r="H182" s="40"/>
      <c r="I182" s="235"/>
      <c r="J182" s="40"/>
      <c r="K182" s="40"/>
      <c r="L182" s="44"/>
      <c r="M182" s="238"/>
      <c r="N182" s="239"/>
      <c r="O182" s="240"/>
      <c r="P182" s="240"/>
      <c r="Q182" s="240"/>
      <c r="R182" s="240"/>
      <c r="S182" s="240"/>
      <c r="T182" s="241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83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67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18:K18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99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Parkovištěv ul. Heyrovského za bývalou ZŠ Sokolovská kopie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676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29. 11. 2022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ROUND((SUM(BE119:BE172)),2)</f>
        <v>0</v>
      </c>
      <c r="G33" s="38"/>
      <c r="H33" s="38"/>
      <c r="I33" s="155">
        <v>0.21</v>
      </c>
      <c r="J33" s="154">
        <f>ROUND(((SUM(BE119:BE172))*I33),2)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ROUND((SUM(BF119:BF172)),2)</f>
        <v>0</v>
      </c>
      <c r="G34" s="38"/>
      <c r="H34" s="38"/>
      <c r="I34" s="155">
        <v>0.15</v>
      </c>
      <c r="J34" s="154">
        <f>ROUND(((SUM(BF119:BF172))*I34),2)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ROUND((SUM(BG119:BG172)),2)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ROUND((SUM(BH119:BH172)),2)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ROUND((SUM(BI119:BI172)),2)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Parkovištěv ul. Heyrovského za bývalou ZŠ Sokolovská kopie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431.3 - VO přesun stožáru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29. 11. 2022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103</v>
      </c>
      <c r="D94" s="176"/>
      <c r="E94" s="176"/>
      <c r="F94" s="176"/>
      <c r="G94" s="176"/>
      <c r="H94" s="176"/>
      <c r="I94" s="176"/>
      <c r="J94" s="177" t="s">
        <v>104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105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pans="1:31" s="9" customFormat="1" ht="24.95" customHeight="1">
      <c r="A97" s="9"/>
      <c r="B97" s="179"/>
      <c r="C97" s="180"/>
      <c r="D97" s="181" t="s">
        <v>560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561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562</v>
      </c>
      <c r="E99" s="188"/>
      <c r="F99" s="188"/>
      <c r="G99" s="188"/>
      <c r="H99" s="188"/>
      <c r="I99" s="188"/>
      <c r="J99" s="189">
        <f>J140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113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Parkovištěv ul. Heyrovského za bývalou ZŠ Sokolovská kopie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SO 431.3 - VO přesun stožáru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29. 11. 2022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114</v>
      </c>
      <c r="D118" s="194" t="s">
        <v>58</v>
      </c>
      <c r="E118" s="194" t="s">
        <v>54</v>
      </c>
      <c r="F118" s="194" t="s">
        <v>55</v>
      </c>
      <c r="G118" s="194" t="s">
        <v>115</v>
      </c>
      <c r="H118" s="194" t="s">
        <v>116</v>
      </c>
      <c r="I118" s="194" t="s">
        <v>117</v>
      </c>
      <c r="J118" s="195" t="s">
        <v>104</v>
      </c>
      <c r="K118" s="196" t="s">
        <v>118</v>
      </c>
      <c r="L118" s="197"/>
      <c r="M118" s="100" t="s">
        <v>1</v>
      </c>
      <c r="N118" s="101" t="s">
        <v>37</v>
      </c>
      <c r="O118" s="101" t="s">
        <v>119</v>
      </c>
      <c r="P118" s="101" t="s">
        <v>120</v>
      </c>
      <c r="Q118" s="101" t="s">
        <v>121</v>
      </c>
      <c r="R118" s="101" t="s">
        <v>122</v>
      </c>
      <c r="S118" s="101" t="s">
        <v>123</v>
      </c>
      <c r="T118" s="102" t="s">
        <v>124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125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106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166</v>
      </c>
      <c r="F120" s="206" t="s">
        <v>166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P121+P140</f>
        <v>0</v>
      </c>
      <c r="Q120" s="211"/>
      <c r="R120" s="212">
        <f>R121+R140</f>
        <v>0</v>
      </c>
      <c r="S120" s="211"/>
      <c r="T120" s="213">
        <f>T121+T140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129</v>
      </c>
      <c r="BK120" s="216">
        <f>BK121+BK140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563</v>
      </c>
      <c r="F121" s="217" t="s">
        <v>564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SUM(P122:P139)</f>
        <v>0</v>
      </c>
      <c r="Q121" s="211"/>
      <c r="R121" s="212">
        <f>SUM(R122:R139)</f>
        <v>0</v>
      </c>
      <c r="S121" s="211"/>
      <c r="T121" s="213">
        <f>SUM(T122:T139)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129</v>
      </c>
      <c r="BK121" s="216">
        <f>SUM(BK122:BK139)</f>
        <v>0</v>
      </c>
    </row>
    <row r="122" spans="1:65" s="2" customFormat="1" ht="16.5" customHeight="1">
      <c r="A122" s="38"/>
      <c r="B122" s="39"/>
      <c r="C122" s="274" t="s">
        <v>81</v>
      </c>
      <c r="D122" s="274" t="s">
        <v>281</v>
      </c>
      <c r="E122" s="275" t="s">
        <v>565</v>
      </c>
      <c r="F122" s="276" t="s">
        <v>677</v>
      </c>
      <c r="G122" s="277" t="s">
        <v>495</v>
      </c>
      <c r="H122" s="278">
        <v>2</v>
      </c>
      <c r="I122" s="279"/>
      <c r="J122" s="280">
        <f>ROUND(I122*H122,2)</f>
        <v>0</v>
      </c>
      <c r="K122" s="281"/>
      <c r="L122" s="282"/>
      <c r="M122" s="283" t="s">
        <v>1</v>
      </c>
      <c r="N122" s="284" t="s">
        <v>38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209</v>
      </c>
      <c r="AT122" s="231" t="s">
        <v>281</v>
      </c>
      <c r="AU122" s="231" t="s">
        <v>83</v>
      </c>
      <c r="AY122" s="17" t="s">
        <v>129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81</v>
      </c>
      <c r="BK122" s="232">
        <f>ROUND(I122*H122,2)</f>
        <v>0</v>
      </c>
      <c r="BL122" s="17" t="s">
        <v>150</v>
      </c>
      <c r="BM122" s="231" t="s">
        <v>567</v>
      </c>
    </row>
    <row r="123" spans="1:47" s="2" customFormat="1" ht="12">
      <c r="A123" s="38"/>
      <c r="B123" s="39"/>
      <c r="C123" s="40"/>
      <c r="D123" s="233" t="s">
        <v>137</v>
      </c>
      <c r="E123" s="40"/>
      <c r="F123" s="234" t="s">
        <v>677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83</v>
      </c>
    </row>
    <row r="124" spans="1:65" s="2" customFormat="1" ht="16.5" customHeight="1">
      <c r="A124" s="38"/>
      <c r="B124" s="39"/>
      <c r="C124" s="274" t="s">
        <v>83</v>
      </c>
      <c r="D124" s="274" t="s">
        <v>281</v>
      </c>
      <c r="E124" s="275" t="s">
        <v>678</v>
      </c>
      <c r="F124" s="276" t="s">
        <v>679</v>
      </c>
      <c r="G124" s="277" t="s">
        <v>206</v>
      </c>
      <c r="H124" s="278">
        <v>5</v>
      </c>
      <c r="I124" s="279"/>
      <c r="J124" s="280">
        <f>ROUND(I124*H124,2)</f>
        <v>0</v>
      </c>
      <c r="K124" s="281"/>
      <c r="L124" s="282"/>
      <c r="M124" s="283" t="s">
        <v>1</v>
      </c>
      <c r="N124" s="284" t="s">
        <v>38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209</v>
      </c>
      <c r="AT124" s="231" t="s">
        <v>281</v>
      </c>
      <c r="AU124" s="231" t="s">
        <v>83</v>
      </c>
      <c r="AY124" s="17" t="s">
        <v>129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81</v>
      </c>
      <c r="BK124" s="232">
        <f>ROUND(I124*H124,2)</f>
        <v>0</v>
      </c>
      <c r="BL124" s="17" t="s">
        <v>150</v>
      </c>
      <c r="BM124" s="231" t="s">
        <v>573</v>
      </c>
    </row>
    <row r="125" spans="1:47" s="2" customFormat="1" ht="12">
      <c r="A125" s="38"/>
      <c r="B125" s="39"/>
      <c r="C125" s="40"/>
      <c r="D125" s="233" t="s">
        <v>137</v>
      </c>
      <c r="E125" s="40"/>
      <c r="F125" s="234" t="s">
        <v>679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83</v>
      </c>
    </row>
    <row r="126" spans="1:65" s="2" customFormat="1" ht="16.5" customHeight="1">
      <c r="A126" s="38"/>
      <c r="B126" s="39"/>
      <c r="C126" s="274" t="s">
        <v>145</v>
      </c>
      <c r="D126" s="274" t="s">
        <v>281</v>
      </c>
      <c r="E126" s="275" t="s">
        <v>605</v>
      </c>
      <c r="F126" s="276" t="s">
        <v>578</v>
      </c>
      <c r="G126" s="277" t="s">
        <v>495</v>
      </c>
      <c r="H126" s="278">
        <v>2</v>
      </c>
      <c r="I126" s="279"/>
      <c r="J126" s="280">
        <f>ROUND(I126*H126,2)</f>
        <v>0</v>
      </c>
      <c r="K126" s="281"/>
      <c r="L126" s="282"/>
      <c r="M126" s="283" t="s">
        <v>1</v>
      </c>
      <c r="N126" s="284" t="s">
        <v>38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209</v>
      </c>
      <c r="AT126" s="231" t="s">
        <v>281</v>
      </c>
      <c r="AU126" s="231" t="s">
        <v>83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81</v>
      </c>
      <c r="BK126" s="232">
        <f>ROUND(I126*H126,2)</f>
        <v>0</v>
      </c>
      <c r="BL126" s="17" t="s">
        <v>150</v>
      </c>
      <c r="BM126" s="231" t="s">
        <v>579</v>
      </c>
    </row>
    <row r="127" spans="1:47" s="2" customFormat="1" ht="12">
      <c r="A127" s="38"/>
      <c r="B127" s="39"/>
      <c r="C127" s="40"/>
      <c r="D127" s="233" t="s">
        <v>137</v>
      </c>
      <c r="E127" s="40"/>
      <c r="F127" s="234" t="s">
        <v>578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83</v>
      </c>
    </row>
    <row r="128" spans="1:65" s="2" customFormat="1" ht="16.5" customHeight="1">
      <c r="A128" s="38"/>
      <c r="B128" s="39"/>
      <c r="C128" s="274" t="s">
        <v>150</v>
      </c>
      <c r="D128" s="274" t="s">
        <v>281</v>
      </c>
      <c r="E128" s="275" t="s">
        <v>568</v>
      </c>
      <c r="F128" s="276" t="s">
        <v>581</v>
      </c>
      <c r="G128" s="277" t="s">
        <v>495</v>
      </c>
      <c r="H128" s="278">
        <v>2</v>
      </c>
      <c r="I128" s="279"/>
      <c r="J128" s="280">
        <f>ROUND(I128*H128,2)</f>
        <v>0</v>
      </c>
      <c r="K128" s="281"/>
      <c r="L128" s="282"/>
      <c r="M128" s="283" t="s">
        <v>1</v>
      </c>
      <c r="N128" s="284" t="s">
        <v>38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209</v>
      </c>
      <c r="AT128" s="231" t="s">
        <v>281</v>
      </c>
      <c r="AU128" s="231" t="s">
        <v>83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81</v>
      </c>
      <c r="BK128" s="232">
        <f>ROUND(I128*H128,2)</f>
        <v>0</v>
      </c>
      <c r="BL128" s="17" t="s">
        <v>150</v>
      </c>
      <c r="BM128" s="231" t="s">
        <v>582</v>
      </c>
    </row>
    <row r="129" spans="1:47" s="2" customFormat="1" ht="12">
      <c r="A129" s="38"/>
      <c r="B129" s="39"/>
      <c r="C129" s="40"/>
      <c r="D129" s="233" t="s">
        <v>137</v>
      </c>
      <c r="E129" s="40"/>
      <c r="F129" s="234" t="s">
        <v>581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pans="1:65" s="2" customFormat="1" ht="16.5" customHeight="1">
      <c r="A130" s="38"/>
      <c r="B130" s="39"/>
      <c r="C130" s="274" t="s">
        <v>128</v>
      </c>
      <c r="D130" s="274" t="s">
        <v>281</v>
      </c>
      <c r="E130" s="275" t="s">
        <v>571</v>
      </c>
      <c r="F130" s="276" t="s">
        <v>587</v>
      </c>
      <c r="G130" s="277" t="s">
        <v>311</v>
      </c>
      <c r="H130" s="278">
        <v>5</v>
      </c>
      <c r="I130" s="279"/>
      <c r="J130" s="280">
        <f>ROUND(I130*H130,2)</f>
        <v>0</v>
      </c>
      <c r="K130" s="281"/>
      <c r="L130" s="282"/>
      <c r="M130" s="283" t="s">
        <v>1</v>
      </c>
      <c r="N130" s="284" t="s">
        <v>38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209</v>
      </c>
      <c r="AT130" s="231" t="s">
        <v>281</v>
      </c>
      <c r="AU130" s="231" t="s">
        <v>83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81</v>
      </c>
      <c r="BK130" s="232">
        <f>ROUND(I130*H130,2)</f>
        <v>0</v>
      </c>
      <c r="BL130" s="17" t="s">
        <v>150</v>
      </c>
      <c r="BM130" s="231" t="s">
        <v>588</v>
      </c>
    </row>
    <row r="131" spans="1:47" s="2" customFormat="1" ht="12">
      <c r="A131" s="38"/>
      <c r="B131" s="39"/>
      <c r="C131" s="40"/>
      <c r="D131" s="233" t="s">
        <v>137</v>
      </c>
      <c r="E131" s="40"/>
      <c r="F131" s="234" t="s">
        <v>587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83</v>
      </c>
    </row>
    <row r="132" spans="1:65" s="2" customFormat="1" ht="16.5" customHeight="1">
      <c r="A132" s="38"/>
      <c r="B132" s="39"/>
      <c r="C132" s="274" t="s">
        <v>197</v>
      </c>
      <c r="D132" s="274" t="s">
        <v>281</v>
      </c>
      <c r="E132" s="275" t="s">
        <v>574</v>
      </c>
      <c r="F132" s="276" t="s">
        <v>590</v>
      </c>
      <c r="G132" s="277" t="s">
        <v>311</v>
      </c>
      <c r="H132" s="278">
        <v>1</v>
      </c>
      <c r="I132" s="279"/>
      <c r="J132" s="280">
        <f>ROUND(I132*H132,2)</f>
        <v>0</v>
      </c>
      <c r="K132" s="281"/>
      <c r="L132" s="282"/>
      <c r="M132" s="283" t="s">
        <v>1</v>
      </c>
      <c r="N132" s="284" t="s">
        <v>38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209</v>
      </c>
      <c r="AT132" s="231" t="s">
        <v>281</v>
      </c>
      <c r="AU132" s="231" t="s">
        <v>83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81</v>
      </c>
      <c r="BK132" s="232">
        <f>ROUND(I132*H132,2)</f>
        <v>0</v>
      </c>
      <c r="BL132" s="17" t="s">
        <v>150</v>
      </c>
      <c r="BM132" s="231" t="s">
        <v>591</v>
      </c>
    </row>
    <row r="133" spans="1:47" s="2" customFormat="1" ht="12">
      <c r="A133" s="38"/>
      <c r="B133" s="39"/>
      <c r="C133" s="40"/>
      <c r="D133" s="233" t="s">
        <v>137</v>
      </c>
      <c r="E133" s="40"/>
      <c r="F133" s="234" t="s">
        <v>590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83</v>
      </c>
    </row>
    <row r="134" spans="1:65" s="2" customFormat="1" ht="16.5" customHeight="1">
      <c r="A134" s="38"/>
      <c r="B134" s="39"/>
      <c r="C134" s="274" t="s">
        <v>203</v>
      </c>
      <c r="D134" s="274" t="s">
        <v>281</v>
      </c>
      <c r="E134" s="275" t="s">
        <v>577</v>
      </c>
      <c r="F134" s="276" t="s">
        <v>593</v>
      </c>
      <c r="G134" s="277" t="s">
        <v>206</v>
      </c>
      <c r="H134" s="278">
        <v>5</v>
      </c>
      <c r="I134" s="279"/>
      <c r="J134" s="280">
        <f>ROUND(I134*H134,2)</f>
        <v>0</v>
      </c>
      <c r="K134" s="281"/>
      <c r="L134" s="282"/>
      <c r="M134" s="283" t="s">
        <v>1</v>
      </c>
      <c r="N134" s="284" t="s">
        <v>38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209</v>
      </c>
      <c r="AT134" s="231" t="s">
        <v>281</v>
      </c>
      <c r="AU134" s="231" t="s">
        <v>83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81</v>
      </c>
      <c r="BK134" s="232">
        <f>ROUND(I134*H134,2)</f>
        <v>0</v>
      </c>
      <c r="BL134" s="17" t="s">
        <v>150</v>
      </c>
      <c r="BM134" s="231" t="s">
        <v>594</v>
      </c>
    </row>
    <row r="135" spans="1:47" s="2" customFormat="1" ht="12">
      <c r="A135" s="38"/>
      <c r="B135" s="39"/>
      <c r="C135" s="40"/>
      <c r="D135" s="233" t="s">
        <v>137</v>
      </c>
      <c r="E135" s="40"/>
      <c r="F135" s="234" t="s">
        <v>593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pans="1:65" s="2" customFormat="1" ht="16.5" customHeight="1">
      <c r="A136" s="38"/>
      <c r="B136" s="39"/>
      <c r="C136" s="274" t="s">
        <v>209</v>
      </c>
      <c r="D136" s="274" t="s">
        <v>281</v>
      </c>
      <c r="E136" s="275" t="s">
        <v>580</v>
      </c>
      <c r="F136" s="276" t="s">
        <v>596</v>
      </c>
      <c r="G136" s="277" t="s">
        <v>206</v>
      </c>
      <c r="H136" s="278">
        <v>5</v>
      </c>
      <c r="I136" s="279"/>
      <c r="J136" s="280">
        <f>ROUND(I136*H136,2)</f>
        <v>0</v>
      </c>
      <c r="K136" s="281"/>
      <c r="L136" s="282"/>
      <c r="M136" s="283" t="s">
        <v>1</v>
      </c>
      <c r="N136" s="284" t="s">
        <v>38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209</v>
      </c>
      <c r="AT136" s="231" t="s">
        <v>281</v>
      </c>
      <c r="AU136" s="231" t="s">
        <v>83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81</v>
      </c>
      <c r="BK136" s="232">
        <f>ROUND(I136*H136,2)</f>
        <v>0</v>
      </c>
      <c r="BL136" s="17" t="s">
        <v>150</v>
      </c>
      <c r="BM136" s="231" t="s">
        <v>597</v>
      </c>
    </row>
    <row r="137" spans="1:47" s="2" customFormat="1" ht="12">
      <c r="A137" s="38"/>
      <c r="B137" s="39"/>
      <c r="C137" s="40"/>
      <c r="D137" s="233" t="s">
        <v>137</v>
      </c>
      <c r="E137" s="40"/>
      <c r="F137" s="234" t="s">
        <v>596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83</v>
      </c>
    </row>
    <row r="138" spans="1:65" s="2" customFormat="1" ht="16.5" customHeight="1">
      <c r="A138" s="38"/>
      <c r="B138" s="39"/>
      <c r="C138" s="274" t="s">
        <v>214</v>
      </c>
      <c r="D138" s="274" t="s">
        <v>281</v>
      </c>
      <c r="E138" s="275" t="s">
        <v>583</v>
      </c>
      <c r="F138" s="276" t="s">
        <v>599</v>
      </c>
      <c r="G138" s="277" t="s">
        <v>600</v>
      </c>
      <c r="H138" s="289"/>
      <c r="I138" s="279"/>
      <c r="J138" s="280">
        <f>ROUND(I138*H138,2)</f>
        <v>0</v>
      </c>
      <c r="K138" s="281"/>
      <c r="L138" s="282"/>
      <c r="M138" s="283" t="s">
        <v>1</v>
      </c>
      <c r="N138" s="284" t="s">
        <v>38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209</v>
      </c>
      <c r="AT138" s="231" t="s">
        <v>281</v>
      </c>
      <c r="AU138" s="231" t="s">
        <v>83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81</v>
      </c>
      <c r="BK138" s="232">
        <f>ROUND(I138*H138,2)</f>
        <v>0</v>
      </c>
      <c r="BL138" s="17" t="s">
        <v>150</v>
      </c>
      <c r="BM138" s="231" t="s">
        <v>601</v>
      </c>
    </row>
    <row r="139" spans="1:47" s="2" customFormat="1" ht="12">
      <c r="A139" s="38"/>
      <c r="B139" s="39"/>
      <c r="C139" s="40"/>
      <c r="D139" s="233" t="s">
        <v>137</v>
      </c>
      <c r="E139" s="40"/>
      <c r="F139" s="234" t="s">
        <v>599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83</v>
      </c>
    </row>
    <row r="140" spans="1:63" s="12" customFormat="1" ht="22.8" customHeight="1">
      <c r="A140" s="12"/>
      <c r="B140" s="203"/>
      <c r="C140" s="204"/>
      <c r="D140" s="205" t="s">
        <v>72</v>
      </c>
      <c r="E140" s="217" t="s">
        <v>608</v>
      </c>
      <c r="F140" s="217" t="s">
        <v>609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SUM(P141:P172)</f>
        <v>0</v>
      </c>
      <c r="Q140" s="211"/>
      <c r="R140" s="212">
        <f>SUM(R141:R172)</f>
        <v>0</v>
      </c>
      <c r="S140" s="211"/>
      <c r="T140" s="213">
        <f>SUM(T141:T172)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81</v>
      </c>
      <c r="AT140" s="215" t="s">
        <v>72</v>
      </c>
      <c r="AU140" s="215" t="s">
        <v>81</v>
      </c>
      <c r="AY140" s="214" t="s">
        <v>129</v>
      </c>
      <c r="BK140" s="216">
        <f>SUM(BK141:BK172)</f>
        <v>0</v>
      </c>
    </row>
    <row r="141" spans="1:65" s="2" customFormat="1" ht="21.75" customHeight="1">
      <c r="A141" s="38"/>
      <c r="B141" s="39"/>
      <c r="C141" s="219" t="s">
        <v>220</v>
      </c>
      <c r="D141" s="219" t="s">
        <v>132</v>
      </c>
      <c r="E141" s="220" t="s">
        <v>586</v>
      </c>
      <c r="F141" s="221" t="s">
        <v>680</v>
      </c>
      <c r="G141" s="222" t="s">
        <v>627</v>
      </c>
      <c r="H141" s="223">
        <v>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38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150</v>
      </c>
      <c r="AT141" s="231" t="s">
        <v>132</v>
      </c>
      <c r="AU141" s="231" t="s">
        <v>83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81</v>
      </c>
      <c r="BK141" s="232">
        <f>ROUND(I141*H141,2)</f>
        <v>0</v>
      </c>
      <c r="BL141" s="17" t="s">
        <v>150</v>
      </c>
      <c r="BM141" s="231" t="s">
        <v>660</v>
      </c>
    </row>
    <row r="142" spans="1:47" s="2" customFormat="1" ht="12">
      <c r="A142" s="38"/>
      <c r="B142" s="39"/>
      <c r="C142" s="40"/>
      <c r="D142" s="233" t="s">
        <v>137</v>
      </c>
      <c r="E142" s="40"/>
      <c r="F142" s="234" t="s">
        <v>680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137</v>
      </c>
      <c r="AU142" s="17" t="s">
        <v>83</v>
      </c>
    </row>
    <row r="143" spans="1:65" s="2" customFormat="1" ht="16.5" customHeight="1">
      <c r="A143" s="38"/>
      <c r="B143" s="39"/>
      <c r="C143" s="219" t="s">
        <v>224</v>
      </c>
      <c r="D143" s="219" t="s">
        <v>132</v>
      </c>
      <c r="E143" s="220" t="s">
        <v>589</v>
      </c>
      <c r="F143" s="221" t="s">
        <v>681</v>
      </c>
      <c r="G143" s="222" t="s">
        <v>627</v>
      </c>
      <c r="H143" s="223">
        <v>1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38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150</v>
      </c>
      <c r="AT143" s="231" t="s">
        <v>132</v>
      </c>
      <c r="AU143" s="231" t="s">
        <v>83</v>
      </c>
      <c r="AY143" s="17" t="s">
        <v>129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81</v>
      </c>
      <c r="BK143" s="232">
        <f>ROUND(I143*H143,2)</f>
        <v>0</v>
      </c>
      <c r="BL143" s="17" t="s">
        <v>150</v>
      </c>
      <c r="BM143" s="231" t="s">
        <v>661</v>
      </c>
    </row>
    <row r="144" spans="1:47" s="2" customFormat="1" ht="12">
      <c r="A144" s="38"/>
      <c r="B144" s="39"/>
      <c r="C144" s="40"/>
      <c r="D144" s="233" t="s">
        <v>137</v>
      </c>
      <c r="E144" s="40"/>
      <c r="F144" s="234" t="s">
        <v>681</v>
      </c>
      <c r="G144" s="40"/>
      <c r="H144" s="40"/>
      <c r="I144" s="235"/>
      <c r="J144" s="40"/>
      <c r="K144" s="40"/>
      <c r="L144" s="44"/>
      <c r="M144" s="236"/>
      <c r="N144" s="23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137</v>
      </c>
      <c r="AU144" s="17" t="s">
        <v>83</v>
      </c>
    </row>
    <row r="145" spans="1:65" s="2" customFormat="1" ht="16.5" customHeight="1">
      <c r="A145" s="38"/>
      <c r="B145" s="39"/>
      <c r="C145" s="219" t="s">
        <v>229</v>
      </c>
      <c r="D145" s="219" t="s">
        <v>132</v>
      </c>
      <c r="E145" s="220" t="s">
        <v>592</v>
      </c>
      <c r="F145" s="221" t="s">
        <v>682</v>
      </c>
      <c r="G145" s="222" t="s">
        <v>495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38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150</v>
      </c>
      <c r="AT145" s="231" t="s">
        <v>132</v>
      </c>
      <c r="AU145" s="231" t="s">
        <v>83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81</v>
      </c>
      <c r="BK145" s="232">
        <f>ROUND(I145*H145,2)</f>
        <v>0</v>
      </c>
      <c r="BL145" s="17" t="s">
        <v>150</v>
      </c>
      <c r="BM145" s="231" t="s">
        <v>662</v>
      </c>
    </row>
    <row r="146" spans="1:47" s="2" customFormat="1" ht="12">
      <c r="A146" s="38"/>
      <c r="B146" s="39"/>
      <c r="C146" s="40"/>
      <c r="D146" s="233" t="s">
        <v>137</v>
      </c>
      <c r="E146" s="40"/>
      <c r="F146" s="234" t="s">
        <v>682</v>
      </c>
      <c r="G146" s="40"/>
      <c r="H146" s="40"/>
      <c r="I146" s="235"/>
      <c r="J146" s="40"/>
      <c r="K146" s="40"/>
      <c r="L146" s="44"/>
      <c r="M146" s="236"/>
      <c r="N146" s="23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137</v>
      </c>
      <c r="AU146" s="17" t="s">
        <v>83</v>
      </c>
    </row>
    <row r="147" spans="1:65" s="2" customFormat="1" ht="16.5" customHeight="1">
      <c r="A147" s="38"/>
      <c r="B147" s="39"/>
      <c r="C147" s="219" t="s">
        <v>234</v>
      </c>
      <c r="D147" s="219" t="s">
        <v>132</v>
      </c>
      <c r="E147" s="220" t="s">
        <v>595</v>
      </c>
      <c r="F147" s="221" t="s">
        <v>611</v>
      </c>
      <c r="G147" s="222" t="s">
        <v>206</v>
      </c>
      <c r="H147" s="223">
        <v>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38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150</v>
      </c>
      <c r="AT147" s="231" t="s">
        <v>132</v>
      </c>
      <c r="AU147" s="231" t="s">
        <v>83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81</v>
      </c>
      <c r="BK147" s="232">
        <f>ROUND(I147*H147,2)</f>
        <v>0</v>
      </c>
      <c r="BL147" s="17" t="s">
        <v>150</v>
      </c>
      <c r="BM147" s="231" t="s">
        <v>683</v>
      </c>
    </row>
    <row r="148" spans="1:47" s="2" customFormat="1" ht="12">
      <c r="A148" s="38"/>
      <c r="B148" s="39"/>
      <c r="C148" s="40"/>
      <c r="D148" s="233" t="s">
        <v>137</v>
      </c>
      <c r="E148" s="40"/>
      <c r="F148" s="234" t="s">
        <v>611</v>
      </c>
      <c r="G148" s="40"/>
      <c r="H148" s="40"/>
      <c r="I148" s="235"/>
      <c r="J148" s="40"/>
      <c r="K148" s="40"/>
      <c r="L148" s="44"/>
      <c r="M148" s="236"/>
      <c r="N148" s="23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137</v>
      </c>
      <c r="AU148" s="17" t="s">
        <v>83</v>
      </c>
    </row>
    <row r="149" spans="1:65" s="2" customFormat="1" ht="16.5" customHeight="1">
      <c r="A149" s="38"/>
      <c r="B149" s="39"/>
      <c r="C149" s="219" t="s">
        <v>239</v>
      </c>
      <c r="D149" s="219" t="s">
        <v>132</v>
      </c>
      <c r="E149" s="220" t="s">
        <v>598</v>
      </c>
      <c r="F149" s="221" t="s">
        <v>614</v>
      </c>
      <c r="G149" s="222" t="s">
        <v>495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38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150</v>
      </c>
      <c r="AT149" s="231" t="s">
        <v>132</v>
      </c>
      <c r="AU149" s="231" t="s">
        <v>83</v>
      </c>
      <c r="AY149" s="17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81</v>
      </c>
      <c r="BK149" s="232">
        <f>ROUND(I149*H149,2)</f>
        <v>0</v>
      </c>
      <c r="BL149" s="17" t="s">
        <v>150</v>
      </c>
      <c r="BM149" s="231" t="s">
        <v>684</v>
      </c>
    </row>
    <row r="150" spans="1:47" s="2" customFormat="1" ht="12">
      <c r="A150" s="38"/>
      <c r="B150" s="39"/>
      <c r="C150" s="40"/>
      <c r="D150" s="233" t="s">
        <v>137</v>
      </c>
      <c r="E150" s="40"/>
      <c r="F150" s="234" t="s">
        <v>614</v>
      </c>
      <c r="G150" s="40"/>
      <c r="H150" s="40"/>
      <c r="I150" s="235"/>
      <c r="J150" s="40"/>
      <c r="K150" s="40"/>
      <c r="L150" s="44"/>
      <c r="M150" s="236"/>
      <c r="N150" s="23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137</v>
      </c>
      <c r="AU150" s="17" t="s">
        <v>83</v>
      </c>
    </row>
    <row r="151" spans="1:65" s="2" customFormat="1" ht="16.5" customHeight="1">
      <c r="A151" s="38"/>
      <c r="B151" s="39"/>
      <c r="C151" s="219" t="s">
        <v>8</v>
      </c>
      <c r="D151" s="219" t="s">
        <v>132</v>
      </c>
      <c r="E151" s="220" t="s">
        <v>610</v>
      </c>
      <c r="F151" s="221" t="s">
        <v>617</v>
      </c>
      <c r="G151" s="222" t="s">
        <v>217</v>
      </c>
      <c r="H151" s="223">
        <v>0.1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38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150</v>
      </c>
      <c r="AT151" s="231" t="s">
        <v>132</v>
      </c>
      <c r="AU151" s="231" t="s">
        <v>83</v>
      </c>
      <c r="AY151" s="17" t="s">
        <v>129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81</v>
      </c>
      <c r="BK151" s="232">
        <f>ROUND(I151*H151,2)</f>
        <v>0</v>
      </c>
      <c r="BL151" s="17" t="s">
        <v>150</v>
      </c>
      <c r="BM151" s="231" t="s">
        <v>685</v>
      </c>
    </row>
    <row r="152" spans="1:47" s="2" customFormat="1" ht="12">
      <c r="A152" s="38"/>
      <c r="B152" s="39"/>
      <c r="C152" s="40"/>
      <c r="D152" s="233" t="s">
        <v>137</v>
      </c>
      <c r="E152" s="40"/>
      <c r="F152" s="234" t="s">
        <v>617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137</v>
      </c>
      <c r="AU152" s="17" t="s">
        <v>83</v>
      </c>
    </row>
    <row r="153" spans="1:65" s="2" customFormat="1" ht="16.5" customHeight="1">
      <c r="A153" s="38"/>
      <c r="B153" s="39"/>
      <c r="C153" s="219" t="s">
        <v>248</v>
      </c>
      <c r="D153" s="219" t="s">
        <v>132</v>
      </c>
      <c r="E153" s="220" t="s">
        <v>613</v>
      </c>
      <c r="F153" s="221" t="s">
        <v>620</v>
      </c>
      <c r="G153" s="222" t="s">
        <v>206</v>
      </c>
      <c r="H153" s="223">
        <v>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38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150</v>
      </c>
      <c r="AT153" s="231" t="s">
        <v>132</v>
      </c>
      <c r="AU153" s="231" t="s">
        <v>83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81</v>
      </c>
      <c r="BK153" s="232">
        <f>ROUND(I153*H153,2)</f>
        <v>0</v>
      </c>
      <c r="BL153" s="17" t="s">
        <v>150</v>
      </c>
      <c r="BM153" s="231" t="s">
        <v>663</v>
      </c>
    </row>
    <row r="154" spans="1:47" s="2" customFormat="1" ht="12">
      <c r="A154" s="38"/>
      <c r="B154" s="39"/>
      <c r="C154" s="40"/>
      <c r="D154" s="233" t="s">
        <v>137</v>
      </c>
      <c r="E154" s="40"/>
      <c r="F154" s="234" t="s">
        <v>620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137</v>
      </c>
      <c r="AU154" s="17" t="s">
        <v>83</v>
      </c>
    </row>
    <row r="155" spans="1:65" s="2" customFormat="1" ht="21.75" customHeight="1">
      <c r="A155" s="38"/>
      <c r="B155" s="39"/>
      <c r="C155" s="219" t="s">
        <v>253</v>
      </c>
      <c r="D155" s="219" t="s">
        <v>132</v>
      </c>
      <c r="E155" s="220" t="s">
        <v>616</v>
      </c>
      <c r="F155" s="221" t="s">
        <v>623</v>
      </c>
      <c r="G155" s="222" t="s">
        <v>495</v>
      </c>
      <c r="H155" s="223">
        <v>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38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150</v>
      </c>
      <c r="AT155" s="231" t="s">
        <v>132</v>
      </c>
      <c r="AU155" s="231" t="s">
        <v>83</v>
      </c>
      <c r="AY155" s="17" t="s">
        <v>129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81</v>
      </c>
      <c r="BK155" s="232">
        <f>ROUND(I155*H155,2)</f>
        <v>0</v>
      </c>
      <c r="BL155" s="17" t="s">
        <v>150</v>
      </c>
      <c r="BM155" s="231" t="s">
        <v>664</v>
      </c>
    </row>
    <row r="156" spans="1:47" s="2" customFormat="1" ht="12">
      <c r="A156" s="38"/>
      <c r="B156" s="39"/>
      <c r="C156" s="40"/>
      <c r="D156" s="233" t="s">
        <v>137</v>
      </c>
      <c r="E156" s="40"/>
      <c r="F156" s="234" t="s">
        <v>623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137</v>
      </c>
      <c r="AU156" s="17" t="s">
        <v>83</v>
      </c>
    </row>
    <row r="157" spans="1:65" s="2" customFormat="1" ht="16.5" customHeight="1">
      <c r="A157" s="38"/>
      <c r="B157" s="39"/>
      <c r="C157" s="219" t="s">
        <v>258</v>
      </c>
      <c r="D157" s="219" t="s">
        <v>132</v>
      </c>
      <c r="E157" s="220" t="s">
        <v>619</v>
      </c>
      <c r="F157" s="221" t="s">
        <v>626</v>
      </c>
      <c r="G157" s="222" t="s">
        <v>627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38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150</v>
      </c>
      <c r="AT157" s="231" t="s">
        <v>132</v>
      </c>
      <c r="AU157" s="231" t="s">
        <v>83</v>
      </c>
      <c r="AY157" s="17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81</v>
      </c>
      <c r="BK157" s="232">
        <f>ROUND(I157*H157,2)</f>
        <v>0</v>
      </c>
      <c r="BL157" s="17" t="s">
        <v>150</v>
      </c>
      <c r="BM157" s="231" t="s">
        <v>665</v>
      </c>
    </row>
    <row r="158" spans="1:47" s="2" customFormat="1" ht="12">
      <c r="A158" s="38"/>
      <c r="B158" s="39"/>
      <c r="C158" s="40"/>
      <c r="D158" s="233" t="s">
        <v>137</v>
      </c>
      <c r="E158" s="40"/>
      <c r="F158" s="234" t="s">
        <v>626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83</v>
      </c>
    </row>
    <row r="159" spans="1:65" s="2" customFormat="1" ht="24.15" customHeight="1">
      <c r="A159" s="38"/>
      <c r="B159" s="39"/>
      <c r="C159" s="219" t="s">
        <v>263</v>
      </c>
      <c r="D159" s="219" t="s">
        <v>132</v>
      </c>
      <c r="E159" s="220" t="s">
        <v>622</v>
      </c>
      <c r="F159" s="221" t="s">
        <v>686</v>
      </c>
      <c r="G159" s="222" t="s">
        <v>206</v>
      </c>
      <c r="H159" s="223">
        <v>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38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150</v>
      </c>
      <c r="AT159" s="231" t="s">
        <v>132</v>
      </c>
      <c r="AU159" s="231" t="s">
        <v>83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81</v>
      </c>
      <c r="BK159" s="232">
        <f>ROUND(I159*H159,2)</f>
        <v>0</v>
      </c>
      <c r="BL159" s="17" t="s">
        <v>150</v>
      </c>
      <c r="BM159" s="231" t="s">
        <v>667</v>
      </c>
    </row>
    <row r="160" spans="1:47" s="2" customFormat="1" ht="12">
      <c r="A160" s="38"/>
      <c r="B160" s="39"/>
      <c r="C160" s="40"/>
      <c r="D160" s="233" t="s">
        <v>137</v>
      </c>
      <c r="E160" s="40"/>
      <c r="F160" s="234" t="s">
        <v>686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83</v>
      </c>
    </row>
    <row r="161" spans="1:65" s="2" customFormat="1" ht="21.75" customHeight="1">
      <c r="A161" s="38"/>
      <c r="B161" s="39"/>
      <c r="C161" s="219" t="s">
        <v>265</v>
      </c>
      <c r="D161" s="219" t="s">
        <v>132</v>
      </c>
      <c r="E161" s="220" t="s">
        <v>625</v>
      </c>
      <c r="F161" s="221" t="s">
        <v>636</v>
      </c>
      <c r="G161" s="222" t="s">
        <v>206</v>
      </c>
      <c r="H161" s="223">
        <v>5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38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150</v>
      </c>
      <c r="AT161" s="231" t="s">
        <v>132</v>
      </c>
      <c r="AU161" s="231" t="s">
        <v>83</v>
      </c>
      <c r="AY161" s="17" t="s">
        <v>129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81</v>
      </c>
      <c r="BK161" s="232">
        <f>ROUND(I161*H161,2)</f>
        <v>0</v>
      </c>
      <c r="BL161" s="17" t="s">
        <v>150</v>
      </c>
      <c r="BM161" s="231" t="s">
        <v>668</v>
      </c>
    </row>
    <row r="162" spans="1:47" s="2" customFormat="1" ht="12">
      <c r="A162" s="38"/>
      <c r="B162" s="39"/>
      <c r="C162" s="40"/>
      <c r="D162" s="233" t="s">
        <v>137</v>
      </c>
      <c r="E162" s="40"/>
      <c r="F162" s="234" t="s">
        <v>636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83</v>
      </c>
    </row>
    <row r="163" spans="1:65" s="2" customFormat="1" ht="16.5" customHeight="1">
      <c r="A163" s="38"/>
      <c r="B163" s="39"/>
      <c r="C163" s="219" t="s">
        <v>7</v>
      </c>
      <c r="D163" s="219" t="s">
        <v>132</v>
      </c>
      <c r="E163" s="220" t="s">
        <v>629</v>
      </c>
      <c r="F163" s="221" t="s">
        <v>639</v>
      </c>
      <c r="G163" s="222" t="s">
        <v>206</v>
      </c>
      <c r="H163" s="223">
        <v>5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38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150</v>
      </c>
      <c r="AT163" s="231" t="s">
        <v>132</v>
      </c>
      <c r="AU163" s="231" t="s">
        <v>83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81</v>
      </c>
      <c r="BK163" s="232">
        <f>ROUND(I163*H163,2)</f>
        <v>0</v>
      </c>
      <c r="BL163" s="17" t="s">
        <v>150</v>
      </c>
      <c r="BM163" s="231" t="s">
        <v>669</v>
      </c>
    </row>
    <row r="164" spans="1:47" s="2" customFormat="1" ht="12">
      <c r="A164" s="38"/>
      <c r="B164" s="39"/>
      <c r="C164" s="40"/>
      <c r="D164" s="233" t="s">
        <v>137</v>
      </c>
      <c r="E164" s="40"/>
      <c r="F164" s="234" t="s">
        <v>639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83</v>
      </c>
    </row>
    <row r="165" spans="1:65" s="2" customFormat="1" ht="24.15" customHeight="1">
      <c r="A165" s="38"/>
      <c r="B165" s="39"/>
      <c r="C165" s="219" t="s">
        <v>275</v>
      </c>
      <c r="D165" s="219" t="s">
        <v>132</v>
      </c>
      <c r="E165" s="220" t="s">
        <v>632</v>
      </c>
      <c r="F165" s="221" t="s">
        <v>642</v>
      </c>
      <c r="G165" s="222" t="s">
        <v>627</v>
      </c>
      <c r="H165" s="223">
        <v>1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38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150</v>
      </c>
      <c r="AT165" s="231" t="s">
        <v>132</v>
      </c>
      <c r="AU165" s="231" t="s">
        <v>83</v>
      </c>
      <c r="AY165" s="17" t="s">
        <v>129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81</v>
      </c>
      <c r="BK165" s="232">
        <f>ROUND(I165*H165,2)</f>
        <v>0</v>
      </c>
      <c r="BL165" s="17" t="s">
        <v>150</v>
      </c>
      <c r="BM165" s="231" t="s">
        <v>670</v>
      </c>
    </row>
    <row r="166" spans="1:47" s="2" customFormat="1" ht="12">
      <c r="A166" s="38"/>
      <c r="B166" s="39"/>
      <c r="C166" s="40"/>
      <c r="D166" s="233" t="s">
        <v>137</v>
      </c>
      <c r="E166" s="40"/>
      <c r="F166" s="234" t="s">
        <v>642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137</v>
      </c>
      <c r="AU166" s="17" t="s">
        <v>83</v>
      </c>
    </row>
    <row r="167" spans="1:65" s="2" customFormat="1" ht="16.5" customHeight="1">
      <c r="A167" s="38"/>
      <c r="B167" s="39"/>
      <c r="C167" s="219" t="s">
        <v>280</v>
      </c>
      <c r="D167" s="219" t="s">
        <v>132</v>
      </c>
      <c r="E167" s="220" t="s">
        <v>635</v>
      </c>
      <c r="F167" s="221" t="s">
        <v>645</v>
      </c>
      <c r="G167" s="222" t="s">
        <v>627</v>
      </c>
      <c r="H167" s="223">
        <v>1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38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150</v>
      </c>
      <c r="AT167" s="231" t="s">
        <v>132</v>
      </c>
      <c r="AU167" s="231" t="s">
        <v>83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81</v>
      </c>
      <c r="BK167" s="232">
        <f>ROUND(I167*H167,2)</f>
        <v>0</v>
      </c>
      <c r="BL167" s="17" t="s">
        <v>150</v>
      </c>
      <c r="BM167" s="231" t="s">
        <v>671</v>
      </c>
    </row>
    <row r="168" spans="1:47" s="2" customFormat="1" ht="12">
      <c r="A168" s="38"/>
      <c r="B168" s="39"/>
      <c r="C168" s="40"/>
      <c r="D168" s="233" t="s">
        <v>137</v>
      </c>
      <c r="E168" s="40"/>
      <c r="F168" s="234" t="s">
        <v>645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137</v>
      </c>
      <c r="AU168" s="17" t="s">
        <v>83</v>
      </c>
    </row>
    <row r="169" spans="1:65" s="2" customFormat="1" ht="16.5" customHeight="1">
      <c r="A169" s="38"/>
      <c r="B169" s="39"/>
      <c r="C169" s="219" t="s">
        <v>287</v>
      </c>
      <c r="D169" s="219" t="s">
        <v>132</v>
      </c>
      <c r="E169" s="220" t="s">
        <v>638</v>
      </c>
      <c r="F169" s="221" t="s">
        <v>648</v>
      </c>
      <c r="G169" s="222" t="s">
        <v>627</v>
      </c>
      <c r="H169" s="223">
        <v>0.5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38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150</v>
      </c>
      <c r="AT169" s="231" t="s">
        <v>132</v>
      </c>
      <c r="AU169" s="231" t="s">
        <v>83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81</v>
      </c>
      <c r="BK169" s="232">
        <f>ROUND(I169*H169,2)</f>
        <v>0</v>
      </c>
      <c r="BL169" s="17" t="s">
        <v>150</v>
      </c>
      <c r="BM169" s="231" t="s">
        <v>672</v>
      </c>
    </row>
    <row r="170" spans="1:47" s="2" customFormat="1" ht="12">
      <c r="A170" s="38"/>
      <c r="B170" s="39"/>
      <c r="C170" s="40"/>
      <c r="D170" s="233" t="s">
        <v>137</v>
      </c>
      <c r="E170" s="40"/>
      <c r="F170" s="234" t="s">
        <v>648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83</v>
      </c>
    </row>
    <row r="171" spans="1:65" s="2" customFormat="1" ht="16.5" customHeight="1">
      <c r="A171" s="38"/>
      <c r="B171" s="39"/>
      <c r="C171" s="219" t="s">
        <v>294</v>
      </c>
      <c r="D171" s="219" t="s">
        <v>132</v>
      </c>
      <c r="E171" s="220" t="s">
        <v>641</v>
      </c>
      <c r="F171" s="221" t="s">
        <v>651</v>
      </c>
      <c r="G171" s="222" t="s">
        <v>627</v>
      </c>
      <c r="H171" s="223">
        <v>2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38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150</v>
      </c>
      <c r="AT171" s="231" t="s">
        <v>132</v>
      </c>
      <c r="AU171" s="231" t="s">
        <v>83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81</v>
      </c>
      <c r="BK171" s="232">
        <f>ROUND(I171*H171,2)</f>
        <v>0</v>
      </c>
      <c r="BL171" s="17" t="s">
        <v>150</v>
      </c>
      <c r="BM171" s="231" t="s">
        <v>673</v>
      </c>
    </row>
    <row r="172" spans="1:47" s="2" customFormat="1" ht="12">
      <c r="A172" s="38"/>
      <c r="B172" s="39"/>
      <c r="C172" s="40"/>
      <c r="D172" s="233" t="s">
        <v>137</v>
      </c>
      <c r="E172" s="40"/>
      <c r="F172" s="234" t="s">
        <v>651</v>
      </c>
      <c r="G172" s="40"/>
      <c r="H172" s="40"/>
      <c r="I172" s="235"/>
      <c r="J172" s="40"/>
      <c r="K172" s="40"/>
      <c r="L172" s="44"/>
      <c r="M172" s="238"/>
      <c r="N172" s="239"/>
      <c r="O172" s="240"/>
      <c r="P172" s="240"/>
      <c r="Q172" s="240"/>
      <c r="R172" s="240"/>
      <c r="S172" s="240"/>
      <c r="T172" s="241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83</v>
      </c>
    </row>
    <row r="173" spans="1:31" s="2" customFormat="1" ht="6.95" customHeight="1">
      <c r="A173" s="38"/>
      <c r="B173" s="66"/>
      <c r="C173" s="67"/>
      <c r="D173" s="67"/>
      <c r="E173" s="67"/>
      <c r="F173" s="67"/>
      <c r="G173" s="67"/>
      <c r="H173" s="67"/>
      <c r="I173" s="67"/>
      <c r="J173" s="67"/>
      <c r="K173" s="67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NB-S540-KROS\User</dc:creator>
  <cp:keywords/>
  <dc:description/>
  <cp:lastModifiedBy>NB-S540-KROS\User</cp:lastModifiedBy>
  <dcterms:created xsi:type="dcterms:W3CDTF">2023-01-25T11:15:43Z</dcterms:created>
  <dcterms:modified xsi:type="dcterms:W3CDTF">2023-01-25T11:15:51Z</dcterms:modified>
  <cp:category/>
  <cp:version/>
  <cp:contentType/>
  <cp:contentStatus/>
</cp:coreProperties>
</file>