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Stavební část" sheetId="3" r:id="rId3"/>
    <sheet name="02 - ZTI, VYT a VZT" sheetId="4" r:id="rId4"/>
    <sheet name="03 - Elektroinstalace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'00 - VRN'!$C$82:$K$95</definedName>
    <definedName name="_xlnm.Print_Area" localSheetId="1">'00 - VRN'!$C$4:$J$39,'00 - VRN'!$C$45:$J$64,'00 - VRN'!$C$70:$K$95</definedName>
    <definedName name="_xlnm.Print_Titles" localSheetId="1">'00 - VRN'!$82:$82</definedName>
    <definedName name="_xlnm._FilterDatabase" localSheetId="2" hidden="1">'01 - Stavební část'!$C$95:$K$1540</definedName>
    <definedName name="_xlnm.Print_Area" localSheetId="2">'01 - Stavební část'!$C$4:$J$39,'01 - Stavební část'!$C$45:$J$77,'01 - Stavební část'!$C$83:$K$1540</definedName>
    <definedName name="_xlnm.Print_Titles" localSheetId="2">'01 - Stavební část'!$95:$95</definedName>
    <definedName name="_xlnm._FilterDatabase" localSheetId="3" hidden="1">'02 - ZTI, VYT a VZT'!$C$92:$K$297</definedName>
    <definedName name="_xlnm.Print_Area" localSheetId="3">'02 - ZTI, VYT a VZT'!$C$4:$J$39,'02 - ZTI, VYT a VZT'!$C$45:$J$74,'02 - ZTI, VYT a VZT'!$C$80:$K$297</definedName>
    <definedName name="_xlnm.Print_Titles" localSheetId="3">'02 - ZTI, VYT a VZT'!$92:$92</definedName>
    <definedName name="_xlnm._FilterDatabase" localSheetId="4" hidden="1">'03 - Elektroinstalace'!$C$80:$K$157</definedName>
    <definedName name="_xlnm.Print_Area" localSheetId="4">'03 - Elektroinstalace'!$C$4:$J$39,'03 - Elektroinstalace'!$C$45:$J$62,'03 - Elektroinstalace'!$C$68:$K$157</definedName>
    <definedName name="_xlnm.Print_Titles" localSheetId="4">'03 - Elektroinstalace'!$80:$80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BI85"/>
  <c r="BH85"/>
  <c r="BG85"/>
  <c r="BE85"/>
  <c r="T85"/>
  <c r="R85"/>
  <c r="P85"/>
  <c r="BI84"/>
  <c r="BH84"/>
  <c r="BG84"/>
  <c r="BE84"/>
  <c r="T84"/>
  <c r="R84"/>
  <c r="P84"/>
  <c r="J78"/>
  <c r="F77"/>
  <c r="F75"/>
  <c r="E73"/>
  <c r="J55"/>
  <c r="F54"/>
  <c r="F52"/>
  <c r="E50"/>
  <c r="J21"/>
  <c r="E21"/>
  <c r="J77"/>
  <c r="J20"/>
  <c r="J18"/>
  <c r="E18"/>
  <c r="F55"/>
  <c r="J17"/>
  <c r="J12"/>
  <c r="J75"/>
  <c r="E7"/>
  <c r="E71"/>
  <c i="4" r="J37"/>
  <c r="J36"/>
  <c i="1" r="AY57"/>
  <c i="4" r="J35"/>
  <c i="1" r="AX57"/>
  <c i="4" r="BI296"/>
  <c r="BH296"/>
  <c r="BG296"/>
  <c r="BE296"/>
  <c r="T296"/>
  <c r="R296"/>
  <c r="P296"/>
  <c r="BI295"/>
  <c r="BH295"/>
  <c r="BG295"/>
  <c r="BE295"/>
  <c r="T295"/>
  <c r="R295"/>
  <c r="P295"/>
  <c r="BI292"/>
  <c r="BH292"/>
  <c r="BG292"/>
  <c r="BE292"/>
  <c r="T292"/>
  <c r="R292"/>
  <c r="P292"/>
  <c r="BI291"/>
  <c r="BH291"/>
  <c r="BG291"/>
  <c r="BE291"/>
  <c r="T291"/>
  <c r="R291"/>
  <c r="P291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1"/>
  <c r="BH231"/>
  <c r="BG231"/>
  <c r="BE231"/>
  <c r="T231"/>
  <c r="R231"/>
  <c r="P231"/>
  <c r="BI230"/>
  <c r="BH230"/>
  <c r="BG230"/>
  <c r="BE230"/>
  <c r="T230"/>
  <c r="R230"/>
  <c r="P230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3"/>
  <c r="BH203"/>
  <c r="BG203"/>
  <c r="BE203"/>
  <c r="T203"/>
  <c r="T202"/>
  <c r="R203"/>
  <c r="R202"/>
  <c r="P203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6"/>
  <c r="BH186"/>
  <c r="BG186"/>
  <c r="BE186"/>
  <c r="T186"/>
  <c r="R186"/>
  <c r="P186"/>
  <c r="BI184"/>
  <c r="BH184"/>
  <c r="BG184"/>
  <c r="BE184"/>
  <c r="T184"/>
  <c r="R184"/>
  <c r="P184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1"/>
  <c r="BH161"/>
  <c r="BG161"/>
  <c r="BE161"/>
  <c r="T161"/>
  <c r="R161"/>
  <c r="P161"/>
  <c r="BI156"/>
  <c r="BH156"/>
  <c r="BG156"/>
  <c r="BE156"/>
  <c r="T156"/>
  <c r="R156"/>
  <c r="P156"/>
  <c r="BI149"/>
  <c r="BH149"/>
  <c r="BG149"/>
  <c r="BE149"/>
  <c r="T149"/>
  <c r="T148"/>
  <c r="R149"/>
  <c r="R148"/>
  <c r="P149"/>
  <c r="P148"/>
  <c r="BI144"/>
  <c r="BH144"/>
  <c r="BG144"/>
  <c r="BE144"/>
  <c r="T144"/>
  <c r="R144"/>
  <c r="P144"/>
  <c r="BI140"/>
  <c r="BH140"/>
  <c r="BG140"/>
  <c r="BE140"/>
  <c r="T140"/>
  <c r="R140"/>
  <c r="P140"/>
  <c r="BI138"/>
  <c r="BH138"/>
  <c r="BG138"/>
  <c r="BE138"/>
  <c r="T138"/>
  <c r="R138"/>
  <c r="P138"/>
  <c r="BI134"/>
  <c r="BH134"/>
  <c r="BG134"/>
  <c r="BE134"/>
  <c r="T134"/>
  <c r="R134"/>
  <c r="P134"/>
  <c r="BI132"/>
  <c r="BH132"/>
  <c r="BG132"/>
  <c r="BE132"/>
  <c r="T132"/>
  <c r="R132"/>
  <c r="P132"/>
  <c r="BI128"/>
  <c r="BH128"/>
  <c r="BG128"/>
  <c r="BE128"/>
  <c r="T128"/>
  <c r="R128"/>
  <c r="P128"/>
  <c r="BI125"/>
  <c r="BH125"/>
  <c r="BG125"/>
  <c r="BE125"/>
  <c r="T125"/>
  <c r="R125"/>
  <c r="P125"/>
  <c r="BI123"/>
  <c r="BH123"/>
  <c r="BG123"/>
  <c r="BE123"/>
  <c r="T123"/>
  <c r="R123"/>
  <c r="P123"/>
  <c r="BI120"/>
  <c r="BH120"/>
  <c r="BG120"/>
  <c r="BE120"/>
  <c r="T120"/>
  <c r="R120"/>
  <c r="P120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6"/>
  <c r="BH96"/>
  <c r="BG96"/>
  <c r="BE96"/>
  <c r="T96"/>
  <c r="R96"/>
  <c r="P96"/>
  <c r="J90"/>
  <c r="F89"/>
  <c r="F87"/>
  <c r="E85"/>
  <c r="J55"/>
  <c r="F54"/>
  <c r="F52"/>
  <c r="E50"/>
  <c r="J21"/>
  <c r="E21"/>
  <c r="J89"/>
  <c r="J20"/>
  <c r="J18"/>
  <c r="E18"/>
  <c r="F90"/>
  <c r="J17"/>
  <c r="J12"/>
  <c r="J52"/>
  <c r="E7"/>
  <c r="E48"/>
  <c i="3" r="J37"/>
  <c r="J36"/>
  <c i="1" r="AY56"/>
  <c i="3" r="J35"/>
  <c i="1" r="AX56"/>
  <c i="3" r="BI1539"/>
  <c r="BH1539"/>
  <c r="BG1539"/>
  <c r="BE1539"/>
  <c r="T1539"/>
  <c r="R1539"/>
  <c r="P1539"/>
  <c r="BI1441"/>
  <c r="BH1441"/>
  <c r="BG1441"/>
  <c r="BE1441"/>
  <c r="T1441"/>
  <c r="R1441"/>
  <c r="P1441"/>
  <c r="BI1357"/>
  <c r="BH1357"/>
  <c r="BG1357"/>
  <c r="BE1357"/>
  <c r="T1357"/>
  <c r="R1357"/>
  <c r="P1357"/>
  <c r="BI1354"/>
  <c r="BH1354"/>
  <c r="BG1354"/>
  <c r="BE1354"/>
  <c r="T1354"/>
  <c r="R1354"/>
  <c r="P1354"/>
  <c r="BI1340"/>
  <c r="BH1340"/>
  <c r="BG1340"/>
  <c r="BE1340"/>
  <c r="T1340"/>
  <c r="R1340"/>
  <c r="P1340"/>
  <c r="BI1333"/>
  <c r="BH1333"/>
  <c r="BG1333"/>
  <c r="BE1333"/>
  <c r="T1333"/>
  <c r="R1333"/>
  <c r="P1333"/>
  <c r="BI1330"/>
  <c r="BH1330"/>
  <c r="BG1330"/>
  <c r="BE1330"/>
  <c r="T1330"/>
  <c r="R1330"/>
  <c r="P1330"/>
  <c r="BI1322"/>
  <c r="BH1322"/>
  <c r="BG1322"/>
  <c r="BE1322"/>
  <c r="T1322"/>
  <c r="R1322"/>
  <c r="P1322"/>
  <c r="BI1315"/>
  <c r="BH1315"/>
  <c r="BG1315"/>
  <c r="BE1315"/>
  <c r="T1315"/>
  <c r="R1315"/>
  <c r="P1315"/>
  <c r="BI1308"/>
  <c r="BH1308"/>
  <c r="BG1308"/>
  <c r="BE1308"/>
  <c r="T1308"/>
  <c r="R1308"/>
  <c r="P1308"/>
  <c r="BI1306"/>
  <c r="BH1306"/>
  <c r="BG1306"/>
  <c r="BE1306"/>
  <c r="T1306"/>
  <c r="R1306"/>
  <c r="P1306"/>
  <c r="BI1304"/>
  <c r="BH1304"/>
  <c r="BG1304"/>
  <c r="BE1304"/>
  <c r="T1304"/>
  <c r="R1304"/>
  <c r="P1304"/>
  <c r="BI1298"/>
  <c r="BH1298"/>
  <c r="BG1298"/>
  <c r="BE1298"/>
  <c r="T1298"/>
  <c r="R1298"/>
  <c r="P1298"/>
  <c r="BI1289"/>
  <c r="BH1289"/>
  <c r="BG1289"/>
  <c r="BE1289"/>
  <c r="T1289"/>
  <c r="R1289"/>
  <c r="P1289"/>
  <c r="BI1274"/>
  <c r="BH1274"/>
  <c r="BG1274"/>
  <c r="BE1274"/>
  <c r="T1274"/>
  <c r="R1274"/>
  <c r="P1274"/>
  <c r="BI1271"/>
  <c r="BH1271"/>
  <c r="BG1271"/>
  <c r="BE1271"/>
  <c r="T1271"/>
  <c r="R1271"/>
  <c r="P1271"/>
  <c r="BI1269"/>
  <c r="BH1269"/>
  <c r="BG1269"/>
  <c r="BE1269"/>
  <c r="T1269"/>
  <c r="R1269"/>
  <c r="P1269"/>
  <c r="BI1262"/>
  <c r="BH1262"/>
  <c r="BG1262"/>
  <c r="BE1262"/>
  <c r="T1262"/>
  <c r="R1262"/>
  <c r="P1262"/>
  <c r="BI1260"/>
  <c r="BH1260"/>
  <c r="BG1260"/>
  <c r="BE1260"/>
  <c r="T1260"/>
  <c r="R1260"/>
  <c r="P1260"/>
  <c r="BI1251"/>
  <c r="BH1251"/>
  <c r="BG1251"/>
  <c r="BE1251"/>
  <c r="T1251"/>
  <c r="R1251"/>
  <c r="P1251"/>
  <c r="BI1249"/>
  <c r="BH1249"/>
  <c r="BG1249"/>
  <c r="BE1249"/>
  <c r="T1249"/>
  <c r="R1249"/>
  <c r="P1249"/>
  <c r="BI1224"/>
  <c r="BH1224"/>
  <c r="BG1224"/>
  <c r="BE1224"/>
  <c r="T1224"/>
  <c r="R1224"/>
  <c r="P1224"/>
  <c r="BI1222"/>
  <c r="BH1222"/>
  <c r="BG1222"/>
  <c r="BE1222"/>
  <c r="T1222"/>
  <c r="R1222"/>
  <c r="P1222"/>
  <c r="BI1199"/>
  <c r="BH1199"/>
  <c r="BG1199"/>
  <c r="BE1199"/>
  <c r="T1199"/>
  <c r="R1199"/>
  <c r="P1199"/>
  <c r="BI1144"/>
  <c r="BH1144"/>
  <c r="BG1144"/>
  <c r="BE1144"/>
  <c r="T1144"/>
  <c r="R1144"/>
  <c r="P1144"/>
  <c r="BI1123"/>
  <c r="BH1123"/>
  <c r="BG1123"/>
  <c r="BE1123"/>
  <c r="T1123"/>
  <c r="T1122"/>
  <c r="R1123"/>
  <c r="R1122"/>
  <c r="P1123"/>
  <c r="P1122"/>
  <c r="BI1120"/>
  <c r="BH1120"/>
  <c r="BG1120"/>
  <c r="BE1120"/>
  <c r="T1120"/>
  <c r="R1120"/>
  <c r="P1120"/>
  <c r="BI1112"/>
  <c r="BH1112"/>
  <c r="BG1112"/>
  <c r="BE1112"/>
  <c r="T1112"/>
  <c r="R1112"/>
  <c r="P1112"/>
  <c r="BI1109"/>
  <c r="BH1109"/>
  <c r="BG1109"/>
  <c r="BE1109"/>
  <c r="T1109"/>
  <c r="R1109"/>
  <c r="P1109"/>
  <c r="BI1098"/>
  <c r="BH1098"/>
  <c r="BG1098"/>
  <c r="BE1098"/>
  <c r="T1098"/>
  <c r="R1098"/>
  <c r="P1098"/>
  <c r="BI1096"/>
  <c r="BH1096"/>
  <c r="BG1096"/>
  <c r="BE1096"/>
  <c r="T1096"/>
  <c r="R1096"/>
  <c r="P1096"/>
  <c r="BI1094"/>
  <c r="BH1094"/>
  <c r="BG1094"/>
  <c r="BE1094"/>
  <c r="T1094"/>
  <c r="R1094"/>
  <c r="P1094"/>
  <c r="BI1089"/>
  <c r="BH1089"/>
  <c r="BG1089"/>
  <c r="BE1089"/>
  <c r="T1089"/>
  <c r="R1089"/>
  <c r="P1089"/>
  <c r="BI1084"/>
  <c r="BH1084"/>
  <c r="BG1084"/>
  <c r="BE1084"/>
  <c r="T1084"/>
  <c r="R1084"/>
  <c r="P1084"/>
  <c r="BI1079"/>
  <c r="BH1079"/>
  <c r="BG1079"/>
  <c r="BE1079"/>
  <c r="T1079"/>
  <c r="R1079"/>
  <c r="P1079"/>
  <c r="BI1074"/>
  <c r="BH1074"/>
  <c r="BG1074"/>
  <c r="BE1074"/>
  <c r="T1074"/>
  <c r="R1074"/>
  <c r="P1074"/>
  <c r="BI1041"/>
  <c r="BH1041"/>
  <c r="BG1041"/>
  <c r="BE1041"/>
  <c r="T1041"/>
  <c r="R1041"/>
  <c r="P1041"/>
  <c r="BI1038"/>
  <c r="BH1038"/>
  <c r="BG1038"/>
  <c r="BE1038"/>
  <c r="T1038"/>
  <c r="R1038"/>
  <c r="P1038"/>
  <c r="BI1037"/>
  <c r="BH1037"/>
  <c r="BG1037"/>
  <c r="BE1037"/>
  <c r="T1037"/>
  <c r="R1037"/>
  <c r="P1037"/>
  <c r="BI1036"/>
  <c r="BH1036"/>
  <c r="BG1036"/>
  <c r="BE1036"/>
  <c r="T1036"/>
  <c r="R1036"/>
  <c r="P1036"/>
  <c r="BI1032"/>
  <c r="BH1032"/>
  <c r="BG1032"/>
  <c r="BE1032"/>
  <c r="T1032"/>
  <c r="R1032"/>
  <c r="P1032"/>
  <c r="BI1031"/>
  <c r="BH1031"/>
  <c r="BG1031"/>
  <c r="BE1031"/>
  <c r="T1031"/>
  <c r="R1031"/>
  <c r="P1031"/>
  <c r="BI1024"/>
  <c r="BH1024"/>
  <c r="BG1024"/>
  <c r="BE1024"/>
  <c r="T1024"/>
  <c r="R1024"/>
  <c r="P1024"/>
  <c r="BI1023"/>
  <c r="BH1023"/>
  <c r="BG1023"/>
  <c r="BE1023"/>
  <c r="T1023"/>
  <c r="R1023"/>
  <c r="P1023"/>
  <c r="BI1022"/>
  <c r="BH1022"/>
  <c r="BG1022"/>
  <c r="BE1022"/>
  <c r="T1022"/>
  <c r="R1022"/>
  <c r="P1022"/>
  <c r="BI1015"/>
  <c r="BH1015"/>
  <c r="BG1015"/>
  <c r="BE1015"/>
  <c r="T1015"/>
  <c r="R1015"/>
  <c r="P1015"/>
  <c r="BI1010"/>
  <c r="BH1010"/>
  <c r="BG1010"/>
  <c r="BE1010"/>
  <c r="T1010"/>
  <c r="R1010"/>
  <c r="P1010"/>
  <c r="BI1006"/>
  <c r="BH1006"/>
  <c r="BG1006"/>
  <c r="BE1006"/>
  <c r="T1006"/>
  <c r="R1006"/>
  <c r="P1006"/>
  <c r="BI999"/>
  <c r="BH999"/>
  <c r="BG999"/>
  <c r="BE999"/>
  <c r="T999"/>
  <c r="R999"/>
  <c r="P999"/>
  <c r="BI996"/>
  <c r="BH996"/>
  <c r="BG996"/>
  <c r="BE996"/>
  <c r="T996"/>
  <c r="R996"/>
  <c r="P996"/>
  <c r="BI989"/>
  <c r="BH989"/>
  <c r="BG989"/>
  <c r="BE989"/>
  <c r="T989"/>
  <c r="R989"/>
  <c r="P989"/>
  <c r="BI975"/>
  <c r="BH975"/>
  <c r="BG975"/>
  <c r="BE975"/>
  <c r="T975"/>
  <c r="R975"/>
  <c r="P975"/>
  <c r="BI969"/>
  <c r="BH969"/>
  <c r="BG969"/>
  <c r="BE969"/>
  <c r="T969"/>
  <c r="T968"/>
  <c r="R969"/>
  <c r="R968"/>
  <c r="P969"/>
  <c r="P968"/>
  <c r="BI966"/>
  <c r="BH966"/>
  <c r="BG966"/>
  <c r="BE966"/>
  <c r="T966"/>
  <c r="R966"/>
  <c r="P966"/>
  <c r="BI964"/>
  <c r="BH964"/>
  <c r="BG964"/>
  <c r="BE964"/>
  <c r="T964"/>
  <c r="R964"/>
  <c r="P964"/>
  <c r="BI962"/>
  <c r="BH962"/>
  <c r="BG962"/>
  <c r="BE962"/>
  <c r="T962"/>
  <c r="R962"/>
  <c r="P962"/>
  <c r="BI960"/>
  <c r="BH960"/>
  <c r="BG960"/>
  <c r="BE960"/>
  <c r="T960"/>
  <c r="R960"/>
  <c r="P960"/>
  <c r="BI929"/>
  <c r="BH929"/>
  <c r="BG929"/>
  <c r="BE929"/>
  <c r="T929"/>
  <c r="R929"/>
  <c r="P929"/>
  <c r="BI925"/>
  <c r="BH925"/>
  <c r="BG925"/>
  <c r="BE925"/>
  <c r="T925"/>
  <c r="T924"/>
  <c r="R925"/>
  <c r="R924"/>
  <c r="P925"/>
  <c r="P924"/>
  <c r="BI922"/>
  <c r="BH922"/>
  <c r="BG922"/>
  <c r="BE922"/>
  <c r="T922"/>
  <c r="R922"/>
  <c r="P922"/>
  <c r="BI920"/>
  <c r="BH920"/>
  <c r="BG920"/>
  <c r="BE920"/>
  <c r="T920"/>
  <c r="R920"/>
  <c r="P920"/>
  <c r="BI918"/>
  <c r="BH918"/>
  <c r="BG918"/>
  <c r="BE918"/>
  <c r="T918"/>
  <c r="R918"/>
  <c r="P918"/>
  <c r="BI916"/>
  <c r="BH916"/>
  <c r="BG916"/>
  <c r="BE916"/>
  <c r="T916"/>
  <c r="R916"/>
  <c r="P916"/>
  <c r="BI913"/>
  <c r="BH913"/>
  <c r="BG913"/>
  <c r="BE913"/>
  <c r="T913"/>
  <c r="R913"/>
  <c r="P913"/>
  <c r="BI911"/>
  <c r="BH911"/>
  <c r="BG911"/>
  <c r="BE911"/>
  <c r="T911"/>
  <c r="R911"/>
  <c r="P911"/>
  <c r="BI909"/>
  <c r="BH909"/>
  <c r="BG909"/>
  <c r="BE909"/>
  <c r="T909"/>
  <c r="R909"/>
  <c r="P909"/>
  <c r="BI907"/>
  <c r="BH907"/>
  <c r="BG907"/>
  <c r="BE907"/>
  <c r="T907"/>
  <c r="R907"/>
  <c r="P907"/>
  <c r="BI904"/>
  <c r="BH904"/>
  <c r="BG904"/>
  <c r="BE904"/>
  <c r="T904"/>
  <c r="R904"/>
  <c r="P904"/>
  <c r="BI849"/>
  <c r="BH849"/>
  <c r="BG849"/>
  <c r="BE849"/>
  <c r="T849"/>
  <c r="R849"/>
  <c r="P849"/>
  <c r="BI834"/>
  <c r="BH834"/>
  <c r="BG834"/>
  <c r="BE834"/>
  <c r="T834"/>
  <c r="R834"/>
  <c r="P834"/>
  <c r="BI826"/>
  <c r="BH826"/>
  <c r="BG826"/>
  <c r="BE826"/>
  <c r="T826"/>
  <c r="R826"/>
  <c r="P826"/>
  <c r="BI760"/>
  <c r="BH760"/>
  <c r="BG760"/>
  <c r="BE760"/>
  <c r="T760"/>
  <c r="R760"/>
  <c r="P760"/>
  <c r="BI741"/>
  <c r="BH741"/>
  <c r="BG741"/>
  <c r="BE741"/>
  <c r="T741"/>
  <c r="R741"/>
  <c r="P741"/>
  <c r="BI736"/>
  <c r="BH736"/>
  <c r="BG736"/>
  <c r="BE736"/>
  <c r="T736"/>
  <c r="R736"/>
  <c r="P736"/>
  <c r="BI731"/>
  <c r="BH731"/>
  <c r="BG731"/>
  <c r="BE731"/>
  <c r="T731"/>
  <c r="R731"/>
  <c r="P731"/>
  <c r="BI724"/>
  <c r="BH724"/>
  <c r="BG724"/>
  <c r="BE724"/>
  <c r="T724"/>
  <c r="R724"/>
  <c r="P724"/>
  <c r="BI713"/>
  <c r="BH713"/>
  <c r="BG713"/>
  <c r="BE713"/>
  <c r="T713"/>
  <c r="R713"/>
  <c r="P713"/>
  <c r="BI678"/>
  <c r="BH678"/>
  <c r="BG678"/>
  <c r="BE678"/>
  <c r="T678"/>
  <c r="R678"/>
  <c r="P678"/>
  <c r="BI675"/>
  <c r="BH675"/>
  <c r="BG675"/>
  <c r="BE675"/>
  <c r="T675"/>
  <c r="R675"/>
  <c r="P675"/>
  <c r="BI646"/>
  <c r="BH646"/>
  <c r="BG646"/>
  <c r="BE646"/>
  <c r="T646"/>
  <c r="R646"/>
  <c r="P646"/>
  <c r="BI644"/>
  <c r="BH644"/>
  <c r="BG644"/>
  <c r="BE644"/>
  <c r="T644"/>
  <c r="R644"/>
  <c r="P644"/>
  <c r="BI611"/>
  <c r="BH611"/>
  <c r="BG611"/>
  <c r="BE611"/>
  <c r="T611"/>
  <c r="R611"/>
  <c r="P611"/>
  <c r="BI604"/>
  <c r="BH604"/>
  <c r="BG604"/>
  <c r="BE604"/>
  <c r="T604"/>
  <c r="R604"/>
  <c r="P604"/>
  <c r="BI602"/>
  <c r="BH602"/>
  <c r="BG602"/>
  <c r="BE602"/>
  <c r="T602"/>
  <c r="R602"/>
  <c r="P602"/>
  <c r="BI601"/>
  <c r="BH601"/>
  <c r="BG601"/>
  <c r="BE601"/>
  <c r="T601"/>
  <c r="R601"/>
  <c r="P601"/>
  <c r="BI600"/>
  <c r="BH600"/>
  <c r="BG600"/>
  <c r="BE600"/>
  <c r="T600"/>
  <c r="R600"/>
  <c r="P600"/>
  <c r="BI589"/>
  <c r="BH589"/>
  <c r="BG589"/>
  <c r="BE589"/>
  <c r="T589"/>
  <c r="R589"/>
  <c r="P589"/>
  <c r="BI574"/>
  <c r="BH574"/>
  <c r="BG574"/>
  <c r="BE574"/>
  <c r="T574"/>
  <c r="R574"/>
  <c r="P574"/>
  <c r="BI546"/>
  <c r="BH546"/>
  <c r="BG546"/>
  <c r="BE546"/>
  <c r="T546"/>
  <c r="R546"/>
  <c r="P546"/>
  <c r="BI518"/>
  <c r="BH518"/>
  <c r="BG518"/>
  <c r="BE518"/>
  <c r="T518"/>
  <c r="R518"/>
  <c r="P518"/>
  <c r="BI488"/>
  <c r="BH488"/>
  <c r="BG488"/>
  <c r="BE488"/>
  <c r="T488"/>
  <c r="R488"/>
  <c r="P488"/>
  <c r="BI486"/>
  <c r="BH486"/>
  <c r="BG486"/>
  <c r="BE486"/>
  <c r="T486"/>
  <c r="R486"/>
  <c r="P486"/>
  <c r="BI484"/>
  <c r="BH484"/>
  <c r="BG484"/>
  <c r="BE484"/>
  <c r="T484"/>
  <c r="R484"/>
  <c r="P484"/>
  <c r="BI454"/>
  <c r="BH454"/>
  <c r="BG454"/>
  <c r="BE454"/>
  <c r="T454"/>
  <c r="R454"/>
  <c r="P454"/>
  <c r="BI452"/>
  <c r="BH452"/>
  <c r="BG452"/>
  <c r="BE452"/>
  <c r="T452"/>
  <c r="R452"/>
  <c r="P452"/>
  <c r="BI450"/>
  <c r="BH450"/>
  <c r="BG450"/>
  <c r="BE450"/>
  <c r="T450"/>
  <c r="R450"/>
  <c r="P450"/>
  <c r="BI427"/>
  <c r="BH427"/>
  <c r="BG427"/>
  <c r="BE427"/>
  <c r="T427"/>
  <c r="R427"/>
  <c r="P427"/>
  <c r="BI356"/>
  <c r="BH356"/>
  <c r="BG356"/>
  <c r="BE356"/>
  <c r="T356"/>
  <c r="R356"/>
  <c r="P356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67"/>
  <c r="BH267"/>
  <c r="BG267"/>
  <c r="BE267"/>
  <c r="T267"/>
  <c r="R267"/>
  <c r="P267"/>
  <c r="BI201"/>
  <c r="BH201"/>
  <c r="BG201"/>
  <c r="BE201"/>
  <c r="T201"/>
  <c r="R201"/>
  <c r="P201"/>
  <c r="BI194"/>
  <c r="BH194"/>
  <c r="BG194"/>
  <c r="BE194"/>
  <c r="T194"/>
  <c r="R194"/>
  <c r="P194"/>
  <c r="BI189"/>
  <c r="BH189"/>
  <c r="BG189"/>
  <c r="BE189"/>
  <c r="T189"/>
  <c r="R189"/>
  <c r="P189"/>
  <c r="BI184"/>
  <c r="BH184"/>
  <c r="BG184"/>
  <c r="BE184"/>
  <c r="T184"/>
  <c r="R184"/>
  <c r="P184"/>
  <c r="BI165"/>
  <c r="BH165"/>
  <c r="BG165"/>
  <c r="BE165"/>
  <c r="T165"/>
  <c r="R165"/>
  <c r="P165"/>
  <c r="BI161"/>
  <c r="BH161"/>
  <c r="BG161"/>
  <c r="BE161"/>
  <c r="T161"/>
  <c r="R161"/>
  <c r="P161"/>
  <c r="BI142"/>
  <c r="BH142"/>
  <c r="BG142"/>
  <c r="BE142"/>
  <c r="T142"/>
  <c r="R142"/>
  <c r="P142"/>
  <c r="BI129"/>
  <c r="BH129"/>
  <c r="BG129"/>
  <c r="BE129"/>
  <c r="T129"/>
  <c r="R129"/>
  <c r="P129"/>
  <c r="BI123"/>
  <c r="BH123"/>
  <c r="BG123"/>
  <c r="BE123"/>
  <c r="T123"/>
  <c r="R123"/>
  <c r="P123"/>
  <c r="BI117"/>
  <c r="BH117"/>
  <c r="BG117"/>
  <c r="BE117"/>
  <c r="T117"/>
  <c r="R117"/>
  <c r="P117"/>
  <c r="BI111"/>
  <c r="BH111"/>
  <c r="BG111"/>
  <c r="BE111"/>
  <c r="T111"/>
  <c r="R111"/>
  <c r="P111"/>
  <c r="BI105"/>
  <c r="BH105"/>
  <c r="BG105"/>
  <c r="BE105"/>
  <c r="T105"/>
  <c r="R105"/>
  <c r="P105"/>
  <c r="BI99"/>
  <c r="BH99"/>
  <c r="BG99"/>
  <c r="BE99"/>
  <c r="T99"/>
  <c r="R99"/>
  <c r="P99"/>
  <c r="J93"/>
  <c r="F92"/>
  <c r="F90"/>
  <c r="E88"/>
  <c r="J55"/>
  <c r="F54"/>
  <c r="F52"/>
  <c r="E50"/>
  <c r="J21"/>
  <c r="E21"/>
  <c r="J54"/>
  <c r="J20"/>
  <c r="J18"/>
  <c r="E18"/>
  <c r="F55"/>
  <c r="J17"/>
  <c r="J12"/>
  <c r="J90"/>
  <c r="E7"/>
  <c r="E86"/>
  <c i="2" r="J37"/>
  <c r="J36"/>
  <c i="1" r="AY55"/>
  <c i="2" r="J35"/>
  <c i="1" r="AX55"/>
  <c i="2" r="BI95"/>
  <c r="BH95"/>
  <c r="BG95"/>
  <c r="BE95"/>
  <c r="T95"/>
  <c r="T94"/>
  <c r="R95"/>
  <c r="R94"/>
  <c r="P95"/>
  <c r="P94"/>
  <c r="BI92"/>
  <c r="BH92"/>
  <c r="BG92"/>
  <c r="BE92"/>
  <c r="T92"/>
  <c r="R92"/>
  <c r="P92"/>
  <c r="BI91"/>
  <c r="BH91"/>
  <c r="BG91"/>
  <c r="BE91"/>
  <c r="T91"/>
  <c r="R91"/>
  <c r="P91"/>
  <c r="BI89"/>
  <c r="BH89"/>
  <c r="BG89"/>
  <c r="BE89"/>
  <c r="T89"/>
  <c r="R89"/>
  <c r="P89"/>
  <c r="BI86"/>
  <c r="BH86"/>
  <c r="BG86"/>
  <c r="BE86"/>
  <c r="T86"/>
  <c r="T85"/>
  <c r="R86"/>
  <c r="R85"/>
  <c r="P86"/>
  <c r="P85"/>
  <c r="J80"/>
  <c r="F79"/>
  <c r="F77"/>
  <c r="E75"/>
  <c r="J55"/>
  <c r="F54"/>
  <c r="F52"/>
  <c r="E50"/>
  <c r="J21"/>
  <c r="E21"/>
  <c r="J54"/>
  <c r="J20"/>
  <c r="J18"/>
  <c r="E18"/>
  <c r="F80"/>
  <c r="J17"/>
  <c r="J12"/>
  <c r="J52"/>
  <c r="E7"/>
  <c r="E48"/>
  <c i="1" r="L50"/>
  <c r="AM50"/>
  <c r="AM49"/>
  <c r="L49"/>
  <c r="AM47"/>
  <c r="L47"/>
  <c r="L45"/>
  <c r="L44"/>
  <c i="2" r="J91"/>
  <c i="3" r="J966"/>
  <c r="BK1038"/>
  <c r="J1010"/>
  <c r="BK1010"/>
  <c r="BK189"/>
  <c r="J111"/>
  <c i="4" r="J246"/>
  <c r="J270"/>
  <c r="BK286"/>
  <c r="BK117"/>
  <c r="BK179"/>
  <c i="5" r="J140"/>
  <c r="J134"/>
  <c r="BK97"/>
  <c i="1" r="AS54"/>
  <c i="3" r="J589"/>
  <c r="BK736"/>
  <c r="J962"/>
  <c r="BK1144"/>
  <c i="4" r="BK256"/>
  <c r="BK210"/>
  <c r="BK100"/>
  <c r="J123"/>
  <c r="BK268"/>
  <c r="BK140"/>
  <c i="5" r="J92"/>
  <c r="J103"/>
  <c r="BK84"/>
  <c i="3" r="J282"/>
  <c r="BK601"/>
  <c r="BK427"/>
  <c r="BK646"/>
  <c r="BK907"/>
  <c r="J1112"/>
  <c r="J117"/>
  <c i="4" r="J286"/>
  <c r="BK177"/>
  <c r="BK215"/>
  <c r="BK276"/>
  <c r="J223"/>
  <c i="5" r="J142"/>
  <c r="J99"/>
  <c r="J101"/>
  <c i="3" r="J1260"/>
  <c r="J1322"/>
  <c r="J1262"/>
  <c r="J427"/>
  <c r="J964"/>
  <c r="J1094"/>
  <c r="J356"/>
  <c i="4" r="BK291"/>
  <c r="BK284"/>
  <c r="BK296"/>
  <c r="J200"/>
  <c r="J170"/>
  <c i="5" r="BK127"/>
  <c r="J90"/>
  <c r="BK107"/>
  <c i="3" r="BK1023"/>
  <c r="BK1084"/>
  <c r="BK484"/>
  <c r="J760"/>
  <c r="BK1298"/>
  <c r="BK849"/>
  <c r="J1199"/>
  <c r="J105"/>
  <c i="4" r="BK282"/>
  <c r="BK288"/>
  <c r="BK120"/>
  <c r="BK178"/>
  <c r="J207"/>
  <c i="5" r="BK89"/>
  <c r="BK130"/>
  <c r="J95"/>
  <c i="3" r="J1304"/>
  <c r="BK454"/>
  <c r="J518"/>
  <c r="BK602"/>
  <c i="4" r="BK280"/>
  <c i="5" r="BK111"/>
  <c r="J88"/>
  <c i="2" r="J95"/>
  <c i="3" r="J1298"/>
  <c r="BK356"/>
  <c r="J184"/>
  <c r="J920"/>
  <c r="J1038"/>
  <c r="BK589"/>
  <c r="BK913"/>
  <c i="4" r="J193"/>
  <c r="J282"/>
  <c r="BK292"/>
  <c r="J231"/>
  <c r="J264"/>
  <c i="5" r="J148"/>
  <c r="BK121"/>
  <c r="BK141"/>
  <c i="2" r="J86"/>
  <c i="3" r="J996"/>
  <c r="BK201"/>
  <c r="J1120"/>
  <c r="J142"/>
  <c r="BK111"/>
  <c r="BK452"/>
  <c i="4" r="BK134"/>
  <c r="J227"/>
  <c r="BK208"/>
  <c r="J244"/>
  <c i="5" r="BK151"/>
  <c r="J113"/>
  <c r="J115"/>
  <c i="2" r="BK95"/>
  <c i="3" r="J922"/>
  <c r="J546"/>
  <c r="BK966"/>
  <c r="J1037"/>
  <c r="J678"/>
  <c r="J1031"/>
  <c i="4" r="BK275"/>
  <c r="BK258"/>
  <c r="J250"/>
  <c r="J291"/>
  <c r="J168"/>
  <c r="BK149"/>
  <c i="5" r="BK88"/>
  <c r="BK113"/>
  <c r="BK137"/>
  <c i="3" r="BK918"/>
  <c r="J913"/>
  <c r="BK1022"/>
  <c r="J1079"/>
  <c r="BK1098"/>
  <c r="J713"/>
  <c r="BK1260"/>
  <c i="4" r="BK278"/>
  <c r="J268"/>
  <c r="J234"/>
  <c r="BK200"/>
  <c r="J138"/>
  <c r="J112"/>
  <c i="5" r="J129"/>
  <c r="J154"/>
  <c i="2" r="BK92"/>
  <c i="3" r="BK1357"/>
  <c r="J675"/>
  <c r="BK925"/>
  <c r="BK1251"/>
  <c r="BK286"/>
  <c r="BK600"/>
  <c r="J1089"/>
  <c i="4" r="BK170"/>
  <c r="J254"/>
  <c r="BK219"/>
  <c r="BK227"/>
  <c r="J239"/>
  <c i="5" r="J132"/>
  <c r="BK93"/>
  <c i="2" r="BK91"/>
  <c i="3" r="J916"/>
  <c r="J1441"/>
  <c r="J1096"/>
  <c i="4" r="J208"/>
  <c r="BK104"/>
  <c i="5" r="J151"/>
  <c r="J91"/>
  <c i="3" r="J907"/>
  <c r="J1222"/>
  <c r="BK99"/>
  <c r="J1357"/>
  <c r="BK1222"/>
  <c r="J646"/>
  <c r="BK1032"/>
  <c i="4" r="BK231"/>
  <c r="J184"/>
  <c r="BK108"/>
  <c r="BK156"/>
  <c r="J176"/>
  <c r="BK203"/>
  <c i="5" r="J128"/>
  <c r="J89"/>
  <c r="BK119"/>
  <c i="3" r="BK117"/>
  <c r="J918"/>
  <c r="BK1031"/>
  <c r="J975"/>
  <c r="BK1074"/>
  <c r="BK518"/>
  <c r="BK741"/>
  <c i="4" r="J195"/>
  <c r="J272"/>
  <c r="J280"/>
  <c r="BK132"/>
  <c r="J219"/>
  <c r="J177"/>
  <c i="5" r="J119"/>
  <c r="BK128"/>
  <c r="BK87"/>
  <c i="3" r="J1041"/>
  <c r="BK1079"/>
  <c r="J1032"/>
  <c r="BK1269"/>
  <c r="BK450"/>
  <c r="J1006"/>
  <c r="J454"/>
  <c r="BK909"/>
  <c i="4" r="J175"/>
  <c r="BK110"/>
  <c r="J275"/>
  <c r="BK254"/>
  <c r="BK114"/>
  <c r="J117"/>
  <c i="5" r="BK99"/>
  <c r="J111"/>
  <c i="2" r="J92"/>
  <c i="3" r="J1015"/>
  <c r="BK1041"/>
  <c r="J1308"/>
  <c r="BK1308"/>
  <c r="J450"/>
  <c r="J989"/>
  <c i="4" r="J203"/>
  <c r="J276"/>
  <c r="BK264"/>
  <c r="BK266"/>
  <c r="J172"/>
  <c r="BK197"/>
  <c i="5" r="J86"/>
  <c r="J126"/>
  <c r="BK134"/>
  <c i="3" r="J731"/>
  <c r="J911"/>
  <c r="J129"/>
  <c r="J1098"/>
  <c r="J189"/>
  <c r="BK911"/>
  <c r="J1271"/>
  <c r="BK142"/>
  <c i="4" r="BK295"/>
  <c r="BK236"/>
  <c r="BK272"/>
  <c r="J120"/>
  <c r="J96"/>
  <c i="5" r="J138"/>
  <c r="BK117"/>
  <c r="J136"/>
  <c i="3" r="BK904"/>
  <c r="BK1289"/>
  <c r="J286"/>
  <c i="4" r="BK260"/>
  <c r="BK235"/>
  <c r="BK193"/>
  <c i="5" r="J85"/>
  <c i="3" r="J724"/>
  <c r="J604"/>
  <c r="J849"/>
  <c r="J1249"/>
  <c r="J488"/>
  <c r="BK975"/>
  <c r="BK1262"/>
  <c i="4" r="BK273"/>
  <c r="J284"/>
  <c r="BK172"/>
  <c r="J128"/>
  <c r="J213"/>
  <c r="J104"/>
  <c i="5" r="BK155"/>
  <c r="BK85"/>
  <c r="J93"/>
  <c i="3" r="J1224"/>
  <c r="BK488"/>
  <c r="J194"/>
  <c r="J484"/>
  <c r="BK996"/>
  <c r="J1269"/>
  <c i="4" r="BK223"/>
  <c r="BK241"/>
  <c r="BK176"/>
  <c r="J288"/>
  <c r="J161"/>
  <c r="BK213"/>
  <c i="5" r="BK146"/>
  <c r="J149"/>
  <c r="BK136"/>
  <c i="2" r="BK86"/>
  <c i="3" r="J826"/>
  <c r="BK922"/>
  <c r="J1144"/>
  <c r="J201"/>
  <c r="BK929"/>
  <c r="J1306"/>
  <c i="4" r="J236"/>
  <c r="BK250"/>
  <c r="J114"/>
  <c r="J140"/>
  <c r="J156"/>
  <c i="5" r="J137"/>
  <c r="BK138"/>
  <c r="BK144"/>
  <c r="J123"/>
  <c i="3" r="J1354"/>
  <c r="BK282"/>
  <c r="J574"/>
  <c r="BK546"/>
  <c r="BK1089"/>
  <c r="BK604"/>
  <c r="BK129"/>
  <c i="4" r="BK225"/>
  <c r="BK161"/>
  <c r="BK175"/>
  <c r="BK234"/>
  <c r="J262"/>
  <c i="5" r="BK149"/>
  <c r="BK92"/>
  <c r="BK95"/>
  <c i="3" r="J925"/>
  <c r="BK1120"/>
  <c r="BK123"/>
  <c r="BK1340"/>
  <c r="J486"/>
  <c r="J960"/>
  <c r="BK1354"/>
  <c r="BK574"/>
  <c i="4" r="J242"/>
  <c r="J260"/>
  <c r="BK138"/>
  <c r="J266"/>
  <c r="J125"/>
  <c i="5" r="BK152"/>
  <c r="J155"/>
  <c r="J130"/>
  <c i="3" r="BK1037"/>
  <c r="BK969"/>
  <c r="J1074"/>
  <c r="BK267"/>
  <c r="J929"/>
  <c i="4" r="BK112"/>
  <c r="BK270"/>
  <c i="5" r="BK129"/>
  <c r="J121"/>
  <c i="3" r="BK1109"/>
  <c r="J1024"/>
  <c r="BK1199"/>
  <c r="BK1271"/>
  <c r="BK1330"/>
  <c r="J736"/>
  <c r="J1109"/>
  <c r="BK713"/>
  <c i="4" r="BK96"/>
  <c r="BK252"/>
  <c r="BK230"/>
  <c r="J110"/>
  <c r="J230"/>
  <c r="J132"/>
  <c i="5" r="BK91"/>
  <c r="BK103"/>
  <c r="J152"/>
  <c i="3" r="J1330"/>
  <c r="J741"/>
  <c r="BK678"/>
  <c r="BK1306"/>
  <c r="BK284"/>
  <c r="BK644"/>
  <c r="BK161"/>
  <c i="4" r="J292"/>
  <c r="J179"/>
  <c r="J186"/>
  <c r="BK195"/>
  <c i="5" r="BK133"/>
  <c r="BK90"/>
  <c r="BK86"/>
  <c r="J84"/>
  <c i="3" r="BK1315"/>
  <c r="J161"/>
  <c r="BK1322"/>
  <c r="BK1249"/>
  <c r="J1539"/>
  <c r="BK165"/>
  <c i="4" r="BK123"/>
  <c r="J235"/>
  <c r="BK191"/>
  <c r="BK237"/>
  <c r="J241"/>
  <c i="5" r="BK154"/>
  <c r="J127"/>
  <c r="BK126"/>
  <c r="J97"/>
  <c i="3" r="BK1094"/>
  <c r="BK486"/>
  <c r="BK105"/>
  <c r="BK1006"/>
  <c r="J1022"/>
  <c r="BK1441"/>
  <c i="4" r="BK239"/>
  <c r="BK128"/>
  <c r="J296"/>
  <c r="J134"/>
  <c r="J100"/>
  <c r="BK144"/>
  <c i="5" r="J144"/>
  <c r="BK140"/>
  <c i="3" r="BK1112"/>
  <c r="BK960"/>
  <c r="J1036"/>
  <c r="BK1304"/>
  <c r="J1023"/>
  <c r="BK675"/>
  <c r="BK760"/>
  <c i="4" r="J210"/>
  <c r="J212"/>
  <c r="J197"/>
  <c r="J256"/>
  <c r="J166"/>
  <c r="BK168"/>
  <c i="5" r="BK101"/>
  <c r="J145"/>
  <c r="BK105"/>
  <c i="3" r="J99"/>
  <c r="BK731"/>
  <c r="BK964"/>
  <c r="BK1333"/>
  <c r="J123"/>
  <c i="4" r="BK207"/>
  <c i="5" r="J124"/>
  <c r="J105"/>
  <c i="3" r="BK1539"/>
  <c r="J834"/>
  <c r="J601"/>
  <c r="BK1036"/>
  <c r="BK194"/>
  <c r="BK920"/>
  <c r="J1340"/>
  <c r="BK184"/>
  <c i="4" r="BK221"/>
  <c r="BK217"/>
  <c r="BK186"/>
  <c r="BK262"/>
  <c i="5" r="BK115"/>
  <c r="J133"/>
  <c i="3" r="J1084"/>
  <c r="BK1274"/>
  <c r="J1315"/>
  <c r="BK1123"/>
  <c r="J904"/>
  <c r="BK1015"/>
  <c i="4" r="J273"/>
  <c r="J247"/>
  <c r="J258"/>
  <c r="BK244"/>
  <c r="J108"/>
  <c i="5" r="BK132"/>
  <c r="BK148"/>
  <c r="BK109"/>
  <c i="3" r="BK916"/>
  <c r="J1251"/>
  <c r="J1123"/>
  <c r="BK1024"/>
  <c r="J1333"/>
  <c r="J969"/>
  <c r="J602"/>
  <c r="J600"/>
  <c i="4" r="J215"/>
  <c r="J217"/>
  <c r="J295"/>
  <c r="BK125"/>
  <c r="BK212"/>
  <c r="J191"/>
  <c i="5" r="J107"/>
  <c r="J156"/>
  <c i="2" r="BK89"/>
  <c i="3" r="BK834"/>
  <c r="BK611"/>
  <c r="J644"/>
  <c r="BK962"/>
  <c r="J909"/>
  <c r="J1289"/>
  <c r="J611"/>
  <c i="4" r="J144"/>
  <c r="BK246"/>
  <c r="J237"/>
  <c r="J252"/>
  <c r="J225"/>
  <c i="5" r="BK145"/>
  <c r="J141"/>
  <c r="BK124"/>
  <c r="J87"/>
  <c i="3" r="J1274"/>
  <c r="J284"/>
  <c r="BK724"/>
  <c r="BK989"/>
  <c r="J999"/>
  <c r="J452"/>
  <c r="BK999"/>
  <c i="4" r="BK247"/>
  <c r="J278"/>
  <c r="J149"/>
  <c r="J178"/>
  <c r="BK242"/>
  <c r="BK184"/>
  <c i="5" r="J146"/>
  <c r="J109"/>
  <c r="BK156"/>
  <c r="BK123"/>
  <c i="2" r="J89"/>
  <c i="3" r="BK1096"/>
  <c r="J165"/>
  <c r="BK826"/>
  <c r="BK1224"/>
  <c r="J267"/>
  <c i="4" r="BK166"/>
  <c r="J221"/>
  <c i="5" r="BK142"/>
  <c r="J117"/>
  <c i="3" l="1" r="R128"/>
  <c i="2" r="T88"/>
  <c r="T84"/>
  <c r="T83"/>
  <c i="3" r="P128"/>
  <c r="P603"/>
  <c r="R906"/>
  <c r="T928"/>
  <c r="R974"/>
  <c r="BK1040"/>
  <c r="J1040"/>
  <c r="J71"/>
  <c r="BK1143"/>
  <c r="J1143"/>
  <c r="J73"/>
  <c r="BK1273"/>
  <c r="J1273"/>
  <c r="J74"/>
  <c r="P1356"/>
  <c i="4" r="BK95"/>
  <c r="J95"/>
  <c r="J61"/>
  <c r="R155"/>
  <c r="BK174"/>
  <c r="J174"/>
  <c r="J65"/>
  <c r="P190"/>
  <c r="BK206"/>
  <c r="P233"/>
  <c r="R233"/>
  <c r="T233"/>
  <c r="BK290"/>
  <c r="J290"/>
  <c r="J72"/>
  <c r="T290"/>
  <c r="T294"/>
  <c i="5" r="BK83"/>
  <c r="J83"/>
  <c r="J61"/>
  <c i="2" r="BK88"/>
  <c r="J88"/>
  <c r="J62"/>
  <c i="3" r="T128"/>
  <c r="BK906"/>
  <c r="J906"/>
  <c r="J64"/>
  <c r="BK928"/>
  <c r="J928"/>
  <c r="J67"/>
  <c r="BK998"/>
  <c r="J998"/>
  <c r="J70"/>
  <c r="T1040"/>
  <c r="P1143"/>
  <c r="P1273"/>
  <c r="R1356"/>
  <c i="4" r="R95"/>
  <c r="BK165"/>
  <c r="J165"/>
  <c r="J64"/>
  <c r="P174"/>
  <c r="R190"/>
  <c r="P206"/>
  <c r="R249"/>
  <c r="P294"/>
  <c i="3" r="BK128"/>
  <c r="BK603"/>
  <c r="J603"/>
  <c r="J63"/>
  <c r="P906"/>
  <c r="P928"/>
  <c r="T974"/>
  <c r="P1040"/>
  <c r="R1143"/>
  <c r="R1273"/>
  <c r="BK1332"/>
  <c r="J1332"/>
  <c r="J75"/>
  <c r="P1332"/>
  <c r="R1332"/>
  <c r="T1332"/>
  <c i="4" r="P155"/>
  <c r="R165"/>
  <c r="T174"/>
  <c r="T206"/>
  <c r="T249"/>
  <c r="R290"/>
  <c r="R294"/>
  <c i="5" r="P83"/>
  <c r="P82"/>
  <c r="P81"/>
  <c i="1" r="AU58"/>
  <c i="2" r="R88"/>
  <c r="R84"/>
  <c r="R83"/>
  <c i="3" r="BK98"/>
  <c r="J98"/>
  <c r="J61"/>
  <c r="T98"/>
  <c r="R603"/>
  <c r="T906"/>
  <c r="BK974"/>
  <c r="J974"/>
  <c r="J69"/>
  <c r="P998"/>
  <c r="R998"/>
  <c r="T998"/>
  <c r="T1143"/>
  <c r="T1273"/>
  <c r="BK1356"/>
  <c r="J1356"/>
  <c r="J76"/>
  <c i="4" r="T95"/>
  <c r="T155"/>
  <c r="T165"/>
  <c r="BK190"/>
  <c r="J190"/>
  <c r="J66"/>
  <c r="BK233"/>
  <c r="J233"/>
  <c r="J70"/>
  <c r="BK249"/>
  <c r="J249"/>
  <c r="J71"/>
  <c r="P290"/>
  <c r="BK294"/>
  <c r="J294"/>
  <c r="J73"/>
  <c i="5" r="R83"/>
  <c r="R82"/>
  <c r="R81"/>
  <c i="2" r="P88"/>
  <c r="P84"/>
  <c r="P83"/>
  <c i="1" r="AU55"/>
  <c i="3" r="P98"/>
  <c r="R98"/>
  <c r="T603"/>
  <c r="R928"/>
  <c r="P974"/>
  <c r="R1040"/>
  <c r="T1356"/>
  <c i="4" r="P95"/>
  <c r="P94"/>
  <c r="BK155"/>
  <c r="J155"/>
  <c r="J63"/>
  <c r="P165"/>
  <c r="R174"/>
  <c r="T190"/>
  <c r="R206"/>
  <c r="R205"/>
  <c r="P249"/>
  <c i="5" r="T83"/>
  <c r="T82"/>
  <c r="T81"/>
  <c i="2" r="BK85"/>
  <c r="J85"/>
  <c r="J61"/>
  <c r="BK94"/>
  <c r="J94"/>
  <c r="J63"/>
  <c r="J77"/>
  <c i="3" r="BK968"/>
  <c r="J968"/>
  <c r="J68"/>
  <c i="4" r="BK148"/>
  <c r="J148"/>
  <c r="J62"/>
  <c r="BK202"/>
  <c r="J202"/>
  <c r="J67"/>
  <c i="3" r="BK924"/>
  <c r="J924"/>
  <c r="J65"/>
  <c r="BK1122"/>
  <c r="J1122"/>
  <c r="J72"/>
  <c i="4" r="BK94"/>
  <c r="J94"/>
  <c r="J60"/>
  <c i="5" r="E48"/>
  <c r="J54"/>
  <c r="BF87"/>
  <c r="BF89"/>
  <c r="BF90"/>
  <c r="BF91"/>
  <c r="BF95"/>
  <c r="BF101"/>
  <c r="BF130"/>
  <c r="BF140"/>
  <c i="4" r="J206"/>
  <c r="J69"/>
  <c i="5" r="BF111"/>
  <c r="BF117"/>
  <c r="BF123"/>
  <c r="BF124"/>
  <c r="BF129"/>
  <c r="BF132"/>
  <c r="BF133"/>
  <c r="J52"/>
  <c r="BF85"/>
  <c r="BF88"/>
  <c r="BF105"/>
  <c r="BF121"/>
  <c r="BF127"/>
  <c r="BF138"/>
  <c r="BF144"/>
  <c r="BF156"/>
  <c r="F78"/>
  <c r="BF86"/>
  <c r="BF107"/>
  <c r="BF109"/>
  <c r="BF137"/>
  <c r="BF141"/>
  <c r="BF146"/>
  <c r="BF148"/>
  <c r="BF93"/>
  <c r="BF97"/>
  <c r="BF113"/>
  <c r="BF115"/>
  <c r="BF119"/>
  <c r="BF134"/>
  <c r="BF142"/>
  <c r="BF151"/>
  <c r="BF154"/>
  <c r="BF84"/>
  <c r="BF92"/>
  <c r="BF99"/>
  <c r="BF103"/>
  <c r="BF126"/>
  <c r="BF128"/>
  <c r="BF136"/>
  <c r="BF145"/>
  <c r="BF149"/>
  <c r="BF152"/>
  <c r="BF155"/>
  <c i="3" r="J128"/>
  <c r="J62"/>
  <c i="4" r="J54"/>
  <c r="BF108"/>
  <c r="BF112"/>
  <c r="BF114"/>
  <c r="BF138"/>
  <c r="BF161"/>
  <c r="BF176"/>
  <c r="BF186"/>
  <c r="BF191"/>
  <c r="BF197"/>
  <c r="BF200"/>
  <c r="BF230"/>
  <c r="BF231"/>
  <c r="BF235"/>
  <c r="BF256"/>
  <c r="BF270"/>
  <c i="3" r="BK927"/>
  <c r="J927"/>
  <c r="J66"/>
  <c i="4" r="BF120"/>
  <c r="BF128"/>
  <c r="BF140"/>
  <c r="BF172"/>
  <c r="BF179"/>
  <c r="BF193"/>
  <c r="BF210"/>
  <c r="BF213"/>
  <c r="BF215"/>
  <c r="BF284"/>
  <c r="BF286"/>
  <c r="BF291"/>
  <c r="BF292"/>
  <c r="BF295"/>
  <c r="F55"/>
  <c r="BF96"/>
  <c r="BF110"/>
  <c r="BF144"/>
  <c r="BF195"/>
  <c r="BF234"/>
  <c r="BF242"/>
  <c r="BF246"/>
  <c r="BF260"/>
  <c r="BF278"/>
  <c r="BF280"/>
  <c r="BF282"/>
  <c r="E83"/>
  <c r="BF104"/>
  <c r="BF117"/>
  <c r="BF134"/>
  <c r="BF166"/>
  <c r="BF168"/>
  <c r="BF207"/>
  <c r="BF223"/>
  <c r="BF239"/>
  <c r="BF244"/>
  <c r="BF254"/>
  <c r="BF262"/>
  <c r="BF268"/>
  <c r="BF273"/>
  <c r="BF275"/>
  <c r="J87"/>
  <c r="BF123"/>
  <c r="BF125"/>
  <c r="BF156"/>
  <c r="BF170"/>
  <c r="BF175"/>
  <c r="BF177"/>
  <c r="BF184"/>
  <c r="BF203"/>
  <c r="BF208"/>
  <c r="BF212"/>
  <c r="BF227"/>
  <c r="BF237"/>
  <c r="BF247"/>
  <c r="BF258"/>
  <c r="BF276"/>
  <c r="BF288"/>
  <c r="BF296"/>
  <c r="BF100"/>
  <c r="BF132"/>
  <c r="BF149"/>
  <c r="BF178"/>
  <c r="BF217"/>
  <c r="BF219"/>
  <c r="BF221"/>
  <c r="BF225"/>
  <c r="BF236"/>
  <c r="BF241"/>
  <c r="BF250"/>
  <c r="BF252"/>
  <c r="BF264"/>
  <c r="BF266"/>
  <c r="BF272"/>
  <c i="3" r="E48"/>
  <c r="BF450"/>
  <c r="BF486"/>
  <c r="BF546"/>
  <c r="BF589"/>
  <c r="BF834"/>
  <c r="BF911"/>
  <c r="BF916"/>
  <c r="BF922"/>
  <c r="BF962"/>
  <c r="BF1023"/>
  <c r="BF1036"/>
  <c r="BF1041"/>
  <c r="BF1112"/>
  <c r="BF1262"/>
  <c r="BF1271"/>
  <c r="BF1274"/>
  <c r="BF1304"/>
  <c r="BF1333"/>
  <c r="J52"/>
  <c r="F93"/>
  <c r="BF105"/>
  <c r="BF123"/>
  <c r="BF165"/>
  <c r="BF427"/>
  <c r="BF574"/>
  <c r="BF646"/>
  <c r="BF713"/>
  <c r="BF724"/>
  <c r="BF925"/>
  <c r="BF1032"/>
  <c r="BF1224"/>
  <c r="BF1269"/>
  <c r="BF1289"/>
  <c r="BF1306"/>
  <c r="BF1354"/>
  <c r="J92"/>
  <c r="BF99"/>
  <c r="BF111"/>
  <c r="BF117"/>
  <c r="BF184"/>
  <c r="BF454"/>
  <c r="BF518"/>
  <c r="BF601"/>
  <c r="BF602"/>
  <c r="BF604"/>
  <c r="BF611"/>
  <c r="BF644"/>
  <c r="BF675"/>
  <c r="BF760"/>
  <c r="BF909"/>
  <c r="BF969"/>
  <c r="BF1084"/>
  <c r="BF1089"/>
  <c r="BF1094"/>
  <c r="BF1249"/>
  <c r="BF1308"/>
  <c r="BF1315"/>
  <c r="BF1322"/>
  <c r="BF1357"/>
  <c r="BF1441"/>
  <c r="BF1539"/>
  <c r="BF201"/>
  <c r="BF282"/>
  <c r="BF284"/>
  <c r="BF356"/>
  <c r="BF488"/>
  <c r="BF907"/>
  <c r="BF918"/>
  <c r="BF929"/>
  <c r="BF960"/>
  <c r="BF966"/>
  <c r="BF989"/>
  <c r="BF1006"/>
  <c r="BF1010"/>
  <c r="BF1074"/>
  <c r="BF1079"/>
  <c r="BF1109"/>
  <c r="BF1120"/>
  <c r="BF1222"/>
  <c r="BF1251"/>
  <c r="BF1260"/>
  <c r="BF1330"/>
  <c r="BF189"/>
  <c r="BF194"/>
  <c r="BF267"/>
  <c r="BF286"/>
  <c r="BF452"/>
  <c r="BF484"/>
  <c r="BF600"/>
  <c r="BF678"/>
  <c r="BF736"/>
  <c r="BF849"/>
  <c r="BF904"/>
  <c r="BF975"/>
  <c r="BF999"/>
  <c r="BF1037"/>
  <c r="BF1038"/>
  <c r="BF1199"/>
  <c r="BF1298"/>
  <c r="BF1340"/>
  <c r="BF129"/>
  <c r="BF142"/>
  <c r="BF161"/>
  <c r="BF731"/>
  <c r="BF741"/>
  <c r="BF826"/>
  <c r="BF913"/>
  <c r="BF920"/>
  <c r="BF964"/>
  <c r="BF996"/>
  <c r="BF1015"/>
  <c r="BF1022"/>
  <c r="BF1024"/>
  <c r="BF1031"/>
  <c r="BF1096"/>
  <c r="BF1098"/>
  <c r="BF1123"/>
  <c r="BF1144"/>
  <c i="2" r="F55"/>
  <c r="E73"/>
  <c r="J79"/>
  <c r="BF86"/>
  <c r="BF95"/>
  <c r="BF89"/>
  <c r="BF91"/>
  <c r="BF92"/>
  <c i="5" r="J33"/>
  <c i="1" r="AV58"/>
  <c i="3" r="F37"/>
  <c i="1" r="BD56"/>
  <c i="3" r="F33"/>
  <c i="1" r="AZ56"/>
  <c i="2" r="J33"/>
  <c i="1" r="AV55"/>
  <c i="4" r="F33"/>
  <c i="1" r="AZ57"/>
  <c i="5" r="F35"/>
  <c i="1" r="BB58"/>
  <c i="4" r="F36"/>
  <c i="1" r="BC57"/>
  <c i="4" r="F35"/>
  <c i="1" r="BB57"/>
  <c i="5" r="F33"/>
  <c i="1" r="AZ58"/>
  <c i="2" r="F37"/>
  <c i="1" r="BD55"/>
  <c i="5" r="F36"/>
  <c i="1" r="BC58"/>
  <c i="2" r="F36"/>
  <c i="1" r="BC55"/>
  <c i="4" r="F37"/>
  <c i="1" r="BD57"/>
  <c i="5" r="F37"/>
  <c i="1" r="BD58"/>
  <c i="2" r="F35"/>
  <c i="1" r="BB55"/>
  <c i="3" r="F36"/>
  <c i="1" r="BC56"/>
  <c i="3" r="F35"/>
  <c i="1" r="BB56"/>
  <c i="4" r="J33"/>
  <c i="1" r="AV57"/>
  <c i="2" r="F33"/>
  <c i="1" r="AZ55"/>
  <c i="3" r="J33"/>
  <c i="1" r="AV56"/>
  <c i="4" l="1" r="T94"/>
  <c r="R94"/>
  <c r="R93"/>
  <c r="BK205"/>
  <c r="J205"/>
  <c r="J68"/>
  <c r="T205"/>
  <c i="3" r="P927"/>
  <c i="4" r="P205"/>
  <c r="P93"/>
  <c i="1" r="AU57"/>
  <c i="3" r="P97"/>
  <c r="T97"/>
  <c r="T927"/>
  <c r="R927"/>
  <c r="BK97"/>
  <c r="J97"/>
  <c r="J60"/>
  <c r="R97"/>
  <c i="2" r="BK84"/>
  <c r="J84"/>
  <c r="J60"/>
  <c i="5" r="BK82"/>
  <c r="J82"/>
  <c r="J60"/>
  <c i="4" r="BK93"/>
  <c r="J93"/>
  <c r="J59"/>
  <c i="3" r="BK96"/>
  <c r="J96"/>
  <c r="J59"/>
  <c i="2" r="F34"/>
  <c i="1" r="BA55"/>
  <c i="4" r="F34"/>
  <c i="1" r="BA57"/>
  <c r="AZ54"/>
  <c r="AV54"/>
  <c r="AK29"/>
  <c r="BD54"/>
  <c r="W33"/>
  <c i="2" r="J34"/>
  <c i="1" r="AW55"/>
  <c r="AT55"/>
  <c i="5" r="J34"/>
  <c i="1" r="AW58"/>
  <c r="AT58"/>
  <c i="5" r="F34"/>
  <c i="1" r="BA58"/>
  <c r="BC54"/>
  <c r="W32"/>
  <c i="3" r="F34"/>
  <c i="1" r="BA56"/>
  <c i="3" r="J34"/>
  <c i="1" r="AW56"/>
  <c r="AT56"/>
  <c i="4" r="J34"/>
  <c i="1" r="AW57"/>
  <c r="AT57"/>
  <c r="BB54"/>
  <c r="W31"/>
  <c i="3" l="1" r="T96"/>
  <c r="R96"/>
  <c r="P96"/>
  <c i="1" r="AU56"/>
  <c i="4" r="T93"/>
  <c i="2" r="BK83"/>
  <c r="J83"/>
  <c i="5" r="BK81"/>
  <c r="J81"/>
  <c i="1" r="AU54"/>
  <c i="2" r="J30"/>
  <c i="1" r="AG55"/>
  <c i="3" r="J30"/>
  <c i="1" r="AG56"/>
  <c i="5" r="J30"/>
  <c i="1" r="AG58"/>
  <c i="4" r="J30"/>
  <c i="1" r="AG57"/>
  <c r="AN57"/>
  <c r="AX54"/>
  <c r="W29"/>
  <c r="BA54"/>
  <c r="W30"/>
  <c r="AY54"/>
  <c i="5" l="1" r="J39"/>
  <c i="2" r="J39"/>
  <c i="5" r="J59"/>
  <c i="2" r="J59"/>
  <c i="4" r="J39"/>
  <c i="3" r="J39"/>
  <c i="1" r="AN56"/>
  <c r="AN55"/>
  <c r="AN58"/>
  <c r="AG54"/>
  <c r="AK26"/>
  <c r="AW54"/>
  <c r="AK30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<sst xmlns="http://schemas.openxmlformats.org/spreadsheetml/2006/main">
  <si>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</si>
  <si>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</si>
  <si>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</si>
  <si>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</si>
  <si>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</si>
  <si>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{9dc39d1b-e3b6-4870-8cef-ae9da881d604}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</si>
  <si>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</si>
  <si>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</si>
  <si>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</si>
  <si>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</si>
  <si>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</si>
  <si>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</si>
  <si>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</si>
  <si>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</si>
  <si>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</si>
  <si>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</si>
  <si>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</si>
  <si>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Baník Sokolov - rekonstrukce bytů v budově šaten FK</t>
  </si>
  <si>
    <t>KSO:</t>
  </si>
  <si>
    <t/>
  </si>
  <si>
    <t>CC-CZ:</t>
  </si>
  <si>
    <t>Místo:</t>
  </si>
  <si>
    <t>Areál Baník Sokolov</t>
  </si>
  <si>
    <t>Datum:</t>
  </si>
  <si>
    <t>19. 10. 2022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</si>
  <si>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</si>
  <si>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</si>
  <si>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</si>
  <si>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</si>
  <si>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</si>
  <si>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</si>
  <si>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</si>
  <si>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</si>
  <si>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</si>
  <si>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</si>
  <si>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</si>
  <si>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</si>
  <si>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</si>
  <si>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</si>
  <si>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</si>
  <si>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</si>
  <si>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</si>
  <si>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</si>
  <si>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</si>
  <si>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</si>
  <si>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</si>
  <si>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</si>
  <si>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</si>
  <si>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</si>
  <si>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</si>
  <si>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</si>
  <si>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</si>
  <si>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</si>
  <si>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</si>
  <si>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</si>
  <si>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</si>
  <si>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</si>
  <si>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</si>
  <si>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</si>
  <si>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</si>
  <si>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</si>
  <si>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</si>
  <si>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</si>
  <si>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</si>
  <si>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</si>
  <si>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</si>
  <si>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</si>
  <si>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</si>
  <si>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</si>
  <si>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</si>
  <si>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</si>
  <si>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</si>
  <si>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</si>
  <si>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</si>
  <si>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</si>
  <si>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</si>
  <si>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</si>
  <si>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</si>
  <si>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</si>
  <si>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</si>
  <si>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{418ef3ca-61d3-4f60-b430-56ac0a91634c}</t>
  </si>
  <si>
    <t>01</t>
  </si>
  <si>
    <t>Stavební část</t>
  </si>
  <si>
    <t>{7d7fdb0f-70f4-4a0c-8848-e6ef4a07fdd9}</t>
  </si>
  <si>
    <t>02</t>
  </si>
  <si>
    <t>ZTI, VYT a VZT</t>
  </si>
  <si>
    <t>{893d3fa9-5fc2-42ab-95ce-2b4d707e7298}</t>
  </si>
  <si>
    <t>03</t>
  </si>
  <si>
    <t>Elektroinstalace</t>
  </si>
  <si>
    <t>{60ddf362-0d14-45dd-bf78-0710574490c3}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</si>
  <si>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</si>
  <si>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</si>
  <si>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</si>
  <si>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</si>
  <si>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</si>
  <si>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</si>
  <si>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</si>
  <si>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</si>
  <si>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</si>
  <si>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</si>
  <si>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</si>
  <si>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</si>
  <si>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</si>
  <si>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</si>
  <si>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</si>
  <si>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</si>
  <si>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</si>
  <si>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</si>
  <si>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</si>
  <si>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</si>
  <si>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</si>
  <si>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</si>
  <si>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</si>
  <si>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</si>
  <si>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</si>
  <si>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</si>
  <si>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</si>
  <si>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</si>
  <si>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</si>
  <si>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</si>
  <si>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</si>
  <si>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</si>
  <si>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soubor</t>
  </si>
  <si>
    <t>CS ÚRS 2021 02</t>
  </si>
  <si>
    <t>1024</t>
  </si>
  <si>
    <t>2</t>
  </si>
  <si>
    <t>1230686315</t>
  </si>
  <si>
    <t>Online PSC</t>
  </si>
  <si>
    <t>https://podminky.urs.cz/item/CS_URS_2021_02/013254000</t>
  </si>
  <si>
    <t>VRN3</t>
  </si>
  <si>
    <t>Zařízení staveniště</t>
  </si>
  <si>
    <t>030001000</t>
  </si>
  <si>
    <t>246260029</t>
  </si>
  <si>
    <t>https://podminky.urs.cz/item/CS_URS_2021_02/030001000</t>
  </si>
  <si>
    <t>3</t>
  </si>
  <si>
    <t>033002000/R</t>
  </si>
  <si>
    <t>Náklady na energie (voda, elektro, apod...)</t>
  </si>
  <si>
    <t>…</t>
  </si>
  <si>
    <t>-392637626</t>
  </si>
  <si>
    <t>4</t>
  </si>
  <si>
    <t>034002000</t>
  </si>
  <si>
    <t>Zabezpečení staveniště - mobilní oplocení, lávky přes výkopy, apod....</t>
  </si>
  <si>
    <t>67580308</t>
  </si>
  <si>
    <t>https://podminky.urs.cz/item/CS_URS_2021_02/034002000</t>
  </si>
  <si>
    <t>VRN9</t>
  </si>
  <si>
    <t>Ostatní náklady</t>
  </si>
  <si>
    <t>6</t>
  </si>
  <si>
    <t>VRN9-x1</t>
  </si>
  <si>
    <t>Průběžný úklid částí budovy dotčených prašností ze stavby</t>
  </si>
  <si>
    <t>157097150</t>
  </si>
  <si>
    <t>01 - Stavební část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</si>
  <si>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</si>
  <si>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</si>
  <si>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</si>
  <si>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</si>
  <si>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</si>
  <si>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</si>
  <si>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</si>
  <si>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</si>
  <si>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</si>
  <si>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</si>
  <si>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</si>
  <si>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</si>
  <si>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</si>
  <si>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</si>
  <si>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</si>
  <si>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</si>
  <si>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</si>
  <si>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</si>
  <si>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</si>
  <si>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</si>
  <si>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340271025</t>
  </si>
  <si>
    <t>Zazdívka otvorů v příčkách nebo stěnách pórobetonovými tvárnicemi plochy přes 1 m2 do 4 m2, objemová hmotnost 500 kg/m3, tloušťka příčky 100 mm</t>
  </si>
  <si>
    <t>m2</t>
  </si>
  <si>
    <t>CS ÚRS 2022 02</t>
  </si>
  <si>
    <t>-1086337805</t>
  </si>
  <si>
    <t>https://podminky.urs.cz/item/CS_URS_2022_02/340271025</t>
  </si>
  <si>
    <t>VV</t>
  </si>
  <si>
    <t>"mezi m.č. 1.28 a 1.32" 0,9*2,1</t>
  </si>
  <si>
    <t>"mezi m.č. 1.31 a 1.32" 0,9*2,1</t>
  </si>
  <si>
    <t>"mezi m.č. 2.43 a 2.44" 0,9*2,1</t>
  </si>
  <si>
    <t>Součet</t>
  </si>
  <si>
    <t>342291121</t>
  </si>
  <si>
    <t>Ukotvení příček plochými kotvami, do konstrukce cihelné</t>
  </si>
  <si>
    <t>m</t>
  </si>
  <si>
    <t>-1843631959</t>
  </si>
  <si>
    <t>https://podminky.urs.cz/item/CS_URS_2022_02/342291121</t>
  </si>
  <si>
    <t>"mezi m.č. 1.28 a 1.32" 2,1*2</t>
  </si>
  <si>
    <t>"mezi m.č. 1.31 a 1.32" 2,1*2</t>
  </si>
  <si>
    <t>"mezi m.č. 2.43 a 2.44" 2,1*2</t>
  </si>
  <si>
    <t>342272205</t>
  </si>
  <si>
    <t>Příčky z pórobetonových tvárnic hladkých na tenké maltové lože objemová hmotnost do 500 kg/m3, tloušťka příčky 50 mm</t>
  </si>
  <si>
    <t>1145016200</t>
  </si>
  <si>
    <t>https://podminky.urs.cz/item/CS_URS_2022_02/342272205</t>
  </si>
  <si>
    <t>Podezdívka sprchových van</t>
  </si>
  <si>
    <t>"m.č. 1.30" (0,8+0,8)*0,15</t>
  </si>
  <si>
    <t>"m.č. 2,42" (0,8+0,8)*0,15</t>
  </si>
  <si>
    <t>317944321</t>
  </si>
  <si>
    <t>Válcované nosníky dodatečně osazované do připravených otvorů bez zazdění hlav do č. 12</t>
  </si>
  <si>
    <t>t</t>
  </si>
  <si>
    <t>-1274175932</t>
  </si>
  <si>
    <t>https://podminky.urs.cz/item/CS_URS_2022_02/317944321</t>
  </si>
  <si>
    <t>HEB 100</t>
  </si>
  <si>
    <t>"mezi m.č. 1.29 a 1.32" (1,2*20,4)/1000</t>
  </si>
  <si>
    <t>"mezi m.č. 2.41 a 2.44" (1,2*20,4)/1000</t>
  </si>
  <si>
    <t>346244381</t>
  </si>
  <si>
    <t>Plentování ocelových válcovaných nosníků jednostranné cihlami na maltu, výška stojiny do 200 mm</t>
  </si>
  <si>
    <t>1197424447</t>
  </si>
  <si>
    <t>https://podminky.urs.cz/item/CS_URS_2022_02/346244381</t>
  </si>
  <si>
    <t>"mezi m.č. 1.29 a 1.32" (1,2*0,1)*2</t>
  </si>
  <si>
    <t>"mezi m.č. 2.41 a 2.44" (1,2*0,1)*2</t>
  </si>
  <si>
    <t>Úpravy povrchů, podlahy a osazování výplní</t>
  </si>
  <si>
    <t>629991011</t>
  </si>
  <si>
    <t>Zakrytí vnějších ploch před znečištěním včetně pozdějšího odkrytí výplní otvorů a svislých ploch fólií přilepenou lepící páskou</t>
  </si>
  <si>
    <t>1081072400</t>
  </si>
  <si>
    <t>https://podminky.urs.cz/item/CS_URS_2022_02/629991011</t>
  </si>
  <si>
    <t>"m.č. 1.27" 2*1,5</t>
  </si>
  <si>
    <t>"m.č. 1.28" (2*1,5)*2</t>
  </si>
  <si>
    <t>"m.č. 1.29 - vchodové dveře" 0,8*2</t>
  </si>
  <si>
    <t>"m.č. 1.31" 2*1,5</t>
  </si>
  <si>
    <t>"m.č. 1.32" 2*1,5</t>
  </si>
  <si>
    <t>"m.č. 2.39" 2*1,5</t>
  </si>
  <si>
    <t>"m.č. 2.40" (2*1,5)*2</t>
  </si>
  <si>
    <t>"m.č. 2.41 - vchodové dveře" 0,8*2</t>
  </si>
  <si>
    <t>"m.č. 2,43" 2*1,5</t>
  </si>
  <si>
    <t>"m.č. 2,44" 2*1,5</t>
  </si>
  <si>
    <t>7</t>
  </si>
  <si>
    <t>611325417</t>
  </si>
  <si>
    <t>Oprava vápenocementové omítky vnitřních ploch hladké, tloušťky do 20 mm, s celoplošným přeštukováním, tloušťky štuku 3 mm stropů, v rozsahu opravované plochy přes 10 do 30%</t>
  </si>
  <si>
    <t>855902929</t>
  </si>
  <si>
    <t>https://podminky.urs.cz/item/CS_URS_2022_02/611325417</t>
  </si>
  <si>
    <t>m.č. 1.27</t>
  </si>
  <si>
    <t>5*3,6</t>
  </si>
  <si>
    <t>m.č. 1.28</t>
  </si>
  <si>
    <t>6,55*3,35</t>
  </si>
  <si>
    <t>-0,55*0,45</t>
  </si>
  <si>
    <t>-0,725*0,4</t>
  </si>
  <si>
    <t>m.č. 1.32</t>
  </si>
  <si>
    <t>3,8*3,35</t>
  </si>
  <si>
    <t>m.č. 2.39</t>
  </si>
  <si>
    <t>5*3.6</t>
  </si>
  <si>
    <t>m.č. 2.40</t>
  </si>
  <si>
    <t>m.č. 2.44</t>
  </si>
  <si>
    <t>8</t>
  </si>
  <si>
    <t>611131121</t>
  </si>
  <si>
    <t>Podkladní a spojovací vrstva vnitřních omítaných ploch penetrace disperzní nanášená ručně stropů</t>
  </si>
  <si>
    <t>-1791244308</t>
  </si>
  <si>
    <t>https://podminky.urs.cz/item/CS_URS_2022_02/611131121</t>
  </si>
  <si>
    <t>Pod perlinku</t>
  </si>
  <si>
    <t>104,27</t>
  </si>
  <si>
    <t>9</t>
  </si>
  <si>
    <t>611142001</t>
  </si>
  <si>
    <t>Potažení vnitřních ploch pletivem v ploše nebo pruzích, na plném podkladu sklovláknitým vtlačením do tmelu stropů</t>
  </si>
  <si>
    <t>778688421</t>
  </si>
  <si>
    <t>https://podminky.urs.cz/item/CS_URS_2022_02/611142001</t>
  </si>
  <si>
    <t>10</t>
  </si>
  <si>
    <t>612325111</t>
  </si>
  <si>
    <t>Vápenocementová omítka rýh hladká ve stěnách, šířky rýhy do 150 mm</t>
  </si>
  <si>
    <t>-1922873519</t>
  </si>
  <si>
    <t>https://podminky.urs.cz/item/CS_URS_2022_02/612325111</t>
  </si>
  <si>
    <t>"v místě vybourané stěny mezi m.č. 1.29 a 1.31" (2,7*0,15)*2</t>
  </si>
  <si>
    <t>"v místě vybourané stěny mezi m.č. 2.41 a 2.43" (2,7*0,15)*2</t>
  </si>
  <si>
    <t>11</t>
  </si>
  <si>
    <t>612325213</t>
  </si>
  <si>
    <t>Vápenocementová omítka jednotlivých malých ploch hladká na stěnách, plochy jednotlivě přes 0,25 do 1 m2</t>
  </si>
  <si>
    <t>kus</t>
  </si>
  <si>
    <t>-698391284</t>
  </si>
  <si>
    <t>https://podminky.urs.cz/item/CS_URS_2022_02/612325213</t>
  </si>
  <si>
    <t>"omítka již provedené vyzdívky vchodových dveří m.č. 1.29" 1</t>
  </si>
  <si>
    <t>"omítka již provedené vyzdívky vchodových dveří m.č. 2.41" 1</t>
  </si>
  <si>
    <t>12</t>
  </si>
  <si>
    <t>612325215</t>
  </si>
  <si>
    <t>Vápenocementová omítka jednotlivých malých ploch hladká na stěnách, plochy jednotlivě přes 1,0 do 4 m2</t>
  </si>
  <si>
    <t>-1228997639</t>
  </si>
  <si>
    <t>https://podminky.urs.cz/item/CS_URS_2022_02/612325215</t>
  </si>
  <si>
    <t>"zazdívka mezi m.č. 1.28 a 1.32" 2</t>
  </si>
  <si>
    <t>"zazdívka mezi m.č. 1.31 a 1.32" 2</t>
  </si>
  <si>
    <t>"zazdívka mezi m.č. 2.43 a 2.44" 2</t>
  </si>
  <si>
    <t>"omítka již zazděných dveří m.č. 2.43" 1</t>
  </si>
  <si>
    <t>13</t>
  </si>
  <si>
    <t>612325412</t>
  </si>
  <si>
    <t>Oprava vápenocementové omítky vnitřních ploch hladké, tloušťky do 20 mm stěn, v rozsahu opravované plochy přes 10 do 30%</t>
  </si>
  <si>
    <t>942495226</t>
  </si>
  <si>
    <t>https://podminky.urs.cz/item/CS_URS_2022_02/612325412</t>
  </si>
  <si>
    <t>(5+5+3,6+3,6)*2,7</t>
  </si>
  <si>
    <t>-2*1,5</t>
  </si>
  <si>
    <t>(2+1,5+1,5)*0,2</t>
  </si>
  <si>
    <t>(2+2,4+2,4)*0,2</t>
  </si>
  <si>
    <t>-0,9*2</t>
  </si>
  <si>
    <t>(6,55+6,55+3,35+3,35+0,55+0,55)*2,7</t>
  </si>
  <si>
    <t>-(2,8*2,4)*2</t>
  </si>
  <si>
    <t>(2,8+2,4+2,4)*0,45</t>
  </si>
  <si>
    <t>-(2*1,5)*2</t>
  </si>
  <si>
    <t>((2+1,5+1,5)*0,2)*2</t>
  </si>
  <si>
    <t>((2+2,4+2,4)*0,2)*2</t>
  </si>
  <si>
    <t>-(0,9*2)*2</t>
  </si>
  <si>
    <t>m.č. 1.29</t>
  </si>
  <si>
    <t>(3,6+3,6+2,72+2,72-0,9)*2,7</t>
  </si>
  <si>
    <t>(1+2,4+2,4+1,45+2,4+2,4)*0,3</t>
  </si>
  <si>
    <t>-(0,9*2)*4</t>
  </si>
  <si>
    <t>-0,7*2</t>
  </si>
  <si>
    <t>(1,1+2,4+2,4)*0,15</t>
  </si>
  <si>
    <t>m.č. 1.31</t>
  </si>
  <si>
    <t>(3,6+3,6+2,18+2,18-0,9)*0,7</t>
  </si>
  <si>
    <t>-2*0,4</t>
  </si>
  <si>
    <t>(3,8+3,8+3,35+3,35)*2,7</t>
  </si>
  <si>
    <t>-(0,9*2)*3</t>
  </si>
  <si>
    <t>m.č. 2.41</t>
  </si>
  <si>
    <t>(1+1,45+2,4+2,4)*0,3</t>
  </si>
  <si>
    <t>m.č. 2.43 - pouze nad obklady</t>
  </si>
  <si>
    <t>14</t>
  </si>
  <si>
    <t>612131100</t>
  </si>
  <si>
    <t>Podkladní a spojovací vrstva vnitřních omítaných ploch vápenný postřik nanášený ručně celoplošně stěn</t>
  </si>
  <si>
    <t>942360489</t>
  </si>
  <si>
    <t>https://podminky.urs.cz/item/CS_URS_2022_02/612131100</t>
  </si>
  <si>
    <t>m.č. 1.30</t>
  </si>
  <si>
    <t>(2,2+2,2+1,52+1,52)*2,7</t>
  </si>
  <si>
    <t>-0,7</t>
  </si>
  <si>
    <t>(3,6+3,6+2,18+2,18-0,8-0,9)*2</t>
  </si>
  <si>
    <t>-2*1,1</t>
  </si>
  <si>
    <t>m.č. 2.42</t>
  </si>
  <si>
    <t>(2,3+2,3+1,52+1,52)*2,7</t>
  </si>
  <si>
    <t>m.č. 2.43</t>
  </si>
  <si>
    <t>612321121</t>
  </si>
  <si>
    <t>Omítka vápenocementová vnitřních ploch nanášená ručně jednovrstvá, tloušťky do 10 mm hladká svislých konstrukcí stěn</t>
  </si>
  <si>
    <t>32567386</t>
  </si>
  <si>
    <t>https://podminky.urs.cz/item/CS_URS_2022_02/612321121</t>
  </si>
  <si>
    <t>16</t>
  </si>
  <si>
    <t>612321191</t>
  </si>
  <si>
    <t>Omítka vápenocementová vnitřních ploch nanášená ručně Příplatek k cenám za každých dalších i započatých 5 mm tloušťky omítky přes 10 mm stěn</t>
  </si>
  <si>
    <t>-1488809743</t>
  </si>
  <si>
    <t>https://podminky.urs.cz/item/CS_URS_2022_02/612321191</t>
  </si>
  <si>
    <t>17</t>
  </si>
  <si>
    <t>612131121</t>
  </si>
  <si>
    <t>Podkladní a spojovací vrstva vnitřních omítaných ploch penetrace disperzní nanášená ručně stěn</t>
  </si>
  <si>
    <t>1643692220</t>
  </si>
  <si>
    <t>https://podminky.urs.cz/item/CS_URS_2022_02/612131121</t>
  </si>
  <si>
    <t>(3,6+3,6+2,72+2,72-0,9+0,1+0,1)*2,7</t>
  </si>
  <si>
    <t>(3,6+3,6+2,18+2,18-0,9)*2,7</t>
  </si>
  <si>
    <t>-(2,7+0,1+0,6)*1,4</t>
  </si>
  <si>
    <t>(1+1,45+2,4+2,4+2,4+2,4)*0,3</t>
  </si>
  <si>
    <t>Mezisoučet</t>
  </si>
  <si>
    <t>"Pod štuk" 330,38</t>
  </si>
  <si>
    <t>18</t>
  </si>
  <si>
    <t>612142001</t>
  </si>
  <si>
    <t>Potažení vnitřních ploch pletivem v ploše nebo pruzích, na plném podkladu sklovláknitým vtlačením do tmelu stěn</t>
  </si>
  <si>
    <t>54296124</t>
  </si>
  <si>
    <t>https://podminky.urs.cz/item/CS_URS_2022_02/612142001</t>
  </si>
  <si>
    <t>19</t>
  </si>
  <si>
    <t>622143003</t>
  </si>
  <si>
    <t>Montáž omítkových profilů plastových, pozinkovaných nebo dřevěných upevněných vtlačením do podkladní vrstvy nebo přibitím rohových s tkaninou</t>
  </si>
  <si>
    <t>-169427763</t>
  </si>
  <si>
    <t>https://podminky.urs.cz/item/CS_URS_2022_02/622143003</t>
  </si>
  <si>
    <t>2+2,4+2,4</t>
  </si>
  <si>
    <t>2,7+2,8+2,8+2,4+2,4+2+2+2,4*4</t>
  </si>
  <si>
    <t>1+1,45+2,4*4+2,7+2,7+1,1</t>
  </si>
  <si>
    <t>2,7+2+2,4+2,4</t>
  </si>
  <si>
    <t>20</t>
  </si>
  <si>
    <t>M</t>
  </si>
  <si>
    <t>59051486</t>
  </si>
  <si>
    <t>profil rohový PVC 15x15mm s výztužnou tkaninou š 100mm pro ETICS</t>
  </si>
  <si>
    <t>32</t>
  </si>
  <si>
    <t>-1421263612</t>
  </si>
  <si>
    <t>136,7*1,2 'Přepočtené koeficientem množství</t>
  </si>
  <si>
    <t>612311131</t>
  </si>
  <si>
    <t>Potažení vnitřních ploch vápenným štukem tloušťky do 3 mm svislých konstrukcí stěn</t>
  </si>
  <si>
    <t>1407762945</t>
  </si>
  <si>
    <t>https://podminky.urs.cz/item/CS_URS_2022_02/612311131</t>
  </si>
  <si>
    <t>22</t>
  </si>
  <si>
    <t>631311125</t>
  </si>
  <si>
    <t>Mazanina z betonu prostého bez zvýšených nároků na prostředí tl. přes 80 do 120 mm tř. C 20/25</t>
  </si>
  <si>
    <t>m3</t>
  </si>
  <si>
    <t>1025068692</t>
  </si>
  <si>
    <t>https://podminky.urs.cz/item/CS_URS_2022_02/631311125</t>
  </si>
  <si>
    <t>Odhad tloušťky</t>
  </si>
  <si>
    <t>(5*3,6)*0,1</t>
  </si>
  <si>
    <t>(2*0,2)*0,1</t>
  </si>
  <si>
    <t>(6,55*3,35)*0,1</t>
  </si>
  <si>
    <t>-(0,725*0,4)*0,1</t>
  </si>
  <si>
    <t>-(0,55*0,45)*0,1</t>
  </si>
  <si>
    <t>((2*0,2)*2)*0,1</t>
  </si>
  <si>
    <t>(3,6*1,1)*0,1</t>
  </si>
  <si>
    <t>(1,1*0,15)*0,1</t>
  </si>
  <si>
    <t>(1*0,3)*0,1</t>
  </si>
  <si>
    <t>(1,45*0,3)*0,1</t>
  </si>
  <si>
    <t>((0,9*0,1)*2)*0,1</t>
  </si>
  <si>
    <t>(0,9*0,15)*0,1</t>
  </si>
  <si>
    <t>(1,72*0,9)*0,1</t>
  </si>
  <si>
    <t>(2,2*1,52)*0,1</t>
  </si>
  <si>
    <t>(0,7*0,1)*0,1</t>
  </si>
  <si>
    <t>(3,6*2,18)*0,1</t>
  </si>
  <si>
    <t>-(0,4*0,1)*0,1</t>
  </si>
  <si>
    <t>(3,35*3,8)*0,1</t>
  </si>
  <si>
    <t>23</t>
  </si>
  <si>
    <t>631319012</t>
  </si>
  <si>
    <t>Příplatek k cenám mazanin za úpravu povrchu mazaniny přehlazením, mazanina tl. přes 80 do 120 mm</t>
  </si>
  <si>
    <t>-1924565856</t>
  </si>
  <si>
    <t>https://podminky.urs.cz/item/CS_URS_2022_02/631319012</t>
  </si>
  <si>
    <t>24</t>
  </si>
  <si>
    <t>631319173</t>
  </si>
  <si>
    <t>Příplatek k cenám mazanin za stržení povrchu spodní vrstvy mazaniny latí před vložením výztuže nebo pletiva pro tl. obou vrstev mazaniny přes 80 do 120 mm</t>
  </si>
  <si>
    <t>-1669349964</t>
  </si>
  <si>
    <t>https://podminky.urs.cz/item/CS_URS_2022_02/631319173</t>
  </si>
  <si>
    <t>25</t>
  </si>
  <si>
    <t>631362021</t>
  </si>
  <si>
    <t>Výztuž mazanin ze svařovaných sítí z drátů typu KARI</t>
  </si>
  <si>
    <t>721217809</t>
  </si>
  <si>
    <t>https://podminky.urs.cz/item/CS_URS_2022_02/631362021</t>
  </si>
  <si>
    <t>Kari 6x100x100mm</t>
  </si>
  <si>
    <t>(((5*3,6)*4,44)*1,3)/1000</t>
  </si>
  <si>
    <t>(((2*0,2)*4,44)*1,3)/1000</t>
  </si>
  <si>
    <t>(((6,55*3,35)*4,44)*1,3)/1000</t>
  </si>
  <si>
    <t>-(((0,725*0,4)*4,44)*1,3)/1000</t>
  </si>
  <si>
    <t>-(((0,55*0,45)*4,44)*1,3)/1000</t>
  </si>
  <si>
    <t>((((2*0,2)*2)*4,44)*1,3)/1000</t>
  </si>
  <si>
    <t>(((3,6*1,1)*4,44)*1,3)/1000</t>
  </si>
  <si>
    <t>(((1,1*0,15)*4,44)*1,3)/1000</t>
  </si>
  <si>
    <t>(((1*0,3)*4,44)*1,3)/1000</t>
  </si>
  <si>
    <t>(((1,45*0,3)*4,44)*1,3)/1000</t>
  </si>
  <si>
    <t>((((0,9*0,1)*2)*4,44)*1,3)/1000</t>
  </si>
  <si>
    <t>(((0,9*0,15)*4,44)*1,3)/1000</t>
  </si>
  <si>
    <t>(((1,72*0,9)*4,44)*1,3)/1000</t>
  </si>
  <si>
    <t>(((2,2*1,52)*4,44)*1,3)/1000</t>
  </si>
  <si>
    <t>(((0,7*0,1)*4,44)*1,3)/1000</t>
  </si>
  <si>
    <t>(((3,6*2,18)*4,44)*1,3)/1000</t>
  </si>
  <si>
    <t>-(((0,4*0,1)*4,44)*1,3)/1000</t>
  </si>
  <si>
    <t>(((3,35*3,8)*4,44)*1,3)/1000</t>
  </si>
  <si>
    <t>26</t>
  </si>
  <si>
    <t>632451101/R</t>
  </si>
  <si>
    <t>Potěr cementový samonivelační ze suchých směsí tloušťky přes 2 do 5 mm vč. podkladní penetrace</t>
  </si>
  <si>
    <t>1530409513</t>
  </si>
  <si>
    <t>2*0,2</t>
  </si>
  <si>
    <t>(2*0,2)*2</t>
  </si>
  <si>
    <t>3,6*1,1</t>
  </si>
  <si>
    <t>1,1*0,15</t>
  </si>
  <si>
    <t>1*0,3</t>
  </si>
  <si>
    <t>1,45*0,3</t>
  </si>
  <si>
    <t>(0,9*0,1)*2</t>
  </si>
  <si>
    <t>0,9*0,15</t>
  </si>
  <si>
    <t>1,72*0,9</t>
  </si>
  <si>
    <t>2,2*1,52</t>
  </si>
  <si>
    <t>0,7*0,1</t>
  </si>
  <si>
    <t>3,6*2,18</t>
  </si>
  <si>
    <t>-0,4*0,1</t>
  </si>
  <si>
    <t>3,35*3,8</t>
  </si>
  <si>
    <t>27</t>
  </si>
  <si>
    <t>632451103/R</t>
  </si>
  <si>
    <t>Potěr cementový samonivelační ze suchých směsí tloušťky přes 5 do 10 mm vč. podkladní penetrace</t>
  </si>
  <si>
    <t>-1667438151</t>
  </si>
  <si>
    <t>2,3*1,52</t>
  </si>
  <si>
    <t>28</t>
  </si>
  <si>
    <t>634112114</t>
  </si>
  <si>
    <t>Obvodová dilatace mezi stěnou a mazaninou nebo potěrem podlahovým páskem z pěnového PE tl. do 10 mm, výšky 120 mm</t>
  </si>
  <si>
    <t>1143097879</t>
  </si>
  <si>
    <t>https://podminky.urs.cz/item/CS_URS_2022_02/634112114</t>
  </si>
  <si>
    <t>5+5+3,6+3,6-0,8+0,2+0,2</t>
  </si>
  <si>
    <t>6,55+6,55+3,35+3,35+0,55+0,55-0,8+0,2*4</t>
  </si>
  <si>
    <t>3,6+3,6+1,72+1,72+1,1+1,1-0,9-0,8-0,8-0,8-0,9-0,7+0,15+0,15+0,3*4+0,15+0,15+0,1*4</t>
  </si>
  <si>
    <t>2,2+2,2+1,52+1,52-0,7+0,1+0,1</t>
  </si>
  <si>
    <t>3,6+3,6+2,18+2,18-0,9+0,2+0,2</t>
  </si>
  <si>
    <t>3,8+3,8+3,35+3,35-0,9+0,2+0,2</t>
  </si>
  <si>
    <t>29</t>
  </si>
  <si>
    <t>642942111</t>
  </si>
  <si>
    <t>Osazování zárubní nebo rámů kovových dveřních lisovaných nebo z úhelníků bez dveřních křídel na cementovou maltu, plochy otvoru do 2,5 m2</t>
  </si>
  <si>
    <t>-1420247111</t>
  </si>
  <si>
    <t>https://podminky.urs.cz/item/CS_URS_2022_02/642942111</t>
  </si>
  <si>
    <t>"mezi m.č. 1.27 a 1.29" 1</t>
  </si>
  <si>
    <t>"mezi m.č. 1.28 a 1.29" 1</t>
  </si>
  <si>
    <t>"mezi m.č. 1.29 a 1.30" 1</t>
  </si>
  <si>
    <t>"mezi m.č. 1.29 a 1.32" 1</t>
  </si>
  <si>
    <t>"mezi m.č. 2.39 a 2.41" 1</t>
  </si>
  <si>
    <t>"mezi m.č. 2.40 a 2.41" 1</t>
  </si>
  <si>
    <t>"mezi m.č. 2.41 a 2.42" 1</t>
  </si>
  <si>
    <t>"mezi m.č. 2.41 a 2.44" 1</t>
  </si>
  <si>
    <t>30</t>
  </si>
  <si>
    <t>55331480</t>
  </si>
  <si>
    <t>zárubeň jednokřídlá ocelová pro zdění tl stěny 75-100mm rozměru 600/1970, 2100mm</t>
  </si>
  <si>
    <t>-1881543725</t>
  </si>
  <si>
    <t>31</t>
  </si>
  <si>
    <t>55331482</t>
  </si>
  <si>
    <t>zárubeň jednokřídlá ocelová pro zdění tl stěny 75-100mm rozměru 800/1970, 2100mm</t>
  </si>
  <si>
    <t>1798211887</t>
  </si>
  <si>
    <t>55331487</t>
  </si>
  <si>
    <t>zárubeň jednokřídlá ocelová pro zdění tl stěny 110-150mm rozměru 800/1970, 2100mm</t>
  </si>
  <si>
    <t>-1805965713</t>
  </si>
  <si>
    <t>Ostatní konstrukce a práce, bourání</t>
  </si>
  <si>
    <t>33</t>
  </si>
  <si>
    <t>962031132</t>
  </si>
  <si>
    <t>Bourání příček z cihel, tvárnic nebo příčkovek z cihel pálených, plných nebo dutých na maltu vápennou nebo vápenocementovou, tl. do 100 mm</t>
  </si>
  <si>
    <t>-364121884</t>
  </si>
  <si>
    <t>https://podminky.urs.cz/item/CS_URS_2022_02/962031132</t>
  </si>
  <si>
    <t>"mezi m.č. 1.29 a 1.31" 0,9*2,7-0,8*2,1</t>
  </si>
  <si>
    <t>"mezi m.č. 2.41 a 2.43" 0,9*2,7-0,8*2,1</t>
  </si>
  <si>
    <t>"obezdívka vany 1.NP" (1,6+0,7+0,7)*0,8</t>
  </si>
  <si>
    <t>"obezdívka vany 2.NP" (1,6+0,7+0,7)*0,8</t>
  </si>
  <si>
    <t>34</t>
  </si>
  <si>
    <t>965042141</t>
  </si>
  <si>
    <t>Bourání mazanin betonových nebo z litého asfaltu tl. do 100 mm, plochy přes 4 m2</t>
  </si>
  <si>
    <t>-1597050766</t>
  </si>
  <si>
    <t>https://podminky.urs.cz/item/CS_URS_2022_02/965042141</t>
  </si>
  <si>
    <t>(0,9*0,1)*0,1</t>
  </si>
  <si>
    <t>(1,62*0,9)*0,1</t>
  </si>
  <si>
    <t>(0,8*0,1)*0,1</t>
  </si>
  <si>
    <t>35</t>
  </si>
  <si>
    <t>965049111</t>
  </si>
  <si>
    <t>Bourání mazanin Příplatek k cenám za bourání mazanin betonových se svařovanou sítí, tl. do 100 mm</t>
  </si>
  <si>
    <t>-630603036</t>
  </si>
  <si>
    <t>https://podminky.urs.cz/item/CS_URS_2022_02/965049111</t>
  </si>
  <si>
    <t>36</t>
  </si>
  <si>
    <t>965046111</t>
  </si>
  <si>
    <t>Broušení stávajících betonových podlah úběr do 3 mm</t>
  </si>
  <si>
    <t>-733835822</t>
  </si>
  <si>
    <t>https://podminky.urs.cz/item/CS_URS_2022_02/965046111</t>
  </si>
  <si>
    <t>37</t>
  </si>
  <si>
    <t>965046119</t>
  </si>
  <si>
    <t>Broušení stávajících betonových podlah Příplatek k ceně za každý další 1 mm úběru</t>
  </si>
  <si>
    <t>751147531</t>
  </si>
  <si>
    <t>https://podminky.urs.cz/item/CS_URS_2022_02/965046119</t>
  </si>
  <si>
    <t>72,232*2</t>
  </si>
  <si>
    <t>38</t>
  </si>
  <si>
    <t>965081213</t>
  </si>
  <si>
    <t>Bourání podlah z dlaždic bez podkladního lože nebo mazaniny, s jakoukoliv výplní spár keramických nebo xylolitových tl. do 10 mm, plochy přes 1 m2</t>
  </si>
  <si>
    <t>1758519274</t>
  </si>
  <si>
    <t>https://podminky.urs.cz/item/CS_URS_2022_02/965081213</t>
  </si>
  <si>
    <t>0,9*0,1</t>
  </si>
  <si>
    <t>1,62*0,9</t>
  </si>
  <si>
    <t>0,8*0,1</t>
  </si>
  <si>
    <t>39</t>
  </si>
  <si>
    <t>965081611</t>
  </si>
  <si>
    <t>Odsekání soklíků včetně otlučení podkladní omítky až na zdivo rovných</t>
  </si>
  <si>
    <t>1014203686</t>
  </si>
  <si>
    <t>https://podminky.urs.cz/item/CS_URS_2022_02/965081611</t>
  </si>
  <si>
    <t>3,6+3,6+1,62+1,62+1,1+1,1-0,9+0,3*4-0,9-0,9-0,8</t>
  </si>
  <si>
    <t>3,6+3,6+2,18+2,18-0,8-0,9+0,2+0,2</t>
  </si>
  <si>
    <t>40</t>
  </si>
  <si>
    <t>968072455</t>
  </si>
  <si>
    <t>Vybourání kovových rámů oken s křídly, dveřních zárubní, vrat, stěn, ostění nebo obkladů dveřních zárubní, plochy do 2 m2</t>
  </si>
  <si>
    <t>-1261289249</t>
  </si>
  <si>
    <t>https://podminky.urs.cz/item/CS_URS_2022_02/968072455</t>
  </si>
  <si>
    <t>Všechny zárubně krom vchodových dveří</t>
  </si>
  <si>
    <t>0,6*2*2</t>
  </si>
  <si>
    <t>0,7*2*2</t>
  </si>
  <si>
    <t>0,8*2*7</t>
  </si>
  <si>
    <t>41</t>
  </si>
  <si>
    <t>971033621</t>
  </si>
  <si>
    <t>Vybourání otvorů ve zdivu základovém nebo nadzákladovém z cihel, tvárnic, příčkovek z cihel pálených na maltu vápennou nebo vápenocementovou plochy do 4 m2, tl. do 100 mm</t>
  </si>
  <si>
    <t>118756576</t>
  </si>
  <si>
    <t>https://podminky.urs.cz/item/CS_URS_2022_02/971033621</t>
  </si>
  <si>
    <t>"mezi m.č. 1.29 a 1.32" 0.9*2.1</t>
  </si>
  <si>
    <t>"mezi m.č. 2.41 a 2.44" 0.9*2.1</t>
  </si>
  <si>
    <t>42</t>
  </si>
  <si>
    <t>974031664</t>
  </si>
  <si>
    <t>Vysekání rýh ve zdivu cihelném na maltu vápennou nebo vápenocementovou pro vtahování nosníků do zdí, před vybouráním otvoru do hl. 150 mm, při v. nosníku do 150 mm</t>
  </si>
  <si>
    <t>1212094987</t>
  </si>
  <si>
    <t>https://podminky.urs.cz/item/CS_URS_2022_02/974031664</t>
  </si>
  <si>
    <t>"mezi m.č. 1.29 a 1.32" 1,2</t>
  </si>
  <si>
    <t>"mezi m.č. 2.41 a 2.44" 1,2</t>
  </si>
  <si>
    <t>43</t>
  </si>
  <si>
    <t>978011141</t>
  </si>
  <si>
    <t>Otlučení vápenných nebo vápenocementových omítek vnitřních ploch stropů, v rozsahu přes 10 do 30 %</t>
  </si>
  <si>
    <t>1728030738</t>
  </si>
  <si>
    <t>https://podminky.urs.cz/item/CS_URS_2022_02/978011141</t>
  </si>
  <si>
    <t>44</t>
  </si>
  <si>
    <t>978013141</t>
  </si>
  <si>
    <t>Otlučení vápenných nebo vápenocementových omítek vnitřních ploch stěn s vyškrabáním spar, s očištěním zdiva, v rozsahu přes 10 do 30 %</t>
  </si>
  <si>
    <t>1038084873</t>
  </si>
  <si>
    <t>https://podminky.urs.cz/item/CS_URS_2022_02/978013141</t>
  </si>
  <si>
    <t>m.č. 1.31 - pouze nad obklady</t>
  </si>
  <si>
    <t>45</t>
  </si>
  <si>
    <t>978013191</t>
  </si>
  <si>
    <t>Otlučení vápenných nebo vápenocementových omítek vnitřních ploch stěn s vyškrabáním spar, s očištěním zdiva, v rozsahu přes 50 do 100 %</t>
  </si>
  <si>
    <t>-1308273505</t>
  </si>
  <si>
    <t>https://podminky.urs.cz/item/CS_URS_2022_02/978013191</t>
  </si>
  <si>
    <t>Otlučení omítek v koupelnách (otlučení omítek pod stávajícími obklady je zahrnuto v odsekání obkladů)</t>
  </si>
  <si>
    <t>(2,2+2,2+1,52+1,52)*0,7</t>
  </si>
  <si>
    <t>(2,3+2,3+1,52+1,52)*0,7</t>
  </si>
  <si>
    <t>46</t>
  </si>
  <si>
    <t>978059541</t>
  </si>
  <si>
    <t>Odsekání obkladů stěn včetně otlučení podkladní omítky až na zdivo z obkládaček vnitřních, z jakýchkoliv materiálů, plochy přes 1 m2</t>
  </si>
  <si>
    <t>-35305129</t>
  </si>
  <si>
    <t>https://podminky.urs.cz/item/CS_URS_2022_02/978059541</t>
  </si>
  <si>
    <t>(2,2+2,2+1,52+1,52-0,7)*2</t>
  </si>
  <si>
    <t>(2,3+2,3+1,52+1,52-0,7)*2</t>
  </si>
  <si>
    <t>47</t>
  </si>
  <si>
    <t>949101111</t>
  </si>
  <si>
    <t>Lešení pomocné pracovní pro objekty pozemních staveb pro zatížení do 150 kg/m2, o výšce lešeňové podlahy do 1,9 m</t>
  </si>
  <si>
    <t>-491082093</t>
  </si>
  <si>
    <t>https://podminky.urs.cz/item/CS_URS_2022_02/949101111</t>
  </si>
  <si>
    <t>48</t>
  </si>
  <si>
    <t>952901111</t>
  </si>
  <si>
    <t>Vyčištění budov nebo objektů před předáním do užívání budov bytové nebo občanské výstavby, světlé výšky podlaží do 4 m</t>
  </si>
  <si>
    <t>1152141827</t>
  </si>
  <si>
    <t>https://podminky.urs.cz/item/CS_URS_2022_02/952901111</t>
  </si>
  <si>
    <t>997</t>
  </si>
  <si>
    <t>Přesun sutě</t>
  </si>
  <si>
    <t>49</t>
  </si>
  <si>
    <t>997002611</t>
  </si>
  <si>
    <t>Nakládání suti a vybouraných hmot na dopravní prostředek pro vodorovné přemístění</t>
  </si>
  <si>
    <t>989014394</t>
  </si>
  <si>
    <t>https://podminky.urs.cz/item/CS_URS_2022_02/997002611</t>
  </si>
  <si>
    <t>50</t>
  </si>
  <si>
    <t>997013211</t>
  </si>
  <si>
    <t>Vnitrostaveništní doprava suti a vybouraných hmot vodorovně do 50 m svisle ručně pro budovy a haly výšky do 6 m</t>
  </si>
  <si>
    <t>-1438072441</t>
  </si>
  <si>
    <t>https://podminky.urs.cz/item/CS_URS_2022_02/997013211</t>
  </si>
  <si>
    <t>51</t>
  </si>
  <si>
    <t>997013501</t>
  </si>
  <si>
    <t>Odvoz suti a vybouraných hmot na skládku nebo meziskládku se složením, na vzdálenost do 1 km</t>
  </si>
  <si>
    <t>-348206896</t>
  </si>
  <si>
    <t>https://podminky.urs.cz/item/CS_URS_2022_02/997013501</t>
  </si>
  <si>
    <t>52</t>
  </si>
  <si>
    <t>997013509</t>
  </si>
  <si>
    <t>Odvoz suti a vybouraných hmot na skládku nebo meziskládku se složením, na vzdálenost Příplatek k ceně za každý další i započatý 1 km přes 1 km</t>
  </si>
  <si>
    <t>1785150804</t>
  </si>
  <si>
    <t>https://podminky.urs.cz/item/CS_URS_2022_02/997013509</t>
  </si>
  <si>
    <t>32,806*7</t>
  </si>
  <si>
    <t>53</t>
  </si>
  <si>
    <t>997013602</t>
  </si>
  <si>
    <t>Poplatek za uložení stavebního odpadu na skládce (skládkovné) z armovaného betonu zatříděného do Katalogu odpadů pod kódem 17 01 01</t>
  </si>
  <si>
    <t>482815615</t>
  </si>
  <si>
    <t>https://podminky.urs.cz/item/CS_URS_2022_02/997013602</t>
  </si>
  <si>
    <t>54</t>
  </si>
  <si>
    <t>997013603</t>
  </si>
  <si>
    <t>Poplatek za uložení stavebního odpadu na skládce (skládkovné) cihelného zatříděného do Katalogu odpadů pod kódem 17 01 02</t>
  </si>
  <si>
    <t>2074255047</t>
  </si>
  <si>
    <t>https://podminky.urs.cz/item/CS_URS_2022_02/997013603</t>
  </si>
  <si>
    <t>55</t>
  </si>
  <si>
    <t>997013607</t>
  </si>
  <si>
    <t>Poplatek za uložení stavebního odpadu na skládce (skládkovné) z tašek a keramických výrobků zatříděného do Katalogu odpadů pod kódem 17 01 03</t>
  </si>
  <si>
    <t>1256154816</t>
  </si>
  <si>
    <t>https://podminky.urs.cz/item/CS_URS_2022_02/997013607</t>
  </si>
  <si>
    <t>56</t>
  </si>
  <si>
    <t>997013631</t>
  </si>
  <si>
    <t>Poplatek za uložení stavebního odpadu na skládce (skládkovné) směsného stavebního a demoličního zatříděného do Katalogu odpadů pod kódem 17 09 04</t>
  </si>
  <si>
    <t>491130465</t>
  </si>
  <si>
    <t>https://podminky.urs.cz/item/CS_URS_2022_02/997013631</t>
  </si>
  <si>
    <t>998</t>
  </si>
  <si>
    <t>Přesun hmot</t>
  </si>
  <si>
    <t>57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</si>
  <si>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</si>
  <si>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</si>
  <si>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1864362298</t>
  </si>
  <si>
    <t>https://podminky.urs.cz/item/CS_URS_2022_02/998018001</t>
  </si>
  <si>
    <t>PSV</t>
  </si>
  <si>
    <t>Práce a dodávky PSV</t>
  </si>
  <si>
    <t>711</t>
  </si>
  <si>
    <t>Izolace proti vodě, vlhkosti a plynům</t>
  </si>
  <si>
    <t>58</t>
  </si>
  <si>
    <t>711111001</t>
  </si>
  <si>
    <t>Provedení izolace proti zemní vlhkosti natěradly a tmely za studena na ploše vodorovné V nátěrem penetračním</t>
  </si>
  <si>
    <t>14881857</t>
  </si>
  <si>
    <t>https://podminky.urs.cz/item/CS_URS_2022_02/711111001</t>
  </si>
  <si>
    <t>59</t>
  </si>
  <si>
    <t>11163150</t>
  </si>
  <si>
    <t>lak penetrační asfaltový</t>
  </si>
  <si>
    <t>1226524548</t>
  </si>
  <si>
    <t>72,26*0,00033 'Přepočtené koeficientem množství</t>
  </si>
  <si>
    <t>60</t>
  </si>
  <si>
    <t>711141559</t>
  </si>
  <si>
    <t>Provedení izolace proti zemní vlhkosti pásy přitavením NAIP na ploše vodorovné V</t>
  </si>
  <si>
    <t>-1777992193</t>
  </si>
  <si>
    <t>https://podminky.urs.cz/item/CS_URS_2022_02/711141559</t>
  </si>
  <si>
    <t>61</t>
  </si>
  <si>
    <t>62853004</t>
  </si>
  <si>
    <t>pás asfaltový natavitelný modifikovaný SBS tl 4,0mm s vložkou ze skleněné tkaniny a spalitelnou PE fólií nebo jemnozrnným minerálním posypem na horním povrchu</t>
  </si>
  <si>
    <t>1248564823</t>
  </si>
  <si>
    <t>72,26*1,2 'Přepočtené koeficientem množství</t>
  </si>
  <si>
    <t>62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</si>
  <si>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</si>
  <si>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</si>
  <si>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</si>
  <si>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517187238</t>
  </si>
  <si>
    <t>https://podminky.urs.cz/item/CS_URS_2022_02/998711201</t>
  </si>
  <si>
    <t>725</t>
  </si>
  <si>
    <t>Zdravotechnika - zařizovací předměty</t>
  </si>
  <si>
    <t>63</t>
  </si>
  <si>
    <t>725610810</t>
  </si>
  <si>
    <t>Demontáž plynových sporáků normálních nebo kombinovaných</t>
  </si>
  <si>
    <t>190786368</t>
  </si>
  <si>
    <t>https://podminky.urs.cz/item/CS_URS_2022_02/725610810</t>
  </si>
  <si>
    <t>"m.č. 1.31" 1</t>
  </si>
  <si>
    <t>"m.č. 2.43" 1</t>
  </si>
  <si>
    <t>763</t>
  </si>
  <si>
    <t>Konstrukce suché výstavby</t>
  </si>
  <si>
    <t>64</t>
  </si>
  <si>
    <t>763131411</t>
  </si>
  <si>
    <t>Podhled ze sádrokartonových desek dvouvrstvá zavěšená spodní konstrukce z ocelových profilů CD, UD jednoduše opláštěná deskou standardní A, tl. 12,5 mm, bez izolace</t>
  </si>
  <si>
    <t>-1503229645</t>
  </si>
  <si>
    <t>https://podminky.urs.cz/item/CS_URS_2022_02/763131411</t>
  </si>
  <si>
    <t>m.č. 1.29 a 1.31</t>
  </si>
  <si>
    <t>3,2*2,18</t>
  </si>
  <si>
    <t>2,08*0,4</t>
  </si>
  <si>
    <t>m.č. 2.41 a 2.43</t>
  </si>
  <si>
    <t>65</t>
  </si>
  <si>
    <t>763131451</t>
  </si>
  <si>
    <t>Podhled ze sádrokartonových desek dvouvrstvá zavěšená spodní konstrukce z ocelových profilů CD, UD jednoduše opláštěná deskou impregnovanou H2, tl. 12,5 mm, bez izolace</t>
  </si>
  <si>
    <t>1125594779</t>
  </si>
  <si>
    <t>https://podminky.urs.cz/item/CS_URS_2022_02/763131451</t>
  </si>
  <si>
    <t>66</t>
  </si>
  <si>
    <t>998763401</t>
  </si>
  <si>
    <t>Přesun hmot pro konstrukce montované z desek stanovený procentní sazbou (%) z ceny vodorovná dopravní vzdálenost do 50 m v objektech výšky do 6 m</t>
  </si>
  <si>
    <t>-1257189258</t>
  </si>
  <si>
    <t>https://podminky.urs.cz/item/CS_URS_2022_02/998763401</t>
  </si>
  <si>
    <t>766</t>
  </si>
  <si>
    <t>Konstrukce truhlářské</t>
  </si>
  <si>
    <t>67</t>
  </si>
  <si>
    <t>766691914</t>
  </si>
  <si>
    <t>Ostatní práce vyvěšení nebo zavěšení křídel dřevěných dveřních, plochy do 2 m2</t>
  </si>
  <si>
    <t>-212889394</t>
  </si>
  <si>
    <t>https://podminky.urs.cz/item/CS_URS_2022_02/766691914</t>
  </si>
  <si>
    <t>1.NP</t>
  </si>
  <si>
    <t>2.NP</t>
  </si>
  <si>
    <t>68</t>
  </si>
  <si>
    <t>766812840/R</t>
  </si>
  <si>
    <t>Demontáž kuchyňských linek dřevěných nebo kovových včetně skříněk uchycených na stěně, délky přes 2100 mm</t>
  </si>
  <si>
    <t>-826340330</t>
  </si>
  <si>
    <t>69</t>
  </si>
  <si>
    <t>766825821</t>
  </si>
  <si>
    <t>Demontáž nábytku vestavěného skříní dvoukřídlových</t>
  </si>
  <si>
    <t>1874250017</t>
  </si>
  <si>
    <t>https://podminky.urs.cz/item/CS_URS_2022_02/766825821</t>
  </si>
  <si>
    <t>"m.č. 1.29" 1</t>
  </si>
  <si>
    <t>"m.č. 2.41" 1</t>
  </si>
  <si>
    <t>70</t>
  </si>
  <si>
    <t>766660001</t>
  </si>
  <si>
    <t>Montáž dveřních křídel dřevěných nebo plastových otevíravých do ocelové zárubně povrchově upravených jednokřídlových, šířky do 800 mm</t>
  </si>
  <si>
    <t>216325963</t>
  </si>
  <si>
    <t>https://podminky.urs.cz/item/CS_URS_2022_02/766660001</t>
  </si>
  <si>
    <t>71</t>
  </si>
  <si>
    <t>61162072</t>
  </si>
  <si>
    <t>dveře jednokřídlé voštinové povrch laminátový plné 600x1970-2100mm - výběr dle investora</t>
  </si>
  <si>
    <t>-2086782797</t>
  </si>
  <si>
    <t>72</t>
  </si>
  <si>
    <t>61162074</t>
  </si>
  <si>
    <t>dveře jednokřídlé voštinové povrch laminátový plné 800x1970-2100mm - výběr dle investora</t>
  </si>
  <si>
    <t>771774028</t>
  </si>
  <si>
    <t>73</t>
  </si>
  <si>
    <t>766660729</t>
  </si>
  <si>
    <t>Montáž dveřních doplňků dveřního kování interiérového štítku s klikou</t>
  </si>
  <si>
    <t>1683628789</t>
  </si>
  <si>
    <t>https://podminky.urs.cz/item/CS_URS_2022_02/766660729</t>
  </si>
  <si>
    <t>74</t>
  </si>
  <si>
    <t>54914123</t>
  </si>
  <si>
    <t>kování rozetové klika/klika - výběr dle investora</t>
  </si>
  <si>
    <t>254376179</t>
  </si>
  <si>
    <t>75</t>
  </si>
  <si>
    <t>766695212</t>
  </si>
  <si>
    <t>Montáž ostatních truhlářských konstrukcí prahů dveří jednokřídlových, šířky do 100 mm</t>
  </si>
  <si>
    <t>714077105</t>
  </si>
  <si>
    <t>https://podminky.urs.cz/item/CS_URS_2022_02/766695212</t>
  </si>
  <si>
    <t>Vchodové dveře</t>
  </si>
  <si>
    <t>76</t>
  </si>
  <si>
    <t>61187152</t>
  </si>
  <si>
    <t>práh dveřní dřevěný dubový tl 20mm dl 820mm š 70mm</t>
  </si>
  <si>
    <t>1553153701</t>
  </si>
  <si>
    <t>77</t>
  </si>
  <si>
    <t>766-x1</t>
  </si>
  <si>
    <t>Výroba, dodávka a montáž kuchyňské linky - délka skříněk cca. 2,6m, dolní a horní skříňky, tl. lamina 18mm, hrany s kvalitní ABS hranou, kovová madla, výsuvy pro šuplíky s tlumičem, závěsy dvířek se zpomalením dovírání, výškově stavitelné nohy, kuchyňská deska tl. 38mm, olištování desky, v lince místo pro myčku. Součástí linky bude i dodávka a montáž elektrických kamen s troubou a digestoř - výběr dle investora</t>
  </si>
  <si>
    <t>-1329342271</t>
  </si>
  <si>
    <t>78</t>
  </si>
  <si>
    <t>998766201</t>
  </si>
  <si>
    <t>Přesun hmot pro konstrukce truhlářské stanovený procentní sazbou (%) z ceny vodorovná dopravní vzdálenost do 50 m v objektech výšky do 6 m</t>
  </si>
  <si>
    <t>2079393218</t>
  </si>
  <si>
    <t>https://podminky.urs.cz/item/CS_URS_2022_02/998766201</t>
  </si>
  <si>
    <t>771</t>
  </si>
  <si>
    <t>Podlahy z dlaždic</t>
  </si>
  <si>
    <t>79</t>
  </si>
  <si>
    <t>771121011</t>
  </si>
  <si>
    <t>Příprava podkladu před provedením dlažby nátěr penetrační na podlahu</t>
  </si>
  <si>
    <t>590041155</t>
  </si>
  <si>
    <t>https://podminky.urs.cz/item/CS_URS_2022_02/771121011</t>
  </si>
  <si>
    <t>80</t>
  </si>
  <si>
    <t>771591112</t>
  </si>
  <si>
    <t>Izolace podlahy pod dlažbu nátěrem nebo stěrkou ve dvou vrstvách</t>
  </si>
  <si>
    <t>-72433050</t>
  </si>
  <si>
    <t>https://podminky.urs.cz/item/CS_URS_2022_02/771591112</t>
  </si>
  <si>
    <t>"m.č. 1.30" 2,2*1,52</t>
  </si>
  <si>
    <t>"m.č. 2.42" 2,3*1,52</t>
  </si>
  <si>
    <t>81</t>
  </si>
  <si>
    <t>771591241</t>
  </si>
  <si>
    <t>Izolace podlahy pod dlažbu těsnícími izolačními pásy vnitřní kout</t>
  </si>
  <si>
    <t>344458293</t>
  </si>
  <si>
    <t>https://podminky.urs.cz/item/CS_URS_2022_02/771591241</t>
  </si>
  <si>
    <t>"m.č. 1.30" 9</t>
  </si>
  <si>
    <t>"m.č. 2.42" 9</t>
  </si>
  <si>
    <t>82</t>
  </si>
  <si>
    <t>771591242</t>
  </si>
  <si>
    <t>Izolace podlahy pod dlažbu těsnícími izolačními pásy vnější roh</t>
  </si>
  <si>
    <t>-748467506</t>
  </si>
  <si>
    <t>https://podminky.urs.cz/item/CS_URS_2022_02/771591242</t>
  </si>
  <si>
    <t>"m.č. 1.30" 1</t>
  </si>
  <si>
    <t>"m.č. 2.42" 1</t>
  </si>
  <si>
    <t>83</t>
  </si>
  <si>
    <t>771591264</t>
  </si>
  <si>
    <t>Izolace podlahy pod dlažbu těsnícími izolačními pásy mezi podlahou a stěnu</t>
  </si>
  <si>
    <t>192924732</t>
  </si>
  <si>
    <t>https://podminky.urs.cz/item/CS_URS_2022_02/771591264</t>
  </si>
  <si>
    <t>"m.č. 1.30" 2,2+2,2+1,52+1,52+0,8*4-0,7</t>
  </si>
  <si>
    <t>"m.č. 2.42" 2,3+2,3+1,52+1,52+0,8*4-0,7</t>
  </si>
  <si>
    <t>84</t>
  </si>
  <si>
    <t>771574112</t>
  </si>
  <si>
    <t>Montáž podlah z dlaždic keramických lepených flexibilním lepidlem maloformátových hladkých přes 9 do 12 ks/m2</t>
  </si>
  <si>
    <t>-383888332</t>
  </si>
  <si>
    <t>https://podminky.urs.cz/item/CS_URS_2022_02/771574112</t>
  </si>
  <si>
    <t>85</t>
  </si>
  <si>
    <t>59761003</t>
  </si>
  <si>
    <t>dlažba keramická hutná hladká do interiéru přes 9 do 12ks/m2, rektifikovaná, protiskluznost R10, vyšší standard - výběr dle investora</t>
  </si>
  <si>
    <t>-533368954</t>
  </si>
  <si>
    <t>36,842*1,1 'Přepočtené koeficientem množství</t>
  </si>
  <si>
    <t>86</t>
  </si>
  <si>
    <t>771474112</t>
  </si>
  <si>
    <t>Montáž soklů z dlaždic keramických lepených flexibilním lepidlem rovných, výšky přes 65 do 90 mm</t>
  </si>
  <si>
    <t>1544141915</t>
  </si>
  <si>
    <t>https://podminky.urs.cz/item/CS_URS_2022_02/771474112</t>
  </si>
  <si>
    <t>3,6+3,6+1,72+1,72+1,1+1,1-0,9-0,9-0,9-0,9-0,9-0,7+0,15+0,15+0,3*4</t>
  </si>
  <si>
    <t>3,6+3,6+2,18+2,18-0,9+0,2+0,2-2,7-0,1-0,6</t>
  </si>
  <si>
    <t>87</t>
  </si>
  <si>
    <t>59761275</t>
  </si>
  <si>
    <t>sokl-dlažba keramická slinutá hladká do interiéru i exteriéru 330x80mm - výběr dle investora</t>
  </si>
  <si>
    <t>1147242530</t>
  </si>
  <si>
    <t>33,6*3,333</t>
  </si>
  <si>
    <t>111,989*1,1 'Přepočtené koeficientem množství</t>
  </si>
  <si>
    <t>88</t>
  </si>
  <si>
    <t>771591115</t>
  </si>
  <si>
    <t>Podlahy - dokončovací práce spárování silikonem</t>
  </si>
  <si>
    <t>154825271</t>
  </si>
  <si>
    <t>https://podminky.urs.cz/item/CS_URS_2022_02/771591115</t>
  </si>
  <si>
    <t>Styk dlažba/obklad</t>
  </si>
  <si>
    <t>"m.č. 1.30" 2,2+2,2+1,52+1,52-0,7</t>
  </si>
  <si>
    <t>"m.č. 1.31" 2,7+0,6+0,1</t>
  </si>
  <si>
    <t>"m.č. 2.42" 2,3+2,3+1,52+1,52-0,7</t>
  </si>
  <si>
    <t>"m.č. 2.43" 2,7+0,1+0,6</t>
  </si>
  <si>
    <t>89</t>
  </si>
  <si>
    <t>998771201</t>
  </si>
  <si>
    <t>Přesun hmot pro podlahy z dlaždic stanovený procentní sazbou (%) z ceny vodorovná dopravní vzdálenost do 50 m v objektech výšky do 6 m</t>
  </si>
  <si>
    <t>136979134</t>
  </si>
  <si>
    <t>https://podminky.urs.cz/item/CS_URS_2022_02/998771201</t>
  </si>
  <si>
    <t>775</t>
  </si>
  <si>
    <t>Podlahy skládané</t>
  </si>
  <si>
    <t>90</t>
  </si>
  <si>
    <t>775521800</t>
  </si>
  <si>
    <t>Demontáž parketových tabulí s lištami do suti lepených</t>
  </si>
  <si>
    <t>2021230653</t>
  </si>
  <si>
    <t>https://podminky.urs.cz/item/CS_URS_2022_02/775521800</t>
  </si>
  <si>
    <t>776</t>
  </si>
  <si>
    <t>Podlahy povlakové</t>
  </si>
  <si>
    <t>91</t>
  </si>
  <si>
    <t>776201811</t>
  </si>
  <si>
    <t>Demontáž povlakových podlahovin lepených ručně bez podložky</t>
  </si>
  <si>
    <t>2012212235</t>
  </si>
  <si>
    <t>https://podminky.urs.cz/item/CS_URS_2022_02/776201811</t>
  </si>
  <si>
    <t>92</t>
  </si>
  <si>
    <t>776410811</t>
  </si>
  <si>
    <t>Demontáž soklíků nebo lišt pryžových nebo plastových</t>
  </si>
  <si>
    <t>2120120458</t>
  </si>
  <si>
    <t>https://podminky.urs.cz/item/CS_URS_2022_02/776410811</t>
  </si>
  <si>
    <t>5+5+3,6+3,6-0,9+0,2+0,2</t>
  </si>
  <si>
    <t>6,55+6,55+3,35+3,35+0,55+0,55-0,9-0,9+0,2*4</t>
  </si>
  <si>
    <t>3,8+3,8+3,35+3,35-0,9-0,9+0,2+0,2</t>
  </si>
  <si>
    <t>93</t>
  </si>
  <si>
    <t>776121112</t>
  </si>
  <si>
    <t>Příprava podkladu penetrace vodou ředitelná podlah</t>
  </si>
  <si>
    <t>-205656445</t>
  </si>
  <si>
    <t>https://podminky.urs.cz/item/CS_URS_2022_02/776121112</t>
  </si>
  <si>
    <t>94</t>
  </si>
  <si>
    <t>776221111</t>
  </si>
  <si>
    <t>Montáž podlahovin z PVC lepením standardním lepidlem z pásů standardních</t>
  </si>
  <si>
    <t>-1273810286</t>
  </si>
  <si>
    <t>https://podminky.urs.cz/item/CS_URS_2022_02/776221111</t>
  </si>
  <si>
    <t>95</t>
  </si>
  <si>
    <t>28412285</t>
  </si>
  <si>
    <t>krytina podlahová PVC tl. 2,5mm, nášlapná vrstva tl. 0,7mm, třída zátěže min. 23, reakce na oheň Bfl - výběr dle investora</t>
  </si>
  <si>
    <t>-1284127082</t>
  </si>
  <si>
    <t>107,47*1,1 'Přepočtené koeficientem množství</t>
  </si>
  <si>
    <t>96</t>
  </si>
  <si>
    <t>776411111</t>
  </si>
  <si>
    <t>Montáž soklíků lepením obvodových, výšky do 80 mm</t>
  </si>
  <si>
    <t>-598050529</t>
  </si>
  <si>
    <t>https://podminky.urs.cz/item/CS_URS_2022_02/776411111</t>
  </si>
  <si>
    <t>"m.č. 1.27" 3,6+3,6+5+5-0,9+0,2+0,2</t>
  </si>
  <si>
    <t>"m.č. 1.28" 6,55+6,55+3,35+3,35-0,9+0,55+0,55+0,2*4</t>
  </si>
  <si>
    <t>"m.č. 1.32" 3,35+3,35+3,8+3,8-0,9+0,2+0,2</t>
  </si>
  <si>
    <t>"m.č. 2.39" 3,6+3,6+5+5-0,9+0,2+0,2</t>
  </si>
  <si>
    <t>"m.č. 2.40" 6,55+6,55+3,35+3,35-0,9+0,55+0,55+0,2*4</t>
  </si>
  <si>
    <t>"m.č. 2.44" 3,35+3,35+3,8+3,8-0,9+0,2+0,2</t>
  </si>
  <si>
    <t>97</t>
  </si>
  <si>
    <t>28411004</t>
  </si>
  <si>
    <t>lišta soklová PVC samolepící 30x30mm - výběr dle investora</t>
  </si>
  <si>
    <t>-1285662527</t>
  </si>
  <si>
    <t>102,6*1,05 'Přepočtené koeficientem množství</t>
  </si>
  <si>
    <t>98</t>
  </si>
  <si>
    <t>776421312</t>
  </si>
  <si>
    <t>Montáž lišt přechodových šroubovaných</t>
  </si>
  <si>
    <t>392286393</t>
  </si>
  <si>
    <t>https://podminky.urs.cz/item/CS_URS_2022_02/776421312</t>
  </si>
  <si>
    <t>0,8+0,8+0,8+0,7</t>
  </si>
  <si>
    <t>99</t>
  </si>
  <si>
    <t>55343124</t>
  </si>
  <si>
    <t>profil přechodový Al vrtaný - výběr dle investora</t>
  </si>
  <si>
    <t>-157802717</t>
  </si>
  <si>
    <t>6,2*1,05 'Přepočtené koeficientem množství</t>
  </si>
  <si>
    <t>100</t>
  </si>
  <si>
    <t>998776201</t>
  </si>
  <si>
    <t>Přesun hmot pro podlahy povlakové stanovený procentní sazbou (%) z ceny vodorovná dopravní vzdálenost do 50 m v objektech výšky do 6 m</t>
  </si>
  <si>
    <t>1188138701</t>
  </si>
  <si>
    <t>https://podminky.urs.cz/item/CS_URS_2022_02/998776201</t>
  </si>
  <si>
    <t>781</t>
  </si>
  <si>
    <t>Dokončovací práce - obklady</t>
  </si>
  <si>
    <t>101</t>
  </si>
  <si>
    <t>781121011</t>
  </si>
  <si>
    <t>Příprava podkladu před provedením obkladu nátěr penetrační na stěnu</t>
  </si>
  <si>
    <t>-1923596344</t>
  </si>
  <si>
    <t>https://podminky.urs.cz/item/CS_URS_2022_02/781121011</t>
  </si>
  <si>
    <t>(2,2+2,2+1,52+1,52)*2,6</t>
  </si>
  <si>
    <t>(0,8+0,8)*0,15</t>
  </si>
  <si>
    <t>(2,7+0,1+0,6)*1,4</t>
  </si>
  <si>
    <t>(2,3+2,3+1,52+1,52)*2,6</t>
  </si>
  <si>
    <t>102</t>
  </si>
  <si>
    <t>781131112</t>
  </si>
  <si>
    <t>Izolace stěny pod obklad izolace nátěrem nebo stěrkou ve dvou vrstvách</t>
  </si>
  <si>
    <t>-12485903</t>
  </si>
  <si>
    <t>https://podminky.urs.cz/item/CS_URS_2022_02/781131112</t>
  </si>
  <si>
    <t>(2,2+2,2+1,52+1,52-0,7)*0,15</t>
  </si>
  <si>
    <t>(0,8+0,8)*2,2</t>
  </si>
  <si>
    <t>(2,3+2,3+1,52+1,52-0,7)*0,15</t>
  </si>
  <si>
    <t>103</t>
  </si>
  <si>
    <t>781131264/R</t>
  </si>
  <si>
    <t>Izolace stěny pod obklad izolace těsnícími izolačními pásy styk stěna/stěna</t>
  </si>
  <si>
    <t>1445698553</t>
  </si>
  <si>
    <t>2,2+0,15+0,15+0,15+0,15+0,15+0,15</t>
  </si>
  <si>
    <t>104</t>
  </si>
  <si>
    <t>781474115</t>
  </si>
  <si>
    <t>Montáž obkladů vnitřních stěn z dlaždic keramických lepených flexibilním lepidlem maloformátových hladkých přes 22 do 25 ks/m2</t>
  </si>
  <si>
    <t>1282851371</t>
  </si>
  <si>
    <t>https://podminky.urs.cz/item/CS_URS_2022_02/781474115</t>
  </si>
  <si>
    <t>105</t>
  </si>
  <si>
    <t>59761039</t>
  </si>
  <si>
    <t>obklad keramický hladký přes 22 do 25ks/m2, rektifikovaný, vyšší standard - výběr dle investora</t>
  </si>
  <si>
    <t>10849008</t>
  </si>
  <si>
    <t>46,408*1,1 'Přepočtené koeficientem množství</t>
  </si>
  <si>
    <t>106</t>
  </si>
  <si>
    <t>781494511</t>
  </si>
  <si>
    <t>Obklad - dokončující práce profily ukončovací lepené flexibilním lepidlem ukončovací</t>
  </si>
  <si>
    <t>1621140595</t>
  </si>
  <si>
    <t>https://podminky.urs.cz/item/CS_URS_2022_02/781494511</t>
  </si>
  <si>
    <t>"m.č. 1.30" 0,7+2+2</t>
  </si>
  <si>
    <t>"m.č. 1.31" 2,7+0,6+0,1+1,4+1,4</t>
  </si>
  <si>
    <t>"m.č. 2.42" 0,7+2+2</t>
  </si>
  <si>
    <t>"m.č. 2.43" 2,7+0,6+0,1+1,4+1,4</t>
  </si>
  <si>
    <t>107</t>
  </si>
  <si>
    <t>781495115</t>
  </si>
  <si>
    <t>Obklad - dokončující práce ostatní práce spárování silikonem</t>
  </si>
  <si>
    <t>1548662461</t>
  </si>
  <si>
    <t>https://podminky.urs.cz/item/CS_URS_2022_02/781495115</t>
  </si>
  <si>
    <t>"m.č. 1.30" 2,6*4</t>
  </si>
  <si>
    <t>"m.č. 1.31" 1,4*2</t>
  </si>
  <si>
    <t>"m.č. 2.42" 2,6*4</t>
  </si>
  <si>
    <t>"m.č. 2.43" 1,4*2</t>
  </si>
  <si>
    <t>108</t>
  </si>
  <si>
    <t>781495117</t>
  </si>
  <si>
    <t>Obklad - dokončující práce ostatní práce spárování akrylem</t>
  </si>
  <si>
    <t>1741749412</t>
  </si>
  <si>
    <t>https://podminky.urs.cz/item/CS_URS_2022_02/781495117</t>
  </si>
  <si>
    <t>Styk obklad/strop</t>
  </si>
  <si>
    <t>2,2+2,2+1,52+1,52</t>
  </si>
  <si>
    <t>2,3+2,3+1,52+1,52</t>
  </si>
  <si>
    <t>109</t>
  </si>
  <si>
    <t>998781201</t>
  </si>
  <si>
    <t>Přesun hmot pro obklady keramické stanovený procentní sazbou (%) z ceny vodorovná dopravní vzdálenost do 50 m v objektech výšky do 6 m</t>
  </si>
  <si>
    <t>1897595900</t>
  </si>
  <si>
    <t>https://podminky.urs.cz/item/CS_URS_2022_02/998781201</t>
  </si>
  <si>
    <t>783</t>
  </si>
  <si>
    <t>Dokončovací práce - nátěry</t>
  </si>
  <si>
    <t>110</t>
  </si>
  <si>
    <t>783314203</t>
  </si>
  <si>
    <t>Základní antikorozní nátěr zámečnických konstrukcí jednonásobný syntetický samozákladující</t>
  </si>
  <si>
    <t>-857388990</t>
  </si>
  <si>
    <t>https://podminky.urs.cz/item/CS_URS_2022_02/783314203</t>
  </si>
  <si>
    <t>Dvojnásobně</t>
  </si>
  <si>
    <t>Nové překlady HEB 100</t>
  </si>
  <si>
    <t>"mezi m.č. 1.29 a 1.32" (1,2*(0,1*6))*2</t>
  </si>
  <si>
    <t>"mezi m.č. 2.41 a 2.44" (1,2*(0,1*6))*2</t>
  </si>
  <si>
    <t>111</t>
  </si>
  <si>
    <t>783315101</t>
  </si>
  <si>
    <t>Mezinátěr zámečnických konstrukcí jednonásobný syntetický standardní</t>
  </si>
  <si>
    <t>-1825404029</t>
  </si>
  <si>
    <t>https://podminky.urs.cz/item/CS_URS_2022_02/783315101</t>
  </si>
  <si>
    <t>Nové zárubně vč. zárubní vchodových dveří</t>
  </si>
  <si>
    <t>"mezi m.č. 1.27 a 1.29" (0,8+2+2)*0,3</t>
  </si>
  <si>
    <t>"mezi m.č. 1.28 a 1.29" (0,8+2+2)*0,25</t>
  </si>
  <si>
    <t>"mezi m.č. 1.29 a 1.30" (0,6+2+2)*0,25</t>
  </si>
  <si>
    <t>"mezi m.č. 1.29 a 1.32" (0,8+2+2)*0,25</t>
  </si>
  <si>
    <t>"mezi m.č. 1.39 a 1.41" (0,8+2+2)*0,3</t>
  </si>
  <si>
    <t>"mezi m.č. 2.40 a 2.41" (0,8+2+2)*0,25</t>
  </si>
  <si>
    <t>"mezi m.č. 2.41 a 2.42" (0,6+2+2)*0,25</t>
  </si>
  <si>
    <t>"mezi m.č. 2.41 a 2.44" (0,8+2+2)*0,25</t>
  </si>
  <si>
    <t>"vchodové dveře 1.NP" (0,8+2+2)*0,25</t>
  </si>
  <si>
    <t>"vchodové dveře 2.NP" (0,8+2+2)*0,25</t>
  </si>
  <si>
    <t>112</t>
  </si>
  <si>
    <t>783317101</t>
  </si>
  <si>
    <t>Krycí nátěr (email) zámečnických konstrukcí jednonásobný syntetický standardní</t>
  </si>
  <si>
    <t>-566169323</t>
  </si>
  <si>
    <t>https://podminky.urs.cz/item/CS_URS_2022_02/783317101</t>
  </si>
  <si>
    <t>784</t>
  </si>
  <si>
    <t>Dokončovací práce - malby a tapety</t>
  </si>
  <si>
    <t>113</t>
  </si>
  <si>
    <t>784121001</t>
  </si>
  <si>
    <t>Oškrabání malby v místnostech výšky do 3,80 m</t>
  </si>
  <si>
    <t>-555228062</t>
  </si>
  <si>
    <t>https://podminky.urs.cz/item/CS_URS_2022_02/784121001</t>
  </si>
  <si>
    <t>Stropy</t>
  </si>
  <si>
    <t>(5*3,6)*0,7</t>
  </si>
  <si>
    <t>(6,55*3,35)*0,7</t>
  </si>
  <si>
    <t>-(0,55*0,45)*0,7</t>
  </si>
  <si>
    <t>-(0,725*0,4)*0,7</t>
  </si>
  <si>
    <t>(3,8*3,35)*0,7</t>
  </si>
  <si>
    <t>(5*3.6)*0,7</t>
  </si>
  <si>
    <t>Stěny</t>
  </si>
  <si>
    <t>((5+5+3,6+3,6)*2,7)*0,7</t>
  </si>
  <si>
    <t>-(2*1,5)*0,7</t>
  </si>
  <si>
    <t>((2+1,5+1,5)*0,2)*0,7</t>
  </si>
  <si>
    <t>((2+2,4+2,4)*0,2)*0,7</t>
  </si>
  <si>
    <t>-(0,9*2)*0,7</t>
  </si>
  <si>
    <t>((6,55+6,55+3,35+3,35+0,55+0,55)*2,7)*0,7</t>
  </si>
  <si>
    <t>-((2,8*2,4)*2)*0,7</t>
  </si>
  <si>
    <t>((2,8+2,4+2,4)*0,45)*0,7</t>
  </si>
  <si>
    <t>-((2*1,5)*2)*0,7</t>
  </si>
  <si>
    <t>(((2+1,5+1,5)*0,2)*2)*0,7</t>
  </si>
  <si>
    <t>(((2+2,4+2,4)*0,2)*2)*0,7</t>
  </si>
  <si>
    <t>-((0,9*2)*2)*0,7</t>
  </si>
  <si>
    <t>((3,6+3,6+2,72+2,72-0,9)*2,7)*0,7</t>
  </si>
  <si>
    <t>((1+2,4+2,4+1,45+2,4+2,4)*0,3)*0,7</t>
  </si>
  <si>
    <t>-((0,9*2)*4)*0,7</t>
  </si>
  <si>
    <t>-(0,7*2)*0,7</t>
  </si>
  <si>
    <t>((1,1+2,4+2,4)*0,15)*0,7</t>
  </si>
  <si>
    <t>((3,6+3,6+2,18+2,18-0,9)*0,7)*0,7</t>
  </si>
  <si>
    <t>-(2*0,4)*0,7</t>
  </si>
  <si>
    <t>((3,8+3,8+3,35+3,35)*2,7)*0,7</t>
  </si>
  <si>
    <t>-((0,9*2)*3)*0,7</t>
  </si>
  <si>
    <t>((1+1,45+2,4+2,4)*0,3)*0,7</t>
  </si>
  <si>
    <t>114</t>
  </si>
  <si>
    <t>784181121</t>
  </si>
  <si>
    <t>Penetrace podkladu jednonásobná hloubková akrylátová bezbarvá v místnostech výšky do 3,80 m</t>
  </si>
  <si>
    <t>-998294246</t>
  </si>
  <si>
    <t>https://podminky.urs.cz/item/CS_URS_2022_02/784181121</t>
  </si>
  <si>
    <t>115</t>
  </si>
  <si>
    <t>784211101</t>
  </si>
  <si>
    <t>Malby z malířských směsí oděruvzdorných za mokra dvojnásobné, bílé za mokra oděruvzdorné výborně v místnostech výšky do 3,80 m</t>
  </si>
  <si>
    <t>633776932</t>
  </si>
  <si>
    <t>https://podminky.urs.cz/item/CS_URS_2022_02/784211101</t>
  </si>
  <si>
    <t>02 - ZTI, VYT a VZT</t>
  </si>
  <si>
    <t xml:space="preserve">    1 - Zemní práce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</si>
  <si>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</si>
  <si>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</si>
  <si>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</si>
  <si>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</si>
  <si>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735 - Ústřední vytápění - otopná tělesa</t>
  </si>
  <si>
    <t xml:space="preserve">    751 - Vzduchotechnika</t>
  </si>
  <si>
    <t>Zemní práce</t>
  </si>
  <si>
    <t>132254202</t>
  </si>
  <si>
    <t>Hloubení zapažených rýh šířky přes 800 do 2 000 mm strojně s urovnáním dna do předepsaného profilu a spádu v hornině třídy těžitelnosti I skupiny 3 přes 20 do 50 m3</t>
  </si>
  <si>
    <t>2127075340</t>
  </si>
  <si>
    <t>https://podminky.urs.cz/item/CS_URS_2022_02/132254202</t>
  </si>
  <si>
    <t>Splašková kanalizace</t>
  </si>
  <si>
    <t>(12+4)*(1*2)</t>
  </si>
  <si>
    <t>139711111</t>
  </si>
  <si>
    <t>Vykopávka v uzavřených prostorech ručně v hornině třídy těžitelnosti I skupiny 1 až 3</t>
  </si>
  <si>
    <t>-576141594</t>
  </si>
  <si>
    <t>https://podminky.urs.cz/item/CS_URS_2022_02/139711111</t>
  </si>
  <si>
    <t>(2,4*0,6)*0,8</t>
  </si>
  <si>
    <t>151101101</t>
  </si>
  <si>
    <t>Zřízení pažení a rozepření stěn rýh pro podzemní vedení příložné pro jakoukoliv mezerovitost, hloubky do 2 m</t>
  </si>
  <si>
    <t>-1685648817</t>
  </si>
  <si>
    <t>https://podminky.urs.cz/item/CS_URS_2022_02/151101101</t>
  </si>
  <si>
    <t>(12+4)*(2*2)</t>
  </si>
  <si>
    <t>151101111</t>
  </si>
  <si>
    <t>Odstranění pažení a rozepření stěn rýh pro podzemní vedení s uložením materiálu na vzdálenost do 3 m od kraje výkopu příložné, hloubky do 2 m</t>
  </si>
  <si>
    <t>1846808724</t>
  </si>
  <si>
    <t>https://podminky.urs.cz/item/CS_URS_2022_02/151101111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</si>
  <si>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</si>
  <si>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</si>
  <si>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-2076617398</t>
  </si>
  <si>
    <t>https://podminky.urs.cz/item/CS_URS_2022_02/162211311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</si>
  <si>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</si>
  <si>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</si>
  <si>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-260706384</t>
  </si>
  <si>
    <t>https://podminky.urs.cz/item/CS_URS_2022_02/162211319</t>
  </si>
  <si>
    <t>167111101</t>
  </si>
  <si>
    <t>Nakládání, skládání a překládání neulehlého výkopku nebo sypaniny ručně nakládání, z hornin třídy těžitelnosti I, skupiny 1 až 3</t>
  </si>
  <si>
    <t>-2046848416</t>
  </si>
  <si>
    <t>https://podminky.urs.cz/item/CS_URS_2022_02/167111101</t>
  </si>
  <si>
    <t>1,152-0,396</t>
  </si>
  <si>
    <t>167151101</t>
  </si>
  <si>
    <t>Nakládání, skládání a překládání neulehlého výkopku nebo sypaniny strojně nakládání, množství do 100 m3, z horniny třídy těžitelnosti I, skupiny 1 až 3</t>
  </si>
  <si>
    <t>-333067273</t>
  </si>
  <si>
    <t>https://podminky.urs.cz/item/CS_URS_2022_02/167151101</t>
  </si>
  <si>
    <t>32-26,56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</si>
  <si>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</si>
  <si>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</si>
  <si>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-110190184</t>
  </si>
  <si>
    <t>https://podminky.urs.cz/item/CS_URS_2022_02/162751115</t>
  </si>
  <si>
    <t>0,756+5,44</t>
  </si>
  <si>
    <t>171251201</t>
  </si>
  <si>
    <t>Uložení sypaniny na skládky nebo meziskládky bez hutnění s upravením uložené sypaniny do předepsaného tvaru</t>
  </si>
  <si>
    <t>561068828</t>
  </si>
  <si>
    <t>https://podminky.urs.cz/item/CS_URS_2022_02/171251201</t>
  </si>
  <si>
    <t>171201221</t>
  </si>
  <si>
    <t>Poplatek za uložení stavebního odpadu na skládce (skládkovné) zeminy a kamení zatříděného do Katalogu odpadů pod kódem 17 05 04</t>
  </si>
  <si>
    <t>-1498111127</t>
  </si>
  <si>
    <t>https://podminky.urs.cz/item/CS_URS_2022_02/171201221</t>
  </si>
  <si>
    <t>6,196*1,8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</si>
  <si>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</si>
  <si>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</si>
  <si>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-2121615512</t>
  </si>
  <si>
    <t>https://podminky.urs.cz/item/CS_URS_2022_02/175111101</t>
  </si>
  <si>
    <t>2,4*(0,6*0,425)</t>
  </si>
  <si>
    <t>58341341</t>
  </si>
  <si>
    <t>kamenivo drcené drobné frakce 0/4</t>
  </si>
  <si>
    <t>1503666336</t>
  </si>
  <si>
    <t>0,612*2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</si>
  <si>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</si>
  <si>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</si>
  <si>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681228321</t>
  </si>
  <si>
    <t>https://podminky.urs.cz/item/CS_URS_2022_02/175151101</t>
  </si>
  <si>
    <t>(12+4)*(0,8*0,425)</t>
  </si>
  <si>
    <t>1675973585</t>
  </si>
  <si>
    <t>5,44*2 'Přepočtené koeficientem množství</t>
  </si>
  <si>
    <t>174111102</t>
  </si>
  <si>
    <t>Zásyp sypaninou z jakékoliv horniny ručně s uložením výkopku ve vrstvách se zhutněním v uzavřených prostorách s urovnáním povrchu zásypu</t>
  </si>
  <si>
    <t>-128471103</t>
  </si>
  <si>
    <t>https://podminky.urs.cz/item/CS_URS_2022_02/174111102</t>
  </si>
  <si>
    <t>2,4*(0,6*0,275)</t>
  </si>
  <si>
    <t>174151101</t>
  </si>
  <si>
    <t>Zásyp sypaninou z jakékoliv horniny strojně s uložením výkopku ve vrstvách se zhutněním jam, šachet, rýh nebo kolem objektů v těchto vykopávkách</t>
  </si>
  <si>
    <t>1030026185</t>
  </si>
  <si>
    <t>https://podminky.urs.cz/item/CS_URS_2022_02/174151101</t>
  </si>
  <si>
    <t>32-1,28-4,16</t>
  </si>
  <si>
    <t>Vodorovné konstrukce</t>
  </si>
  <si>
    <t>451572111</t>
  </si>
  <si>
    <t>Lože pod potrubí, stoky a drobné objekty v otevřeném výkopu z kameniva drobného těženého 0 až 4 mm</t>
  </si>
  <si>
    <t>1072326013</t>
  </si>
  <si>
    <t>https://podminky.urs.cz/item/CS_URS_2022_02/451572111</t>
  </si>
  <si>
    <t>(12+4)*(0,8*0,1)</t>
  </si>
  <si>
    <t>2,4*(0,6*0,1)</t>
  </si>
  <si>
    <t>631312141</t>
  </si>
  <si>
    <t>Doplnění dosavadních mazanin prostým betonem s dodáním hmot, bez potěru, plochy jednotlivě rýh v dosavadních mazaninách</t>
  </si>
  <si>
    <t>709487214</t>
  </si>
  <si>
    <t>https://podminky.urs.cz/item/CS_URS_2022_02/631312141</t>
  </si>
  <si>
    <t>(2,4*0,6)*0,1</t>
  </si>
  <si>
    <t>-275114595</t>
  </si>
  <si>
    <t>(((2,4*0,6)*4,44)*1,3)/1000</t>
  </si>
  <si>
    <t>Trubní vedení</t>
  </si>
  <si>
    <t>894812311</t>
  </si>
  <si>
    <t>Revizní a čistící šachta z polypropylenu PP pro hladké trouby DN 600 šachtové dno (DN šachty / DN trubního vedení) DN 600/160 průtočné</t>
  </si>
  <si>
    <t>-1178068685</t>
  </si>
  <si>
    <t>https://podminky.urs.cz/item/CS_URS_2022_02/894812311</t>
  </si>
  <si>
    <t>894812332</t>
  </si>
  <si>
    <t>Revizní a čistící šachta z polypropylenu PP pro hladké trouby DN 600 roura šachtová korugovaná, světlé hloubky 2 000 mm</t>
  </si>
  <si>
    <t>-843142668</t>
  </si>
  <si>
    <t>https://podminky.urs.cz/item/CS_URS_2022_02/894812332</t>
  </si>
  <si>
    <t>894812339</t>
  </si>
  <si>
    <t>Revizní a čistící šachta z polypropylenu PP pro hladké trouby DN 600 Příplatek k cenám 2331 - 2334 za uříznutí šachtové roury</t>
  </si>
  <si>
    <t>-906337935</t>
  </si>
  <si>
    <t>https://podminky.urs.cz/item/CS_URS_2022_02/894812339</t>
  </si>
  <si>
    <t>894812352</t>
  </si>
  <si>
    <t>Revizní a čistící šachta z polypropylenu PP pro hladké trouby DN 600 poklop (mříž) litinový pro třídu zatížení A15 s teleskopickým adaptérem</t>
  </si>
  <si>
    <t>1452748752</t>
  </si>
  <si>
    <t>https://podminky.urs.cz/item/CS_URS_2022_02/894812352</t>
  </si>
  <si>
    <t>009-x1</t>
  </si>
  <si>
    <t>D+M+PH Prostup střechou pro kanalizační potrubí - bourací práce, likvidace odpadu, provedení nového prostupu s utěsněním</t>
  </si>
  <si>
    <t>806949609</t>
  </si>
  <si>
    <t>009-x4</t>
  </si>
  <si>
    <t>D+M+PH Prostup střechou pro VZT potrubí - bourací práce, likvidace odpadu, provedení nového prostupu s utěsněním</t>
  </si>
  <si>
    <t>410565907</t>
  </si>
  <si>
    <t>009-x2</t>
  </si>
  <si>
    <t>Vybourání stávajících zpevněných ploch v místě vedení nové venkovní splaškové kanalizace, likvidace odpadu, zpětné obnovení zpevněných ploch a trávníků</t>
  </si>
  <si>
    <t>-311679349</t>
  </si>
  <si>
    <t>009-x3</t>
  </si>
  <si>
    <t>D+M+PH Prostup základy do objektu - bourací práce, likvidace odpadu, utěsnění prostupu</t>
  </si>
  <si>
    <t>1617592235</t>
  </si>
  <si>
    <t>965042131</t>
  </si>
  <si>
    <t>Bourání mazanin betonových nebo z litého asfaltu tl. do 100 mm, plochy do 4 m2</t>
  </si>
  <si>
    <t>1315299921</t>
  </si>
  <si>
    <t>https://podminky.urs.cz/item/CS_URS_2022_02/965042131</t>
  </si>
  <si>
    <t>740676105</t>
  </si>
  <si>
    <t>977312112</t>
  </si>
  <si>
    <t>Řezání stávajících betonových mazanin s vyztužením hloubky přes 50 do 100 mm</t>
  </si>
  <si>
    <t>-659465555</t>
  </si>
  <si>
    <t>https://podminky.urs.cz/item/CS_URS_2022_02/977312112</t>
  </si>
  <si>
    <t>2,4+2,4+0,6+0,6</t>
  </si>
  <si>
    <t>-90133433</t>
  </si>
  <si>
    <t>1151670533</t>
  </si>
  <si>
    <t>58453471</t>
  </si>
  <si>
    <t>-494367523</t>
  </si>
  <si>
    <t>0,529*7</t>
  </si>
  <si>
    <t>-1369872583</t>
  </si>
  <si>
    <t>998276101</t>
  </si>
  <si>
    <t>Přesun hmot pro trubní vedení hloubené z trub z plastických hmot nebo sklolaminátových pro vodovody nebo kanalizace v otevřeném výkopu dopravní vzdálenost do 15 m</t>
  </si>
  <si>
    <t>223095921</t>
  </si>
  <si>
    <t>https://podminky.urs.cz/item/CS_URS_2022_02/998276101</t>
  </si>
  <si>
    <t>721</t>
  </si>
  <si>
    <t>Zdravotechnika - vnitřní kanalizace</t>
  </si>
  <si>
    <t>721-x1</t>
  </si>
  <si>
    <t>Demontáž stávajících rozvodů kanalizace vč. likvidace odpadu</t>
  </si>
  <si>
    <t>1512354525</t>
  </si>
  <si>
    <t>721173402</t>
  </si>
  <si>
    <t>Potrubí z trub PVC SN4 svodné (ležaté) DN 125</t>
  </si>
  <si>
    <t>-1890119520</t>
  </si>
  <si>
    <t>https://podminky.urs.cz/item/CS_URS_2022_02/721173402</t>
  </si>
  <si>
    <t>721174025</t>
  </si>
  <si>
    <t>Potrubí z trub polypropylenových odpadní (svislé) DN 110</t>
  </si>
  <si>
    <t>-272550602</t>
  </si>
  <si>
    <t>https://podminky.urs.cz/item/CS_URS_2022_02/721174025</t>
  </si>
  <si>
    <t>OSM.115600</t>
  </si>
  <si>
    <t>HTRE čistící tvarovka DN110</t>
  </si>
  <si>
    <t>-2009934792</t>
  </si>
  <si>
    <t>721174043</t>
  </si>
  <si>
    <t>Potrubí z trub polypropylenových připojovací DN 50</t>
  </si>
  <si>
    <t>256872214</t>
  </si>
  <si>
    <t>https://podminky.urs.cz/item/CS_URS_2022_02/721174043</t>
  </si>
  <si>
    <t>721174044</t>
  </si>
  <si>
    <t>Potrubí z trub polypropylenových připojovací DN 75</t>
  </si>
  <si>
    <t>-1144700242</t>
  </si>
  <si>
    <t>https://podminky.urs.cz/item/CS_URS_2022_02/721174044</t>
  </si>
  <si>
    <t>721174045</t>
  </si>
  <si>
    <t>Potrubí z trub polypropylenových připojovací DN 110</t>
  </si>
  <si>
    <t>-988471686</t>
  </si>
  <si>
    <t>https://podminky.urs.cz/item/CS_URS_2022_02/721174045</t>
  </si>
  <si>
    <t>721194105</t>
  </si>
  <si>
    <t>Vyměření přípojek na potrubí vyvedení a upevnění odpadních výpustek DN 50</t>
  </si>
  <si>
    <t>-714401200</t>
  </si>
  <si>
    <t>https://podminky.urs.cz/item/CS_URS_2022_02/721194105</t>
  </si>
  <si>
    <t>721194109</t>
  </si>
  <si>
    <t>Vyměření přípojek na potrubí vyvedení a upevnění odpadních výpustek DN 110</t>
  </si>
  <si>
    <t>-1149353994</t>
  </si>
  <si>
    <t>https://podminky.urs.cz/item/CS_URS_2022_02/721194109</t>
  </si>
  <si>
    <t>721226512</t>
  </si>
  <si>
    <t>Zápachové uzávěrky podomítkové (Pe) s krycí deskou pro pračku a myčku DN 50</t>
  </si>
  <si>
    <t>-20660280</t>
  </si>
  <si>
    <t>https://podminky.urs.cz/item/CS_URS_2022_02/721226512</t>
  </si>
  <si>
    <t>721273153</t>
  </si>
  <si>
    <t>Ventilační hlavice z polypropylenu (PP) DN 110</t>
  </si>
  <si>
    <t>1331504827</t>
  </si>
  <si>
    <t>https://podminky.urs.cz/item/CS_URS_2022_02/721273153</t>
  </si>
  <si>
    <t>721290111</t>
  </si>
  <si>
    <t>Zkouška těsnosti kanalizace v objektech vodou do DN 125</t>
  </si>
  <si>
    <t>1293933786</t>
  </si>
  <si>
    <t>https://podminky.urs.cz/item/CS_URS_2022_02/721290111</t>
  </si>
  <si>
    <t>20+8+6+6+4</t>
  </si>
  <si>
    <t>721-x3</t>
  </si>
  <si>
    <t>Stavební přípomoc - vysekání rýh a prostupů pro potrubí, likvidace vzniklého odpadu, zpětné hrubé stavební začištění</t>
  </si>
  <si>
    <t>-1216630674</t>
  </si>
  <si>
    <t>998721201</t>
  </si>
  <si>
    <t>Přesun hmot pro vnitřní kanalizace stanovený procentní sazbou (%) z ceny vodorovná dopravní vzdálenost do 50 m v objektech výšky do 6 m</t>
  </si>
  <si>
    <t>-120728304</t>
  </si>
  <si>
    <t>https://podminky.urs.cz/item/CS_URS_2022_02/998721201</t>
  </si>
  <si>
    <t>722</t>
  </si>
  <si>
    <t>Zdravotechnika - vnitřní vodovod</t>
  </si>
  <si>
    <t>722-x1</t>
  </si>
  <si>
    <t>Demontáž stávajících rozvodů vodovodu vč. likvidace odpadu</t>
  </si>
  <si>
    <t>1308062687</t>
  </si>
  <si>
    <t>722174003/R</t>
  </si>
  <si>
    <t xml:space="preserve">Potrubí z plastových trubek z polypropylenu PPR svařovaných polyfúzně </t>
  </si>
  <si>
    <t>1673658559</t>
  </si>
  <si>
    <t>722181242/R</t>
  </si>
  <si>
    <t>Ochrana potrubí termoizolačními trubicemi z pěnového polyetylenu PE přilepenými v příčných a podélných spojích, tloušťky izolace přes 13 do 20 mm</t>
  </si>
  <si>
    <t>920082326</t>
  </si>
  <si>
    <t>722220152</t>
  </si>
  <si>
    <t>Armatury s jedním závitem plastové (PPR) PN 20 (SDR 6) DN 20 x G 1/2"</t>
  </si>
  <si>
    <t>-591142084</t>
  </si>
  <si>
    <t>https://podminky.urs.cz/item/CS_URS_2022_02/722220152</t>
  </si>
  <si>
    <t>722220161</t>
  </si>
  <si>
    <t>Armatury s jedním závitem plastové (PPR) PN 20 (SDR 6) DN 20 x G 1/2" (nástěnný komplet)</t>
  </si>
  <si>
    <t>1170012068</t>
  </si>
  <si>
    <t>https://podminky.urs.cz/item/CS_URS_2022_02/722220161</t>
  </si>
  <si>
    <t>722-x4</t>
  </si>
  <si>
    <t>D+M Podružný vodoměr vč. napojení a zaplombování</t>
  </si>
  <si>
    <t>-67618121</t>
  </si>
  <si>
    <t>722290226</t>
  </si>
  <si>
    <t>Zkoušky, proplach a desinfekce vodovodního potrubí zkoušky těsnosti vodovodního potrubí závitového do DN 50</t>
  </si>
  <si>
    <t>2058495645</t>
  </si>
  <si>
    <t>https://podminky.urs.cz/item/CS_URS_2022_02/722290226</t>
  </si>
  <si>
    <t>722290234</t>
  </si>
  <si>
    <t>Zkoušky, proplach a desinfekce vodovodního potrubí proplach a desinfekce vodovodního potrubí do DN 80</t>
  </si>
  <si>
    <t>349902008</t>
  </si>
  <si>
    <t>https://podminky.urs.cz/item/CS_URS_2022_02/722290234</t>
  </si>
  <si>
    <t>722-x3</t>
  </si>
  <si>
    <t>1241878246</t>
  </si>
  <si>
    <t>998722201</t>
  </si>
  <si>
    <t>Přesun hmot pro vnitřní vodovod stanovený procentní sazbou (%) z ceny vodorovná dopravní vzdálenost do 50 m v objektech výšky do 6 m</t>
  </si>
  <si>
    <t>-1073907002</t>
  </si>
  <si>
    <t>https://podminky.urs.cz/item/CS_URS_2022_02/998722201</t>
  </si>
  <si>
    <t>725110814</t>
  </si>
  <si>
    <t>Demontáž klozetů kombi</t>
  </si>
  <si>
    <t>534148902</t>
  </si>
  <si>
    <t>https://podminky.urs.cz/item/CS_URS_2022_02/725110814</t>
  </si>
  <si>
    <t>725210821</t>
  </si>
  <si>
    <t>Demontáž umyvadel bez výtokových armatur umyvadel</t>
  </si>
  <si>
    <t>809532809</t>
  </si>
  <si>
    <t>https://podminky.urs.cz/item/CS_URS_2022_02/725210821</t>
  </si>
  <si>
    <t>725220841</t>
  </si>
  <si>
    <t>Demontáž van ocelových rohových</t>
  </si>
  <si>
    <t>-655078041</t>
  </si>
  <si>
    <t>https://podminky.urs.cz/item/CS_URS_2022_02/725220841</t>
  </si>
  <si>
    <t>725310823</t>
  </si>
  <si>
    <t>Demontáž dřezů jednodílných bez výtokových armatur vestavěných v kuchyňských sestavách</t>
  </si>
  <si>
    <t>537106711</t>
  </si>
  <si>
    <t>https://podminky.urs.cz/item/CS_URS_2022_02/725310823</t>
  </si>
  <si>
    <t>725820801</t>
  </si>
  <si>
    <t>Demontáž baterií nástěnných do G 3/4</t>
  </si>
  <si>
    <t>-1029841606</t>
  </si>
  <si>
    <t>https://podminky.urs.cz/item/CS_URS_2022_02/725820801</t>
  </si>
  <si>
    <t>725860811</t>
  </si>
  <si>
    <t>Demontáž zápachových uzávěrek pro zařizovací předměty jednoduchých</t>
  </si>
  <si>
    <t>456587690</t>
  </si>
  <si>
    <t>https://podminky.urs.cz/item/CS_URS_2022_02/725860811</t>
  </si>
  <si>
    <t>725112171</t>
  </si>
  <si>
    <t>Zařízení záchodů kombi klozety s hlubokým splachováním odpad vodorovný</t>
  </si>
  <si>
    <t>1282548868</t>
  </si>
  <si>
    <t>https://podminky.urs.cz/item/CS_URS_2022_02/725112171</t>
  </si>
  <si>
    <t>725211615</t>
  </si>
  <si>
    <t>Umyvadla keramická bílá bez výtokových armatur připevněná na stěnu šrouby s krytem na sifon (polosloupem), šířka umyvadla 500 mm</t>
  </si>
  <si>
    <t>-809562844</t>
  </si>
  <si>
    <t>https://podminky.urs.cz/item/CS_URS_2022_02/725211615</t>
  </si>
  <si>
    <t>725822611</t>
  </si>
  <si>
    <t>Baterie umyvadlové stojánkové pákové bez výpusti</t>
  </si>
  <si>
    <t>-1423900202</t>
  </si>
  <si>
    <t>https://podminky.urs.cz/item/CS_URS_2022_02/725822611</t>
  </si>
  <si>
    <t>725861102</t>
  </si>
  <si>
    <t>Zápachové uzávěrky zařizovacích předmětů pro umyvadla DN 40</t>
  </si>
  <si>
    <t>-1304516828</t>
  </si>
  <si>
    <t>https://podminky.urs.cz/item/CS_URS_2022_02/725861102</t>
  </si>
  <si>
    <t>725241512</t>
  </si>
  <si>
    <t>Sprchové vaničky keramické čtvercové 800x800 mm</t>
  </si>
  <si>
    <t>1488493993</t>
  </si>
  <si>
    <t>https://podminky.urs.cz/item/CS_URS_2022_02/725241512</t>
  </si>
  <si>
    <t>725244102/R</t>
  </si>
  <si>
    <t>Sprchové dveře a zástěny dveře sprchové do niky rámové se skleněnou výplní tl. 6 mm otvíravé jednokřídlové, na vaničku šířky 800 mm</t>
  </si>
  <si>
    <t>511398798</t>
  </si>
  <si>
    <t>725244202</t>
  </si>
  <si>
    <t>Sprchové dveře a zástěny zástěny sprchové ke stěně bezdveřové, pevná stěna sklo tl. 6 mm, na vaničku šířky 800 mm</t>
  </si>
  <si>
    <t>561396406</t>
  </si>
  <si>
    <t>https://podminky.urs.cz/item/CS_URS_2022_02/725244202</t>
  </si>
  <si>
    <t>725841312/R</t>
  </si>
  <si>
    <t>Baterie sprchové nástěnné pákové s příslušenstvím</t>
  </si>
  <si>
    <t>-1238035476</t>
  </si>
  <si>
    <t>725865311</t>
  </si>
  <si>
    <t>Zápachové uzávěrky zařizovacích předmětů pro vany sprchových koutů s kulovým kloubem na odtoku DN 40/50</t>
  </si>
  <si>
    <t>444346400</t>
  </si>
  <si>
    <t>https://podminky.urs.cz/item/CS_URS_2022_02/725865311</t>
  </si>
  <si>
    <t>725311121</t>
  </si>
  <si>
    <t>Dřezy bez výtokových armatur jednoduché se zápachovou uzávěrkou nerezové s odkapávací plochou 560x480 mm a miskou</t>
  </si>
  <si>
    <t>-1611856242</t>
  </si>
  <si>
    <t>https://podminky.urs.cz/item/CS_URS_2022_02/725311121</t>
  </si>
  <si>
    <t>725821325</t>
  </si>
  <si>
    <t>Baterie dřezové stojánkové pákové s otáčivým ústím a délkou ramínka 220 mm</t>
  </si>
  <si>
    <t>1610491812</t>
  </si>
  <si>
    <t>https://podminky.urs.cz/item/CS_URS_2022_02/725821325</t>
  </si>
  <si>
    <t>725862103</t>
  </si>
  <si>
    <t>Zápachové uzávěrky zařizovacích předmětů pro dřezy DN 40/50</t>
  </si>
  <si>
    <t>-630727228</t>
  </si>
  <si>
    <t>https://podminky.urs.cz/item/CS_URS_2022_02/725862103</t>
  </si>
  <si>
    <t>725813111</t>
  </si>
  <si>
    <t>Ventily rohové bez připojovací trubičky nebo flexi hadičky G 1/2"</t>
  </si>
  <si>
    <t>-1132860324</t>
  </si>
  <si>
    <t>https://podminky.urs.cz/item/CS_URS_2022_02/725813111</t>
  </si>
  <si>
    <t>725813112</t>
  </si>
  <si>
    <t>Ventily rohové bez připojovací trubičky nebo flexi hadičky pračkové G 3/4"</t>
  </si>
  <si>
    <t>1913503034</t>
  </si>
  <si>
    <t>https://podminky.urs.cz/item/CS_URS_2022_02/725813112</t>
  </si>
  <si>
    <t>998725201</t>
  </si>
  <si>
    <t>Přesun hmot pro zařizovací předměty stanovený procentní sazbou (%) z ceny vodorovná dopravní vzdálenost do 50 m v objektech výšky do 6 m</t>
  </si>
  <si>
    <t>1837596404</t>
  </si>
  <si>
    <t>https://podminky.urs.cz/item/CS_URS_2022_02/998725201</t>
  </si>
  <si>
    <t>735</t>
  </si>
  <si>
    <t>Ústřední vytápění - otopná tělesa</t>
  </si>
  <si>
    <t>735-x1</t>
  </si>
  <si>
    <t>Vypuštění otopné soustavy, demontáž radiátorů vč. armatur, uschování, po dokončení prací zpětná montáž, napuštění, odvzdušnění systému, tlaková zkouška</t>
  </si>
  <si>
    <t>-393509861</t>
  </si>
  <si>
    <t>998735201</t>
  </si>
  <si>
    <t>Přesun hmot pro otopná tělesa stanovený procentní sazbou (%) z ceny vodorovná dopravní vzdálenost do 50 m v objektech výšky do 6 m</t>
  </si>
  <si>
    <t>1029494240</t>
  </si>
  <si>
    <t>https://podminky.urs.cz/item/CS_URS_2022_02/998735201</t>
  </si>
  <si>
    <t>751</t>
  </si>
  <si>
    <t>Vzduchotechnika</t>
  </si>
  <si>
    <t>751-x1</t>
  </si>
  <si>
    <t>D+M Kompletní VZT pro odvětrání koupelen a digestoří - SPIRO potrubí, flexi Al dopojení, ventilátory, odtah na střechu, střešní hlavice, zkoušky, stavební přípomoc</t>
  </si>
  <si>
    <t>-1565844758</t>
  </si>
  <si>
    <t>998751201</t>
  </si>
  <si>
    <t>Přesun hmot pro vzduchotechniku stanovený procentní sazbou (%) z ceny vodorovná dopravní vzdálenost do 50 m v objektech výšky do 12 m</t>
  </si>
  <si>
    <t>-1553018821</t>
  </si>
  <si>
    <t>https://podminky.urs.cz/item/CS_URS_2022_02/998751201</t>
  </si>
  <si>
    <t>03 - Elektroinstalace</t>
  </si>
  <si>
    <t xml:space="preserve">    741 - Elektroinstalace - silnoproud</t>
  </si>
  <si>
    <t>741</t>
  </si>
  <si>
    <t>Elektroinstalace - silnoproud</t>
  </si>
  <si>
    <t>741-x1</t>
  </si>
  <si>
    <t>Demontáž stávající elektroinstalace v obou bytech vč. likvidace odpadu</t>
  </si>
  <si>
    <t>-560989076</t>
  </si>
  <si>
    <t>741-x2</t>
  </si>
  <si>
    <t>D+M Plastová modulová rozvodnice, 24 modulů, zapuštěná</t>
  </si>
  <si>
    <t>-841663989</t>
  </si>
  <si>
    <t>741-x3</t>
  </si>
  <si>
    <t>D+M Hlavní vypínač v rozvaděči 3x32A</t>
  </si>
  <si>
    <t>-1518566373</t>
  </si>
  <si>
    <t>741-x4</t>
  </si>
  <si>
    <t>D+M Propojovací lišta, 3pól, průřez 16 mm2</t>
  </si>
  <si>
    <t>658826083</t>
  </si>
  <si>
    <t>741-x5</t>
  </si>
  <si>
    <t>D+M Jistič jednopólový 1x16A/char.B, Icn 6 kA</t>
  </si>
  <si>
    <t>221136593</t>
  </si>
  <si>
    <t>741-x6</t>
  </si>
  <si>
    <t>D+M Jistič trojpólový 3x16A/char.B, Icn 6 kA</t>
  </si>
  <si>
    <t>-1696180125</t>
  </si>
  <si>
    <t>741-x7</t>
  </si>
  <si>
    <t>D+M Chránič proudový s jističem, 2pólový, 30mA, 10A, Icn 6 kA</t>
  </si>
  <si>
    <t>-1514794018</t>
  </si>
  <si>
    <t>741-x8</t>
  </si>
  <si>
    <t>D+M Chránič proudový, 4pól, 30mA, 25 A, Icn 6kA</t>
  </si>
  <si>
    <t>576305181</t>
  </si>
  <si>
    <t>741-x11</t>
  </si>
  <si>
    <t>D+M Svodič blesk. proudů typ 1+2, 3pól</t>
  </si>
  <si>
    <t>2081408626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</si>
  <si>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</si>
  <si>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</si>
  <si>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1223965082</t>
  </si>
  <si>
    <t>https://podminky.urs.cz/item/CS_URS_2022_02/741120301</t>
  </si>
  <si>
    <t>34140842/R</t>
  </si>
  <si>
    <t>CY 4mm</t>
  </si>
  <si>
    <t>424780630</t>
  </si>
  <si>
    <t>40*1,15 'Přepočtené koeficientem množství</t>
  </si>
  <si>
    <t>34140844</t>
  </si>
  <si>
    <t>CYA 6mm</t>
  </si>
  <si>
    <t>1744760806</t>
  </si>
  <si>
    <t>741122015</t>
  </si>
  <si>
    <t>Montáž kabelů měděných bez ukončení uložených pod omítku plných kulatých (např. CYKY), počtu a průřezu žil 3x1,5 mm2</t>
  </si>
  <si>
    <t>-1824729951</t>
  </si>
  <si>
    <t>https://podminky.urs.cz/item/CS_URS_2022_02/741122015</t>
  </si>
  <si>
    <t>34111030</t>
  </si>
  <si>
    <t>kabel instalační jádro Cu plné izolace PVC plášť PVC 450/750V (CYKY) 3x1,5mm2</t>
  </si>
  <si>
    <t>-1986549344</t>
  </si>
  <si>
    <t>200*1,15 'Přepočtené koeficientem množství</t>
  </si>
  <si>
    <t>741122016</t>
  </si>
  <si>
    <t>Montáž kabelů měděných bez ukončení uložených pod omítku plných kulatých (např. CYKY), počtu a průřezu žil 3x2,5 až 6 mm2</t>
  </si>
  <si>
    <t>-1290365446</t>
  </si>
  <si>
    <t>https://podminky.urs.cz/item/CS_URS_2022_02/741122016</t>
  </si>
  <si>
    <t>34111036</t>
  </si>
  <si>
    <t>kabel instalační jádro Cu plné izolace PVC plášť PVC 450/750V (CYKY) 3x2,5mm2</t>
  </si>
  <si>
    <t>-1478754177</t>
  </si>
  <si>
    <t>300*1,15 'Přepočtené koeficientem množství</t>
  </si>
  <si>
    <t>741122024</t>
  </si>
  <si>
    <t>Montáž kabelů měděných bez ukončení uložených pod omítku plných kulatých (např. CYKY), počtu a průřezu žil 4x10 mm2</t>
  </si>
  <si>
    <t>1411744243</t>
  </si>
  <si>
    <t>https://podminky.urs.cz/item/CS_URS_2022_02/741122024</t>
  </si>
  <si>
    <t>34111076</t>
  </si>
  <si>
    <t>kabel instalační jádro Cu plné izolace PVC plášť PVC 450/750V (CYKY) 4x10mm2</t>
  </si>
  <si>
    <t>-1344047015</t>
  </si>
  <si>
    <t>10*1,15 'Přepočtené koeficientem množství</t>
  </si>
  <si>
    <t>741122031</t>
  </si>
  <si>
    <t>Montáž kabelů měděných bez ukončení uložených pod omítku plných kulatých (např. CYKY), počtu a průřezu žil 5x1,5 až 2,5 mm2</t>
  </si>
  <si>
    <t>-1671873151</t>
  </si>
  <si>
    <t>https://podminky.urs.cz/item/CS_URS_2022_02/741122031</t>
  </si>
  <si>
    <t>34111094</t>
  </si>
  <si>
    <t>kabel instalační jádro Cu plné izolace PVC plášť PVC 450/750V (CYKY) 5x2,5mm2</t>
  </si>
  <si>
    <t>-1382891471</t>
  </si>
  <si>
    <t>20*1,15 'Přepočtené koeficientem množství</t>
  </si>
  <si>
    <t>741130001</t>
  </si>
  <si>
    <t>Ukončení vodičů izolovaných s označením a zapojením v rozváděči nebo na přístroji, průřezu žíly do 2,5 mm2</t>
  </si>
  <si>
    <t>-503356898</t>
  </si>
  <si>
    <t>https://podminky.urs.cz/item/CS_URS_2022_02/741130001</t>
  </si>
  <si>
    <t>741130004</t>
  </si>
  <si>
    <t>Ukončení vodičů izolovaných s označením a zapojením v rozváděči nebo na přístroji, průřezu žíly do 6 mm2</t>
  </si>
  <si>
    <t>419647124</t>
  </si>
  <si>
    <t>https://podminky.urs.cz/item/CS_URS_2022_02/741130004</t>
  </si>
  <si>
    <t>741130006</t>
  </si>
  <si>
    <t>Ukončení vodičů izolovaných s označením a zapojením v rozváděči nebo na přístroji, průřezu žíly do 16 mm2</t>
  </si>
  <si>
    <t>278143234</t>
  </si>
  <si>
    <t>https://podminky.urs.cz/item/CS_URS_2022_02/741130006</t>
  </si>
  <si>
    <t>741112001</t>
  </si>
  <si>
    <t>Montáž krabic elektroinstalačních bez napojení na trubky a lišty, demontáže a montáže víčka a přístroje protahovacích nebo odbočných zapuštěných plastových kruhových</t>
  </si>
  <si>
    <t>1234196502</t>
  </si>
  <si>
    <t>https://podminky.urs.cz/item/CS_URS_2022_02/741112001</t>
  </si>
  <si>
    <t>34571450</t>
  </si>
  <si>
    <t>krabice pod omítku PVC přístrojová kruhová D 70mm</t>
  </si>
  <si>
    <t>-292944820</t>
  </si>
  <si>
    <t>741310001</t>
  </si>
  <si>
    <t>Montáž spínačů jedno nebo dvoupólových nástěnných se zapojením vodičů, pro prostředí normální spínačů, řazení 1-jednopólových</t>
  </si>
  <si>
    <t>46996745</t>
  </si>
  <si>
    <t>https://podminky.urs.cz/item/CS_URS_2022_02/741310001</t>
  </si>
  <si>
    <t>34539010</t>
  </si>
  <si>
    <t>přístroj spínače jednopólového, řazení 1</t>
  </si>
  <si>
    <t>-1540583311</t>
  </si>
  <si>
    <t>34539009</t>
  </si>
  <si>
    <t>přístroj ovládače zapínacího, řazení 1/OS</t>
  </si>
  <si>
    <t>270689548</t>
  </si>
  <si>
    <t>34535008</t>
  </si>
  <si>
    <t>ovládač zapínací kompletní, zápustný, řazení 1</t>
  </si>
  <si>
    <t>923488232</t>
  </si>
  <si>
    <t>34535009</t>
  </si>
  <si>
    <t>ovladač zapínací, kompletní, zápustný, řazení 1/0S</t>
  </si>
  <si>
    <t>-2021900793</t>
  </si>
  <si>
    <t>741310022</t>
  </si>
  <si>
    <t>Montáž spínačů jedno nebo dvoupólových nástěnných se zapojením vodičů, pro prostředí normální přepínačů, řazení 6-střídavých</t>
  </si>
  <si>
    <t>-514444537</t>
  </si>
  <si>
    <t>https://podminky.urs.cz/item/CS_URS_2022_02/741310022</t>
  </si>
  <si>
    <t>34539013</t>
  </si>
  <si>
    <t>přístroj přepínače střídavého, řazení 6</t>
  </si>
  <si>
    <t>-671339975</t>
  </si>
  <si>
    <t>34535003</t>
  </si>
  <si>
    <t>přepínač střídavý kompletní, zápustný, řazení 6</t>
  </si>
  <si>
    <t>-2084823182</t>
  </si>
  <si>
    <t>741310024</t>
  </si>
  <si>
    <t>Montáž spínačů jedno nebo dvoupólových nástěnných se zapojením vodičů, pro prostředí normální přepínačů, řazení 6+6 dvojitých střídavých</t>
  </si>
  <si>
    <t>-1524974970</t>
  </si>
  <si>
    <t>https://podminky.urs.cz/item/CS_URS_2022_02/741310024</t>
  </si>
  <si>
    <t>34539007</t>
  </si>
  <si>
    <t>přístroj přepínače dvojitého střídavého, řazení 6+6</t>
  </si>
  <si>
    <t>181723633</t>
  </si>
  <si>
    <t>34535007</t>
  </si>
  <si>
    <t>přepínač střídavý dvojitý kompletní, zápustný, řazení 6+6</t>
  </si>
  <si>
    <t>1124343945</t>
  </si>
  <si>
    <t>741310025</t>
  </si>
  <si>
    <t>Montáž spínačů jedno nebo dvoupólových nástěnných se zapojením vodičů, pro prostředí normální přepínačů, řazení 7-křížových</t>
  </si>
  <si>
    <t>-600834129</t>
  </si>
  <si>
    <t>https://podminky.urs.cz/item/CS_URS_2022_02/741310025</t>
  </si>
  <si>
    <t>34539004</t>
  </si>
  <si>
    <t>přístroj přepínače křížového, řazení 7</t>
  </si>
  <si>
    <t>-1056773736</t>
  </si>
  <si>
    <t>34535004</t>
  </si>
  <si>
    <t>přepínač křížový kompletní, zápustný, řazení 7</t>
  </si>
  <si>
    <t>575571916</t>
  </si>
  <si>
    <t>741313003</t>
  </si>
  <si>
    <t>Montáž zásuvek domovních se zapojením vodičů bezšroubové připojení polozapuštěných nebo zapuštěných 10/16 A, provedení 2x (2P + PE) dvojnásobná</t>
  </si>
  <si>
    <t>-873435606</t>
  </si>
  <si>
    <t>https://podminky.urs.cz/item/CS_URS_2022_02/741313003</t>
  </si>
  <si>
    <t>34555239/R</t>
  </si>
  <si>
    <t>přístroj zásuvky zápustné dvojnásobné</t>
  </si>
  <si>
    <t>-1704970241</t>
  </si>
  <si>
    <t>34555201</t>
  </si>
  <si>
    <t>zásuvka zápustná dvojnásobná</t>
  </si>
  <si>
    <t>883385625</t>
  </si>
  <si>
    <t>741372022</t>
  </si>
  <si>
    <t>Montáž svítidel s integrovaným zdrojem LED se zapojením vodičů interiérových přisazených nástěnných hranatých nebo kruhových, plochy přes 0,09 do 0,36 m2</t>
  </si>
  <si>
    <t>788173949</t>
  </si>
  <si>
    <t>https://podminky.urs.cz/item/CS_URS_2022_02/741372022</t>
  </si>
  <si>
    <t>34825004</t>
  </si>
  <si>
    <t>svítidlo interiérové přisazené nástěnné - výběr dle investora</t>
  </si>
  <si>
    <t>427143871</t>
  </si>
  <si>
    <t>741372061</t>
  </si>
  <si>
    <t>Montáž svítidel s integrovaným zdrojem LED se zapojením vodičů interiérových přisazených stropních hranatých nebo kruhových, plochy do 0,09 m2</t>
  </si>
  <si>
    <t>-2125860176</t>
  </si>
  <si>
    <t>https://podminky.urs.cz/item/CS_URS_2022_02/741372061</t>
  </si>
  <si>
    <t>34825001</t>
  </si>
  <si>
    <t>svítidlo interiérové stropní přisazené - výběr dle investora</t>
  </si>
  <si>
    <t>-1957161942</t>
  </si>
  <si>
    <t>741810002</t>
  </si>
  <si>
    <t>Zkoušky a prohlídky elektrických rozvodů a zařízení celková prohlídka a vyhotovení revizní zprávy pro objem montážních prací přes 100 do 500 tis. Kč</t>
  </si>
  <si>
    <t>1082926819</t>
  </si>
  <si>
    <t>https://podminky.urs.cz/item/CS_URS_2022_02/741810002</t>
  </si>
  <si>
    <t>741-x9</t>
  </si>
  <si>
    <t>Drobný instalační materiál, svorky, příchytky, kotvící materiál apod.</t>
  </si>
  <si>
    <t>970922125</t>
  </si>
  <si>
    <t>741-x10</t>
  </si>
  <si>
    <t>Stavební přípomoc - vysekání rýh, prostupů,otvorů pro krabičky, likvidace vzniklého odpadu, hrubé stavební začištění</t>
  </si>
  <si>
    <t>-2056470426</t>
  </si>
  <si>
    <t>998741202</t>
  </si>
  <si>
    <t>Přesun hmot pro silnoproud stanovený procentní sazbou (%) z ceny vodorovná dopravní vzdálenost do 50 m v objektech výšky přes 6 do 12 m</t>
  </si>
  <si>
    <t>103371092</t>
  </si>
  <si>
    <t>https://podminky.urs.cz/item/CS_URS_2022_02/998741202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</si>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</sst>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3254000" TargetMode="External" /><Relationship Id="rId2" Type="http://schemas.openxmlformats.org/officeDocument/2006/relationships/hyperlink" Target="https://podminky.urs.cz/item/CS_URS_2021_02/030001000" TargetMode="External" /><Relationship Id="rId3" Type="http://schemas.openxmlformats.org/officeDocument/2006/relationships/hyperlink" Target="https://podminky.urs.cz/item/CS_URS_2021_02/034002000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40271025" TargetMode="External" /><Relationship Id="rId2" Type="http://schemas.openxmlformats.org/officeDocument/2006/relationships/hyperlink" Target="https://podminky.urs.cz/item/CS_URS_2022_02/342291121" TargetMode="External" /><Relationship Id="rId3" Type="http://schemas.openxmlformats.org/officeDocument/2006/relationships/hyperlink" Target="https://podminky.urs.cz/item/CS_URS_2022_02/342272205" TargetMode="External" /><Relationship Id="rId4" Type="http://schemas.openxmlformats.org/officeDocument/2006/relationships/hyperlink" Target="https://podminky.urs.cz/item/CS_URS_2022_02/317944321" TargetMode="External" /><Relationship Id="rId5" Type="http://schemas.openxmlformats.org/officeDocument/2006/relationships/hyperlink" Target="https://podminky.urs.cz/item/CS_URS_2022_02/346244381" TargetMode="External" /><Relationship Id="rId6" Type="http://schemas.openxmlformats.org/officeDocument/2006/relationships/hyperlink" Target="https://podminky.urs.cz/item/CS_URS_2022_02/629991011" TargetMode="External" /><Relationship Id="rId7" Type="http://schemas.openxmlformats.org/officeDocument/2006/relationships/hyperlink" Target="https://podminky.urs.cz/item/CS_URS_2022_02/611325417" TargetMode="External" /><Relationship Id="rId8" Type="http://schemas.openxmlformats.org/officeDocument/2006/relationships/hyperlink" Target="https://podminky.urs.cz/item/CS_URS_2022_02/611131121" TargetMode="External" /><Relationship Id="rId9" Type="http://schemas.openxmlformats.org/officeDocument/2006/relationships/hyperlink" Target="https://podminky.urs.cz/item/CS_URS_2022_02/611142001" TargetMode="External" /><Relationship Id="rId10" Type="http://schemas.openxmlformats.org/officeDocument/2006/relationships/hyperlink" Target="https://podminky.urs.cz/item/CS_URS_2022_02/612325111" TargetMode="External" /><Relationship Id="rId11" Type="http://schemas.openxmlformats.org/officeDocument/2006/relationships/hyperlink" Target="https://podminky.urs.cz/item/CS_URS_2022_02/612325213" TargetMode="External" /><Relationship Id="rId12" Type="http://schemas.openxmlformats.org/officeDocument/2006/relationships/hyperlink" Target="https://podminky.urs.cz/item/CS_URS_2022_02/612325215" TargetMode="External" /><Relationship Id="rId13" Type="http://schemas.openxmlformats.org/officeDocument/2006/relationships/hyperlink" Target="https://podminky.urs.cz/item/CS_URS_2022_02/612325412" TargetMode="External" /><Relationship Id="rId14" Type="http://schemas.openxmlformats.org/officeDocument/2006/relationships/hyperlink" Target="https://podminky.urs.cz/item/CS_URS_2022_02/612131100" TargetMode="External" /><Relationship Id="rId15" Type="http://schemas.openxmlformats.org/officeDocument/2006/relationships/hyperlink" Target="https://podminky.urs.cz/item/CS_URS_2022_02/612321121" TargetMode="External" /><Relationship Id="rId16" Type="http://schemas.openxmlformats.org/officeDocument/2006/relationships/hyperlink" Target="https://podminky.urs.cz/item/CS_URS_2022_02/612321191" TargetMode="External" /><Relationship Id="rId17" Type="http://schemas.openxmlformats.org/officeDocument/2006/relationships/hyperlink" Target="https://podminky.urs.cz/item/CS_URS_2022_02/612131121" TargetMode="External" /><Relationship Id="rId18" Type="http://schemas.openxmlformats.org/officeDocument/2006/relationships/hyperlink" Target="https://podminky.urs.cz/item/CS_URS_2022_02/612142001" TargetMode="External" /><Relationship Id="rId19" Type="http://schemas.openxmlformats.org/officeDocument/2006/relationships/hyperlink" Target="https://podminky.urs.cz/item/CS_URS_2022_02/622143003" TargetMode="External" /><Relationship Id="rId20" Type="http://schemas.openxmlformats.org/officeDocument/2006/relationships/hyperlink" Target="https://podminky.urs.cz/item/CS_URS_2022_02/612311131" TargetMode="External" /><Relationship Id="rId21" Type="http://schemas.openxmlformats.org/officeDocument/2006/relationships/hyperlink" Target="https://podminky.urs.cz/item/CS_URS_2022_02/631311125" TargetMode="External" /><Relationship Id="rId22" Type="http://schemas.openxmlformats.org/officeDocument/2006/relationships/hyperlink" Target="https://podminky.urs.cz/item/CS_URS_2022_02/631319012" TargetMode="External" /><Relationship Id="rId23" Type="http://schemas.openxmlformats.org/officeDocument/2006/relationships/hyperlink" Target="https://podminky.urs.cz/item/CS_URS_2022_02/631319173" TargetMode="External" /><Relationship Id="rId24" Type="http://schemas.openxmlformats.org/officeDocument/2006/relationships/hyperlink" Target="https://podminky.urs.cz/item/CS_URS_2022_02/631362021" TargetMode="External" /><Relationship Id="rId25" Type="http://schemas.openxmlformats.org/officeDocument/2006/relationships/hyperlink" Target="https://podminky.urs.cz/item/CS_URS_2022_02/634112114" TargetMode="External" /><Relationship Id="rId26" Type="http://schemas.openxmlformats.org/officeDocument/2006/relationships/hyperlink" Target="https://podminky.urs.cz/item/CS_URS_2022_02/642942111" TargetMode="External" /><Relationship Id="rId27" Type="http://schemas.openxmlformats.org/officeDocument/2006/relationships/hyperlink" Target="https://podminky.urs.cz/item/CS_URS_2022_02/962031132" TargetMode="External" /><Relationship Id="rId28" Type="http://schemas.openxmlformats.org/officeDocument/2006/relationships/hyperlink" Target="https://podminky.urs.cz/item/CS_URS_2022_02/965042141" TargetMode="External" /><Relationship Id="rId29" Type="http://schemas.openxmlformats.org/officeDocument/2006/relationships/hyperlink" Target="https://podminky.urs.cz/item/CS_URS_2022_02/965049111" TargetMode="External" /><Relationship Id="rId30" Type="http://schemas.openxmlformats.org/officeDocument/2006/relationships/hyperlink" Target="https://podminky.urs.cz/item/CS_URS_2022_02/965046111" TargetMode="External" /><Relationship Id="rId31" Type="http://schemas.openxmlformats.org/officeDocument/2006/relationships/hyperlink" Target="https://podminky.urs.cz/item/CS_URS_2022_02/965046119" TargetMode="External" /><Relationship Id="rId32" Type="http://schemas.openxmlformats.org/officeDocument/2006/relationships/hyperlink" Target="https://podminky.urs.cz/item/CS_URS_2022_02/965081213" TargetMode="External" /><Relationship Id="rId33" Type="http://schemas.openxmlformats.org/officeDocument/2006/relationships/hyperlink" Target="https://podminky.urs.cz/item/CS_URS_2022_02/965081611" TargetMode="External" /><Relationship Id="rId34" Type="http://schemas.openxmlformats.org/officeDocument/2006/relationships/hyperlink" Target="https://podminky.urs.cz/item/CS_URS_2022_02/968072455" TargetMode="External" /><Relationship Id="rId35" Type="http://schemas.openxmlformats.org/officeDocument/2006/relationships/hyperlink" Target="https://podminky.urs.cz/item/CS_URS_2022_02/971033621" TargetMode="External" /><Relationship Id="rId36" Type="http://schemas.openxmlformats.org/officeDocument/2006/relationships/hyperlink" Target="https://podminky.urs.cz/item/CS_URS_2022_02/974031664" TargetMode="External" /><Relationship Id="rId37" Type="http://schemas.openxmlformats.org/officeDocument/2006/relationships/hyperlink" Target="https://podminky.urs.cz/item/CS_URS_2022_02/978011141" TargetMode="External" /><Relationship Id="rId38" Type="http://schemas.openxmlformats.org/officeDocument/2006/relationships/hyperlink" Target="https://podminky.urs.cz/item/CS_URS_2022_02/978013141" TargetMode="External" /><Relationship Id="rId39" Type="http://schemas.openxmlformats.org/officeDocument/2006/relationships/hyperlink" Target="https://podminky.urs.cz/item/CS_URS_2022_02/978013191" TargetMode="External" /><Relationship Id="rId40" Type="http://schemas.openxmlformats.org/officeDocument/2006/relationships/hyperlink" Target="https://podminky.urs.cz/item/CS_URS_2022_02/978059541" TargetMode="External" /><Relationship Id="rId41" Type="http://schemas.openxmlformats.org/officeDocument/2006/relationships/hyperlink" Target="https://podminky.urs.cz/item/CS_URS_2022_02/949101111" TargetMode="External" /><Relationship Id="rId42" Type="http://schemas.openxmlformats.org/officeDocument/2006/relationships/hyperlink" Target="https://podminky.urs.cz/item/CS_URS_2022_02/952901111" TargetMode="External" /><Relationship Id="rId43" Type="http://schemas.openxmlformats.org/officeDocument/2006/relationships/hyperlink" Target="https://podminky.urs.cz/item/CS_URS_2022_02/997002611" TargetMode="External" /><Relationship Id="rId44" Type="http://schemas.openxmlformats.org/officeDocument/2006/relationships/hyperlink" Target="https://podminky.urs.cz/item/CS_URS_2022_02/997013211" TargetMode="External" /><Relationship Id="rId45" Type="http://schemas.openxmlformats.org/officeDocument/2006/relationships/hyperlink" Target="https://podminky.urs.cz/item/CS_URS_2022_02/997013501" TargetMode="External" /><Relationship Id="rId46" Type="http://schemas.openxmlformats.org/officeDocument/2006/relationships/hyperlink" Target="https://podminky.urs.cz/item/CS_URS_2022_02/997013509" TargetMode="External" /><Relationship Id="rId47" Type="http://schemas.openxmlformats.org/officeDocument/2006/relationships/hyperlink" Target="https://podminky.urs.cz/item/CS_URS_2022_02/997013602" TargetMode="External" /><Relationship Id="rId48" Type="http://schemas.openxmlformats.org/officeDocument/2006/relationships/hyperlink" Target="https://podminky.urs.cz/item/CS_URS_2022_02/997013603" TargetMode="External" /><Relationship Id="rId49" Type="http://schemas.openxmlformats.org/officeDocument/2006/relationships/hyperlink" Target="https://podminky.urs.cz/item/CS_URS_2022_02/997013607" TargetMode="External" /><Relationship Id="rId50" Type="http://schemas.openxmlformats.org/officeDocument/2006/relationships/hyperlink" Target="https://podminky.urs.cz/item/CS_URS_2022_02/997013631" TargetMode="External" /><Relationship Id="rId51" Type="http://schemas.openxmlformats.org/officeDocument/2006/relationships/hyperlink" Target="https://podminky.urs.cz/item/CS_URS_2022_02/998018001" TargetMode="External" /><Relationship Id="rId52" Type="http://schemas.openxmlformats.org/officeDocument/2006/relationships/hyperlink" Target="https://podminky.urs.cz/item/CS_URS_2022_02/711111001" TargetMode="External" /><Relationship Id="rId53" Type="http://schemas.openxmlformats.org/officeDocument/2006/relationships/hyperlink" Target="https://podminky.urs.cz/item/CS_URS_2022_02/711141559" TargetMode="External" /><Relationship Id="rId54" Type="http://schemas.openxmlformats.org/officeDocument/2006/relationships/hyperlink" Target="https://podminky.urs.cz/item/CS_URS_2022_02/998711201" TargetMode="External" /><Relationship Id="rId55" Type="http://schemas.openxmlformats.org/officeDocument/2006/relationships/hyperlink" Target="https://podminky.urs.cz/item/CS_URS_2022_02/725610810" TargetMode="External" /><Relationship Id="rId56" Type="http://schemas.openxmlformats.org/officeDocument/2006/relationships/hyperlink" Target="https://podminky.urs.cz/item/CS_URS_2022_02/763131411" TargetMode="External" /><Relationship Id="rId57" Type="http://schemas.openxmlformats.org/officeDocument/2006/relationships/hyperlink" Target="https://podminky.urs.cz/item/CS_URS_2022_02/763131451" TargetMode="External" /><Relationship Id="rId58" Type="http://schemas.openxmlformats.org/officeDocument/2006/relationships/hyperlink" Target="https://podminky.urs.cz/item/CS_URS_2022_02/998763401" TargetMode="External" /><Relationship Id="rId59" Type="http://schemas.openxmlformats.org/officeDocument/2006/relationships/hyperlink" Target="https://podminky.urs.cz/item/CS_URS_2022_02/766691914" TargetMode="External" /><Relationship Id="rId60" Type="http://schemas.openxmlformats.org/officeDocument/2006/relationships/hyperlink" Target="https://podminky.urs.cz/item/CS_URS_2022_02/766825821" TargetMode="External" /><Relationship Id="rId61" Type="http://schemas.openxmlformats.org/officeDocument/2006/relationships/hyperlink" Target="https://podminky.urs.cz/item/CS_URS_2022_02/766660001" TargetMode="External" /><Relationship Id="rId62" Type="http://schemas.openxmlformats.org/officeDocument/2006/relationships/hyperlink" Target="https://podminky.urs.cz/item/CS_URS_2022_02/766660729" TargetMode="External" /><Relationship Id="rId63" Type="http://schemas.openxmlformats.org/officeDocument/2006/relationships/hyperlink" Target="https://podminky.urs.cz/item/CS_URS_2022_02/766695212" TargetMode="External" /><Relationship Id="rId64" Type="http://schemas.openxmlformats.org/officeDocument/2006/relationships/hyperlink" Target="https://podminky.urs.cz/item/CS_URS_2022_02/998766201" TargetMode="External" /><Relationship Id="rId65" Type="http://schemas.openxmlformats.org/officeDocument/2006/relationships/hyperlink" Target="https://podminky.urs.cz/item/CS_URS_2022_02/771121011" TargetMode="External" /><Relationship Id="rId66" Type="http://schemas.openxmlformats.org/officeDocument/2006/relationships/hyperlink" Target="https://podminky.urs.cz/item/CS_URS_2022_02/771591112" TargetMode="External" /><Relationship Id="rId67" Type="http://schemas.openxmlformats.org/officeDocument/2006/relationships/hyperlink" Target="https://podminky.urs.cz/item/CS_URS_2022_02/771591241" TargetMode="External" /><Relationship Id="rId68" Type="http://schemas.openxmlformats.org/officeDocument/2006/relationships/hyperlink" Target="https://podminky.urs.cz/item/CS_URS_2022_02/771591242" TargetMode="External" /><Relationship Id="rId69" Type="http://schemas.openxmlformats.org/officeDocument/2006/relationships/hyperlink" Target="https://podminky.urs.cz/item/CS_URS_2022_02/771591264" TargetMode="External" /><Relationship Id="rId70" Type="http://schemas.openxmlformats.org/officeDocument/2006/relationships/hyperlink" Target="https://podminky.urs.cz/item/CS_URS_2022_02/771574112" TargetMode="External" /><Relationship Id="rId71" Type="http://schemas.openxmlformats.org/officeDocument/2006/relationships/hyperlink" Target="https://podminky.urs.cz/item/CS_URS_2022_02/771474112" TargetMode="External" /><Relationship Id="rId72" Type="http://schemas.openxmlformats.org/officeDocument/2006/relationships/hyperlink" Target="https://podminky.urs.cz/item/CS_URS_2022_02/771591115" TargetMode="External" /><Relationship Id="rId73" Type="http://schemas.openxmlformats.org/officeDocument/2006/relationships/hyperlink" Target="https://podminky.urs.cz/item/CS_URS_2022_02/998771201" TargetMode="External" /><Relationship Id="rId74" Type="http://schemas.openxmlformats.org/officeDocument/2006/relationships/hyperlink" Target="https://podminky.urs.cz/item/CS_URS_2022_02/775521800" TargetMode="External" /><Relationship Id="rId75" Type="http://schemas.openxmlformats.org/officeDocument/2006/relationships/hyperlink" Target="https://podminky.urs.cz/item/CS_URS_2022_02/776201811" TargetMode="External" /><Relationship Id="rId76" Type="http://schemas.openxmlformats.org/officeDocument/2006/relationships/hyperlink" Target="https://podminky.urs.cz/item/CS_URS_2022_02/776410811" TargetMode="External" /><Relationship Id="rId77" Type="http://schemas.openxmlformats.org/officeDocument/2006/relationships/hyperlink" Target="https://podminky.urs.cz/item/CS_URS_2022_02/776121112" TargetMode="External" /><Relationship Id="rId78" Type="http://schemas.openxmlformats.org/officeDocument/2006/relationships/hyperlink" Target="https://podminky.urs.cz/item/CS_URS_2022_02/776221111" TargetMode="External" /><Relationship Id="rId79" Type="http://schemas.openxmlformats.org/officeDocument/2006/relationships/hyperlink" Target="https://podminky.urs.cz/item/CS_URS_2022_02/776411111" TargetMode="External" /><Relationship Id="rId80" Type="http://schemas.openxmlformats.org/officeDocument/2006/relationships/hyperlink" Target="https://podminky.urs.cz/item/CS_URS_2022_02/776421312" TargetMode="External" /><Relationship Id="rId81" Type="http://schemas.openxmlformats.org/officeDocument/2006/relationships/hyperlink" Target="https://podminky.urs.cz/item/CS_URS_2022_02/998776201" TargetMode="External" /><Relationship Id="rId82" Type="http://schemas.openxmlformats.org/officeDocument/2006/relationships/hyperlink" Target="https://podminky.urs.cz/item/CS_URS_2022_02/781121011" TargetMode="External" /><Relationship Id="rId83" Type="http://schemas.openxmlformats.org/officeDocument/2006/relationships/hyperlink" Target="https://podminky.urs.cz/item/CS_URS_2022_02/781131112" TargetMode="External" /><Relationship Id="rId84" Type="http://schemas.openxmlformats.org/officeDocument/2006/relationships/hyperlink" Target="https://podminky.urs.cz/item/CS_URS_2022_02/781474115" TargetMode="External" /><Relationship Id="rId85" Type="http://schemas.openxmlformats.org/officeDocument/2006/relationships/hyperlink" Target="https://podminky.urs.cz/item/CS_URS_2022_02/781494511" TargetMode="External" /><Relationship Id="rId86" Type="http://schemas.openxmlformats.org/officeDocument/2006/relationships/hyperlink" Target="https://podminky.urs.cz/item/CS_URS_2022_02/781495115" TargetMode="External" /><Relationship Id="rId87" Type="http://schemas.openxmlformats.org/officeDocument/2006/relationships/hyperlink" Target="https://podminky.urs.cz/item/CS_URS_2022_02/781495117" TargetMode="External" /><Relationship Id="rId88" Type="http://schemas.openxmlformats.org/officeDocument/2006/relationships/hyperlink" Target="https://podminky.urs.cz/item/CS_URS_2022_02/998781201" TargetMode="External" /><Relationship Id="rId89" Type="http://schemas.openxmlformats.org/officeDocument/2006/relationships/hyperlink" Target="https://podminky.urs.cz/item/CS_URS_2022_02/783314203" TargetMode="External" /><Relationship Id="rId90" Type="http://schemas.openxmlformats.org/officeDocument/2006/relationships/hyperlink" Target="https://podminky.urs.cz/item/CS_URS_2022_02/783315101" TargetMode="External" /><Relationship Id="rId91" Type="http://schemas.openxmlformats.org/officeDocument/2006/relationships/hyperlink" Target="https://podminky.urs.cz/item/CS_URS_2022_02/783317101" TargetMode="External" /><Relationship Id="rId92" Type="http://schemas.openxmlformats.org/officeDocument/2006/relationships/hyperlink" Target="https://podminky.urs.cz/item/CS_URS_2022_02/784121001" TargetMode="External" /><Relationship Id="rId93" Type="http://schemas.openxmlformats.org/officeDocument/2006/relationships/hyperlink" Target="https://podminky.urs.cz/item/CS_URS_2022_02/784181121" TargetMode="External" /><Relationship Id="rId94" Type="http://schemas.openxmlformats.org/officeDocument/2006/relationships/hyperlink" Target="https://podminky.urs.cz/item/CS_URS_2022_02/784211101" TargetMode="External" /><Relationship Id="rId9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4202" TargetMode="External" /><Relationship Id="rId2" Type="http://schemas.openxmlformats.org/officeDocument/2006/relationships/hyperlink" Target="https://podminky.urs.cz/item/CS_URS_2022_02/139711111" TargetMode="External" /><Relationship Id="rId3" Type="http://schemas.openxmlformats.org/officeDocument/2006/relationships/hyperlink" Target="https://podminky.urs.cz/item/CS_URS_2022_02/151101101" TargetMode="External" /><Relationship Id="rId4" Type="http://schemas.openxmlformats.org/officeDocument/2006/relationships/hyperlink" Target="https://podminky.urs.cz/item/CS_URS_2022_02/151101111" TargetMode="External" /><Relationship Id="rId5" Type="http://schemas.openxmlformats.org/officeDocument/2006/relationships/hyperlink" Target="https://podminky.urs.cz/item/CS_URS_2022_02/162211311" TargetMode="External" /><Relationship Id="rId6" Type="http://schemas.openxmlformats.org/officeDocument/2006/relationships/hyperlink" Target="https://podminky.urs.cz/item/CS_URS_2022_02/162211319" TargetMode="External" /><Relationship Id="rId7" Type="http://schemas.openxmlformats.org/officeDocument/2006/relationships/hyperlink" Target="https://podminky.urs.cz/item/CS_URS_2022_02/167111101" TargetMode="External" /><Relationship Id="rId8" Type="http://schemas.openxmlformats.org/officeDocument/2006/relationships/hyperlink" Target="https://podminky.urs.cz/item/CS_URS_2022_02/167151101" TargetMode="External" /><Relationship Id="rId9" Type="http://schemas.openxmlformats.org/officeDocument/2006/relationships/hyperlink" Target="https://podminky.urs.cz/item/CS_URS_2022_02/162751115" TargetMode="External" /><Relationship Id="rId10" Type="http://schemas.openxmlformats.org/officeDocument/2006/relationships/hyperlink" Target="https://podminky.urs.cz/item/CS_URS_2022_02/171251201" TargetMode="External" /><Relationship Id="rId11" Type="http://schemas.openxmlformats.org/officeDocument/2006/relationships/hyperlink" Target="https://podminky.urs.cz/item/CS_URS_2022_02/171201221" TargetMode="External" /><Relationship Id="rId12" Type="http://schemas.openxmlformats.org/officeDocument/2006/relationships/hyperlink" Target="https://podminky.urs.cz/item/CS_URS_2022_02/175111101" TargetMode="External" /><Relationship Id="rId13" Type="http://schemas.openxmlformats.org/officeDocument/2006/relationships/hyperlink" Target="https://podminky.urs.cz/item/CS_URS_2022_02/175151101" TargetMode="External" /><Relationship Id="rId14" Type="http://schemas.openxmlformats.org/officeDocument/2006/relationships/hyperlink" Target="https://podminky.urs.cz/item/CS_URS_2022_02/174111102" TargetMode="External" /><Relationship Id="rId15" Type="http://schemas.openxmlformats.org/officeDocument/2006/relationships/hyperlink" Target="https://podminky.urs.cz/item/CS_URS_2022_02/174151101" TargetMode="External" /><Relationship Id="rId16" Type="http://schemas.openxmlformats.org/officeDocument/2006/relationships/hyperlink" Target="https://podminky.urs.cz/item/CS_URS_2022_02/451572111" TargetMode="External" /><Relationship Id="rId17" Type="http://schemas.openxmlformats.org/officeDocument/2006/relationships/hyperlink" Target="https://podminky.urs.cz/item/CS_URS_2022_02/631312141" TargetMode="External" /><Relationship Id="rId18" Type="http://schemas.openxmlformats.org/officeDocument/2006/relationships/hyperlink" Target="https://podminky.urs.cz/item/CS_URS_2022_02/631362021" TargetMode="External" /><Relationship Id="rId19" Type="http://schemas.openxmlformats.org/officeDocument/2006/relationships/hyperlink" Target="https://podminky.urs.cz/item/CS_URS_2022_02/894812311" TargetMode="External" /><Relationship Id="rId20" Type="http://schemas.openxmlformats.org/officeDocument/2006/relationships/hyperlink" Target="https://podminky.urs.cz/item/CS_URS_2022_02/894812332" TargetMode="External" /><Relationship Id="rId21" Type="http://schemas.openxmlformats.org/officeDocument/2006/relationships/hyperlink" Target="https://podminky.urs.cz/item/CS_URS_2022_02/894812339" TargetMode="External" /><Relationship Id="rId22" Type="http://schemas.openxmlformats.org/officeDocument/2006/relationships/hyperlink" Target="https://podminky.urs.cz/item/CS_URS_2022_02/894812352" TargetMode="External" /><Relationship Id="rId23" Type="http://schemas.openxmlformats.org/officeDocument/2006/relationships/hyperlink" Target="https://podminky.urs.cz/item/CS_URS_2022_02/965042131" TargetMode="External" /><Relationship Id="rId24" Type="http://schemas.openxmlformats.org/officeDocument/2006/relationships/hyperlink" Target="https://podminky.urs.cz/item/CS_URS_2022_02/965049111" TargetMode="External" /><Relationship Id="rId25" Type="http://schemas.openxmlformats.org/officeDocument/2006/relationships/hyperlink" Target="https://podminky.urs.cz/item/CS_URS_2022_02/977312112" TargetMode="External" /><Relationship Id="rId26" Type="http://schemas.openxmlformats.org/officeDocument/2006/relationships/hyperlink" Target="https://podminky.urs.cz/item/CS_URS_2022_02/997002611" TargetMode="External" /><Relationship Id="rId27" Type="http://schemas.openxmlformats.org/officeDocument/2006/relationships/hyperlink" Target="https://podminky.urs.cz/item/CS_URS_2022_02/997013211" TargetMode="External" /><Relationship Id="rId28" Type="http://schemas.openxmlformats.org/officeDocument/2006/relationships/hyperlink" Target="https://podminky.urs.cz/item/CS_URS_2022_02/997013501" TargetMode="External" /><Relationship Id="rId29" Type="http://schemas.openxmlformats.org/officeDocument/2006/relationships/hyperlink" Target="https://podminky.urs.cz/item/CS_URS_2022_02/997013509" TargetMode="External" /><Relationship Id="rId30" Type="http://schemas.openxmlformats.org/officeDocument/2006/relationships/hyperlink" Target="https://podminky.urs.cz/item/CS_URS_2022_02/997013602" TargetMode="External" /><Relationship Id="rId31" Type="http://schemas.openxmlformats.org/officeDocument/2006/relationships/hyperlink" Target="https://podminky.urs.cz/item/CS_URS_2022_02/998276101" TargetMode="External" /><Relationship Id="rId32" Type="http://schemas.openxmlformats.org/officeDocument/2006/relationships/hyperlink" Target="https://podminky.urs.cz/item/CS_URS_2022_02/721173402" TargetMode="External" /><Relationship Id="rId33" Type="http://schemas.openxmlformats.org/officeDocument/2006/relationships/hyperlink" Target="https://podminky.urs.cz/item/CS_URS_2022_02/721174025" TargetMode="External" /><Relationship Id="rId34" Type="http://schemas.openxmlformats.org/officeDocument/2006/relationships/hyperlink" Target="https://podminky.urs.cz/item/CS_URS_2022_02/721174043" TargetMode="External" /><Relationship Id="rId35" Type="http://schemas.openxmlformats.org/officeDocument/2006/relationships/hyperlink" Target="https://podminky.urs.cz/item/CS_URS_2022_02/721174044" TargetMode="External" /><Relationship Id="rId36" Type="http://schemas.openxmlformats.org/officeDocument/2006/relationships/hyperlink" Target="https://podminky.urs.cz/item/CS_URS_2022_02/721174045" TargetMode="External" /><Relationship Id="rId37" Type="http://schemas.openxmlformats.org/officeDocument/2006/relationships/hyperlink" Target="https://podminky.urs.cz/item/CS_URS_2022_02/721194105" TargetMode="External" /><Relationship Id="rId38" Type="http://schemas.openxmlformats.org/officeDocument/2006/relationships/hyperlink" Target="https://podminky.urs.cz/item/CS_URS_2022_02/721194109" TargetMode="External" /><Relationship Id="rId39" Type="http://schemas.openxmlformats.org/officeDocument/2006/relationships/hyperlink" Target="https://podminky.urs.cz/item/CS_URS_2022_02/721226512" TargetMode="External" /><Relationship Id="rId40" Type="http://schemas.openxmlformats.org/officeDocument/2006/relationships/hyperlink" Target="https://podminky.urs.cz/item/CS_URS_2022_02/721273153" TargetMode="External" /><Relationship Id="rId41" Type="http://schemas.openxmlformats.org/officeDocument/2006/relationships/hyperlink" Target="https://podminky.urs.cz/item/CS_URS_2022_02/721290111" TargetMode="External" /><Relationship Id="rId42" Type="http://schemas.openxmlformats.org/officeDocument/2006/relationships/hyperlink" Target="https://podminky.urs.cz/item/CS_URS_2022_02/998721201" TargetMode="External" /><Relationship Id="rId43" Type="http://schemas.openxmlformats.org/officeDocument/2006/relationships/hyperlink" Target="https://podminky.urs.cz/item/CS_URS_2022_02/722220152" TargetMode="External" /><Relationship Id="rId44" Type="http://schemas.openxmlformats.org/officeDocument/2006/relationships/hyperlink" Target="https://podminky.urs.cz/item/CS_URS_2022_02/722220161" TargetMode="External" /><Relationship Id="rId45" Type="http://schemas.openxmlformats.org/officeDocument/2006/relationships/hyperlink" Target="https://podminky.urs.cz/item/CS_URS_2022_02/722290226" TargetMode="External" /><Relationship Id="rId46" Type="http://schemas.openxmlformats.org/officeDocument/2006/relationships/hyperlink" Target="https://podminky.urs.cz/item/CS_URS_2022_02/722290234" TargetMode="External" /><Relationship Id="rId47" Type="http://schemas.openxmlformats.org/officeDocument/2006/relationships/hyperlink" Target="https://podminky.urs.cz/item/CS_URS_2022_02/998722201" TargetMode="External" /><Relationship Id="rId48" Type="http://schemas.openxmlformats.org/officeDocument/2006/relationships/hyperlink" Target="https://podminky.urs.cz/item/CS_URS_2022_02/725110814" TargetMode="External" /><Relationship Id="rId49" Type="http://schemas.openxmlformats.org/officeDocument/2006/relationships/hyperlink" Target="https://podminky.urs.cz/item/CS_URS_2022_02/725210821" TargetMode="External" /><Relationship Id="rId50" Type="http://schemas.openxmlformats.org/officeDocument/2006/relationships/hyperlink" Target="https://podminky.urs.cz/item/CS_URS_2022_02/725220841" TargetMode="External" /><Relationship Id="rId51" Type="http://schemas.openxmlformats.org/officeDocument/2006/relationships/hyperlink" Target="https://podminky.urs.cz/item/CS_URS_2022_02/725310823" TargetMode="External" /><Relationship Id="rId52" Type="http://schemas.openxmlformats.org/officeDocument/2006/relationships/hyperlink" Target="https://podminky.urs.cz/item/CS_URS_2022_02/725820801" TargetMode="External" /><Relationship Id="rId53" Type="http://schemas.openxmlformats.org/officeDocument/2006/relationships/hyperlink" Target="https://podminky.urs.cz/item/CS_URS_2022_02/725860811" TargetMode="External" /><Relationship Id="rId54" Type="http://schemas.openxmlformats.org/officeDocument/2006/relationships/hyperlink" Target="https://podminky.urs.cz/item/CS_URS_2022_02/725112171" TargetMode="External" /><Relationship Id="rId55" Type="http://schemas.openxmlformats.org/officeDocument/2006/relationships/hyperlink" Target="https://podminky.urs.cz/item/CS_URS_2022_02/725211615" TargetMode="External" /><Relationship Id="rId56" Type="http://schemas.openxmlformats.org/officeDocument/2006/relationships/hyperlink" Target="https://podminky.urs.cz/item/CS_URS_2022_02/725822611" TargetMode="External" /><Relationship Id="rId57" Type="http://schemas.openxmlformats.org/officeDocument/2006/relationships/hyperlink" Target="https://podminky.urs.cz/item/CS_URS_2022_02/725861102" TargetMode="External" /><Relationship Id="rId58" Type="http://schemas.openxmlformats.org/officeDocument/2006/relationships/hyperlink" Target="https://podminky.urs.cz/item/CS_URS_2022_02/725241512" TargetMode="External" /><Relationship Id="rId59" Type="http://schemas.openxmlformats.org/officeDocument/2006/relationships/hyperlink" Target="https://podminky.urs.cz/item/CS_URS_2022_02/725244202" TargetMode="External" /><Relationship Id="rId60" Type="http://schemas.openxmlformats.org/officeDocument/2006/relationships/hyperlink" Target="https://podminky.urs.cz/item/CS_URS_2022_02/725865311" TargetMode="External" /><Relationship Id="rId61" Type="http://schemas.openxmlformats.org/officeDocument/2006/relationships/hyperlink" Target="https://podminky.urs.cz/item/CS_URS_2022_02/725311121" TargetMode="External" /><Relationship Id="rId62" Type="http://schemas.openxmlformats.org/officeDocument/2006/relationships/hyperlink" Target="https://podminky.urs.cz/item/CS_URS_2022_02/725821325" TargetMode="External" /><Relationship Id="rId63" Type="http://schemas.openxmlformats.org/officeDocument/2006/relationships/hyperlink" Target="https://podminky.urs.cz/item/CS_URS_2022_02/725862103" TargetMode="External" /><Relationship Id="rId64" Type="http://schemas.openxmlformats.org/officeDocument/2006/relationships/hyperlink" Target="https://podminky.urs.cz/item/CS_URS_2022_02/725813111" TargetMode="External" /><Relationship Id="rId65" Type="http://schemas.openxmlformats.org/officeDocument/2006/relationships/hyperlink" Target="https://podminky.urs.cz/item/CS_URS_2022_02/725813112" TargetMode="External" /><Relationship Id="rId66" Type="http://schemas.openxmlformats.org/officeDocument/2006/relationships/hyperlink" Target="https://podminky.urs.cz/item/CS_URS_2022_02/998725201" TargetMode="External" /><Relationship Id="rId67" Type="http://schemas.openxmlformats.org/officeDocument/2006/relationships/hyperlink" Target="https://podminky.urs.cz/item/CS_URS_2022_02/998735201" TargetMode="External" /><Relationship Id="rId68" Type="http://schemas.openxmlformats.org/officeDocument/2006/relationships/hyperlink" Target="https://podminky.urs.cz/item/CS_URS_2022_02/998751201" TargetMode="External" /><Relationship Id="rId6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41120301" TargetMode="External" /><Relationship Id="rId2" Type="http://schemas.openxmlformats.org/officeDocument/2006/relationships/hyperlink" Target="https://podminky.urs.cz/item/CS_URS_2022_02/741122015" TargetMode="External" /><Relationship Id="rId3" Type="http://schemas.openxmlformats.org/officeDocument/2006/relationships/hyperlink" Target="https://podminky.urs.cz/item/CS_URS_2022_02/741122016" TargetMode="External" /><Relationship Id="rId4" Type="http://schemas.openxmlformats.org/officeDocument/2006/relationships/hyperlink" Target="https://podminky.urs.cz/item/CS_URS_2022_02/741122024" TargetMode="External" /><Relationship Id="rId5" Type="http://schemas.openxmlformats.org/officeDocument/2006/relationships/hyperlink" Target="https://podminky.urs.cz/item/CS_URS_2022_02/741122031" TargetMode="External" /><Relationship Id="rId6" Type="http://schemas.openxmlformats.org/officeDocument/2006/relationships/hyperlink" Target="https://podminky.urs.cz/item/CS_URS_2022_02/741130001" TargetMode="External" /><Relationship Id="rId7" Type="http://schemas.openxmlformats.org/officeDocument/2006/relationships/hyperlink" Target="https://podminky.urs.cz/item/CS_URS_2022_02/741130004" TargetMode="External" /><Relationship Id="rId8" Type="http://schemas.openxmlformats.org/officeDocument/2006/relationships/hyperlink" Target="https://podminky.urs.cz/item/CS_URS_2022_02/741130006" TargetMode="External" /><Relationship Id="rId9" Type="http://schemas.openxmlformats.org/officeDocument/2006/relationships/hyperlink" Target="https://podminky.urs.cz/item/CS_URS_2022_02/741112001" TargetMode="External" /><Relationship Id="rId10" Type="http://schemas.openxmlformats.org/officeDocument/2006/relationships/hyperlink" Target="https://podminky.urs.cz/item/CS_URS_2022_02/741310001" TargetMode="External" /><Relationship Id="rId11" Type="http://schemas.openxmlformats.org/officeDocument/2006/relationships/hyperlink" Target="https://podminky.urs.cz/item/CS_URS_2022_02/741310022" TargetMode="External" /><Relationship Id="rId12" Type="http://schemas.openxmlformats.org/officeDocument/2006/relationships/hyperlink" Target="https://podminky.urs.cz/item/CS_URS_2022_02/741310024" TargetMode="External" /><Relationship Id="rId13" Type="http://schemas.openxmlformats.org/officeDocument/2006/relationships/hyperlink" Target="https://podminky.urs.cz/item/CS_URS_2022_02/741310025" TargetMode="External" /><Relationship Id="rId14" Type="http://schemas.openxmlformats.org/officeDocument/2006/relationships/hyperlink" Target="https://podminky.urs.cz/item/CS_URS_2022_02/741313003" TargetMode="External" /><Relationship Id="rId15" Type="http://schemas.openxmlformats.org/officeDocument/2006/relationships/hyperlink" Target="https://podminky.urs.cz/item/CS_URS_2022_02/741372022" TargetMode="External" /><Relationship Id="rId16" Type="http://schemas.openxmlformats.org/officeDocument/2006/relationships/hyperlink" Target="https://podminky.urs.cz/item/CS_URS_2022_02/741372061" TargetMode="External" /><Relationship Id="rId17" Type="http://schemas.openxmlformats.org/officeDocument/2006/relationships/hyperlink" Target="https://podminky.urs.cz/item/CS_URS_2022_02/741810002" TargetMode="External" /><Relationship Id="rId18" Type="http://schemas.openxmlformats.org/officeDocument/2006/relationships/hyperlink" Target="https://podminky.urs.cz/item/CS_URS_2022_02/998741202" TargetMode="External" /><Relationship Id="rId1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Baník Sokolov - rekonstrukce bytů v budově šaten FK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Areál Baník Sokolov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19. 10. 2022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'00 - VRN'!J30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'00 - VRN'!P83</f>
        <v>0</v>
      </c>
      <c r="AV55" s="122">
        <f>'00 - VRN'!J33</f>
        <v>0</v>
      </c>
      <c r="AW55" s="122">
        <f>'00 - VRN'!J34</f>
        <v>0</v>
      </c>
      <c r="AX55" s="122">
        <f>'00 - VRN'!J35</f>
        <v>0</v>
      </c>
      <c r="AY55" s="122">
        <f>'00 - VRN'!J36</f>
        <v>0</v>
      </c>
      <c r="AZ55" s="122">
        <f>'00 - VRN'!F33</f>
        <v>0</v>
      </c>
      <c r="BA55" s="122">
        <f>'00 - VRN'!F34</f>
        <v>0</v>
      </c>
      <c r="BB55" s="122">
        <f>'00 - VRN'!F35</f>
        <v>0</v>
      </c>
      <c r="BC55" s="122">
        <f>'00 - VRN'!F36</f>
        <v>0</v>
      </c>
      <c r="BD55" s="124">
        <f>'00 - VRN'!F37</f>
        <v>0</v>
      </c>
      <c r="BE55" s="7"/>
      <c r="BT55" s="125" t="s">
        <v>79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79</v>
      </c>
    </row>
    <row r="56" s="7" customFormat="1" ht="16.5" customHeight="1">
      <c r="A56" s="113" t="s">
        <v>76</v>
      </c>
      <c r="B56" s="114"/>
      <c r="C56" s="115"/>
      <c r="D56" s="116" t="s">
        <v>81</v>
      </c>
      <c r="E56" s="116"/>
      <c r="F56" s="116"/>
      <c r="G56" s="116"/>
      <c r="H56" s="116"/>
      <c r="I56" s="117"/>
      <c r="J56" s="116" t="s">
        <v>82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'01 - Stavební část'!J30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'01 - Stavební část'!P96</f>
        <v>0</v>
      </c>
      <c r="AV56" s="122">
        <f>'01 - Stavební část'!J33</f>
        <v>0</v>
      </c>
      <c r="AW56" s="122">
        <f>'01 - Stavební část'!J34</f>
        <v>0</v>
      </c>
      <c r="AX56" s="122">
        <f>'01 - Stavební část'!J35</f>
        <v>0</v>
      </c>
      <c r="AY56" s="122">
        <f>'01 - Stavební část'!J36</f>
        <v>0</v>
      </c>
      <c r="AZ56" s="122">
        <f>'01 - Stavební část'!F33</f>
        <v>0</v>
      </c>
      <c r="BA56" s="122">
        <f>'01 - Stavební část'!F34</f>
        <v>0</v>
      </c>
      <c r="BB56" s="122">
        <f>'01 - Stavební část'!F35</f>
        <v>0</v>
      </c>
      <c r="BC56" s="122">
        <f>'01 - Stavební část'!F36</f>
        <v>0</v>
      </c>
      <c r="BD56" s="124">
        <f>'01 - Stavební část'!F37</f>
        <v>0</v>
      </c>
      <c r="BE56" s="7"/>
      <c r="BT56" s="125" t="s">
        <v>79</v>
      </c>
      <c r="BV56" s="125" t="s">
        <v>74</v>
      </c>
      <c r="BW56" s="125" t="s">
        <v>83</v>
      </c>
      <c r="BX56" s="125" t="s">
        <v>5</v>
      </c>
      <c r="CL56" s="125" t="s">
        <v>19</v>
      </c>
      <c r="CM56" s="125" t="s">
        <v>79</v>
      </c>
    </row>
    <row r="57" s="7" customFormat="1" ht="16.5" customHeight="1">
      <c r="A57" s="113" t="s">
        <v>76</v>
      </c>
      <c r="B57" s="114"/>
      <c r="C57" s="115"/>
      <c r="D57" s="116" t="s">
        <v>84</v>
      </c>
      <c r="E57" s="116"/>
      <c r="F57" s="116"/>
      <c r="G57" s="116"/>
      <c r="H57" s="116"/>
      <c r="I57" s="117"/>
      <c r="J57" s="116" t="s">
        <v>85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'02 - ZTI, VYT a VZT'!J30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1">
        <v>0</v>
      </c>
      <c r="AT57" s="122">
        <f>ROUND(SUM(AV57:AW57),2)</f>
        <v>0</v>
      </c>
      <c r="AU57" s="123">
        <f>'02 - ZTI, VYT a VZT'!P93</f>
        <v>0</v>
      </c>
      <c r="AV57" s="122">
        <f>'02 - ZTI, VYT a VZT'!J33</f>
        <v>0</v>
      </c>
      <c r="AW57" s="122">
        <f>'02 - ZTI, VYT a VZT'!J34</f>
        <v>0</v>
      </c>
      <c r="AX57" s="122">
        <f>'02 - ZTI, VYT a VZT'!J35</f>
        <v>0</v>
      </c>
      <c r="AY57" s="122">
        <f>'02 - ZTI, VYT a VZT'!J36</f>
        <v>0</v>
      </c>
      <c r="AZ57" s="122">
        <f>'02 - ZTI, VYT a VZT'!F33</f>
        <v>0</v>
      </c>
      <c r="BA57" s="122">
        <f>'02 - ZTI, VYT a VZT'!F34</f>
        <v>0</v>
      </c>
      <c r="BB57" s="122">
        <f>'02 - ZTI, VYT a VZT'!F35</f>
        <v>0</v>
      </c>
      <c r="BC57" s="122">
        <f>'02 - ZTI, VYT a VZT'!F36</f>
        <v>0</v>
      </c>
      <c r="BD57" s="124">
        <f>'02 - ZTI, VYT a VZT'!F37</f>
        <v>0</v>
      </c>
      <c r="BE57" s="7"/>
      <c r="BT57" s="125" t="s">
        <v>79</v>
      </c>
      <c r="BV57" s="125" t="s">
        <v>74</v>
      </c>
      <c r="BW57" s="125" t="s">
        <v>86</v>
      </c>
      <c r="BX57" s="125" t="s">
        <v>5</v>
      </c>
      <c r="CL57" s="125" t="s">
        <v>19</v>
      </c>
      <c r="CM57" s="125" t="s">
        <v>79</v>
      </c>
    </row>
    <row r="58" s="7" customFormat="1" ht="16.5" customHeight="1">
      <c r="A58" s="113" t="s">
        <v>76</v>
      </c>
      <c r="B58" s="114"/>
      <c r="C58" s="115"/>
      <c r="D58" s="116" t="s">
        <v>87</v>
      </c>
      <c r="E58" s="116"/>
      <c r="F58" s="116"/>
      <c r="G58" s="116"/>
      <c r="H58" s="116"/>
      <c r="I58" s="117"/>
      <c r="J58" s="116" t="s">
        <v>88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'03 - Elektroinstalace'!J30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78</v>
      </c>
      <c r="AR58" s="120"/>
      <c r="AS58" s="126">
        <v>0</v>
      </c>
      <c r="AT58" s="127">
        <f>ROUND(SUM(AV58:AW58),2)</f>
        <v>0</v>
      </c>
      <c r="AU58" s="128">
        <f>'03 - Elektroinstalace'!P81</f>
        <v>0</v>
      </c>
      <c r="AV58" s="127">
        <f>'03 - Elektroinstalace'!J33</f>
        <v>0</v>
      </c>
      <c r="AW58" s="127">
        <f>'03 - Elektroinstalace'!J34</f>
        <v>0</v>
      </c>
      <c r="AX58" s="127">
        <f>'03 - Elektroinstalace'!J35</f>
        <v>0</v>
      </c>
      <c r="AY58" s="127">
        <f>'03 - Elektroinstalace'!J36</f>
        <v>0</v>
      </c>
      <c r="AZ58" s="127">
        <f>'03 - Elektroinstalace'!F33</f>
        <v>0</v>
      </c>
      <c r="BA58" s="127">
        <f>'03 - Elektroinstalace'!F34</f>
        <v>0</v>
      </c>
      <c r="BB58" s="127">
        <f>'03 - Elektroinstalace'!F35</f>
        <v>0</v>
      </c>
      <c r="BC58" s="127">
        <f>'03 - Elektroinstalace'!F36</f>
        <v>0</v>
      </c>
      <c r="BD58" s="129">
        <f>'03 - Elektroinstalace'!F37</f>
        <v>0</v>
      </c>
      <c r="BE58" s="7"/>
      <c r="BT58" s="125" t="s">
        <v>79</v>
      </c>
      <c r="BV58" s="125" t="s">
        <v>74</v>
      </c>
      <c r="BW58" s="125" t="s">
        <v>89</v>
      </c>
      <c r="BX58" s="125" t="s">
        <v>5</v>
      </c>
      <c r="CL58" s="125" t="s">
        <v>19</v>
      </c>
      <c r="CM58" s="125" t="s">
        <v>79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nDbZrJ4vsq1YwoQZzeBFh/aNhw/c8m4hhk2cBwPpq1bhA/HoRBR2ifpdc1GXzZk62Hdow+CwcU6CCHWdd8R3Aw==" hashValue="V/sktVDLhJqUGoXn29yUBbjHhQii/nha6JkGOasdaCIMnvOYN/tYbYytY5f2dwCCJJhxRUiI0F42oufp0GczxQ==" algorithmName="SHA-512" password="80EB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 - VRN'!C2" display="/"/>
    <hyperlink ref="A56" location="'01 - Stavební část'!C2" display="/"/>
    <hyperlink ref="A57" location="'02 - ZTI, VYT a VZT'!C2" display="/"/>
    <hyperlink ref="A58" location="'03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Baník Sokolov - rekonstrukce bytů v budově šaten FK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19. 10. 2022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ROUND((SUM(BE83:BE95)),  2)</f>
        <v>0</v>
      </c>
      <c r="G33" s="40"/>
      <c r="H33" s="40"/>
      <c r="I33" s="150">
        <v>0.20999999999999999</v>
      </c>
      <c r="J33" s="149">
        <f>ROUND(((SUM(BE83:BE95))*I33),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ROUND((SUM(BF83:BF95)),  2)</f>
        <v>0</v>
      </c>
      <c r="G34" s="40"/>
      <c r="H34" s="40"/>
      <c r="I34" s="150">
        <v>0.14999999999999999</v>
      </c>
      <c r="J34" s="149">
        <f>ROUND(((SUM(BF83:BF95))*I34),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ROUND((SUM(BH83:BH95)),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Baník Sokolov - rekonstrukce bytů v budově šaten FK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00 -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Areál Baník Sokolov</v>
      </c>
      <c r="G52" s="42"/>
      <c r="H52" s="42"/>
      <c r="I52" s="34" t="s">
        <v>23</v>
      </c>
      <c r="J52" s="74" t="str">
        <f>IF(J12="","",J12)</f>
        <v>19. 10. 2022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J88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Baník Sokolov - rekonstrukce bytů v budově šaten FK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00 -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Areál Baník Sokolov</v>
      </c>
      <c r="G77" s="42"/>
      <c r="H77" s="42"/>
      <c r="I77" s="34" t="s">
        <v>23</v>
      </c>
      <c r="J77" s="74" t="str">
        <f>IF(J12="","",J12)</f>
        <v>19. 10. 2022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Město Sokolov</v>
      </c>
      <c r="G79" s="42"/>
      <c r="H79" s="42"/>
      <c r="I79" s="34" t="s">
        <v>31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Michal Kubelka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102</v>
      </c>
      <c r="D82" s="182" t="s">
        <v>57</v>
      </c>
      <c r="E82" s="182" t="s">
        <v>53</v>
      </c>
      <c r="F82" s="182" t="s">
        <v>54</v>
      </c>
      <c r="G82" s="182" t="s">
        <v>103</v>
      </c>
      <c r="H82" s="182" t="s">
        <v>104</v>
      </c>
      <c r="I82" s="182" t="s">
        <v>105</v>
      </c>
      <c r="J82" s="182" t="s">
        <v>95</v>
      </c>
      <c r="K82" s="183" t="s">
        <v>106</v>
      </c>
      <c r="L82" s="184"/>
      <c r="M82" s="94" t="s">
        <v>19</v>
      </c>
      <c r="N82" s="95" t="s">
        <v>42</v>
      </c>
      <c r="O82" s="95" t="s">
        <v>107</v>
      </c>
      <c r="P82" s="95" t="s">
        <v>108</v>
      </c>
      <c r="Q82" s="95" t="s">
        <v>109</v>
      </c>
      <c r="R82" s="95" t="s">
        <v>110</v>
      </c>
      <c r="S82" s="95" t="s">
        <v>111</v>
      </c>
      <c r="T82" s="96" t="s">
        <v>112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113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96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77</v>
      </c>
      <c r="F84" s="193" t="s">
        <v>114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P85+P88+P94</f>
        <v>0</v>
      </c>
      <c r="Q84" s="198"/>
      <c r="R84" s="199">
        <f>R85+R88+R94</f>
        <v>0</v>
      </c>
      <c r="S84" s="198"/>
      <c r="T84" s="200">
        <f>T85+T88+T94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115</v>
      </c>
      <c r="AT84" s="202" t="s">
        <v>71</v>
      </c>
      <c r="AU84" s="202" t="s">
        <v>72</v>
      </c>
      <c r="AY84" s="201" t="s">
        <v>116</v>
      </c>
      <c r="BK84" s="203">
        <f>BK85+BK88+BK94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117</v>
      </c>
      <c r="F85" s="204" t="s">
        <v>118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SUM(P86:P87)</f>
        <v>0</v>
      </c>
      <c r="Q85" s="198"/>
      <c r="R85" s="199">
        <f>SUM(R86:R87)</f>
        <v>0</v>
      </c>
      <c r="S85" s="198"/>
      <c r="T85" s="20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115</v>
      </c>
      <c r="AT85" s="202" t="s">
        <v>71</v>
      </c>
      <c r="AU85" s="202" t="s">
        <v>79</v>
      </c>
      <c r="AY85" s="201" t="s">
        <v>116</v>
      </c>
      <c r="BK85" s="203">
        <f>SUM(BK86:BK87)</f>
        <v>0</v>
      </c>
    </row>
    <row r="86" s="2" customFormat="1" ht="16.5" customHeight="1">
      <c r="A86" s="40"/>
      <c r="B86" s="41"/>
      <c r="C86" s="206" t="s">
        <v>79</v>
      </c>
      <c r="D86" s="206" t="s">
        <v>119</v>
      </c>
      <c r="E86" s="207" t="s">
        <v>120</v>
      </c>
      <c r="F86" s="208" t="s">
        <v>121</v>
      </c>
      <c r="G86" s="209" t="s">
        <v>122</v>
      </c>
      <c r="H86" s="210">
        <v>1</v>
      </c>
      <c r="I86" s="211"/>
      <c r="J86" s="212">
        <f>ROUND(I86*H86,2)</f>
        <v>0</v>
      </c>
      <c r="K86" s="208" t="s">
        <v>123</v>
      </c>
      <c r="L86" s="46"/>
      <c r="M86" s="213" t="s">
        <v>19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124</v>
      </c>
      <c r="AT86" s="217" t="s">
        <v>119</v>
      </c>
      <c r="AU86" s="217" t="s">
        <v>125</v>
      </c>
      <c r="AY86" s="19" t="s">
        <v>116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125</v>
      </c>
      <c r="BK86" s="218">
        <f>ROUND(I86*H86,2)</f>
        <v>0</v>
      </c>
      <c r="BL86" s="19" t="s">
        <v>124</v>
      </c>
      <c r="BM86" s="217" t="s">
        <v>126</v>
      </c>
    </row>
    <row r="87" s="2" customFormat="1">
      <c r="A87" s="40"/>
      <c r="B87" s="41"/>
      <c r="C87" s="42"/>
      <c r="D87" s="219" t="s">
        <v>127</v>
      </c>
      <c r="E87" s="42"/>
      <c r="F87" s="220" t="s">
        <v>128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127</v>
      </c>
      <c r="AU87" s="19" t="s">
        <v>125</v>
      </c>
    </row>
    <row r="88" s="12" customFormat="1" ht="22.8" customHeight="1">
      <c r="A88" s="12"/>
      <c r="B88" s="190"/>
      <c r="C88" s="191"/>
      <c r="D88" s="192" t="s">
        <v>71</v>
      </c>
      <c r="E88" s="204" t="s">
        <v>129</v>
      </c>
      <c r="F88" s="204" t="s">
        <v>130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SUM(P89:P93)</f>
        <v>0</v>
      </c>
      <c r="Q88" s="198"/>
      <c r="R88" s="199">
        <f>SUM(R89:R93)</f>
        <v>0</v>
      </c>
      <c r="S88" s="198"/>
      <c r="T88" s="200">
        <f>SUM(T89:T93)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115</v>
      </c>
      <c r="AT88" s="202" t="s">
        <v>71</v>
      </c>
      <c r="AU88" s="202" t="s">
        <v>79</v>
      </c>
      <c r="AY88" s="201" t="s">
        <v>116</v>
      </c>
      <c r="BK88" s="203">
        <f>SUM(BK89:BK93)</f>
        <v>0</v>
      </c>
    </row>
    <row r="89" s="2" customFormat="1" ht="16.5" customHeight="1">
      <c r="A89" s="40"/>
      <c r="B89" s="41"/>
      <c r="C89" s="206" t="s">
        <v>125</v>
      </c>
      <c r="D89" s="206" t="s">
        <v>119</v>
      </c>
      <c r="E89" s="207" t="s">
        <v>131</v>
      </c>
      <c r="F89" s="208" t="s">
        <v>130</v>
      </c>
      <c r="G89" s="209" t="s">
        <v>122</v>
      </c>
      <c r="H89" s="210">
        <v>1</v>
      </c>
      <c r="I89" s="211"/>
      <c r="J89" s="212">
        <f>ROUND(I89*H89,2)</f>
        <v>0</v>
      </c>
      <c r="K89" s="208" t="s">
        <v>123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124</v>
      </c>
      <c r="AT89" s="217" t="s">
        <v>119</v>
      </c>
      <c r="AU89" s="217" t="s">
        <v>125</v>
      </c>
      <c r="AY89" s="19" t="s">
        <v>116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125</v>
      </c>
      <c r="BK89" s="218">
        <f>ROUND(I89*H89,2)</f>
        <v>0</v>
      </c>
      <c r="BL89" s="19" t="s">
        <v>124</v>
      </c>
      <c r="BM89" s="217" t="s">
        <v>132</v>
      </c>
    </row>
    <row r="90" s="2" customFormat="1">
      <c r="A90" s="40"/>
      <c r="B90" s="41"/>
      <c r="C90" s="42"/>
      <c r="D90" s="219" t="s">
        <v>127</v>
      </c>
      <c r="E90" s="42"/>
      <c r="F90" s="220" t="s">
        <v>133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127</v>
      </c>
      <c r="AU90" s="19" t="s">
        <v>125</v>
      </c>
    </row>
    <row r="91" s="2" customFormat="1" ht="16.5" customHeight="1">
      <c r="A91" s="40"/>
      <c r="B91" s="41"/>
      <c r="C91" s="206" t="s">
        <v>134</v>
      </c>
      <c r="D91" s="206" t="s">
        <v>119</v>
      </c>
      <c r="E91" s="207" t="s">
        <v>135</v>
      </c>
      <c r="F91" s="208" t="s">
        <v>136</v>
      </c>
      <c r="G91" s="209" t="s">
        <v>137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124</v>
      </c>
      <c r="AT91" s="217" t="s">
        <v>119</v>
      </c>
      <c r="AU91" s="217" t="s">
        <v>125</v>
      </c>
      <c r="AY91" s="19" t="s">
        <v>116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125</v>
      </c>
      <c r="BK91" s="218">
        <f>ROUND(I91*H91,2)</f>
        <v>0</v>
      </c>
      <c r="BL91" s="19" t="s">
        <v>124</v>
      </c>
      <c r="BM91" s="217" t="s">
        <v>138</v>
      </c>
    </row>
    <row r="92" s="2" customFormat="1" ht="16.5" customHeight="1">
      <c r="A92" s="40"/>
      <c r="B92" s="41"/>
      <c r="C92" s="206" t="s">
        <v>139</v>
      </c>
      <c r="D92" s="206" t="s">
        <v>119</v>
      </c>
      <c r="E92" s="207" t="s">
        <v>140</v>
      </c>
      <c r="F92" s="208" t="s">
        <v>141</v>
      </c>
      <c r="G92" s="209" t="s">
        <v>122</v>
      </c>
      <c r="H92" s="210">
        <v>1</v>
      </c>
      <c r="I92" s="211"/>
      <c r="J92" s="212">
        <f>ROUND(I92*H92,2)</f>
        <v>0</v>
      </c>
      <c r="K92" s="208" t="s">
        <v>123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124</v>
      </c>
      <c r="AT92" s="217" t="s">
        <v>119</v>
      </c>
      <c r="AU92" s="217" t="s">
        <v>125</v>
      </c>
      <c r="AY92" s="19" t="s">
        <v>116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125</v>
      </c>
      <c r="BK92" s="218">
        <f>ROUND(I92*H92,2)</f>
        <v>0</v>
      </c>
      <c r="BL92" s="19" t="s">
        <v>124</v>
      </c>
      <c r="BM92" s="217" t="s">
        <v>142</v>
      </c>
    </row>
    <row r="93" s="2" customFormat="1">
      <c r="A93" s="40"/>
      <c r="B93" s="41"/>
      <c r="C93" s="42"/>
      <c r="D93" s="219" t="s">
        <v>127</v>
      </c>
      <c r="E93" s="42"/>
      <c r="F93" s="220" t="s">
        <v>143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127</v>
      </c>
      <c r="AU93" s="19" t="s">
        <v>125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144</v>
      </c>
      <c r="F94" s="204" t="s">
        <v>145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P95</f>
        <v>0</v>
      </c>
      <c r="Q94" s="198"/>
      <c r="R94" s="199">
        <f>R95</f>
        <v>0</v>
      </c>
      <c r="S94" s="198"/>
      <c r="T94" s="20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115</v>
      </c>
      <c r="AT94" s="202" t="s">
        <v>71</v>
      </c>
      <c r="AU94" s="202" t="s">
        <v>79</v>
      </c>
      <c r="AY94" s="201" t="s">
        <v>116</v>
      </c>
      <c r="BK94" s="203">
        <f>BK95</f>
        <v>0</v>
      </c>
    </row>
    <row r="95" s="2" customFormat="1" ht="16.5" customHeight="1">
      <c r="A95" s="40"/>
      <c r="B95" s="41"/>
      <c r="C95" s="206" t="s">
        <v>146</v>
      </c>
      <c r="D95" s="206" t="s">
        <v>119</v>
      </c>
      <c r="E95" s="207" t="s">
        <v>147</v>
      </c>
      <c r="F95" s="208" t="s">
        <v>148</v>
      </c>
      <c r="G95" s="209" t="s">
        <v>122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24" t="s">
        <v>19</v>
      </c>
      <c r="N95" s="225" t="s">
        <v>44</v>
      </c>
      <c r="O95" s="22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124</v>
      </c>
      <c r="AT95" s="217" t="s">
        <v>119</v>
      </c>
      <c r="AU95" s="217" t="s">
        <v>125</v>
      </c>
      <c r="AY95" s="19" t="s">
        <v>116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125</v>
      </c>
      <c r="BK95" s="218">
        <f>ROUND(I95*H95,2)</f>
        <v>0</v>
      </c>
      <c r="BL95" s="19" t="s">
        <v>124</v>
      </c>
      <c r="BM95" s="217" t="s">
        <v>149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T/+k3O+tTPyy841Ol4GKNcwuMQp5tICFwh8RwgseKo8tljBL/CVFIlDkLzowWohre5w2pXxkj68dMRTR28D9BA==" hashValue="GnA4921DKgVnjIMxpz2v58d9+b1+OdqPM3DkAhwrHeqR8Jdv/38bHp+FVxKMkicwKRM3G25LeAIRDR4HethjaQ==" algorithmName="SHA-512" password="80EB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1_02/013254000"/>
    <hyperlink ref="F90" r:id="rId2" display="https://podminky.urs.cz/item/CS_URS_2021_02/030001000"/>
    <hyperlink ref="F93" r:id="rId3" display="https://podminky.urs.cz/item/CS_URS_2021_02/03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Baník Sokolov - rekonstrukce bytů v budově šaten FK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19. 10. 2022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ROUND((SUM(BE96:BE1540)),  2)</f>
        <v>0</v>
      </c>
      <c r="G33" s="40"/>
      <c r="H33" s="40"/>
      <c r="I33" s="150">
        <v>0.20999999999999999</v>
      </c>
      <c r="J33" s="149">
        <f>ROUND(((SUM(BE96:BE1540))*I33),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ROUND((SUM(BF96:BF1540)),  2)</f>
        <v>0</v>
      </c>
      <c r="G34" s="40"/>
      <c r="H34" s="40"/>
      <c r="I34" s="150">
        <v>0.14999999999999999</v>
      </c>
      <c r="J34" s="149">
        <f>ROUND(((SUM(BF96:BF1540))*I34),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ROUND((SUM(BG96:BG1540)),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ROUND((SUM(BH96:BH1540)),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ROUND((SUM(BI96:BI1540)),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Baník Sokolov - rekonstrukce bytů v budově šaten FK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Areál Baník Sokolov</v>
      </c>
      <c r="G52" s="42"/>
      <c r="H52" s="42"/>
      <c r="I52" s="34" t="s">
        <v>23</v>
      </c>
      <c r="J52" s="74" t="str">
        <f>IF(J12="","",J12)</f>
        <v>19. 10. 2022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151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152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153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154</v>
      </c>
      <c r="E63" s="176"/>
      <c r="F63" s="176"/>
      <c r="G63" s="176"/>
      <c r="H63" s="176"/>
      <c r="I63" s="176"/>
      <c r="J63" s="177">
        <f>J603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155</v>
      </c>
      <c r="E64" s="176"/>
      <c r="F64" s="176"/>
      <c r="G64" s="176"/>
      <c r="H64" s="176"/>
      <c r="I64" s="176"/>
      <c r="J64" s="177">
        <f>J906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156</v>
      </c>
      <c r="E65" s="176"/>
      <c r="F65" s="176"/>
      <c r="G65" s="176"/>
      <c r="H65" s="176"/>
      <c r="I65" s="176"/>
      <c r="J65" s="177">
        <f>J924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157</v>
      </c>
      <c r="E66" s="170"/>
      <c r="F66" s="170"/>
      <c r="G66" s="170"/>
      <c r="H66" s="170"/>
      <c r="I66" s="170"/>
      <c r="J66" s="171">
        <f>J927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158</v>
      </c>
      <c r="E67" s="176"/>
      <c r="F67" s="176"/>
      <c r="G67" s="176"/>
      <c r="H67" s="176"/>
      <c r="I67" s="176"/>
      <c r="J67" s="177">
        <f>J928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159</v>
      </c>
      <c r="E68" s="176"/>
      <c r="F68" s="176"/>
      <c r="G68" s="176"/>
      <c r="H68" s="176"/>
      <c r="I68" s="176"/>
      <c r="J68" s="177">
        <f>J968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160</v>
      </c>
      <c r="E69" s="176"/>
      <c r="F69" s="176"/>
      <c r="G69" s="176"/>
      <c r="H69" s="176"/>
      <c r="I69" s="176"/>
      <c r="J69" s="177">
        <f>J974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161</v>
      </c>
      <c r="E70" s="176"/>
      <c r="F70" s="176"/>
      <c r="G70" s="176"/>
      <c r="H70" s="176"/>
      <c r="I70" s="176"/>
      <c r="J70" s="177">
        <f>J998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162</v>
      </c>
      <c r="E71" s="176"/>
      <c r="F71" s="176"/>
      <c r="G71" s="176"/>
      <c r="H71" s="176"/>
      <c r="I71" s="176"/>
      <c r="J71" s="177">
        <f>J1040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163</v>
      </c>
      <c r="E72" s="176"/>
      <c r="F72" s="176"/>
      <c r="G72" s="176"/>
      <c r="H72" s="176"/>
      <c r="I72" s="176"/>
      <c r="J72" s="177">
        <f>J1122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164</v>
      </c>
      <c r="E73" s="176"/>
      <c r="F73" s="176"/>
      <c r="G73" s="176"/>
      <c r="H73" s="176"/>
      <c r="I73" s="176"/>
      <c r="J73" s="177">
        <f>J1143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165</v>
      </c>
      <c r="E74" s="176"/>
      <c r="F74" s="176"/>
      <c r="G74" s="176"/>
      <c r="H74" s="176"/>
      <c r="I74" s="176"/>
      <c r="J74" s="177">
        <f>J1273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166</v>
      </c>
      <c r="E75" s="176"/>
      <c r="F75" s="176"/>
      <c r="G75" s="176"/>
      <c r="H75" s="176"/>
      <c r="I75" s="176"/>
      <c r="J75" s="177">
        <f>J1332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167</v>
      </c>
      <c r="E76" s="176"/>
      <c r="F76" s="176"/>
      <c r="G76" s="176"/>
      <c r="H76" s="176"/>
      <c r="I76" s="176"/>
      <c r="J76" s="177">
        <f>J1356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101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62" t="str">
        <f>E7</f>
        <v>Baník Sokolov - rekonstrukce bytů v budově šaten FK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91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01 - Stavební část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>Areál Baník Sokolov</v>
      </c>
      <c r="G90" s="42"/>
      <c r="H90" s="42"/>
      <c r="I90" s="34" t="s">
        <v>23</v>
      </c>
      <c r="J90" s="74" t="str">
        <f>IF(J12="","",J12)</f>
        <v>19. 10. 2022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E15</f>
        <v>Město Sokolov</v>
      </c>
      <c r="G92" s="42"/>
      <c r="H92" s="42"/>
      <c r="I92" s="34" t="s">
        <v>31</v>
      </c>
      <c r="J92" s="38" t="str">
        <f>E21</f>
        <v xml:space="preserve"> 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IF(E18="","",E18)</f>
        <v>Vyplň údaj</v>
      </c>
      <c r="G93" s="42"/>
      <c r="H93" s="42"/>
      <c r="I93" s="34" t="s">
        <v>34</v>
      </c>
      <c r="J93" s="38" t="str">
        <f>E24</f>
        <v>Michal Kubelka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102</v>
      </c>
      <c r="D95" s="182" t="s">
        <v>57</v>
      </c>
      <c r="E95" s="182" t="s">
        <v>53</v>
      </c>
      <c r="F95" s="182" t="s">
        <v>54</v>
      </c>
      <c r="G95" s="182" t="s">
        <v>103</v>
      </c>
      <c r="H95" s="182" t="s">
        <v>104</v>
      </c>
      <c r="I95" s="182" t="s">
        <v>105</v>
      </c>
      <c r="J95" s="182" t="s">
        <v>95</v>
      </c>
      <c r="K95" s="183" t="s">
        <v>106</v>
      </c>
      <c r="L95" s="184"/>
      <c r="M95" s="94" t="s">
        <v>19</v>
      </c>
      <c r="N95" s="95" t="s">
        <v>42</v>
      </c>
      <c r="O95" s="95" t="s">
        <v>107</v>
      </c>
      <c r="P95" s="95" t="s">
        <v>108</v>
      </c>
      <c r="Q95" s="95" t="s">
        <v>109</v>
      </c>
      <c r="R95" s="95" t="s">
        <v>110</v>
      </c>
      <c r="S95" s="95" t="s">
        <v>111</v>
      </c>
      <c r="T95" s="96" t="s">
        <v>112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113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P97+P927</f>
        <v>0</v>
      </c>
      <c r="Q96" s="98"/>
      <c r="R96" s="187">
        <f>R97+R927</f>
        <v>39.465570659999997</v>
      </c>
      <c r="S96" s="98"/>
      <c r="T96" s="188">
        <f>T97+T927</f>
        <v>32.806384119999997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96</v>
      </c>
      <c r="BK96" s="189">
        <f>BK97+BK927</f>
        <v>0</v>
      </c>
    </row>
    <row r="97" s="12" customFormat="1" ht="25.92" customHeight="1">
      <c r="A97" s="12"/>
      <c r="B97" s="190"/>
      <c r="C97" s="191"/>
      <c r="D97" s="192" t="s">
        <v>71</v>
      </c>
      <c r="E97" s="193" t="s">
        <v>168</v>
      </c>
      <c r="F97" s="193" t="s">
        <v>169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P98+P128+P603+P906+P924</f>
        <v>0</v>
      </c>
      <c r="Q97" s="198"/>
      <c r="R97" s="199">
        <f>R98+R128+R603+R906+R924</f>
        <v>35.49333377</v>
      </c>
      <c r="S97" s="198"/>
      <c r="T97" s="200">
        <f>T98+T128+T603+T906+T924</f>
        <v>29.914039999999996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79</v>
      </c>
      <c r="AT97" s="202" t="s">
        <v>71</v>
      </c>
      <c r="AU97" s="202" t="s">
        <v>72</v>
      </c>
      <c r="AY97" s="201" t="s">
        <v>116</v>
      </c>
      <c r="BK97" s="203">
        <f>BK98+BK128+BK603+BK906+BK924</f>
        <v>0</v>
      </c>
    </row>
    <row r="98" s="12" customFormat="1" ht="22.8" customHeight="1">
      <c r="A98" s="12"/>
      <c r="B98" s="190"/>
      <c r="C98" s="191"/>
      <c r="D98" s="192" t="s">
        <v>71</v>
      </c>
      <c r="E98" s="204" t="s">
        <v>134</v>
      </c>
      <c r="F98" s="204" t="s">
        <v>170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SUM(P99:P127)</f>
        <v>0</v>
      </c>
      <c r="Q98" s="198"/>
      <c r="R98" s="199">
        <f>SUM(R99:R127)</f>
        <v>0.51213749999999991</v>
      </c>
      <c r="S98" s="198"/>
      <c r="T98" s="200">
        <f>SUM(T99:T127)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79</v>
      </c>
      <c r="AT98" s="202" t="s">
        <v>71</v>
      </c>
      <c r="AU98" s="202" t="s">
        <v>79</v>
      </c>
      <c r="AY98" s="201" t="s">
        <v>116</v>
      </c>
      <c r="BK98" s="203">
        <f>SUM(BK99:BK127)</f>
        <v>0</v>
      </c>
    </row>
    <row r="99" s="2" customFormat="1" ht="24.15" customHeight="1">
      <c r="A99" s="40"/>
      <c r="B99" s="41"/>
      <c r="C99" s="206" t="s">
        <v>79</v>
      </c>
      <c r="D99" s="206" t="s">
        <v>119</v>
      </c>
      <c r="E99" s="207" t="s">
        <v>171</v>
      </c>
      <c r="F99" s="208" t="s">
        <v>172</v>
      </c>
      <c r="G99" s="209" t="s">
        <v>173</v>
      </c>
      <c r="H99" s="210">
        <v>5.6699999999999999</v>
      </c>
      <c r="I99" s="211"/>
      <c r="J99" s="212">
        <f>ROUND(I99*H99,2)</f>
        <v>0</v>
      </c>
      <c r="K99" s="208" t="s">
        <v>174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0.061969999999999997</v>
      </c>
      <c r="R99" s="215">
        <f>Q99*H99</f>
        <v>0.35136989999999996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139</v>
      </c>
      <c r="AT99" s="217" t="s">
        <v>119</v>
      </c>
      <c r="AU99" s="217" t="s">
        <v>125</v>
      </c>
      <c r="AY99" s="19" t="s">
        <v>116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125</v>
      </c>
      <c r="BK99" s="218">
        <f>ROUND(I99*H99,2)</f>
        <v>0</v>
      </c>
      <c r="BL99" s="19" t="s">
        <v>139</v>
      </c>
      <c r="BM99" s="217" t="s">
        <v>175</v>
      </c>
    </row>
    <row r="100" s="2" customFormat="1">
      <c r="A100" s="40"/>
      <c r="B100" s="41"/>
      <c r="C100" s="42"/>
      <c r="D100" s="219" t="s">
        <v>127</v>
      </c>
      <c r="E100" s="42"/>
      <c r="F100" s="220" t="s">
        <v>176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127</v>
      </c>
      <c r="AU100" s="19" t="s">
        <v>125</v>
      </c>
    </row>
    <row r="101" s="13" customFormat="1">
      <c r="A101" s="13"/>
      <c r="B101" s="229"/>
      <c r="C101" s="230"/>
      <c r="D101" s="231" t="s">
        <v>177</v>
      </c>
      <c r="E101" s="232" t="s">
        <v>19</v>
      </c>
      <c r="F101" s="233" t="s">
        <v>178</v>
      </c>
      <c r="G101" s="230"/>
      <c r="H101" s="234">
        <v>1.8899999999999999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177</v>
      </c>
      <c r="AU101" s="240" t="s">
        <v>125</v>
      </c>
      <c r="AV101" s="13" t="s">
        <v>125</v>
      </c>
      <c r="AW101" s="13" t="s">
        <v>33</v>
      </c>
      <c r="AX101" s="13" t="s">
        <v>72</v>
      </c>
      <c r="AY101" s="240" t="s">
        <v>116</v>
      </c>
    </row>
    <row r="102" s="13" customFormat="1">
      <c r="A102" s="13"/>
      <c r="B102" s="229"/>
      <c r="C102" s="230"/>
      <c r="D102" s="231" t="s">
        <v>177</v>
      </c>
      <c r="E102" s="232" t="s">
        <v>19</v>
      </c>
      <c r="F102" s="233" t="s">
        <v>179</v>
      </c>
      <c r="G102" s="230"/>
      <c r="H102" s="234">
        <v>1.8899999999999999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177</v>
      </c>
      <c r="AU102" s="240" t="s">
        <v>125</v>
      </c>
      <c r="AV102" s="13" t="s">
        <v>125</v>
      </c>
      <c r="AW102" s="13" t="s">
        <v>33</v>
      </c>
      <c r="AX102" s="13" t="s">
        <v>72</v>
      </c>
      <c r="AY102" s="240" t="s">
        <v>116</v>
      </c>
    </row>
    <row r="103" s="13" customFormat="1">
      <c r="A103" s="13"/>
      <c r="B103" s="229"/>
      <c r="C103" s="230"/>
      <c r="D103" s="231" t="s">
        <v>177</v>
      </c>
      <c r="E103" s="232" t="s">
        <v>19</v>
      </c>
      <c r="F103" s="233" t="s">
        <v>180</v>
      </c>
      <c r="G103" s="230"/>
      <c r="H103" s="234">
        <v>1.8899999999999999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177</v>
      </c>
      <c r="AU103" s="240" t="s">
        <v>125</v>
      </c>
      <c r="AV103" s="13" t="s">
        <v>125</v>
      </c>
      <c r="AW103" s="13" t="s">
        <v>33</v>
      </c>
      <c r="AX103" s="13" t="s">
        <v>72</v>
      </c>
      <c r="AY103" s="240" t="s">
        <v>116</v>
      </c>
    </row>
    <row r="104" s="14" customFormat="1">
      <c r="A104" s="14"/>
      <c r="B104" s="241"/>
      <c r="C104" s="242"/>
      <c r="D104" s="231" t="s">
        <v>177</v>
      </c>
      <c r="E104" s="243" t="s">
        <v>19</v>
      </c>
      <c r="F104" s="244" t="s">
        <v>181</v>
      </c>
      <c r="G104" s="242"/>
      <c r="H104" s="245">
        <v>5.6699999999999999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177</v>
      </c>
      <c r="AU104" s="251" t="s">
        <v>125</v>
      </c>
      <c r="AV104" s="14" t="s">
        <v>139</v>
      </c>
      <c r="AW104" s="14" t="s">
        <v>33</v>
      </c>
      <c r="AX104" s="14" t="s">
        <v>79</v>
      </c>
      <c r="AY104" s="251" t="s">
        <v>116</v>
      </c>
    </row>
    <row r="105" s="2" customFormat="1" ht="16.5" customHeight="1">
      <c r="A105" s="40"/>
      <c r="B105" s="41"/>
      <c r="C105" s="206" t="s">
        <v>125</v>
      </c>
      <c r="D105" s="206" t="s">
        <v>119</v>
      </c>
      <c r="E105" s="207" t="s">
        <v>182</v>
      </c>
      <c r="F105" s="208" t="s">
        <v>183</v>
      </c>
      <c r="G105" s="209" t="s">
        <v>184</v>
      </c>
      <c r="H105" s="210">
        <v>12.6</v>
      </c>
      <c r="I105" s="211"/>
      <c r="J105" s="212">
        <f>ROUND(I105*H105,2)</f>
        <v>0</v>
      </c>
      <c r="K105" s="208" t="s">
        <v>174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0.00012999999999999999</v>
      </c>
      <c r="R105" s="215">
        <f>Q105*H105</f>
        <v>0.0016379999999999999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139</v>
      </c>
      <c r="AT105" s="217" t="s">
        <v>119</v>
      </c>
      <c r="AU105" s="217" t="s">
        <v>125</v>
      </c>
      <c r="AY105" s="19" t="s">
        <v>116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125</v>
      </c>
      <c r="BK105" s="218">
        <f>ROUND(I105*H105,2)</f>
        <v>0</v>
      </c>
      <c r="BL105" s="19" t="s">
        <v>139</v>
      </c>
      <c r="BM105" s="217" t="s">
        <v>185</v>
      </c>
    </row>
    <row r="106" s="2" customFormat="1">
      <c r="A106" s="40"/>
      <c r="B106" s="41"/>
      <c r="C106" s="42"/>
      <c r="D106" s="219" t="s">
        <v>127</v>
      </c>
      <c r="E106" s="42"/>
      <c r="F106" s="220" t="s">
        <v>186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127</v>
      </c>
      <c r="AU106" s="19" t="s">
        <v>125</v>
      </c>
    </row>
    <row r="107" s="13" customFormat="1">
      <c r="A107" s="13"/>
      <c r="B107" s="229"/>
      <c r="C107" s="230"/>
      <c r="D107" s="231" t="s">
        <v>177</v>
      </c>
      <c r="E107" s="232" t="s">
        <v>19</v>
      </c>
      <c r="F107" s="233" t="s">
        <v>187</v>
      </c>
      <c r="G107" s="230"/>
      <c r="H107" s="234">
        <v>4.2000000000000002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177</v>
      </c>
      <c r="AU107" s="240" t="s">
        <v>125</v>
      </c>
      <c r="AV107" s="13" t="s">
        <v>125</v>
      </c>
      <c r="AW107" s="13" t="s">
        <v>33</v>
      </c>
      <c r="AX107" s="13" t="s">
        <v>72</v>
      </c>
      <c r="AY107" s="240" t="s">
        <v>116</v>
      </c>
    </row>
    <row r="108" s="13" customFormat="1">
      <c r="A108" s="13"/>
      <c r="B108" s="229"/>
      <c r="C108" s="230"/>
      <c r="D108" s="231" t="s">
        <v>177</v>
      </c>
      <c r="E108" s="232" t="s">
        <v>19</v>
      </c>
      <c r="F108" s="233" t="s">
        <v>188</v>
      </c>
      <c r="G108" s="230"/>
      <c r="H108" s="234">
        <v>4.2000000000000002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177</v>
      </c>
      <c r="AU108" s="240" t="s">
        <v>125</v>
      </c>
      <c r="AV108" s="13" t="s">
        <v>125</v>
      </c>
      <c r="AW108" s="13" t="s">
        <v>33</v>
      </c>
      <c r="AX108" s="13" t="s">
        <v>72</v>
      </c>
      <c r="AY108" s="240" t="s">
        <v>116</v>
      </c>
    </row>
    <row r="109" s="13" customFormat="1">
      <c r="A109" s="13"/>
      <c r="B109" s="229"/>
      <c r="C109" s="230"/>
      <c r="D109" s="231" t="s">
        <v>177</v>
      </c>
      <c r="E109" s="232" t="s">
        <v>19</v>
      </c>
      <c r="F109" s="233" t="s">
        <v>189</v>
      </c>
      <c r="G109" s="230"/>
      <c r="H109" s="234">
        <v>4.2000000000000002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177</v>
      </c>
      <c r="AU109" s="240" t="s">
        <v>125</v>
      </c>
      <c r="AV109" s="13" t="s">
        <v>125</v>
      </c>
      <c r="AW109" s="13" t="s">
        <v>33</v>
      </c>
      <c r="AX109" s="13" t="s">
        <v>72</v>
      </c>
      <c r="AY109" s="240" t="s">
        <v>116</v>
      </c>
    </row>
    <row r="110" s="14" customFormat="1">
      <c r="A110" s="14"/>
      <c r="B110" s="241"/>
      <c r="C110" s="242"/>
      <c r="D110" s="231" t="s">
        <v>177</v>
      </c>
      <c r="E110" s="243" t="s">
        <v>19</v>
      </c>
      <c r="F110" s="244" t="s">
        <v>181</v>
      </c>
      <c r="G110" s="242"/>
      <c r="H110" s="245">
        <v>12.600000000000001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177</v>
      </c>
      <c r="AU110" s="251" t="s">
        <v>125</v>
      </c>
      <c r="AV110" s="14" t="s">
        <v>139</v>
      </c>
      <c r="AW110" s="14" t="s">
        <v>33</v>
      </c>
      <c r="AX110" s="14" t="s">
        <v>79</v>
      </c>
      <c r="AY110" s="251" t="s">
        <v>116</v>
      </c>
    </row>
    <row r="111" s="2" customFormat="1" ht="24.15" customHeight="1">
      <c r="A111" s="40"/>
      <c r="B111" s="41"/>
      <c r="C111" s="206" t="s">
        <v>134</v>
      </c>
      <c r="D111" s="206" t="s">
        <v>119</v>
      </c>
      <c r="E111" s="207" t="s">
        <v>190</v>
      </c>
      <c r="F111" s="208" t="s">
        <v>191</v>
      </c>
      <c r="G111" s="209" t="s">
        <v>173</v>
      </c>
      <c r="H111" s="210">
        <v>0.47999999999999998</v>
      </c>
      <c r="I111" s="211"/>
      <c r="J111" s="212">
        <f>ROUND(I111*H111,2)</f>
        <v>0</v>
      </c>
      <c r="K111" s="208" t="s">
        <v>174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0.044339999999999997</v>
      </c>
      <c r="R111" s="215">
        <f>Q111*H111</f>
        <v>0.021283199999999999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139</v>
      </c>
      <c r="AT111" s="217" t="s">
        <v>119</v>
      </c>
      <c r="AU111" s="217" t="s">
        <v>125</v>
      </c>
      <c r="AY111" s="19" t="s">
        <v>116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125</v>
      </c>
      <c r="BK111" s="218">
        <f>ROUND(I111*H111,2)</f>
        <v>0</v>
      </c>
      <c r="BL111" s="19" t="s">
        <v>139</v>
      </c>
      <c r="BM111" s="217" t="s">
        <v>192</v>
      </c>
    </row>
    <row r="112" s="2" customFormat="1">
      <c r="A112" s="40"/>
      <c r="B112" s="41"/>
      <c r="C112" s="42"/>
      <c r="D112" s="219" t="s">
        <v>127</v>
      </c>
      <c r="E112" s="42"/>
      <c r="F112" s="220" t="s">
        <v>193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127</v>
      </c>
      <c r="AU112" s="19" t="s">
        <v>125</v>
      </c>
    </row>
    <row r="113" s="15" customFormat="1">
      <c r="A113" s="15"/>
      <c r="B113" s="252"/>
      <c r="C113" s="253"/>
      <c r="D113" s="231" t="s">
        <v>177</v>
      </c>
      <c r="E113" s="254" t="s">
        <v>19</v>
      </c>
      <c r="F113" s="255" t="s">
        <v>194</v>
      </c>
      <c r="G113" s="253"/>
      <c r="H113" s="254" t="s">
        <v>19</v>
      </c>
      <c r="I113" s="256"/>
      <c r="J113" s="253"/>
      <c r="K113" s="253"/>
      <c r="L113" s="257"/>
      <c r="M113" s="258"/>
      <c r="N113" s="259"/>
      <c r="O113" s="259"/>
      <c r="P113" s="259"/>
      <c r="Q113" s="259"/>
      <c r="R113" s="259"/>
      <c r="S113" s="259"/>
      <c r="T113" s="26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1" t="s">
        <v>177</v>
      </c>
      <c r="AU113" s="261" t="s">
        <v>125</v>
      </c>
      <c r="AV113" s="15" t="s">
        <v>79</v>
      </c>
      <c r="AW113" s="15" t="s">
        <v>33</v>
      </c>
      <c r="AX113" s="15" t="s">
        <v>72</v>
      </c>
      <c r="AY113" s="261" t="s">
        <v>116</v>
      </c>
    </row>
    <row r="114" s="13" customFormat="1">
      <c r="A114" s="13"/>
      <c r="B114" s="229"/>
      <c r="C114" s="230"/>
      <c r="D114" s="231" t="s">
        <v>177</v>
      </c>
      <c r="E114" s="232" t="s">
        <v>19</v>
      </c>
      <c r="F114" s="233" t="s">
        <v>195</v>
      </c>
      <c r="G114" s="230"/>
      <c r="H114" s="234">
        <v>0.23999999999999999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177</v>
      </c>
      <c r="AU114" s="240" t="s">
        <v>125</v>
      </c>
      <c r="AV114" s="13" t="s">
        <v>125</v>
      </c>
      <c r="AW114" s="13" t="s">
        <v>33</v>
      </c>
      <c r="AX114" s="13" t="s">
        <v>72</v>
      </c>
      <c r="AY114" s="240" t="s">
        <v>116</v>
      </c>
    </row>
    <row r="115" s="13" customFormat="1">
      <c r="A115" s="13"/>
      <c r="B115" s="229"/>
      <c r="C115" s="230"/>
      <c r="D115" s="231" t="s">
        <v>177</v>
      </c>
      <c r="E115" s="232" t="s">
        <v>19</v>
      </c>
      <c r="F115" s="233" t="s">
        <v>196</v>
      </c>
      <c r="G115" s="230"/>
      <c r="H115" s="234">
        <v>0.23999999999999999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177</v>
      </c>
      <c r="AU115" s="240" t="s">
        <v>125</v>
      </c>
      <c r="AV115" s="13" t="s">
        <v>125</v>
      </c>
      <c r="AW115" s="13" t="s">
        <v>33</v>
      </c>
      <c r="AX115" s="13" t="s">
        <v>72</v>
      </c>
      <c r="AY115" s="240" t="s">
        <v>116</v>
      </c>
    </row>
    <row r="116" s="14" customFormat="1">
      <c r="A116" s="14"/>
      <c r="B116" s="241"/>
      <c r="C116" s="242"/>
      <c r="D116" s="231" t="s">
        <v>177</v>
      </c>
      <c r="E116" s="243" t="s">
        <v>19</v>
      </c>
      <c r="F116" s="244" t="s">
        <v>181</v>
      </c>
      <c r="G116" s="242"/>
      <c r="H116" s="245">
        <v>0.47999999999999998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177</v>
      </c>
      <c r="AU116" s="251" t="s">
        <v>125</v>
      </c>
      <c r="AV116" s="14" t="s">
        <v>139</v>
      </c>
      <c r="AW116" s="14" t="s">
        <v>33</v>
      </c>
      <c r="AX116" s="14" t="s">
        <v>79</v>
      </c>
      <c r="AY116" s="251" t="s">
        <v>116</v>
      </c>
    </row>
    <row r="117" s="2" customFormat="1" ht="16.5" customHeight="1">
      <c r="A117" s="40"/>
      <c r="B117" s="41"/>
      <c r="C117" s="206" t="s">
        <v>139</v>
      </c>
      <c r="D117" s="206" t="s">
        <v>119</v>
      </c>
      <c r="E117" s="207" t="s">
        <v>197</v>
      </c>
      <c r="F117" s="208" t="s">
        <v>198</v>
      </c>
      <c r="G117" s="209" t="s">
        <v>199</v>
      </c>
      <c r="H117" s="210">
        <v>0.048000000000000001</v>
      </c>
      <c r="I117" s="211"/>
      <c r="J117" s="212">
        <f>ROUND(I117*H117,2)</f>
        <v>0</v>
      </c>
      <c r="K117" s="208" t="s">
        <v>174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1.0900000000000001</v>
      </c>
      <c r="R117" s="215">
        <f>Q117*H117</f>
        <v>0.052320000000000005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139</v>
      </c>
      <c r="AT117" s="217" t="s">
        <v>119</v>
      </c>
      <c r="AU117" s="217" t="s">
        <v>125</v>
      </c>
      <c r="AY117" s="19" t="s">
        <v>116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125</v>
      </c>
      <c r="BK117" s="218">
        <f>ROUND(I117*H117,2)</f>
        <v>0</v>
      </c>
      <c r="BL117" s="19" t="s">
        <v>139</v>
      </c>
      <c r="BM117" s="217" t="s">
        <v>200</v>
      </c>
    </row>
    <row r="118" s="2" customFormat="1">
      <c r="A118" s="40"/>
      <c r="B118" s="41"/>
      <c r="C118" s="42"/>
      <c r="D118" s="219" t="s">
        <v>127</v>
      </c>
      <c r="E118" s="42"/>
      <c r="F118" s="220" t="s">
        <v>201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127</v>
      </c>
      <c r="AU118" s="19" t="s">
        <v>125</v>
      </c>
    </row>
    <row r="119" s="15" customFormat="1">
      <c r="A119" s="15"/>
      <c r="B119" s="252"/>
      <c r="C119" s="253"/>
      <c r="D119" s="231" t="s">
        <v>177</v>
      </c>
      <c r="E119" s="254" t="s">
        <v>19</v>
      </c>
      <c r="F119" s="255" t="s">
        <v>202</v>
      </c>
      <c r="G119" s="253"/>
      <c r="H119" s="254" t="s">
        <v>19</v>
      </c>
      <c r="I119" s="256"/>
      <c r="J119" s="253"/>
      <c r="K119" s="253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177</v>
      </c>
      <c r="AU119" s="261" t="s">
        <v>125</v>
      </c>
      <c r="AV119" s="15" t="s">
        <v>79</v>
      </c>
      <c r="AW119" s="15" t="s">
        <v>33</v>
      </c>
      <c r="AX119" s="15" t="s">
        <v>72</v>
      </c>
      <c r="AY119" s="261" t="s">
        <v>116</v>
      </c>
    </row>
    <row r="120" s="13" customFormat="1">
      <c r="A120" s="13"/>
      <c r="B120" s="229"/>
      <c r="C120" s="230"/>
      <c r="D120" s="231" t="s">
        <v>177</v>
      </c>
      <c r="E120" s="232" t="s">
        <v>19</v>
      </c>
      <c r="F120" s="233" t="s">
        <v>203</v>
      </c>
      <c r="G120" s="230"/>
      <c r="H120" s="234">
        <v>0.024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177</v>
      </c>
      <c r="AU120" s="240" t="s">
        <v>125</v>
      </c>
      <c r="AV120" s="13" t="s">
        <v>125</v>
      </c>
      <c r="AW120" s="13" t="s">
        <v>33</v>
      </c>
      <c r="AX120" s="13" t="s">
        <v>72</v>
      </c>
      <c r="AY120" s="240" t="s">
        <v>116</v>
      </c>
    </row>
    <row r="121" s="13" customFormat="1">
      <c r="A121" s="13"/>
      <c r="B121" s="229"/>
      <c r="C121" s="230"/>
      <c r="D121" s="231" t="s">
        <v>177</v>
      </c>
      <c r="E121" s="232" t="s">
        <v>19</v>
      </c>
      <c r="F121" s="233" t="s">
        <v>204</v>
      </c>
      <c r="G121" s="230"/>
      <c r="H121" s="234">
        <v>0.024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177</v>
      </c>
      <c r="AU121" s="240" t="s">
        <v>125</v>
      </c>
      <c r="AV121" s="13" t="s">
        <v>125</v>
      </c>
      <c r="AW121" s="13" t="s">
        <v>33</v>
      </c>
      <c r="AX121" s="13" t="s">
        <v>72</v>
      </c>
      <c r="AY121" s="240" t="s">
        <v>116</v>
      </c>
    </row>
    <row r="122" s="14" customFormat="1">
      <c r="A122" s="14"/>
      <c r="B122" s="241"/>
      <c r="C122" s="242"/>
      <c r="D122" s="231" t="s">
        <v>177</v>
      </c>
      <c r="E122" s="243" t="s">
        <v>19</v>
      </c>
      <c r="F122" s="244" t="s">
        <v>181</v>
      </c>
      <c r="G122" s="242"/>
      <c r="H122" s="245">
        <v>0.048000000000000001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177</v>
      </c>
      <c r="AU122" s="251" t="s">
        <v>125</v>
      </c>
      <c r="AV122" s="14" t="s">
        <v>139</v>
      </c>
      <c r="AW122" s="14" t="s">
        <v>33</v>
      </c>
      <c r="AX122" s="14" t="s">
        <v>79</v>
      </c>
      <c r="AY122" s="251" t="s">
        <v>116</v>
      </c>
    </row>
    <row r="123" s="2" customFormat="1" ht="21.75" customHeight="1">
      <c r="A123" s="40"/>
      <c r="B123" s="41"/>
      <c r="C123" s="206" t="s">
        <v>115</v>
      </c>
      <c r="D123" s="206" t="s">
        <v>119</v>
      </c>
      <c r="E123" s="207" t="s">
        <v>205</v>
      </c>
      <c r="F123" s="208" t="s">
        <v>206</v>
      </c>
      <c r="G123" s="209" t="s">
        <v>173</v>
      </c>
      <c r="H123" s="210">
        <v>0.47999999999999998</v>
      </c>
      <c r="I123" s="211"/>
      <c r="J123" s="212">
        <f>ROUND(I123*H123,2)</f>
        <v>0</v>
      </c>
      <c r="K123" s="208" t="s">
        <v>174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0.17818000000000001</v>
      </c>
      <c r="R123" s="215">
        <f>Q123*H123</f>
        <v>0.085526400000000002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139</v>
      </c>
      <c r="AT123" s="217" t="s">
        <v>119</v>
      </c>
      <c r="AU123" s="217" t="s">
        <v>125</v>
      </c>
      <c r="AY123" s="19" t="s">
        <v>116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125</v>
      </c>
      <c r="BK123" s="218">
        <f>ROUND(I123*H123,2)</f>
        <v>0</v>
      </c>
      <c r="BL123" s="19" t="s">
        <v>139</v>
      </c>
      <c r="BM123" s="217" t="s">
        <v>207</v>
      </c>
    </row>
    <row r="124" s="2" customFormat="1">
      <c r="A124" s="40"/>
      <c r="B124" s="41"/>
      <c r="C124" s="42"/>
      <c r="D124" s="219" t="s">
        <v>127</v>
      </c>
      <c r="E124" s="42"/>
      <c r="F124" s="220" t="s">
        <v>208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127</v>
      </c>
      <c r="AU124" s="19" t="s">
        <v>125</v>
      </c>
    </row>
    <row r="125" s="13" customFormat="1">
      <c r="A125" s="13"/>
      <c r="B125" s="229"/>
      <c r="C125" s="230"/>
      <c r="D125" s="231" t="s">
        <v>177</v>
      </c>
      <c r="E125" s="232" t="s">
        <v>19</v>
      </c>
      <c r="F125" s="233" t="s">
        <v>209</v>
      </c>
      <c r="G125" s="230"/>
      <c r="H125" s="234">
        <v>0.23999999999999999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177</v>
      </c>
      <c r="AU125" s="240" t="s">
        <v>125</v>
      </c>
      <c r="AV125" s="13" t="s">
        <v>125</v>
      </c>
      <c r="AW125" s="13" t="s">
        <v>33</v>
      </c>
      <c r="AX125" s="13" t="s">
        <v>72</v>
      </c>
      <c r="AY125" s="240" t="s">
        <v>116</v>
      </c>
    </row>
    <row r="126" s="13" customFormat="1">
      <c r="A126" s="13"/>
      <c r="B126" s="229"/>
      <c r="C126" s="230"/>
      <c r="D126" s="231" t="s">
        <v>177</v>
      </c>
      <c r="E126" s="232" t="s">
        <v>19</v>
      </c>
      <c r="F126" s="233" t="s">
        <v>210</v>
      </c>
      <c r="G126" s="230"/>
      <c r="H126" s="234">
        <v>0.23999999999999999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177</v>
      </c>
      <c r="AU126" s="240" t="s">
        <v>125</v>
      </c>
      <c r="AV126" s="13" t="s">
        <v>125</v>
      </c>
      <c r="AW126" s="13" t="s">
        <v>33</v>
      </c>
      <c r="AX126" s="13" t="s">
        <v>72</v>
      </c>
      <c r="AY126" s="240" t="s">
        <v>116</v>
      </c>
    </row>
    <row r="127" s="14" customFormat="1">
      <c r="A127" s="14"/>
      <c r="B127" s="241"/>
      <c r="C127" s="242"/>
      <c r="D127" s="231" t="s">
        <v>177</v>
      </c>
      <c r="E127" s="243" t="s">
        <v>19</v>
      </c>
      <c r="F127" s="244" t="s">
        <v>181</v>
      </c>
      <c r="G127" s="242"/>
      <c r="H127" s="245">
        <v>0.47999999999999998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177</v>
      </c>
      <c r="AU127" s="251" t="s">
        <v>125</v>
      </c>
      <c r="AV127" s="14" t="s">
        <v>139</v>
      </c>
      <c r="AW127" s="14" t="s">
        <v>33</v>
      </c>
      <c r="AX127" s="14" t="s">
        <v>79</v>
      </c>
      <c r="AY127" s="251" t="s">
        <v>116</v>
      </c>
    </row>
    <row r="128" s="12" customFormat="1" ht="22.8" customHeight="1">
      <c r="A128" s="12"/>
      <c r="B128" s="190"/>
      <c r="C128" s="191"/>
      <c r="D128" s="192" t="s">
        <v>71</v>
      </c>
      <c r="E128" s="204" t="s">
        <v>146</v>
      </c>
      <c r="F128" s="204" t="s">
        <v>211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SUM(P129:P602)</f>
        <v>0</v>
      </c>
      <c r="Q128" s="198"/>
      <c r="R128" s="199">
        <f>SUM(R129:R602)</f>
        <v>34.956663229999997</v>
      </c>
      <c r="S128" s="198"/>
      <c r="T128" s="200">
        <f>SUM(T129:T602)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79</v>
      </c>
      <c r="AT128" s="202" t="s">
        <v>71</v>
      </c>
      <c r="AU128" s="202" t="s">
        <v>79</v>
      </c>
      <c r="AY128" s="201" t="s">
        <v>116</v>
      </c>
      <c r="BK128" s="203">
        <f>SUM(BK129:BK602)</f>
        <v>0</v>
      </c>
    </row>
    <row r="129" s="2" customFormat="1" ht="24.15" customHeight="1">
      <c r="A129" s="40"/>
      <c r="B129" s="41"/>
      <c r="C129" s="206" t="s">
        <v>146</v>
      </c>
      <c r="D129" s="206" t="s">
        <v>119</v>
      </c>
      <c r="E129" s="207" t="s">
        <v>212</v>
      </c>
      <c r="F129" s="208" t="s">
        <v>213</v>
      </c>
      <c r="G129" s="209" t="s">
        <v>173</v>
      </c>
      <c r="H129" s="210">
        <v>33.200000000000003</v>
      </c>
      <c r="I129" s="211"/>
      <c r="J129" s="212">
        <f>ROUND(I129*H129,2)</f>
        <v>0</v>
      </c>
      <c r="K129" s="208" t="s">
        <v>174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139</v>
      </c>
      <c r="AT129" s="217" t="s">
        <v>119</v>
      </c>
      <c r="AU129" s="217" t="s">
        <v>125</v>
      </c>
      <c r="AY129" s="19" t="s">
        <v>116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125</v>
      </c>
      <c r="BK129" s="218">
        <f>ROUND(I129*H129,2)</f>
        <v>0</v>
      </c>
      <c r="BL129" s="19" t="s">
        <v>139</v>
      </c>
      <c r="BM129" s="217" t="s">
        <v>214</v>
      </c>
    </row>
    <row r="130" s="2" customFormat="1">
      <c r="A130" s="40"/>
      <c r="B130" s="41"/>
      <c r="C130" s="42"/>
      <c r="D130" s="219" t="s">
        <v>127</v>
      </c>
      <c r="E130" s="42"/>
      <c r="F130" s="220" t="s">
        <v>215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127</v>
      </c>
      <c r="AU130" s="19" t="s">
        <v>125</v>
      </c>
    </row>
    <row r="131" s="13" customFormat="1">
      <c r="A131" s="13"/>
      <c r="B131" s="229"/>
      <c r="C131" s="230"/>
      <c r="D131" s="231" t="s">
        <v>177</v>
      </c>
      <c r="E131" s="232" t="s">
        <v>19</v>
      </c>
      <c r="F131" s="233" t="s">
        <v>216</v>
      </c>
      <c r="G131" s="230"/>
      <c r="H131" s="234">
        <v>3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177</v>
      </c>
      <c r="AU131" s="240" t="s">
        <v>125</v>
      </c>
      <c r="AV131" s="13" t="s">
        <v>125</v>
      </c>
      <c r="AW131" s="13" t="s">
        <v>33</v>
      </c>
      <c r="AX131" s="13" t="s">
        <v>72</v>
      </c>
      <c r="AY131" s="240" t="s">
        <v>116</v>
      </c>
    </row>
    <row r="132" s="13" customFormat="1">
      <c r="A132" s="13"/>
      <c r="B132" s="229"/>
      <c r="C132" s="230"/>
      <c r="D132" s="231" t="s">
        <v>177</v>
      </c>
      <c r="E132" s="232" t="s">
        <v>19</v>
      </c>
      <c r="F132" s="233" t="s">
        <v>217</v>
      </c>
      <c r="G132" s="230"/>
      <c r="H132" s="234">
        <v>6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177</v>
      </c>
      <c r="AU132" s="240" t="s">
        <v>125</v>
      </c>
      <c r="AV132" s="13" t="s">
        <v>125</v>
      </c>
      <c r="AW132" s="13" t="s">
        <v>33</v>
      </c>
      <c r="AX132" s="13" t="s">
        <v>72</v>
      </c>
      <c r="AY132" s="240" t="s">
        <v>116</v>
      </c>
    </row>
    <row r="133" s="13" customFormat="1">
      <c r="A133" s="13"/>
      <c r="B133" s="229"/>
      <c r="C133" s="230"/>
      <c r="D133" s="231" t="s">
        <v>177</v>
      </c>
      <c r="E133" s="232" t="s">
        <v>19</v>
      </c>
      <c r="F133" s="233" t="s">
        <v>218</v>
      </c>
      <c r="G133" s="230"/>
      <c r="H133" s="234">
        <v>1.6000000000000001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177</v>
      </c>
      <c r="AU133" s="240" t="s">
        <v>125</v>
      </c>
      <c r="AV133" s="13" t="s">
        <v>125</v>
      </c>
      <c r="AW133" s="13" t="s">
        <v>33</v>
      </c>
      <c r="AX133" s="13" t="s">
        <v>72</v>
      </c>
      <c r="AY133" s="240" t="s">
        <v>116</v>
      </c>
    </row>
    <row r="134" s="13" customFormat="1">
      <c r="A134" s="13"/>
      <c r="B134" s="229"/>
      <c r="C134" s="230"/>
      <c r="D134" s="231" t="s">
        <v>177</v>
      </c>
      <c r="E134" s="232" t="s">
        <v>19</v>
      </c>
      <c r="F134" s="233" t="s">
        <v>219</v>
      </c>
      <c r="G134" s="230"/>
      <c r="H134" s="234">
        <v>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177</v>
      </c>
      <c r="AU134" s="240" t="s">
        <v>125</v>
      </c>
      <c r="AV134" s="13" t="s">
        <v>125</v>
      </c>
      <c r="AW134" s="13" t="s">
        <v>33</v>
      </c>
      <c r="AX134" s="13" t="s">
        <v>72</v>
      </c>
      <c r="AY134" s="240" t="s">
        <v>116</v>
      </c>
    </row>
    <row r="135" s="13" customFormat="1">
      <c r="A135" s="13"/>
      <c r="B135" s="229"/>
      <c r="C135" s="230"/>
      <c r="D135" s="231" t="s">
        <v>177</v>
      </c>
      <c r="E135" s="232" t="s">
        <v>19</v>
      </c>
      <c r="F135" s="233" t="s">
        <v>220</v>
      </c>
      <c r="G135" s="230"/>
      <c r="H135" s="234">
        <v>3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177</v>
      </c>
      <c r="AU135" s="240" t="s">
        <v>125</v>
      </c>
      <c r="AV135" s="13" t="s">
        <v>125</v>
      </c>
      <c r="AW135" s="13" t="s">
        <v>33</v>
      </c>
      <c r="AX135" s="13" t="s">
        <v>72</v>
      </c>
      <c r="AY135" s="240" t="s">
        <v>116</v>
      </c>
    </row>
    <row r="136" s="13" customFormat="1">
      <c r="A136" s="13"/>
      <c r="B136" s="229"/>
      <c r="C136" s="230"/>
      <c r="D136" s="231" t="s">
        <v>177</v>
      </c>
      <c r="E136" s="232" t="s">
        <v>19</v>
      </c>
      <c r="F136" s="233" t="s">
        <v>221</v>
      </c>
      <c r="G136" s="230"/>
      <c r="H136" s="234">
        <v>3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177</v>
      </c>
      <c r="AU136" s="240" t="s">
        <v>125</v>
      </c>
      <c r="AV136" s="13" t="s">
        <v>125</v>
      </c>
      <c r="AW136" s="13" t="s">
        <v>33</v>
      </c>
      <c r="AX136" s="13" t="s">
        <v>72</v>
      </c>
      <c r="AY136" s="240" t="s">
        <v>116</v>
      </c>
    </row>
    <row r="137" s="13" customFormat="1">
      <c r="A137" s="13"/>
      <c r="B137" s="229"/>
      <c r="C137" s="230"/>
      <c r="D137" s="231" t="s">
        <v>177</v>
      </c>
      <c r="E137" s="232" t="s">
        <v>19</v>
      </c>
      <c r="F137" s="233" t="s">
        <v>222</v>
      </c>
      <c r="G137" s="230"/>
      <c r="H137" s="234">
        <v>6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177</v>
      </c>
      <c r="AU137" s="240" t="s">
        <v>125</v>
      </c>
      <c r="AV137" s="13" t="s">
        <v>125</v>
      </c>
      <c r="AW137" s="13" t="s">
        <v>33</v>
      </c>
      <c r="AX137" s="13" t="s">
        <v>72</v>
      </c>
      <c r="AY137" s="240" t="s">
        <v>116</v>
      </c>
    </row>
    <row r="138" s="13" customFormat="1">
      <c r="A138" s="13"/>
      <c r="B138" s="229"/>
      <c r="C138" s="230"/>
      <c r="D138" s="231" t="s">
        <v>177</v>
      </c>
      <c r="E138" s="232" t="s">
        <v>19</v>
      </c>
      <c r="F138" s="233" t="s">
        <v>223</v>
      </c>
      <c r="G138" s="230"/>
      <c r="H138" s="234">
        <v>1.6000000000000001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177</v>
      </c>
      <c r="AU138" s="240" t="s">
        <v>125</v>
      </c>
      <c r="AV138" s="13" t="s">
        <v>125</v>
      </c>
      <c r="AW138" s="13" t="s">
        <v>33</v>
      </c>
      <c r="AX138" s="13" t="s">
        <v>72</v>
      </c>
      <c r="AY138" s="240" t="s">
        <v>116</v>
      </c>
    </row>
    <row r="139" s="13" customFormat="1">
      <c r="A139" s="13"/>
      <c r="B139" s="229"/>
      <c r="C139" s="230"/>
      <c r="D139" s="231" t="s">
        <v>177</v>
      </c>
      <c r="E139" s="232" t="s">
        <v>19</v>
      </c>
      <c r="F139" s="233" t="s">
        <v>224</v>
      </c>
      <c r="G139" s="230"/>
      <c r="H139" s="234">
        <v>3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177</v>
      </c>
      <c r="AU139" s="240" t="s">
        <v>125</v>
      </c>
      <c r="AV139" s="13" t="s">
        <v>125</v>
      </c>
      <c r="AW139" s="13" t="s">
        <v>33</v>
      </c>
      <c r="AX139" s="13" t="s">
        <v>72</v>
      </c>
      <c r="AY139" s="240" t="s">
        <v>116</v>
      </c>
    </row>
    <row r="140" s="13" customFormat="1">
      <c r="A140" s="13"/>
      <c r="B140" s="229"/>
      <c r="C140" s="230"/>
      <c r="D140" s="231" t="s">
        <v>177</v>
      </c>
      <c r="E140" s="232" t="s">
        <v>19</v>
      </c>
      <c r="F140" s="233" t="s">
        <v>225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177</v>
      </c>
      <c r="AU140" s="240" t="s">
        <v>125</v>
      </c>
      <c r="AV140" s="13" t="s">
        <v>125</v>
      </c>
      <c r="AW140" s="13" t="s">
        <v>33</v>
      </c>
      <c r="AX140" s="13" t="s">
        <v>72</v>
      </c>
      <c r="AY140" s="240" t="s">
        <v>116</v>
      </c>
    </row>
    <row r="141" s="14" customFormat="1">
      <c r="A141" s="14"/>
      <c r="B141" s="241"/>
      <c r="C141" s="242"/>
      <c r="D141" s="231" t="s">
        <v>177</v>
      </c>
      <c r="E141" s="243" t="s">
        <v>19</v>
      </c>
      <c r="F141" s="244" t="s">
        <v>181</v>
      </c>
      <c r="G141" s="242"/>
      <c r="H141" s="245">
        <v>33.200000000000003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177</v>
      </c>
      <c r="AU141" s="251" t="s">
        <v>125</v>
      </c>
      <c r="AV141" s="14" t="s">
        <v>139</v>
      </c>
      <c r="AW141" s="14" t="s">
        <v>33</v>
      </c>
      <c r="AX141" s="14" t="s">
        <v>79</v>
      </c>
      <c r="AY141" s="251" t="s">
        <v>116</v>
      </c>
    </row>
    <row r="142" s="2" customFormat="1" ht="24.15" customHeight="1">
      <c r="A142" s="40"/>
      <c r="B142" s="41"/>
      <c r="C142" s="206" t="s">
        <v>226</v>
      </c>
      <c r="D142" s="206" t="s">
        <v>119</v>
      </c>
      <c r="E142" s="207" t="s">
        <v>227</v>
      </c>
      <c r="F142" s="208" t="s">
        <v>228</v>
      </c>
      <c r="G142" s="209" t="s">
        <v>173</v>
      </c>
      <c r="H142" s="210">
        <v>104.27</v>
      </c>
      <c r="I142" s="211"/>
      <c r="J142" s="212">
        <f>ROUND(I142*H142,2)</f>
        <v>0</v>
      </c>
      <c r="K142" s="208" t="s">
        <v>174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0.021000000000000001</v>
      </c>
      <c r="R142" s="215">
        <f>Q142*H142</f>
        <v>2.18967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139</v>
      </c>
      <c r="AT142" s="217" t="s">
        <v>119</v>
      </c>
      <c r="AU142" s="217" t="s">
        <v>125</v>
      </c>
      <c r="AY142" s="19" t="s">
        <v>116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125</v>
      </c>
      <c r="BK142" s="218">
        <f>ROUND(I142*H142,2)</f>
        <v>0</v>
      </c>
      <c r="BL142" s="19" t="s">
        <v>139</v>
      </c>
      <c r="BM142" s="217" t="s">
        <v>229</v>
      </c>
    </row>
    <row r="143" s="2" customFormat="1">
      <c r="A143" s="40"/>
      <c r="B143" s="41"/>
      <c r="C143" s="42"/>
      <c r="D143" s="219" t="s">
        <v>127</v>
      </c>
      <c r="E143" s="42"/>
      <c r="F143" s="220" t="s">
        <v>230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127</v>
      </c>
      <c r="AU143" s="19" t="s">
        <v>125</v>
      </c>
    </row>
    <row r="144" s="15" customFormat="1">
      <c r="A144" s="15"/>
      <c r="B144" s="252"/>
      <c r="C144" s="253"/>
      <c r="D144" s="231" t="s">
        <v>177</v>
      </c>
      <c r="E144" s="254" t="s">
        <v>19</v>
      </c>
      <c r="F144" s="255" t="s">
        <v>231</v>
      </c>
      <c r="G144" s="253"/>
      <c r="H144" s="254" t="s">
        <v>19</v>
      </c>
      <c r="I144" s="256"/>
      <c r="J144" s="253"/>
      <c r="K144" s="253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177</v>
      </c>
      <c r="AU144" s="261" t="s">
        <v>125</v>
      </c>
      <c r="AV144" s="15" t="s">
        <v>79</v>
      </c>
      <c r="AW144" s="15" t="s">
        <v>33</v>
      </c>
      <c r="AX144" s="15" t="s">
        <v>72</v>
      </c>
      <c r="AY144" s="261" t="s">
        <v>116</v>
      </c>
    </row>
    <row r="145" s="13" customFormat="1">
      <c r="A145" s="13"/>
      <c r="B145" s="229"/>
      <c r="C145" s="230"/>
      <c r="D145" s="231" t="s">
        <v>177</v>
      </c>
      <c r="E145" s="232" t="s">
        <v>19</v>
      </c>
      <c r="F145" s="233" t="s">
        <v>232</v>
      </c>
      <c r="G145" s="230"/>
      <c r="H145" s="234">
        <v>18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177</v>
      </c>
      <c r="AU145" s="240" t="s">
        <v>125</v>
      </c>
      <c r="AV145" s="13" t="s">
        <v>125</v>
      </c>
      <c r="AW145" s="13" t="s">
        <v>33</v>
      </c>
      <c r="AX145" s="13" t="s">
        <v>72</v>
      </c>
      <c r="AY145" s="240" t="s">
        <v>116</v>
      </c>
    </row>
    <row r="146" s="15" customFormat="1">
      <c r="A146" s="15"/>
      <c r="B146" s="252"/>
      <c r="C146" s="253"/>
      <c r="D146" s="231" t="s">
        <v>177</v>
      </c>
      <c r="E146" s="254" t="s">
        <v>19</v>
      </c>
      <c r="F146" s="255" t="s">
        <v>233</v>
      </c>
      <c r="G146" s="253"/>
      <c r="H146" s="254" t="s">
        <v>19</v>
      </c>
      <c r="I146" s="256"/>
      <c r="J146" s="253"/>
      <c r="K146" s="253"/>
      <c r="L146" s="257"/>
      <c r="M146" s="258"/>
      <c r="N146" s="259"/>
      <c r="O146" s="259"/>
      <c r="P146" s="259"/>
      <c r="Q146" s="259"/>
      <c r="R146" s="259"/>
      <c r="S146" s="259"/>
      <c r="T146" s="26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1" t="s">
        <v>177</v>
      </c>
      <c r="AU146" s="261" t="s">
        <v>125</v>
      </c>
      <c r="AV146" s="15" t="s">
        <v>79</v>
      </c>
      <c r="AW146" s="15" t="s">
        <v>33</v>
      </c>
      <c r="AX146" s="15" t="s">
        <v>72</v>
      </c>
      <c r="AY146" s="261" t="s">
        <v>116</v>
      </c>
    </row>
    <row r="147" s="13" customFormat="1">
      <c r="A147" s="13"/>
      <c r="B147" s="229"/>
      <c r="C147" s="230"/>
      <c r="D147" s="231" t="s">
        <v>177</v>
      </c>
      <c r="E147" s="232" t="s">
        <v>19</v>
      </c>
      <c r="F147" s="233" t="s">
        <v>234</v>
      </c>
      <c r="G147" s="230"/>
      <c r="H147" s="234">
        <v>21.943000000000001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177</v>
      </c>
      <c r="AU147" s="240" t="s">
        <v>125</v>
      </c>
      <c r="AV147" s="13" t="s">
        <v>125</v>
      </c>
      <c r="AW147" s="13" t="s">
        <v>33</v>
      </c>
      <c r="AX147" s="13" t="s">
        <v>72</v>
      </c>
      <c r="AY147" s="240" t="s">
        <v>116</v>
      </c>
    </row>
    <row r="148" s="13" customFormat="1">
      <c r="A148" s="13"/>
      <c r="B148" s="229"/>
      <c r="C148" s="230"/>
      <c r="D148" s="231" t="s">
        <v>177</v>
      </c>
      <c r="E148" s="232" t="s">
        <v>19</v>
      </c>
      <c r="F148" s="233" t="s">
        <v>235</v>
      </c>
      <c r="G148" s="230"/>
      <c r="H148" s="234">
        <v>-0.248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177</v>
      </c>
      <c r="AU148" s="240" t="s">
        <v>125</v>
      </c>
      <c r="AV148" s="13" t="s">
        <v>125</v>
      </c>
      <c r="AW148" s="13" t="s">
        <v>33</v>
      </c>
      <c r="AX148" s="13" t="s">
        <v>72</v>
      </c>
      <c r="AY148" s="240" t="s">
        <v>116</v>
      </c>
    </row>
    <row r="149" s="13" customFormat="1">
      <c r="A149" s="13"/>
      <c r="B149" s="229"/>
      <c r="C149" s="230"/>
      <c r="D149" s="231" t="s">
        <v>177</v>
      </c>
      <c r="E149" s="232" t="s">
        <v>19</v>
      </c>
      <c r="F149" s="233" t="s">
        <v>236</v>
      </c>
      <c r="G149" s="230"/>
      <c r="H149" s="234">
        <v>-0.28999999999999998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177</v>
      </c>
      <c r="AU149" s="240" t="s">
        <v>125</v>
      </c>
      <c r="AV149" s="13" t="s">
        <v>125</v>
      </c>
      <c r="AW149" s="13" t="s">
        <v>33</v>
      </c>
      <c r="AX149" s="13" t="s">
        <v>72</v>
      </c>
      <c r="AY149" s="240" t="s">
        <v>116</v>
      </c>
    </row>
    <row r="150" s="15" customFormat="1">
      <c r="A150" s="15"/>
      <c r="B150" s="252"/>
      <c r="C150" s="253"/>
      <c r="D150" s="231" t="s">
        <v>177</v>
      </c>
      <c r="E150" s="254" t="s">
        <v>19</v>
      </c>
      <c r="F150" s="255" t="s">
        <v>237</v>
      </c>
      <c r="G150" s="253"/>
      <c r="H150" s="254" t="s">
        <v>19</v>
      </c>
      <c r="I150" s="256"/>
      <c r="J150" s="253"/>
      <c r="K150" s="253"/>
      <c r="L150" s="257"/>
      <c r="M150" s="258"/>
      <c r="N150" s="259"/>
      <c r="O150" s="259"/>
      <c r="P150" s="259"/>
      <c r="Q150" s="259"/>
      <c r="R150" s="259"/>
      <c r="S150" s="259"/>
      <c r="T150" s="26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1" t="s">
        <v>177</v>
      </c>
      <c r="AU150" s="261" t="s">
        <v>125</v>
      </c>
      <c r="AV150" s="15" t="s">
        <v>79</v>
      </c>
      <c r="AW150" s="15" t="s">
        <v>33</v>
      </c>
      <c r="AX150" s="15" t="s">
        <v>72</v>
      </c>
      <c r="AY150" s="261" t="s">
        <v>116</v>
      </c>
    </row>
    <row r="151" s="13" customFormat="1">
      <c r="A151" s="13"/>
      <c r="B151" s="229"/>
      <c r="C151" s="230"/>
      <c r="D151" s="231" t="s">
        <v>177</v>
      </c>
      <c r="E151" s="232" t="s">
        <v>19</v>
      </c>
      <c r="F151" s="233" t="s">
        <v>238</v>
      </c>
      <c r="G151" s="230"/>
      <c r="H151" s="234">
        <v>12.73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177</v>
      </c>
      <c r="AU151" s="240" t="s">
        <v>125</v>
      </c>
      <c r="AV151" s="13" t="s">
        <v>125</v>
      </c>
      <c r="AW151" s="13" t="s">
        <v>33</v>
      </c>
      <c r="AX151" s="13" t="s">
        <v>72</v>
      </c>
      <c r="AY151" s="240" t="s">
        <v>116</v>
      </c>
    </row>
    <row r="152" s="15" customFormat="1">
      <c r="A152" s="15"/>
      <c r="B152" s="252"/>
      <c r="C152" s="253"/>
      <c r="D152" s="231" t="s">
        <v>177</v>
      </c>
      <c r="E152" s="254" t="s">
        <v>19</v>
      </c>
      <c r="F152" s="255" t="s">
        <v>239</v>
      </c>
      <c r="G152" s="253"/>
      <c r="H152" s="254" t="s">
        <v>19</v>
      </c>
      <c r="I152" s="256"/>
      <c r="J152" s="253"/>
      <c r="K152" s="253"/>
      <c r="L152" s="257"/>
      <c r="M152" s="258"/>
      <c r="N152" s="259"/>
      <c r="O152" s="259"/>
      <c r="P152" s="259"/>
      <c r="Q152" s="259"/>
      <c r="R152" s="259"/>
      <c r="S152" s="259"/>
      <c r="T152" s="26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1" t="s">
        <v>177</v>
      </c>
      <c r="AU152" s="261" t="s">
        <v>125</v>
      </c>
      <c r="AV152" s="15" t="s">
        <v>79</v>
      </c>
      <c r="AW152" s="15" t="s">
        <v>33</v>
      </c>
      <c r="AX152" s="15" t="s">
        <v>72</v>
      </c>
      <c r="AY152" s="261" t="s">
        <v>116</v>
      </c>
    </row>
    <row r="153" s="13" customFormat="1">
      <c r="A153" s="13"/>
      <c r="B153" s="229"/>
      <c r="C153" s="230"/>
      <c r="D153" s="231" t="s">
        <v>177</v>
      </c>
      <c r="E153" s="232" t="s">
        <v>19</v>
      </c>
      <c r="F153" s="233" t="s">
        <v>240</v>
      </c>
      <c r="G153" s="230"/>
      <c r="H153" s="234">
        <v>18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177</v>
      </c>
      <c r="AU153" s="240" t="s">
        <v>125</v>
      </c>
      <c r="AV153" s="13" t="s">
        <v>125</v>
      </c>
      <c r="AW153" s="13" t="s">
        <v>33</v>
      </c>
      <c r="AX153" s="13" t="s">
        <v>72</v>
      </c>
      <c r="AY153" s="240" t="s">
        <v>116</v>
      </c>
    </row>
    <row r="154" s="15" customFormat="1">
      <c r="A154" s="15"/>
      <c r="B154" s="252"/>
      <c r="C154" s="253"/>
      <c r="D154" s="231" t="s">
        <v>177</v>
      </c>
      <c r="E154" s="254" t="s">
        <v>19</v>
      </c>
      <c r="F154" s="255" t="s">
        <v>241</v>
      </c>
      <c r="G154" s="253"/>
      <c r="H154" s="254" t="s">
        <v>19</v>
      </c>
      <c r="I154" s="256"/>
      <c r="J154" s="253"/>
      <c r="K154" s="253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177</v>
      </c>
      <c r="AU154" s="261" t="s">
        <v>125</v>
      </c>
      <c r="AV154" s="15" t="s">
        <v>79</v>
      </c>
      <c r="AW154" s="15" t="s">
        <v>33</v>
      </c>
      <c r="AX154" s="15" t="s">
        <v>72</v>
      </c>
      <c r="AY154" s="261" t="s">
        <v>116</v>
      </c>
    </row>
    <row r="155" s="13" customFormat="1">
      <c r="A155" s="13"/>
      <c r="B155" s="229"/>
      <c r="C155" s="230"/>
      <c r="D155" s="231" t="s">
        <v>177</v>
      </c>
      <c r="E155" s="232" t="s">
        <v>19</v>
      </c>
      <c r="F155" s="233" t="s">
        <v>234</v>
      </c>
      <c r="G155" s="230"/>
      <c r="H155" s="234">
        <v>21.943000000000001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177</v>
      </c>
      <c r="AU155" s="240" t="s">
        <v>125</v>
      </c>
      <c r="AV155" s="13" t="s">
        <v>125</v>
      </c>
      <c r="AW155" s="13" t="s">
        <v>33</v>
      </c>
      <c r="AX155" s="13" t="s">
        <v>72</v>
      </c>
      <c r="AY155" s="240" t="s">
        <v>116</v>
      </c>
    </row>
    <row r="156" s="13" customFormat="1">
      <c r="A156" s="13"/>
      <c r="B156" s="229"/>
      <c r="C156" s="230"/>
      <c r="D156" s="231" t="s">
        <v>177</v>
      </c>
      <c r="E156" s="232" t="s">
        <v>19</v>
      </c>
      <c r="F156" s="233" t="s">
        <v>235</v>
      </c>
      <c r="G156" s="230"/>
      <c r="H156" s="234">
        <v>-0.248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177</v>
      </c>
      <c r="AU156" s="240" t="s">
        <v>125</v>
      </c>
      <c r="AV156" s="13" t="s">
        <v>125</v>
      </c>
      <c r="AW156" s="13" t="s">
        <v>33</v>
      </c>
      <c r="AX156" s="13" t="s">
        <v>72</v>
      </c>
      <c r="AY156" s="240" t="s">
        <v>116</v>
      </c>
    </row>
    <row r="157" s="13" customFormat="1">
      <c r="A157" s="13"/>
      <c r="B157" s="229"/>
      <c r="C157" s="230"/>
      <c r="D157" s="231" t="s">
        <v>177</v>
      </c>
      <c r="E157" s="232" t="s">
        <v>19</v>
      </c>
      <c r="F157" s="233" t="s">
        <v>236</v>
      </c>
      <c r="G157" s="230"/>
      <c r="H157" s="234">
        <v>-0.28999999999999998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177</v>
      </c>
      <c r="AU157" s="240" t="s">
        <v>125</v>
      </c>
      <c r="AV157" s="13" t="s">
        <v>125</v>
      </c>
      <c r="AW157" s="13" t="s">
        <v>33</v>
      </c>
      <c r="AX157" s="13" t="s">
        <v>72</v>
      </c>
      <c r="AY157" s="240" t="s">
        <v>116</v>
      </c>
    </row>
    <row r="158" s="15" customFormat="1">
      <c r="A158" s="15"/>
      <c r="B158" s="252"/>
      <c r="C158" s="253"/>
      <c r="D158" s="231" t="s">
        <v>177</v>
      </c>
      <c r="E158" s="254" t="s">
        <v>19</v>
      </c>
      <c r="F158" s="255" t="s">
        <v>242</v>
      </c>
      <c r="G158" s="253"/>
      <c r="H158" s="254" t="s">
        <v>19</v>
      </c>
      <c r="I158" s="256"/>
      <c r="J158" s="253"/>
      <c r="K158" s="253"/>
      <c r="L158" s="257"/>
      <c r="M158" s="258"/>
      <c r="N158" s="259"/>
      <c r="O158" s="259"/>
      <c r="P158" s="259"/>
      <c r="Q158" s="259"/>
      <c r="R158" s="259"/>
      <c r="S158" s="259"/>
      <c r="T158" s="26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1" t="s">
        <v>177</v>
      </c>
      <c r="AU158" s="261" t="s">
        <v>125</v>
      </c>
      <c r="AV158" s="15" t="s">
        <v>79</v>
      </c>
      <c r="AW158" s="15" t="s">
        <v>33</v>
      </c>
      <c r="AX158" s="15" t="s">
        <v>72</v>
      </c>
      <c r="AY158" s="261" t="s">
        <v>116</v>
      </c>
    </row>
    <row r="159" s="13" customFormat="1">
      <c r="A159" s="13"/>
      <c r="B159" s="229"/>
      <c r="C159" s="230"/>
      <c r="D159" s="231" t="s">
        <v>177</v>
      </c>
      <c r="E159" s="232" t="s">
        <v>19</v>
      </c>
      <c r="F159" s="233" t="s">
        <v>238</v>
      </c>
      <c r="G159" s="230"/>
      <c r="H159" s="234">
        <v>12.73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177</v>
      </c>
      <c r="AU159" s="240" t="s">
        <v>125</v>
      </c>
      <c r="AV159" s="13" t="s">
        <v>125</v>
      </c>
      <c r="AW159" s="13" t="s">
        <v>33</v>
      </c>
      <c r="AX159" s="13" t="s">
        <v>72</v>
      </c>
      <c r="AY159" s="240" t="s">
        <v>116</v>
      </c>
    </row>
    <row r="160" s="14" customFormat="1">
      <c r="A160" s="14"/>
      <c r="B160" s="241"/>
      <c r="C160" s="242"/>
      <c r="D160" s="231" t="s">
        <v>177</v>
      </c>
      <c r="E160" s="243" t="s">
        <v>19</v>
      </c>
      <c r="F160" s="244" t="s">
        <v>181</v>
      </c>
      <c r="G160" s="242"/>
      <c r="H160" s="245">
        <v>104.27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177</v>
      </c>
      <c r="AU160" s="251" t="s">
        <v>125</v>
      </c>
      <c r="AV160" s="14" t="s">
        <v>139</v>
      </c>
      <c r="AW160" s="14" t="s">
        <v>33</v>
      </c>
      <c r="AX160" s="14" t="s">
        <v>79</v>
      </c>
      <c r="AY160" s="251" t="s">
        <v>116</v>
      </c>
    </row>
    <row r="161" s="2" customFormat="1" ht="16.5" customHeight="1">
      <c r="A161" s="40"/>
      <c r="B161" s="41"/>
      <c r="C161" s="206" t="s">
        <v>243</v>
      </c>
      <c r="D161" s="206" t="s">
        <v>119</v>
      </c>
      <c r="E161" s="207" t="s">
        <v>244</v>
      </c>
      <c r="F161" s="208" t="s">
        <v>245</v>
      </c>
      <c r="G161" s="209" t="s">
        <v>173</v>
      </c>
      <c r="H161" s="210">
        <v>104.27</v>
      </c>
      <c r="I161" s="211"/>
      <c r="J161" s="212">
        <f>ROUND(I161*H161,2)</f>
        <v>0</v>
      </c>
      <c r="K161" s="208" t="s">
        <v>174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0.00025999999999999998</v>
      </c>
      <c r="R161" s="215">
        <f>Q161*H161</f>
        <v>0.027110199999999997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139</v>
      </c>
      <c r="AT161" s="217" t="s">
        <v>119</v>
      </c>
      <c r="AU161" s="217" t="s">
        <v>125</v>
      </c>
      <c r="AY161" s="19" t="s">
        <v>116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125</v>
      </c>
      <c r="BK161" s="218">
        <f>ROUND(I161*H161,2)</f>
        <v>0</v>
      </c>
      <c r="BL161" s="19" t="s">
        <v>139</v>
      </c>
      <c r="BM161" s="217" t="s">
        <v>246</v>
      </c>
    </row>
    <row r="162" s="2" customFormat="1">
      <c r="A162" s="40"/>
      <c r="B162" s="41"/>
      <c r="C162" s="42"/>
      <c r="D162" s="219" t="s">
        <v>127</v>
      </c>
      <c r="E162" s="42"/>
      <c r="F162" s="220" t="s">
        <v>247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127</v>
      </c>
      <c r="AU162" s="19" t="s">
        <v>125</v>
      </c>
    </row>
    <row r="163" s="15" customFormat="1">
      <c r="A163" s="15"/>
      <c r="B163" s="252"/>
      <c r="C163" s="253"/>
      <c r="D163" s="231" t="s">
        <v>177</v>
      </c>
      <c r="E163" s="254" t="s">
        <v>19</v>
      </c>
      <c r="F163" s="255" t="s">
        <v>248</v>
      </c>
      <c r="G163" s="253"/>
      <c r="H163" s="254" t="s">
        <v>19</v>
      </c>
      <c r="I163" s="256"/>
      <c r="J163" s="253"/>
      <c r="K163" s="253"/>
      <c r="L163" s="257"/>
      <c r="M163" s="258"/>
      <c r="N163" s="259"/>
      <c r="O163" s="259"/>
      <c r="P163" s="259"/>
      <c r="Q163" s="259"/>
      <c r="R163" s="259"/>
      <c r="S163" s="259"/>
      <c r="T163" s="26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1" t="s">
        <v>177</v>
      </c>
      <c r="AU163" s="261" t="s">
        <v>125</v>
      </c>
      <c r="AV163" s="15" t="s">
        <v>79</v>
      </c>
      <c r="AW163" s="15" t="s">
        <v>33</v>
      </c>
      <c r="AX163" s="15" t="s">
        <v>72</v>
      </c>
      <c r="AY163" s="261" t="s">
        <v>116</v>
      </c>
    </row>
    <row r="164" s="13" customFormat="1">
      <c r="A164" s="13"/>
      <c r="B164" s="229"/>
      <c r="C164" s="230"/>
      <c r="D164" s="231" t="s">
        <v>177</v>
      </c>
      <c r="E164" s="232" t="s">
        <v>19</v>
      </c>
      <c r="F164" s="233" t="s">
        <v>249</v>
      </c>
      <c r="G164" s="230"/>
      <c r="H164" s="234">
        <v>104.27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177</v>
      </c>
      <c r="AU164" s="240" t="s">
        <v>125</v>
      </c>
      <c r="AV164" s="13" t="s">
        <v>125</v>
      </c>
      <c r="AW164" s="13" t="s">
        <v>33</v>
      </c>
      <c r="AX164" s="13" t="s">
        <v>79</v>
      </c>
      <c r="AY164" s="240" t="s">
        <v>116</v>
      </c>
    </row>
    <row r="165" s="2" customFormat="1" ht="24.15" customHeight="1">
      <c r="A165" s="40"/>
      <c r="B165" s="41"/>
      <c r="C165" s="206" t="s">
        <v>250</v>
      </c>
      <c r="D165" s="206" t="s">
        <v>119</v>
      </c>
      <c r="E165" s="207" t="s">
        <v>251</v>
      </c>
      <c r="F165" s="208" t="s">
        <v>252</v>
      </c>
      <c r="G165" s="209" t="s">
        <v>173</v>
      </c>
      <c r="H165" s="210">
        <v>104.27</v>
      </c>
      <c r="I165" s="211"/>
      <c r="J165" s="212">
        <f>ROUND(I165*H165,2)</f>
        <v>0</v>
      </c>
      <c r="K165" s="208" t="s">
        <v>174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0.0043800000000000002</v>
      </c>
      <c r="R165" s="215">
        <f>Q165*H165</f>
        <v>0.45670260000000001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139</v>
      </c>
      <c r="AT165" s="217" t="s">
        <v>119</v>
      </c>
      <c r="AU165" s="217" t="s">
        <v>125</v>
      </c>
      <c r="AY165" s="19" t="s">
        <v>116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125</v>
      </c>
      <c r="BK165" s="218">
        <f>ROUND(I165*H165,2)</f>
        <v>0</v>
      </c>
      <c r="BL165" s="19" t="s">
        <v>139</v>
      </c>
      <c r="BM165" s="217" t="s">
        <v>253</v>
      </c>
    </row>
    <row r="166" s="2" customFormat="1">
      <c r="A166" s="40"/>
      <c r="B166" s="41"/>
      <c r="C166" s="42"/>
      <c r="D166" s="219" t="s">
        <v>127</v>
      </c>
      <c r="E166" s="42"/>
      <c r="F166" s="220" t="s">
        <v>254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127</v>
      </c>
      <c r="AU166" s="19" t="s">
        <v>125</v>
      </c>
    </row>
    <row r="167" s="15" customFormat="1">
      <c r="A167" s="15"/>
      <c r="B167" s="252"/>
      <c r="C167" s="253"/>
      <c r="D167" s="231" t="s">
        <v>177</v>
      </c>
      <c r="E167" s="254" t="s">
        <v>19</v>
      </c>
      <c r="F167" s="255" t="s">
        <v>231</v>
      </c>
      <c r="G167" s="253"/>
      <c r="H167" s="254" t="s">
        <v>19</v>
      </c>
      <c r="I167" s="256"/>
      <c r="J167" s="253"/>
      <c r="K167" s="253"/>
      <c r="L167" s="257"/>
      <c r="M167" s="258"/>
      <c r="N167" s="259"/>
      <c r="O167" s="259"/>
      <c r="P167" s="259"/>
      <c r="Q167" s="259"/>
      <c r="R167" s="259"/>
      <c r="S167" s="259"/>
      <c r="T167" s="26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1" t="s">
        <v>177</v>
      </c>
      <c r="AU167" s="261" t="s">
        <v>125</v>
      </c>
      <c r="AV167" s="15" t="s">
        <v>79</v>
      </c>
      <c r="AW167" s="15" t="s">
        <v>33</v>
      </c>
      <c r="AX167" s="15" t="s">
        <v>72</v>
      </c>
      <c r="AY167" s="261" t="s">
        <v>116</v>
      </c>
    </row>
    <row r="168" s="13" customFormat="1">
      <c r="A168" s="13"/>
      <c r="B168" s="229"/>
      <c r="C168" s="230"/>
      <c r="D168" s="231" t="s">
        <v>177</v>
      </c>
      <c r="E168" s="232" t="s">
        <v>19</v>
      </c>
      <c r="F168" s="233" t="s">
        <v>232</v>
      </c>
      <c r="G168" s="230"/>
      <c r="H168" s="234">
        <v>18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177</v>
      </c>
      <c r="AU168" s="240" t="s">
        <v>125</v>
      </c>
      <c r="AV168" s="13" t="s">
        <v>125</v>
      </c>
      <c r="AW168" s="13" t="s">
        <v>33</v>
      </c>
      <c r="AX168" s="13" t="s">
        <v>72</v>
      </c>
      <c r="AY168" s="240" t="s">
        <v>116</v>
      </c>
    </row>
    <row r="169" s="15" customFormat="1">
      <c r="A169" s="15"/>
      <c r="B169" s="252"/>
      <c r="C169" s="253"/>
      <c r="D169" s="231" t="s">
        <v>177</v>
      </c>
      <c r="E169" s="254" t="s">
        <v>19</v>
      </c>
      <c r="F169" s="255" t="s">
        <v>233</v>
      </c>
      <c r="G169" s="253"/>
      <c r="H169" s="254" t="s">
        <v>19</v>
      </c>
      <c r="I169" s="256"/>
      <c r="J169" s="253"/>
      <c r="K169" s="253"/>
      <c r="L169" s="257"/>
      <c r="M169" s="258"/>
      <c r="N169" s="259"/>
      <c r="O169" s="259"/>
      <c r="P169" s="259"/>
      <c r="Q169" s="259"/>
      <c r="R169" s="259"/>
      <c r="S169" s="259"/>
      <c r="T169" s="26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1" t="s">
        <v>177</v>
      </c>
      <c r="AU169" s="261" t="s">
        <v>125</v>
      </c>
      <c r="AV169" s="15" t="s">
        <v>79</v>
      </c>
      <c r="AW169" s="15" t="s">
        <v>33</v>
      </c>
      <c r="AX169" s="15" t="s">
        <v>72</v>
      </c>
      <c r="AY169" s="261" t="s">
        <v>116</v>
      </c>
    </row>
    <row r="170" s="13" customFormat="1">
      <c r="A170" s="13"/>
      <c r="B170" s="229"/>
      <c r="C170" s="230"/>
      <c r="D170" s="231" t="s">
        <v>177</v>
      </c>
      <c r="E170" s="232" t="s">
        <v>19</v>
      </c>
      <c r="F170" s="233" t="s">
        <v>234</v>
      </c>
      <c r="G170" s="230"/>
      <c r="H170" s="234">
        <v>21.943000000000001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177</v>
      </c>
      <c r="AU170" s="240" t="s">
        <v>125</v>
      </c>
      <c r="AV170" s="13" t="s">
        <v>125</v>
      </c>
      <c r="AW170" s="13" t="s">
        <v>33</v>
      </c>
      <c r="AX170" s="13" t="s">
        <v>72</v>
      </c>
      <c r="AY170" s="240" t="s">
        <v>116</v>
      </c>
    </row>
    <row r="171" s="13" customFormat="1">
      <c r="A171" s="13"/>
      <c r="B171" s="229"/>
      <c r="C171" s="230"/>
      <c r="D171" s="231" t="s">
        <v>177</v>
      </c>
      <c r="E171" s="232" t="s">
        <v>19</v>
      </c>
      <c r="F171" s="233" t="s">
        <v>235</v>
      </c>
      <c r="G171" s="230"/>
      <c r="H171" s="234">
        <v>-0.248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177</v>
      </c>
      <c r="AU171" s="240" t="s">
        <v>125</v>
      </c>
      <c r="AV171" s="13" t="s">
        <v>125</v>
      </c>
      <c r="AW171" s="13" t="s">
        <v>33</v>
      </c>
      <c r="AX171" s="13" t="s">
        <v>72</v>
      </c>
      <c r="AY171" s="240" t="s">
        <v>116</v>
      </c>
    </row>
    <row r="172" s="13" customFormat="1">
      <c r="A172" s="13"/>
      <c r="B172" s="229"/>
      <c r="C172" s="230"/>
      <c r="D172" s="231" t="s">
        <v>177</v>
      </c>
      <c r="E172" s="232" t="s">
        <v>19</v>
      </c>
      <c r="F172" s="233" t="s">
        <v>236</v>
      </c>
      <c r="G172" s="230"/>
      <c r="H172" s="234">
        <v>-0.28999999999999998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177</v>
      </c>
      <c r="AU172" s="240" t="s">
        <v>125</v>
      </c>
      <c r="AV172" s="13" t="s">
        <v>125</v>
      </c>
      <c r="AW172" s="13" t="s">
        <v>33</v>
      </c>
      <c r="AX172" s="13" t="s">
        <v>72</v>
      </c>
      <c r="AY172" s="240" t="s">
        <v>116</v>
      </c>
    </row>
    <row r="173" s="15" customFormat="1">
      <c r="A173" s="15"/>
      <c r="B173" s="252"/>
      <c r="C173" s="253"/>
      <c r="D173" s="231" t="s">
        <v>177</v>
      </c>
      <c r="E173" s="254" t="s">
        <v>19</v>
      </c>
      <c r="F173" s="255" t="s">
        <v>237</v>
      </c>
      <c r="G173" s="253"/>
      <c r="H173" s="254" t="s">
        <v>19</v>
      </c>
      <c r="I173" s="256"/>
      <c r="J173" s="253"/>
      <c r="K173" s="253"/>
      <c r="L173" s="257"/>
      <c r="M173" s="258"/>
      <c r="N173" s="259"/>
      <c r="O173" s="259"/>
      <c r="P173" s="259"/>
      <c r="Q173" s="259"/>
      <c r="R173" s="259"/>
      <c r="S173" s="259"/>
      <c r="T173" s="26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1" t="s">
        <v>177</v>
      </c>
      <c r="AU173" s="261" t="s">
        <v>125</v>
      </c>
      <c r="AV173" s="15" t="s">
        <v>79</v>
      </c>
      <c r="AW173" s="15" t="s">
        <v>33</v>
      </c>
      <c r="AX173" s="15" t="s">
        <v>72</v>
      </c>
      <c r="AY173" s="261" t="s">
        <v>116</v>
      </c>
    </row>
    <row r="174" s="13" customFormat="1">
      <c r="A174" s="13"/>
      <c r="B174" s="229"/>
      <c r="C174" s="230"/>
      <c r="D174" s="231" t="s">
        <v>177</v>
      </c>
      <c r="E174" s="232" t="s">
        <v>19</v>
      </c>
      <c r="F174" s="233" t="s">
        <v>238</v>
      </c>
      <c r="G174" s="230"/>
      <c r="H174" s="234">
        <v>12.73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177</v>
      </c>
      <c r="AU174" s="240" t="s">
        <v>125</v>
      </c>
      <c r="AV174" s="13" t="s">
        <v>125</v>
      </c>
      <c r="AW174" s="13" t="s">
        <v>33</v>
      </c>
      <c r="AX174" s="13" t="s">
        <v>72</v>
      </c>
      <c r="AY174" s="240" t="s">
        <v>116</v>
      </c>
    </row>
    <row r="175" s="15" customFormat="1">
      <c r="A175" s="15"/>
      <c r="B175" s="252"/>
      <c r="C175" s="253"/>
      <c r="D175" s="231" t="s">
        <v>177</v>
      </c>
      <c r="E175" s="254" t="s">
        <v>19</v>
      </c>
      <c r="F175" s="255" t="s">
        <v>239</v>
      </c>
      <c r="G175" s="253"/>
      <c r="H175" s="254" t="s">
        <v>19</v>
      </c>
      <c r="I175" s="256"/>
      <c r="J175" s="253"/>
      <c r="K175" s="253"/>
      <c r="L175" s="257"/>
      <c r="M175" s="258"/>
      <c r="N175" s="259"/>
      <c r="O175" s="259"/>
      <c r="P175" s="259"/>
      <c r="Q175" s="259"/>
      <c r="R175" s="259"/>
      <c r="S175" s="259"/>
      <c r="T175" s="26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1" t="s">
        <v>177</v>
      </c>
      <c r="AU175" s="261" t="s">
        <v>125</v>
      </c>
      <c r="AV175" s="15" t="s">
        <v>79</v>
      </c>
      <c r="AW175" s="15" t="s">
        <v>33</v>
      </c>
      <c r="AX175" s="15" t="s">
        <v>72</v>
      </c>
      <c r="AY175" s="261" t="s">
        <v>116</v>
      </c>
    </row>
    <row r="176" s="13" customFormat="1">
      <c r="A176" s="13"/>
      <c r="B176" s="229"/>
      <c r="C176" s="230"/>
      <c r="D176" s="231" t="s">
        <v>177</v>
      </c>
      <c r="E176" s="232" t="s">
        <v>19</v>
      </c>
      <c r="F176" s="233" t="s">
        <v>240</v>
      </c>
      <c r="G176" s="230"/>
      <c r="H176" s="234">
        <v>18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177</v>
      </c>
      <c r="AU176" s="240" t="s">
        <v>125</v>
      </c>
      <c r="AV176" s="13" t="s">
        <v>125</v>
      </c>
      <c r="AW176" s="13" t="s">
        <v>33</v>
      </c>
      <c r="AX176" s="13" t="s">
        <v>72</v>
      </c>
      <c r="AY176" s="240" t="s">
        <v>116</v>
      </c>
    </row>
    <row r="177" s="15" customFormat="1">
      <c r="A177" s="15"/>
      <c r="B177" s="252"/>
      <c r="C177" s="253"/>
      <c r="D177" s="231" t="s">
        <v>177</v>
      </c>
      <c r="E177" s="254" t="s">
        <v>19</v>
      </c>
      <c r="F177" s="255" t="s">
        <v>241</v>
      </c>
      <c r="G177" s="253"/>
      <c r="H177" s="254" t="s">
        <v>19</v>
      </c>
      <c r="I177" s="256"/>
      <c r="J177" s="253"/>
      <c r="K177" s="253"/>
      <c r="L177" s="257"/>
      <c r="M177" s="258"/>
      <c r="N177" s="259"/>
      <c r="O177" s="259"/>
      <c r="P177" s="259"/>
      <c r="Q177" s="259"/>
      <c r="R177" s="259"/>
      <c r="S177" s="259"/>
      <c r="T177" s="26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1" t="s">
        <v>177</v>
      </c>
      <c r="AU177" s="261" t="s">
        <v>125</v>
      </c>
      <c r="AV177" s="15" t="s">
        <v>79</v>
      </c>
      <c r="AW177" s="15" t="s">
        <v>33</v>
      </c>
      <c r="AX177" s="15" t="s">
        <v>72</v>
      </c>
      <c r="AY177" s="261" t="s">
        <v>116</v>
      </c>
    </row>
    <row r="178" s="13" customFormat="1">
      <c r="A178" s="13"/>
      <c r="B178" s="229"/>
      <c r="C178" s="230"/>
      <c r="D178" s="231" t="s">
        <v>177</v>
      </c>
      <c r="E178" s="232" t="s">
        <v>19</v>
      </c>
      <c r="F178" s="233" t="s">
        <v>234</v>
      </c>
      <c r="G178" s="230"/>
      <c r="H178" s="234">
        <v>21.943000000000001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177</v>
      </c>
      <c r="AU178" s="240" t="s">
        <v>125</v>
      </c>
      <c r="AV178" s="13" t="s">
        <v>125</v>
      </c>
      <c r="AW178" s="13" t="s">
        <v>33</v>
      </c>
      <c r="AX178" s="13" t="s">
        <v>72</v>
      </c>
      <c r="AY178" s="240" t="s">
        <v>116</v>
      </c>
    </row>
    <row r="179" s="13" customFormat="1">
      <c r="A179" s="13"/>
      <c r="B179" s="229"/>
      <c r="C179" s="230"/>
      <c r="D179" s="231" t="s">
        <v>177</v>
      </c>
      <c r="E179" s="232" t="s">
        <v>19</v>
      </c>
      <c r="F179" s="233" t="s">
        <v>235</v>
      </c>
      <c r="G179" s="230"/>
      <c r="H179" s="234">
        <v>-0.248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177</v>
      </c>
      <c r="AU179" s="240" t="s">
        <v>125</v>
      </c>
      <c r="AV179" s="13" t="s">
        <v>125</v>
      </c>
      <c r="AW179" s="13" t="s">
        <v>33</v>
      </c>
      <c r="AX179" s="13" t="s">
        <v>72</v>
      </c>
      <c r="AY179" s="240" t="s">
        <v>116</v>
      </c>
    </row>
    <row r="180" s="13" customFormat="1">
      <c r="A180" s="13"/>
      <c r="B180" s="229"/>
      <c r="C180" s="230"/>
      <c r="D180" s="231" t="s">
        <v>177</v>
      </c>
      <c r="E180" s="232" t="s">
        <v>19</v>
      </c>
      <c r="F180" s="233" t="s">
        <v>236</v>
      </c>
      <c r="G180" s="230"/>
      <c r="H180" s="234">
        <v>-0.28999999999999998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177</v>
      </c>
      <c r="AU180" s="240" t="s">
        <v>125</v>
      </c>
      <c r="AV180" s="13" t="s">
        <v>125</v>
      </c>
      <c r="AW180" s="13" t="s">
        <v>33</v>
      </c>
      <c r="AX180" s="13" t="s">
        <v>72</v>
      </c>
      <c r="AY180" s="240" t="s">
        <v>116</v>
      </c>
    </row>
    <row r="181" s="15" customFormat="1">
      <c r="A181" s="15"/>
      <c r="B181" s="252"/>
      <c r="C181" s="253"/>
      <c r="D181" s="231" t="s">
        <v>177</v>
      </c>
      <c r="E181" s="254" t="s">
        <v>19</v>
      </c>
      <c r="F181" s="255" t="s">
        <v>242</v>
      </c>
      <c r="G181" s="253"/>
      <c r="H181" s="254" t="s">
        <v>19</v>
      </c>
      <c r="I181" s="256"/>
      <c r="J181" s="253"/>
      <c r="K181" s="253"/>
      <c r="L181" s="257"/>
      <c r="M181" s="258"/>
      <c r="N181" s="259"/>
      <c r="O181" s="259"/>
      <c r="P181" s="259"/>
      <c r="Q181" s="259"/>
      <c r="R181" s="259"/>
      <c r="S181" s="259"/>
      <c r="T181" s="26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1" t="s">
        <v>177</v>
      </c>
      <c r="AU181" s="261" t="s">
        <v>125</v>
      </c>
      <c r="AV181" s="15" t="s">
        <v>79</v>
      </c>
      <c r="AW181" s="15" t="s">
        <v>33</v>
      </c>
      <c r="AX181" s="15" t="s">
        <v>72</v>
      </c>
      <c r="AY181" s="261" t="s">
        <v>116</v>
      </c>
    </row>
    <row r="182" s="13" customFormat="1">
      <c r="A182" s="13"/>
      <c r="B182" s="229"/>
      <c r="C182" s="230"/>
      <c r="D182" s="231" t="s">
        <v>177</v>
      </c>
      <c r="E182" s="232" t="s">
        <v>19</v>
      </c>
      <c r="F182" s="233" t="s">
        <v>238</v>
      </c>
      <c r="G182" s="230"/>
      <c r="H182" s="234">
        <v>12.73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177</v>
      </c>
      <c r="AU182" s="240" t="s">
        <v>125</v>
      </c>
      <c r="AV182" s="13" t="s">
        <v>125</v>
      </c>
      <c r="AW182" s="13" t="s">
        <v>33</v>
      </c>
      <c r="AX182" s="13" t="s">
        <v>72</v>
      </c>
      <c r="AY182" s="240" t="s">
        <v>116</v>
      </c>
    </row>
    <row r="183" s="14" customFormat="1">
      <c r="A183" s="14"/>
      <c r="B183" s="241"/>
      <c r="C183" s="242"/>
      <c r="D183" s="231" t="s">
        <v>177</v>
      </c>
      <c r="E183" s="243" t="s">
        <v>19</v>
      </c>
      <c r="F183" s="244" t="s">
        <v>181</v>
      </c>
      <c r="G183" s="242"/>
      <c r="H183" s="245">
        <v>104.27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177</v>
      </c>
      <c r="AU183" s="251" t="s">
        <v>125</v>
      </c>
      <c r="AV183" s="14" t="s">
        <v>139</v>
      </c>
      <c r="AW183" s="14" t="s">
        <v>33</v>
      </c>
      <c r="AX183" s="14" t="s">
        <v>79</v>
      </c>
      <c r="AY183" s="251" t="s">
        <v>116</v>
      </c>
    </row>
    <row r="184" s="2" customFormat="1" ht="16.5" customHeight="1">
      <c r="A184" s="40"/>
      <c r="B184" s="41"/>
      <c r="C184" s="206" t="s">
        <v>255</v>
      </c>
      <c r="D184" s="206" t="s">
        <v>119</v>
      </c>
      <c r="E184" s="207" t="s">
        <v>256</v>
      </c>
      <c r="F184" s="208" t="s">
        <v>257</v>
      </c>
      <c r="G184" s="209" t="s">
        <v>173</v>
      </c>
      <c r="H184" s="210">
        <v>1.6200000000000001</v>
      </c>
      <c r="I184" s="211"/>
      <c r="J184" s="212">
        <f>ROUND(I184*H184,2)</f>
        <v>0</v>
      </c>
      <c r="K184" s="208" t="s">
        <v>174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0.038199999999999998</v>
      </c>
      <c r="R184" s="215">
        <f>Q184*H184</f>
        <v>0.061884000000000002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139</v>
      </c>
      <c r="AT184" s="217" t="s">
        <v>119</v>
      </c>
      <c r="AU184" s="217" t="s">
        <v>125</v>
      </c>
      <c r="AY184" s="19" t="s">
        <v>116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125</v>
      </c>
      <c r="BK184" s="218">
        <f>ROUND(I184*H184,2)</f>
        <v>0</v>
      </c>
      <c r="BL184" s="19" t="s">
        <v>139</v>
      </c>
      <c r="BM184" s="217" t="s">
        <v>258</v>
      </c>
    </row>
    <row r="185" s="2" customFormat="1">
      <c r="A185" s="40"/>
      <c r="B185" s="41"/>
      <c r="C185" s="42"/>
      <c r="D185" s="219" t="s">
        <v>127</v>
      </c>
      <c r="E185" s="42"/>
      <c r="F185" s="220" t="s">
        <v>259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127</v>
      </c>
      <c r="AU185" s="19" t="s">
        <v>125</v>
      </c>
    </row>
    <row r="186" s="13" customFormat="1">
      <c r="A186" s="13"/>
      <c r="B186" s="229"/>
      <c r="C186" s="230"/>
      <c r="D186" s="231" t="s">
        <v>177</v>
      </c>
      <c r="E186" s="232" t="s">
        <v>19</v>
      </c>
      <c r="F186" s="233" t="s">
        <v>260</v>
      </c>
      <c r="G186" s="230"/>
      <c r="H186" s="234">
        <v>0.81000000000000005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177</v>
      </c>
      <c r="AU186" s="240" t="s">
        <v>125</v>
      </c>
      <c r="AV186" s="13" t="s">
        <v>125</v>
      </c>
      <c r="AW186" s="13" t="s">
        <v>33</v>
      </c>
      <c r="AX186" s="13" t="s">
        <v>72</v>
      </c>
      <c r="AY186" s="240" t="s">
        <v>116</v>
      </c>
    </row>
    <row r="187" s="13" customFormat="1">
      <c r="A187" s="13"/>
      <c r="B187" s="229"/>
      <c r="C187" s="230"/>
      <c r="D187" s="231" t="s">
        <v>177</v>
      </c>
      <c r="E187" s="232" t="s">
        <v>19</v>
      </c>
      <c r="F187" s="233" t="s">
        <v>261</v>
      </c>
      <c r="G187" s="230"/>
      <c r="H187" s="234">
        <v>0.81000000000000005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177</v>
      </c>
      <c r="AU187" s="240" t="s">
        <v>125</v>
      </c>
      <c r="AV187" s="13" t="s">
        <v>125</v>
      </c>
      <c r="AW187" s="13" t="s">
        <v>33</v>
      </c>
      <c r="AX187" s="13" t="s">
        <v>72</v>
      </c>
      <c r="AY187" s="240" t="s">
        <v>116</v>
      </c>
    </row>
    <row r="188" s="14" customFormat="1">
      <c r="A188" s="14"/>
      <c r="B188" s="241"/>
      <c r="C188" s="242"/>
      <c r="D188" s="231" t="s">
        <v>177</v>
      </c>
      <c r="E188" s="243" t="s">
        <v>19</v>
      </c>
      <c r="F188" s="244" t="s">
        <v>181</v>
      </c>
      <c r="G188" s="242"/>
      <c r="H188" s="245">
        <v>1.6200000000000001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177</v>
      </c>
      <c r="AU188" s="251" t="s">
        <v>125</v>
      </c>
      <c r="AV188" s="14" t="s">
        <v>139</v>
      </c>
      <c r="AW188" s="14" t="s">
        <v>33</v>
      </c>
      <c r="AX188" s="14" t="s">
        <v>79</v>
      </c>
      <c r="AY188" s="251" t="s">
        <v>116</v>
      </c>
    </row>
    <row r="189" s="2" customFormat="1" ht="21.75" customHeight="1">
      <c r="A189" s="40"/>
      <c r="B189" s="41"/>
      <c r="C189" s="206" t="s">
        <v>262</v>
      </c>
      <c r="D189" s="206" t="s">
        <v>119</v>
      </c>
      <c r="E189" s="207" t="s">
        <v>263</v>
      </c>
      <c r="F189" s="208" t="s">
        <v>264</v>
      </c>
      <c r="G189" s="209" t="s">
        <v>265</v>
      </c>
      <c r="H189" s="210">
        <v>2</v>
      </c>
      <c r="I189" s="211"/>
      <c r="J189" s="212">
        <f>ROUND(I189*H189,2)</f>
        <v>0</v>
      </c>
      <c r="K189" s="208" t="s">
        <v>174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0.038199999999999998</v>
      </c>
      <c r="R189" s="215">
        <f>Q189*H189</f>
        <v>0.076399999999999996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139</v>
      </c>
      <c r="AT189" s="217" t="s">
        <v>119</v>
      </c>
      <c r="AU189" s="217" t="s">
        <v>125</v>
      </c>
      <c r="AY189" s="19" t="s">
        <v>116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125</v>
      </c>
      <c r="BK189" s="218">
        <f>ROUND(I189*H189,2)</f>
        <v>0</v>
      </c>
      <c r="BL189" s="19" t="s">
        <v>139</v>
      </c>
      <c r="BM189" s="217" t="s">
        <v>266</v>
      </c>
    </row>
    <row r="190" s="2" customFormat="1">
      <c r="A190" s="40"/>
      <c r="B190" s="41"/>
      <c r="C190" s="42"/>
      <c r="D190" s="219" t="s">
        <v>127</v>
      </c>
      <c r="E190" s="42"/>
      <c r="F190" s="220" t="s">
        <v>267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127</v>
      </c>
      <c r="AU190" s="19" t="s">
        <v>125</v>
      </c>
    </row>
    <row r="191" s="13" customFormat="1">
      <c r="A191" s="13"/>
      <c r="B191" s="229"/>
      <c r="C191" s="230"/>
      <c r="D191" s="231" t="s">
        <v>177</v>
      </c>
      <c r="E191" s="232" t="s">
        <v>19</v>
      </c>
      <c r="F191" s="233" t="s">
        <v>268</v>
      </c>
      <c r="G191" s="230"/>
      <c r="H191" s="234">
        <v>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177</v>
      </c>
      <c r="AU191" s="240" t="s">
        <v>125</v>
      </c>
      <c r="AV191" s="13" t="s">
        <v>125</v>
      </c>
      <c r="AW191" s="13" t="s">
        <v>33</v>
      </c>
      <c r="AX191" s="13" t="s">
        <v>72</v>
      </c>
      <c r="AY191" s="240" t="s">
        <v>116</v>
      </c>
    </row>
    <row r="192" s="13" customFormat="1">
      <c r="A192" s="13"/>
      <c r="B192" s="229"/>
      <c r="C192" s="230"/>
      <c r="D192" s="231" t="s">
        <v>177</v>
      </c>
      <c r="E192" s="232" t="s">
        <v>19</v>
      </c>
      <c r="F192" s="233" t="s">
        <v>269</v>
      </c>
      <c r="G192" s="230"/>
      <c r="H192" s="234">
        <v>1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177</v>
      </c>
      <c r="AU192" s="240" t="s">
        <v>125</v>
      </c>
      <c r="AV192" s="13" t="s">
        <v>125</v>
      </c>
      <c r="AW192" s="13" t="s">
        <v>33</v>
      </c>
      <c r="AX192" s="13" t="s">
        <v>72</v>
      </c>
      <c r="AY192" s="240" t="s">
        <v>116</v>
      </c>
    </row>
    <row r="193" s="14" customFormat="1">
      <c r="A193" s="14"/>
      <c r="B193" s="241"/>
      <c r="C193" s="242"/>
      <c r="D193" s="231" t="s">
        <v>177</v>
      </c>
      <c r="E193" s="243" t="s">
        <v>19</v>
      </c>
      <c r="F193" s="244" t="s">
        <v>181</v>
      </c>
      <c r="G193" s="242"/>
      <c r="H193" s="245">
        <v>2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177</v>
      </c>
      <c r="AU193" s="251" t="s">
        <v>125</v>
      </c>
      <c r="AV193" s="14" t="s">
        <v>139</v>
      </c>
      <c r="AW193" s="14" t="s">
        <v>33</v>
      </c>
      <c r="AX193" s="14" t="s">
        <v>79</v>
      </c>
      <c r="AY193" s="251" t="s">
        <v>116</v>
      </c>
    </row>
    <row r="194" s="2" customFormat="1" ht="21.75" customHeight="1">
      <c r="A194" s="40"/>
      <c r="B194" s="41"/>
      <c r="C194" s="206" t="s">
        <v>270</v>
      </c>
      <c r="D194" s="206" t="s">
        <v>119</v>
      </c>
      <c r="E194" s="207" t="s">
        <v>271</v>
      </c>
      <c r="F194" s="208" t="s">
        <v>272</v>
      </c>
      <c r="G194" s="209" t="s">
        <v>265</v>
      </c>
      <c r="H194" s="210">
        <v>7</v>
      </c>
      <c r="I194" s="211"/>
      <c r="J194" s="212">
        <f>ROUND(I194*H194,2)</f>
        <v>0</v>
      </c>
      <c r="K194" s="208" t="s">
        <v>174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0.14699999999999999</v>
      </c>
      <c r="R194" s="215">
        <f>Q194*H194</f>
        <v>1.0289999999999999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139</v>
      </c>
      <c r="AT194" s="217" t="s">
        <v>119</v>
      </c>
      <c r="AU194" s="217" t="s">
        <v>125</v>
      </c>
      <c r="AY194" s="19" t="s">
        <v>116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125</v>
      </c>
      <c r="BK194" s="218">
        <f>ROUND(I194*H194,2)</f>
        <v>0</v>
      </c>
      <c r="BL194" s="19" t="s">
        <v>139</v>
      </c>
      <c r="BM194" s="217" t="s">
        <v>273</v>
      </c>
    </row>
    <row r="195" s="2" customFormat="1">
      <c r="A195" s="40"/>
      <c r="B195" s="41"/>
      <c r="C195" s="42"/>
      <c r="D195" s="219" t="s">
        <v>127</v>
      </c>
      <c r="E195" s="42"/>
      <c r="F195" s="220" t="s">
        <v>274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127</v>
      </c>
      <c r="AU195" s="19" t="s">
        <v>125</v>
      </c>
    </row>
    <row r="196" s="13" customFormat="1">
      <c r="A196" s="13"/>
      <c r="B196" s="229"/>
      <c r="C196" s="230"/>
      <c r="D196" s="231" t="s">
        <v>177</v>
      </c>
      <c r="E196" s="232" t="s">
        <v>19</v>
      </c>
      <c r="F196" s="233" t="s">
        <v>275</v>
      </c>
      <c r="G196" s="230"/>
      <c r="H196" s="234">
        <v>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177</v>
      </c>
      <c r="AU196" s="240" t="s">
        <v>125</v>
      </c>
      <c r="AV196" s="13" t="s">
        <v>125</v>
      </c>
      <c r="AW196" s="13" t="s">
        <v>33</v>
      </c>
      <c r="AX196" s="13" t="s">
        <v>72</v>
      </c>
      <c r="AY196" s="240" t="s">
        <v>116</v>
      </c>
    </row>
    <row r="197" s="13" customFormat="1">
      <c r="A197" s="13"/>
      <c r="B197" s="229"/>
      <c r="C197" s="230"/>
      <c r="D197" s="231" t="s">
        <v>177</v>
      </c>
      <c r="E197" s="232" t="s">
        <v>19</v>
      </c>
      <c r="F197" s="233" t="s">
        <v>276</v>
      </c>
      <c r="G197" s="230"/>
      <c r="H197" s="234">
        <v>2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177</v>
      </c>
      <c r="AU197" s="240" t="s">
        <v>125</v>
      </c>
      <c r="AV197" s="13" t="s">
        <v>125</v>
      </c>
      <c r="AW197" s="13" t="s">
        <v>33</v>
      </c>
      <c r="AX197" s="13" t="s">
        <v>72</v>
      </c>
      <c r="AY197" s="240" t="s">
        <v>116</v>
      </c>
    </row>
    <row r="198" s="13" customFormat="1">
      <c r="A198" s="13"/>
      <c r="B198" s="229"/>
      <c r="C198" s="230"/>
      <c r="D198" s="231" t="s">
        <v>177</v>
      </c>
      <c r="E198" s="232" t="s">
        <v>19</v>
      </c>
      <c r="F198" s="233" t="s">
        <v>277</v>
      </c>
      <c r="G198" s="230"/>
      <c r="H198" s="234">
        <v>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177</v>
      </c>
      <c r="AU198" s="240" t="s">
        <v>125</v>
      </c>
      <c r="AV198" s="13" t="s">
        <v>125</v>
      </c>
      <c r="AW198" s="13" t="s">
        <v>33</v>
      </c>
      <c r="AX198" s="13" t="s">
        <v>72</v>
      </c>
      <c r="AY198" s="240" t="s">
        <v>116</v>
      </c>
    </row>
    <row r="199" s="13" customFormat="1">
      <c r="A199" s="13"/>
      <c r="B199" s="229"/>
      <c r="C199" s="230"/>
      <c r="D199" s="231" t="s">
        <v>177</v>
      </c>
      <c r="E199" s="232" t="s">
        <v>19</v>
      </c>
      <c r="F199" s="233" t="s">
        <v>278</v>
      </c>
      <c r="G199" s="230"/>
      <c r="H199" s="234">
        <v>1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177</v>
      </c>
      <c r="AU199" s="240" t="s">
        <v>125</v>
      </c>
      <c r="AV199" s="13" t="s">
        <v>125</v>
      </c>
      <c r="AW199" s="13" t="s">
        <v>33</v>
      </c>
      <c r="AX199" s="13" t="s">
        <v>72</v>
      </c>
      <c r="AY199" s="240" t="s">
        <v>116</v>
      </c>
    </row>
    <row r="200" s="14" customFormat="1">
      <c r="A200" s="14"/>
      <c r="B200" s="241"/>
      <c r="C200" s="242"/>
      <c r="D200" s="231" t="s">
        <v>177</v>
      </c>
      <c r="E200" s="243" t="s">
        <v>19</v>
      </c>
      <c r="F200" s="244" t="s">
        <v>181</v>
      </c>
      <c r="G200" s="242"/>
      <c r="H200" s="245">
        <v>7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177</v>
      </c>
      <c r="AU200" s="251" t="s">
        <v>125</v>
      </c>
      <c r="AV200" s="14" t="s">
        <v>139</v>
      </c>
      <c r="AW200" s="14" t="s">
        <v>33</v>
      </c>
      <c r="AX200" s="14" t="s">
        <v>79</v>
      </c>
      <c r="AY200" s="251" t="s">
        <v>116</v>
      </c>
    </row>
    <row r="201" s="2" customFormat="1" ht="24.15" customHeight="1">
      <c r="A201" s="40"/>
      <c r="B201" s="41"/>
      <c r="C201" s="206" t="s">
        <v>279</v>
      </c>
      <c r="D201" s="206" t="s">
        <v>119</v>
      </c>
      <c r="E201" s="207" t="s">
        <v>280</v>
      </c>
      <c r="F201" s="208" t="s">
        <v>281</v>
      </c>
      <c r="G201" s="209" t="s">
        <v>173</v>
      </c>
      <c r="H201" s="210">
        <v>309.80000000000001</v>
      </c>
      <c r="I201" s="211"/>
      <c r="J201" s="212">
        <f>ROUND(I201*H201,2)</f>
        <v>0</v>
      </c>
      <c r="K201" s="208" t="s">
        <v>174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0.015599999999999999</v>
      </c>
      <c r="R201" s="215">
        <f>Q201*H201</f>
        <v>4.8328800000000003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139</v>
      </c>
      <c r="AT201" s="217" t="s">
        <v>119</v>
      </c>
      <c r="AU201" s="217" t="s">
        <v>125</v>
      </c>
      <c r="AY201" s="19" t="s">
        <v>116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125</v>
      </c>
      <c r="BK201" s="218">
        <f>ROUND(I201*H201,2)</f>
        <v>0</v>
      </c>
      <c r="BL201" s="19" t="s">
        <v>139</v>
      </c>
      <c r="BM201" s="217" t="s">
        <v>282</v>
      </c>
    </row>
    <row r="202" s="2" customFormat="1">
      <c r="A202" s="40"/>
      <c r="B202" s="41"/>
      <c r="C202" s="42"/>
      <c r="D202" s="219" t="s">
        <v>127</v>
      </c>
      <c r="E202" s="42"/>
      <c r="F202" s="220" t="s">
        <v>283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127</v>
      </c>
      <c r="AU202" s="19" t="s">
        <v>125</v>
      </c>
    </row>
    <row r="203" s="15" customFormat="1">
      <c r="A203" s="15"/>
      <c r="B203" s="252"/>
      <c r="C203" s="253"/>
      <c r="D203" s="231" t="s">
        <v>177</v>
      </c>
      <c r="E203" s="254" t="s">
        <v>19</v>
      </c>
      <c r="F203" s="255" t="s">
        <v>231</v>
      </c>
      <c r="G203" s="253"/>
      <c r="H203" s="254" t="s">
        <v>19</v>
      </c>
      <c r="I203" s="256"/>
      <c r="J203" s="253"/>
      <c r="K203" s="253"/>
      <c r="L203" s="257"/>
      <c r="M203" s="258"/>
      <c r="N203" s="259"/>
      <c r="O203" s="259"/>
      <c r="P203" s="259"/>
      <c r="Q203" s="259"/>
      <c r="R203" s="259"/>
      <c r="S203" s="259"/>
      <c r="T203" s="26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1" t="s">
        <v>177</v>
      </c>
      <c r="AU203" s="261" t="s">
        <v>125</v>
      </c>
      <c r="AV203" s="15" t="s">
        <v>79</v>
      </c>
      <c r="AW203" s="15" t="s">
        <v>33</v>
      </c>
      <c r="AX203" s="15" t="s">
        <v>72</v>
      </c>
      <c r="AY203" s="261" t="s">
        <v>116</v>
      </c>
    </row>
    <row r="204" s="13" customFormat="1">
      <c r="A204" s="13"/>
      <c r="B204" s="229"/>
      <c r="C204" s="230"/>
      <c r="D204" s="231" t="s">
        <v>177</v>
      </c>
      <c r="E204" s="232" t="s">
        <v>19</v>
      </c>
      <c r="F204" s="233" t="s">
        <v>284</v>
      </c>
      <c r="G204" s="230"/>
      <c r="H204" s="234">
        <v>46.439999999999998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177</v>
      </c>
      <c r="AU204" s="240" t="s">
        <v>125</v>
      </c>
      <c r="AV204" s="13" t="s">
        <v>125</v>
      </c>
      <c r="AW204" s="13" t="s">
        <v>33</v>
      </c>
      <c r="AX204" s="13" t="s">
        <v>72</v>
      </c>
      <c r="AY204" s="240" t="s">
        <v>116</v>
      </c>
    </row>
    <row r="205" s="13" customFormat="1">
      <c r="A205" s="13"/>
      <c r="B205" s="229"/>
      <c r="C205" s="230"/>
      <c r="D205" s="231" t="s">
        <v>177</v>
      </c>
      <c r="E205" s="232" t="s">
        <v>19</v>
      </c>
      <c r="F205" s="233" t="s">
        <v>285</v>
      </c>
      <c r="G205" s="230"/>
      <c r="H205" s="234">
        <v>-3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177</v>
      </c>
      <c r="AU205" s="240" t="s">
        <v>125</v>
      </c>
      <c r="AV205" s="13" t="s">
        <v>125</v>
      </c>
      <c r="AW205" s="13" t="s">
        <v>33</v>
      </c>
      <c r="AX205" s="13" t="s">
        <v>72</v>
      </c>
      <c r="AY205" s="240" t="s">
        <v>116</v>
      </c>
    </row>
    <row r="206" s="13" customFormat="1">
      <c r="A206" s="13"/>
      <c r="B206" s="229"/>
      <c r="C206" s="230"/>
      <c r="D206" s="231" t="s">
        <v>177</v>
      </c>
      <c r="E206" s="232" t="s">
        <v>19</v>
      </c>
      <c r="F206" s="233" t="s">
        <v>286</v>
      </c>
      <c r="G206" s="230"/>
      <c r="H206" s="234">
        <v>1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177</v>
      </c>
      <c r="AU206" s="240" t="s">
        <v>125</v>
      </c>
      <c r="AV206" s="13" t="s">
        <v>125</v>
      </c>
      <c r="AW206" s="13" t="s">
        <v>33</v>
      </c>
      <c r="AX206" s="13" t="s">
        <v>72</v>
      </c>
      <c r="AY206" s="240" t="s">
        <v>116</v>
      </c>
    </row>
    <row r="207" s="13" customFormat="1">
      <c r="A207" s="13"/>
      <c r="B207" s="229"/>
      <c r="C207" s="230"/>
      <c r="D207" s="231" t="s">
        <v>177</v>
      </c>
      <c r="E207" s="232" t="s">
        <v>19</v>
      </c>
      <c r="F207" s="233" t="s">
        <v>287</v>
      </c>
      <c r="G207" s="230"/>
      <c r="H207" s="234">
        <v>1.3600000000000001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177</v>
      </c>
      <c r="AU207" s="240" t="s">
        <v>125</v>
      </c>
      <c r="AV207" s="13" t="s">
        <v>125</v>
      </c>
      <c r="AW207" s="13" t="s">
        <v>33</v>
      </c>
      <c r="AX207" s="13" t="s">
        <v>72</v>
      </c>
      <c r="AY207" s="240" t="s">
        <v>116</v>
      </c>
    </row>
    <row r="208" s="13" customFormat="1">
      <c r="A208" s="13"/>
      <c r="B208" s="229"/>
      <c r="C208" s="230"/>
      <c r="D208" s="231" t="s">
        <v>177</v>
      </c>
      <c r="E208" s="232" t="s">
        <v>19</v>
      </c>
      <c r="F208" s="233" t="s">
        <v>288</v>
      </c>
      <c r="G208" s="230"/>
      <c r="H208" s="234">
        <v>-1.8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177</v>
      </c>
      <c r="AU208" s="240" t="s">
        <v>125</v>
      </c>
      <c r="AV208" s="13" t="s">
        <v>125</v>
      </c>
      <c r="AW208" s="13" t="s">
        <v>33</v>
      </c>
      <c r="AX208" s="13" t="s">
        <v>72</v>
      </c>
      <c r="AY208" s="240" t="s">
        <v>116</v>
      </c>
    </row>
    <row r="209" s="15" customFormat="1">
      <c r="A209" s="15"/>
      <c r="B209" s="252"/>
      <c r="C209" s="253"/>
      <c r="D209" s="231" t="s">
        <v>177</v>
      </c>
      <c r="E209" s="254" t="s">
        <v>19</v>
      </c>
      <c r="F209" s="255" t="s">
        <v>233</v>
      </c>
      <c r="G209" s="253"/>
      <c r="H209" s="254" t="s">
        <v>19</v>
      </c>
      <c r="I209" s="256"/>
      <c r="J209" s="253"/>
      <c r="K209" s="253"/>
      <c r="L209" s="257"/>
      <c r="M209" s="258"/>
      <c r="N209" s="259"/>
      <c r="O209" s="259"/>
      <c r="P209" s="259"/>
      <c r="Q209" s="259"/>
      <c r="R209" s="259"/>
      <c r="S209" s="259"/>
      <c r="T209" s="26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1" t="s">
        <v>177</v>
      </c>
      <c r="AU209" s="261" t="s">
        <v>125</v>
      </c>
      <c r="AV209" s="15" t="s">
        <v>79</v>
      </c>
      <c r="AW209" s="15" t="s">
        <v>33</v>
      </c>
      <c r="AX209" s="15" t="s">
        <v>72</v>
      </c>
      <c r="AY209" s="261" t="s">
        <v>116</v>
      </c>
    </row>
    <row r="210" s="13" customFormat="1">
      <c r="A210" s="13"/>
      <c r="B210" s="229"/>
      <c r="C210" s="230"/>
      <c r="D210" s="231" t="s">
        <v>177</v>
      </c>
      <c r="E210" s="232" t="s">
        <v>19</v>
      </c>
      <c r="F210" s="233" t="s">
        <v>289</v>
      </c>
      <c r="G210" s="230"/>
      <c r="H210" s="234">
        <v>56.43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177</v>
      </c>
      <c r="AU210" s="240" t="s">
        <v>125</v>
      </c>
      <c r="AV210" s="13" t="s">
        <v>125</v>
      </c>
      <c r="AW210" s="13" t="s">
        <v>33</v>
      </c>
      <c r="AX210" s="13" t="s">
        <v>72</v>
      </c>
      <c r="AY210" s="240" t="s">
        <v>116</v>
      </c>
    </row>
    <row r="211" s="13" customFormat="1">
      <c r="A211" s="13"/>
      <c r="B211" s="229"/>
      <c r="C211" s="230"/>
      <c r="D211" s="231" t="s">
        <v>177</v>
      </c>
      <c r="E211" s="232" t="s">
        <v>19</v>
      </c>
      <c r="F211" s="233" t="s">
        <v>290</v>
      </c>
      <c r="G211" s="230"/>
      <c r="H211" s="234">
        <v>-13.44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177</v>
      </c>
      <c r="AU211" s="240" t="s">
        <v>125</v>
      </c>
      <c r="AV211" s="13" t="s">
        <v>125</v>
      </c>
      <c r="AW211" s="13" t="s">
        <v>33</v>
      </c>
      <c r="AX211" s="13" t="s">
        <v>72</v>
      </c>
      <c r="AY211" s="240" t="s">
        <v>116</v>
      </c>
    </row>
    <row r="212" s="13" customFormat="1">
      <c r="A212" s="13"/>
      <c r="B212" s="229"/>
      <c r="C212" s="230"/>
      <c r="D212" s="231" t="s">
        <v>177</v>
      </c>
      <c r="E212" s="232" t="s">
        <v>19</v>
      </c>
      <c r="F212" s="233" t="s">
        <v>291</v>
      </c>
      <c r="G212" s="230"/>
      <c r="H212" s="234">
        <v>3.4199999999999999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177</v>
      </c>
      <c r="AU212" s="240" t="s">
        <v>125</v>
      </c>
      <c r="AV212" s="13" t="s">
        <v>125</v>
      </c>
      <c r="AW212" s="13" t="s">
        <v>33</v>
      </c>
      <c r="AX212" s="13" t="s">
        <v>72</v>
      </c>
      <c r="AY212" s="240" t="s">
        <v>116</v>
      </c>
    </row>
    <row r="213" s="13" customFormat="1">
      <c r="A213" s="13"/>
      <c r="B213" s="229"/>
      <c r="C213" s="230"/>
      <c r="D213" s="231" t="s">
        <v>177</v>
      </c>
      <c r="E213" s="232" t="s">
        <v>19</v>
      </c>
      <c r="F213" s="233" t="s">
        <v>292</v>
      </c>
      <c r="G213" s="230"/>
      <c r="H213" s="234">
        <v>-6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177</v>
      </c>
      <c r="AU213" s="240" t="s">
        <v>125</v>
      </c>
      <c r="AV213" s="13" t="s">
        <v>125</v>
      </c>
      <c r="AW213" s="13" t="s">
        <v>33</v>
      </c>
      <c r="AX213" s="13" t="s">
        <v>72</v>
      </c>
      <c r="AY213" s="240" t="s">
        <v>116</v>
      </c>
    </row>
    <row r="214" s="13" customFormat="1">
      <c r="A214" s="13"/>
      <c r="B214" s="229"/>
      <c r="C214" s="230"/>
      <c r="D214" s="231" t="s">
        <v>177</v>
      </c>
      <c r="E214" s="232" t="s">
        <v>19</v>
      </c>
      <c r="F214" s="233" t="s">
        <v>293</v>
      </c>
      <c r="G214" s="230"/>
      <c r="H214" s="234">
        <v>2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177</v>
      </c>
      <c r="AU214" s="240" t="s">
        <v>125</v>
      </c>
      <c r="AV214" s="13" t="s">
        <v>125</v>
      </c>
      <c r="AW214" s="13" t="s">
        <v>33</v>
      </c>
      <c r="AX214" s="13" t="s">
        <v>72</v>
      </c>
      <c r="AY214" s="240" t="s">
        <v>116</v>
      </c>
    </row>
    <row r="215" s="13" customFormat="1">
      <c r="A215" s="13"/>
      <c r="B215" s="229"/>
      <c r="C215" s="230"/>
      <c r="D215" s="231" t="s">
        <v>177</v>
      </c>
      <c r="E215" s="232" t="s">
        <v>19</v>
      </c>
      <c r="F215" s="233" t="s">
        <v>294</v>
      </c>
      <c r="G215" s="230"/>
      <c r="H215" s="234">
        <v>2.7200000000000002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177</v>
      </c>
      <c r="AU215" s="240" t="s">
        <v>125</v>
      </c>
      <c r="AV215" s="13" t="s">
        <v>125</v>
      </c>
      <c r="AW215" s="13" t="s">
        <v>33</v>
      </c>
      <c r="AX215" s="13" t="s">
        <v>72</v>
      </c>
      <c r="AY215" s="240" t="s">
        <v>116</v>
      </c>
    </row>
    <row r="216" s="13" customFormat="1">
      <c r="A216" s="13"/>
      <c r="B216" s="229"/>
      <c r="C216" s="230"/>
      <c r="D216" s="231" t="s">
        <v>177</v>
      </c>
      <c r="E216" s="232" t="s">
        <v>19</v>
      </c>
      <c r="F216" s="233" t="s">
        <v>295</v>
      </c>
      <c r="G216" s="230"/>
      <c r="H216" s="234">
        <v>-3.6000000000000001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177</v>
      </c>
      <c r="AU216" s="240" t="s">
        <v>125</v>
      </c>
      <c r="AV216" s="13" t="s">
        <v>125</v>
      </c>
      <c r="AW216" s="13" t="s">
        <v>33</v>
      </c>
      <c r="AX216" s="13" t="s">
        <v>72</v>
      </c>
      <c r="AY216" s="240" t="s">
        <v>116</v>
      </c>
    </row>
    <row r="217" s="15" customFormat="1">
      <c r="A217" s="15"/>
      <c r="B217" s="252"/>
      <c r="C217" s="253"/>
      <c r="D217" s="231" t="s">
        <v>177</v>
      </c>
      <c r="E217" s="254" t="s">
        <v>19</v>
      </c>
      <c r="F217" s="255" t="s">
        <v>296</v>
      </c>
      <c r="G217" s="253"/>
      <c r="H217" s="254" t="s">
        <v>19</v>
      </c>
      <c r="I217" s="256"/>
      <c r="J217" s="253"/>
      <c r="K217" s="253"/>
      <c r="L217" s="257"/>
      <c r="M217" s="258"/>
      <c r="N217" s="259"/>
      <c r="O217" s="259"/>
      <c r="P217" s="259"/>
      <c r="Q217" s="259"/>
      <c r="R217" s="259"/>
      <c r="S217" s="259"/>
      <c r="T217" s="26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1" t="s">
        <v>177</v>
      </c>
      <c r="AU217" s="261" t="s">
        <v>125</v>
      </c>
      <c r="AV217" s="15" t="s">
        <v>79</v>
      </c>
      <c r="AW217" s="15" t="s">
        <v>33</v>
      </c>
      <c r="AX217" s="15" t="s">
        <v>72</v>
      </c>
      <c r="AY217" s="261" t="s">
        <v>116</v>
      </c>
    </row>
    <row r="218" s="13" customFormat="1">
      <c r="A218" s="13"/>
      <c r="B218" s="229"/>
      <c r="C218" s="230"/>
      <c r="D218" s="231" t="s">
        <v>177</v>
      </c>
      <c r="E218" s="232" t="s">
        <v>19</v>
      </c>
      <c r="F218" s="233" t="s">
        <v>297</v>
      </c>
      <c r="G218" s="230"/>
      <c r="H218" s="234">
        <v>31.698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177</v>
      </c>
      <c r="AU218" s="240" t="s">
        <v>125</v>
      </c>
      <c r="AV218" s="13" t="s">
        <v>125</v>
      </c>
      <c r="AW218" s="13" t="s">
        <v>33</v>
      </c>
      <c r="AX218" s="13" t="s">
        <v>72</v>
      </c>
      <c r="AY218" s="240" t="s">
        <v>116</v>
      </c>
    </row>
    <row r="219" s="13" customFormat="1">
      <c r="A219" s="13"/>
      <c r="B219" s="229"/>
      <c r="C219" s="230"/>
      <c r="D219" s="231" t="s">
        <v>177</v>
      </c>
      <c r="E219" s="232" t="s">
        <v>19</v>
      </c>
      <c r="F219" s="233" t="s">
        <v>298</v>
      </c>
      <c r="G219" s="230"/>
      <c r="H219" s="234">
        <v>3.6150000000000002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177</v>
      </c>
      <c r="AU219" s="240" t="s">
        <v>125</v>
      </c>
      <c r="AV219" s="13" t="s">
        <v>125</v>
      </c>
      <c r="AW219" s="13" t="s">
        <v>33</v>
      </c>
      <c r="AX219" s="13" t="s">
        <v>72</v>
      </c>
      <c r="AY219" s="240" t="s">
        <v>116</v>
      </c>
    </row>
    <row r="220" s="13" customFormat="1">
      <c r="A220" s="13"/>
      <c r="B220" s="229"/>
      <c r="C220" s="230"/>
      <c r="D220" s="231" t="s">
        <v>177</v>
      </c>
      <c r="E220" s="232" t="s">
        <v>19</v>
      </c>
      <c r="F220" s="233" t="s">
        <v>299</v>
      </c>
      <c r="G220" s="230"/>
      <c r="H220" s="234">
        <v>-7.2000000000000002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177</v>
      </c>
      <c r="AU220" s="240" t="s">
        <v>125</v>
      </c>
      <c r="AV220" s="13" t="s">
        <v>125</v>
      </c>
      <c r="AW220" s="13" t="s">
        <v>33</v>
      </c>
      <c r="AX220" s="13" t="s">
        <v>72</v>
      </c>
      <c r="AY220" s="240" t="s">
        <v>116</v>
      </c>
    </row>
    <row r="221" s="13" customFormat="1">
      <c r="A221" s="13"/>
      <c r="B221" s="229"/>
      <c r="C221" s="230"/>
      <c r="D221" s="231" t="s">
        <v>177</v>
      </c>
      <c r="E221" s="232" t="s">
        <v>19</v>
      </c>
      <c r="F221" s="233" t="s">
        <v>300</v>
      </c>
      <c r="G221" s="230"/>
      <c r="H221" s="234">
        <v>-1.3999999999999999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177</v>
      </c>
      <c r="AU221" s="240" t="s">
        <v>125</v>
      </c>
      <c r="AV221" s="13" t="s">
        <v>125</v>
      </c>
      <c r="AW221" s="13" t="s">
        <v>33</v>
      </c>
      <c r="AX221" s="13" t="s">
        <v>72</v>
      </c>
      <c r="AY221" s="240" t="s">
        <v>116</v>
      </c>
    </row>
    <row r="222" s="13" customFormat="1">
      <c r="A222" s="13"/>
      <c r="B222" s="229"/>
      <c r="C222" s="230"/>
      <c r="D222" s="231" t="s">
        <v>177</v>
      </c>
      <c r="E222" s="232" t="s">
        <v>19</v>
      </c>
      <c r="F222" s="233" t="s">
        <v>301</v>
      </c>
      <c r="G222" s="230"/>
      <c r="H222" s="234">
        <v>0.88500000000000001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177</v>
      </c>
      <c r="AU222" s="240" t="s">
        <v>125</v>
      </c>
      <c r="AV222" s="13" t="s">
        <v>125</v>
      </c>
      <c r="AW222" s="13" t="s">
        <v>33</v>
      </c>
      <c r="AX222" s="13" t="s">
        <v>72</v>
      </c>
      <c r="AY222" s="240" t="s">
        <v>116</v>
      </c>
    </row>
    <row r="223" s="15" customFormat="1">
      <c r="A223" s="15"/>
      <c r="B223" s="252"/>
      <c r="C223" s="253"/>
      <c r="D223" s="231" t="s">
        <v>177</v>
      </c>
      <c r="E223" s="254" t="s">
        <v>19</v>
      </c>
      <c r="F223" s="255" t="s">
        <v>302</v>
      </c>
      <c r="G223" s="253"/>
      <c r="H223" s="254" t="s">
        <v>19</v>
      </c>
      <c r="I223" s="256"/>
      <c r="J223" s="253"/>
      <c r="K223" s="253"/>
      <c r="L223" s="257"/>
      <c r="M223" s="258"/>
      <c r="N223" s="259"/>
      <c r="O223" s="259"/>
      <c r="P223" s="259"/>
      <c r="Q223" s="259"/>
      <c r="R223" s="259"/>
      <c r="S223" s="259"/>
      <c r="T223" s="26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1" t="s">
        <v>177</v>
      </c>
      <c r="AU223" s="261" t="s">
        <v>125</v>
      </c>
      <c r="AV223" s="15" t="s">
        <v>79</v>
      </c>
      <c r="AW223" s="15" t="s">
        <v>33</v>
      </c>
      <c r="AX223" s="15" t="s">
        <v>72</v>
      </c>
      <c r="AY223" s="261" t="s">
        <v>116</v>
      </c>
    </row>
    <row r="224" s="13" customFormat="1">
      <c r="A224" s="13"/>
      <c r="B224" s="229"/>
      <c r="C224" s="230"/>
      <c r="D224" s="231" t="s">
        <v>177</v>
      </c>
      <c r="E224" s="232" t="s">
        <v>19</v>
      </c>
      <c r="F224" s="233" t="s">
        <v>303</v>
      </c>
      <c r="G224" s="230"/>
      <c r="H224" s="234">
        <v>7.4619999999999997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177</v>
      </c>
      <c r="AU224" s="240" t="s">
        <v>125</v>
      </c>
      <c r="AV224" s="13" t="s">
        <v>125</v>
      </c>
      <c r="AW224" s="13" t="s">
        <v>33</v>
      </c>
      <c r="AX224" s="13" t="s">
        <v>72</v>
      </c>
      <c r="AY224" s="240" t="s">
        <v>116</v>
      </c>
    </row>
    <row r="225" s="13" customFormat="1">
      <c r="A225" s="13"/>
      <c r="B225" s="229"/>
      <c r="C225" s="230"/>
      <c r="D225" s="231" t="s">
        <v>177</v>
      </c>
      <c r="E225" s="232" t="s">
        <v>19</v>
      </c>
      <c r="F225" s="233" t="s">
        <v>304</v>
      </c>
      <c r="G225" s="230"/>
      <c r="H225" s="234">
        <v>-0.80000000000000004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177</v>
      </c>
      <c r="AU225" s="240" t="s">
        <v>125</v>
      </c>
      <c r="AV225" s="13" t="s">
        <v>125</v>
      </c>
      <c r="AW225" s="13" t="s">
        <v>33</v>
      </c>
      <c r="AX225" s="13" t="s">
        <v>72</v>
      </c>
      <c r="AY225" s="240" t="s">
        <v>116</v>
      </c>
    </row>
    <row r="226" s="13" customFormat="1">
      <c r="A226" s="13"/>
      <c r="B226" s="229"/>
      <c r="C226" s="230"/>
      <c r="D226" s="231" t="s">
        <v>177</v>
      </c>
      <c r="E226" s="232" t="s">
        <v>19</v>
      </c>
      <c r="F226" s="233" t="s">
        <v>286</v>
      </c>
      <c r="G226" s="230"/>
      <c r="H226" s="234">
        <v>1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177</v>
      </c>
      <c r="AU226" s="240" t="s">
        <v>125</v>
      </c>
      <c r="AV226" s="13" t="s">
        <v>125</v>
      </c>
      <c r="AW226" s="13" t="s">
        <v>33</v>
      </c>
      <c r="AX226" s="13" t="s">
        <v>72</v>
      </c>
      <c r="AY226" s="240" t="s">
        <v>116</v>
      </c>
    </row>
    <row r="227" s="13" customFormat="1">
      <c r="A227" s="13"/>
      <c r="B227" s="229"/>
      <c r="C227" s="230"/>
      <c r="D227" s="231" t="s">
        <v>177</v>
      </c>
      <c r="E227" s="232" t="s">
        <v>19</v>
      </c>
      <c r="F227" s="233" t="s">
        <v>287</v>
      </c>
      <c r="G227" s="230"/>
      <c r="H227" s="234">
        <v>1.3600000000000001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177</v>
      </c>
      <c r="AU227" s="240" t="s">
        <v>125</v>
      </c>
      <c r="AV227" s="13" t="s">
        <v>125</v>
      </c>
      <c r="AW227" s="13" t="s">
        <v>33</v>
      </c>
      <c r="AX227" s="13" t="s">
        <v>72</v>
      </c>
      <c r="AY227" s="240" t="s">
        <v>116</v>
      </c>
    </row>
    <row r="228" s="15" customFormat="1">
      <c r="A228" s="15"/>
      <c r="B228" s="252"/>
      <c r="C228" s="253"/>
      <c r="D228" s="231" t="s">
        <v>177</v>
      </c>
      <c r="E228" s="254" t="s">
        <v>19</v>
      </c>
      <c r="F228" s="255" t="s">
        <v>237</v>
      </c>
      <c r="G228" s="253"/>
      <c r="H228" s="254" t="s">
        <v>19</v>
      </c>
      <c r="I228" s="256"/>
      <c r="J228" s="253"/>
      <c r="K228" s="253"/>
      <c r="L228" s="257"/>
      <c r="M228" s="258"/>
      <c r="N228" s="259"/>
      <c r="O228" s="259"/>
      <c r="P228" s="259"/>
      <c r="Q228" s="259"/>
      <c r="R228" s="259"/>
      <c r="S228" s="259"/>
      <c r="T228" s="26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1" t="s">
        <v>177</v>
      </c>
      <c r="AU228" s="261" t="s">
        <v>125</v>
      </c>
      <c r="AV228" s="15" t="s">
        <v>79</v>
      </c>
      <c r="AW228" s="15" t="s">
        <v>33</v>
      </c>
      <c r="AX228" s="15" t="s">
        <v>72</v>
      </c>
      <c r="AY228" s="261" t="s">
        <v>116</v>
      </c>
    </row>
    <row r="229" s="13" customFormat="1">
      <c r="A229" s="13"/>
      <c r="B229" s="229"/>
      <c r="C229" s="230"/>
      <c r="D229" s="231" t="s">
        <v>177</v>
      </c>
      <c r="E229" s="232" t="s">
        <v>19</v>
      </c>
      <c r="F229" s="233" t="s">
        <v>305</v>
      </c>
      <c r="G229" s="230"/>
      <c r="H229" s="234">
        <v>38.609999999999999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177</v>
      </c>
      <c r="AU229" s="240" t="s">
        <v>125</v>
      </c>
      <c r="AV229" s="13" t="s">
        <v>125</v>
      </c>
      <c r="AW229" s="13" t="s">
        <v>33</v>
      </c>
      <c r="AX229" s="13" t="s">
        <v>72</v>
      </c>
      <c r="AY229" s="240" t="s">
        <v>116</v>
      </c>
    </row>
    <row r="230" s="13" customFormat="1">
      <c r="A230" s="13"/>
      <c r="B230" s="229"/>
      <c r="C230" s="230"/>
      <c r="D230" s="231" t="s">
        <v>177</v>
      </c>
      <c r="E230" s="232" t="s">
        <v>19</v>
      </c>
      <c r="F230" s="233" t="s">
        <v>285</v>
      </c>
      <c r="G230" s="230"/>
      <c r="H230" s="234">
        <v>-3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177</v>
      </c>
      <c r="AU230" s="240" t="s">
        <v>125</v>
      </c>
      <c r="AV230" s="13" t="s">
        <v>125</v>
      </c>
      <c r="AW230" s="13" t="s">
        <v>33</v>
      </c>
      <c r="AX230" s="13" t="s">
        <v>72</v>
      </c>
      <c r="AY230" s="240" t="s">
        <v>116</v>
      </c>
    </row>
    <row r="231" s="13" customFormat="1">
      <c r="A231" s="13"/>
      <c r="B231" s="229"/>
      <c r="C231" s="230"/>
      <c r="D231" s="231" t="s">
        <v>177</v>
      </c>
      <c r="E231" s="232" t="s">
        <v>19</v>
      </c>
      <c r="F231" s="233" t="s">
        <v>286</v>
      </c>
      <c r="G231" s="230"/>
      <c r="H231" s="234">
        <v>1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177</v>
      </c>
      <c r="AU231" s="240" t="s">
        <v>125</v>
      </c>
      <c r="AV231" s="13" t="s">
        <v>125</v>
      </c>
      <c r="AW231" s="13" t="s">
        <v>33</v>
      </c>
      <c r="AX231" s="13" t="s">
        <v>72</v>
      </c>
      <c r="AY231" s="240" t="s">
        <v>116</v>
      </c>
    </row>
    <row r="232" s="13" customFormat="1">
      <c r="A232" s="13"/>
      <c r="B232" s="229"/>
      <c r="C232" s="230"/>
      <c r="D232" s="231" t="s">
        <v>177</v>
      </c>
      <c r="E232" s="232" t="s">
        <v>19</v>
      </c>
      <c r="F232" s="233" t="s">
        <v>287</v>
      </c>
      <c r="G232" s="230"/>
      <c r="H232" s="234">
        <v>1.3600000000000001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177</v>
      </c>
      <c r="AU232" s="240" t="s">
        <v>125</v>
      </c>
      <c r="AV232" s="13" t="s">
        <v>125</v>
      </c>
      <c r="AW232" s="13" t="s">
        <v>33</v>
      </c>
      <c r="AX232" s="13" t="s">
        <v>72</v>
      </c>
      <c r="AY232" s="240" t="s">
        <v>116</v>
      </c>
    </row>
    <row r="233" s="13" customFormat="1">
      <c r="A233" s="13"/>
      <c r="B233" s="229"/>
      <c r="C233" s="230"/>
      <c r="D233" s="231" t="s">
        <v>177</v>
      </c>
      <c r="E233" s="232" t="s">
        <v>19</v>
      </c>
      <c r="F233" s="233" t="s">
        <v>306</v>
      </c>
      <c r="G233" s="230"/>
      <c r="H233" s="234">
        <v>-5.4000000000000004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177</v>
      </c>
      <c r="AU233" s="240" t="s">
        <v>125</v>
      </c>
      <c r="AV233" s="13" t="s">
        <v>125</v>
      </c>
      <c r="AW233" s="13" t="s">
        <v>33</v>
      </c>
      <c r="AX233" s="13" t="s">
        <v>72</v>
      </c>
      <c r="AY233" s="240" t="s">
        <v>116</v>
      </c>
    </row>
    <row r="234" s="15" customFormat="1">
      <c r="A234" s="15"/>
      <c r="B234" s="252"/>
      <c r="C234" s="253"/>
      <c r="D234" s="231" t="s">
        <v>177</v>
      </c>
      <c r="E234" s="254" t="s">
        <v>19</v>
      </c>
      <c r="F234" s="255" t="s">
        <v>239</v>
      </c>
      <c r="G234" s="253"/>
      <c r="H234" s="254" t="s">
        <v>19</v>
      </c>
      <c r="I234" s="256"/>
      <c r="J234" s="253"/>
      <c r="K234" s="253"/>
      <c r="L234" s="257"/>
      <c r="M234" s="258"/>
      <c r="N234" s="259"/>
      <c r="O234" s="259"/>
      <c r="P234" s="259"/>
      <c r="Q234" s="259"/>
      <c r="R234" s="259"/>
      <c r="S234" s="259"/>
      <c r="T234" s="26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1" t="s">
        <v>177</v>
      </c>
      <c r="AU234" s="261" t="s">
        <v>125</v>
      </c>
      <c r="AV234" s="15" t="s">
        <v>79</v>
      </c>
      <c r="AW234" s="15" t="s">
        <v>33</v>
      </c>
      <c r="AX234" s="15" t="s">
        <v>72</v>
      </c>
      <c r="AY234" s="261" t="s">
        <v>116</v>
      </c>
    </row>
    <row r="235" s="13" customFormat="1">
      <c r="A235" s="13"/>
      <c r="B235" s="229"/>
      <c r="C235" s="230"/>
      <c r="D235" s="231" t="s">
        <v>177</v>
      </c>
      <c r="E235" s="232" t="s">
        <v>19</v>
      </c>
      <c r="F235" s="233" t="s">
        <v>284</v>
      </c>
      <c r="G235" s="230"/>
      <c r="H235" s="234">
        <v>46.439999999999998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177</v>
      </c>
      <c r="AU235" s="240" t="s">
        <v>125</v>
      </c>
      <c r="AV235" s="13" t="s">
        <v>125</v>
      </c>
      <c r="AW235" s="13" t="s">
        <v>33</v>
      </c>
      <c r="AX235" s="13" t="s">
        <v>72</v>
      </c>
      <c r="AY235" s="240" t="s">
        <v>116</v>
      </c>
    </row>
    <row r="236" s="13" customFormat="1">
      <c r="A236" s="13"/>
      <c r="B236" s="229"/>
      <c r="C236" s="230"/>
      <c r="D236" s="231" t="s">
        <v>177</v>
      </c>
      <c r="E236" s="232" t="s">
        <v>19</v>
      </c>
      <c r="F236" s="233" t="s">
        <v>285</v>
      </c>
      <c r="G236" s="230"/>
      <c r="H236" s="234">
        <v>-3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177</v>
      </c>
      <c r="AU236" s="240" t="s">
        <v>125</v>
      </c>
      <c r="AV236" s="13" t="s">
        <v>125</v>
      </c>
      <c r="AW236" s="13" t="s">
        <v>33</v>
      </c>
      <c r="AX236" s="13" t="s">
        <v>72</v>
      </c>
      <c r="AY236" s="240" t="s">
        <v>116</v>
      </c>
    </row>
    <row r="237" s="13" customFormat="1">
      <c r="A237" s="13"/>
      <c r="B237" s="229"/>
      <c r="C237" s="230"/>
      <c r="D237" s="231" t="s">
        <v>177</v>
      </c>
      <c r="E237" s="232" t="s">
        <v>19</v>
      </c>
      <c r="F237" s="233" t="s">
        <v>286</v>
      </c>
      <c r="G237" s="230"/>
      <c r="H237" s="234">
        <v>1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177</v>
      </c>
      <c r="AU237" s="240" t="s">
        <v>125</v>
      </c>
      <c r="AV237" s="13" t="s">
        <v>125</v>
      </c>
      <c r="AW237" s="13" t="s">
        <v>33</v>
      </c>
      <c r="AX237" s="13" t="s">
        <v>72</v>
      </c>
      <c r="AY237" s="240" t="s">
        <v>116</v>
      </c>
    </row>
    <row r="238" s="13" customFormat="1">
      <c r="A238" s="13"/>
      <c r="B238" s="229"/>
      <c r="C238" s="230"/>
      <c r="D238" s="231" t="s">
        <v>177</v>
      </c>
      <c r="E238" s="232" t="s">
        <v>19</v>
      </c>
      <c r="F238" s="233" t="s">
        <v>287</v>
      </c>
      <c r="G238" s="230"/>
      <c r="H238" s="234">
        <v>1.3600000000000001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177</v>
      </c>
      <c r="AU238" s="240" t="s">
        <v>125</v>
      </c>
      <c r="AV238" s="13" t="s">
        <v>125</v>
      </c>
      <c r="AW238" s="13" t="s">
        <v>33</v>
      </c>
      <c r="AX238" s="13" t="s">
        <v>72</v>
      </c>
      <c r="AY238" s="240" t="s">
        <v>116</v>
      </c>
    </row>
    <row r="239" s="13" customFormat="1">
      <c r="A239" s="13"/>
      <c r="B239" s="229"/>
      <c r="C239" s="230"/>
      <c r="D239" s="231" t="s">
        <v>177</v>
      </c>
      <c r="E239" s="232" t="s">
        <v>19</v>
      </c>
      <c r="F239" s="233" t="s">
        <v>288</v>
      </c>
      <c r="G239" s="230"/>
      <c r="H239" s="234">
        <v>-1.8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177</v>
      </c>
      <c r="AU239" s="240" t="s">
        <v>125</v>
      </c>
      <c r="AV239" s="13" t="s">
        <v>125</v>
      </c>
      <c r="AW239" s="13" t="s">
        <v>33</v>
      </c>
      <c r="AX239" s="13" t="s">
        <v>72</v>
      </c>
      <c r="AY239" s="240" t="s">
        <v>116</v>
      </c>
    </row>
    <row r="240" s="15" customFormat="1">
      <c r="A240" s="15"/>
      <c r="B240" s="252"/>
      <c r="C240" s="253"/>
      <c r="D240" s="231" t="s">
        <v>177</v>
      </c>
      <c r="E240" s="254" t="s">
        <v>19</v>
      </c>
      <c r="F240" s="255" t="s">
        <v>241</v>
      </c>
      <c r="G240" s="253"/>
      <c r="H240" s="254" t="s">
        <v>19</v>
      </c>
      <c r="I240" s="256"/>
      <c r="J240" s="253"/>
      <c r="K240" s="253"/>
      <c r="L240" s="257"/>
      <c r="M240" s="258"/>
      <c r="N240" s="259"/>
      <c r="O240" s="259"/>
      <c r="P240" s="259"/>
      <c r="Q240" s="259"/>
      <c r="R240" s="259"/>
      <c r="S240" s="259"/>
      <c r="T240" s="26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1" t="s">
        <v>177</v>
      </c>
      <c r="AU240" s="261" t="s">
        <v>125</v>
      </c>
      <c r="AV240" s="15" t="s">
        <v>79</v>
      </c>
      <c r="AW240" s="15" t="s">
        <v>33</v>
      </c>
      <c r="AX240" s="15" t="s">
        <v>72</v>
      </c>
      <c r="AY240" s="261" t="s">
        <v>116</v>
      </c>
    </row>
    <row r="241" s="13" customFormat="1">
      <c r="A241" s="13"/>
      <c r="B241" s="229"/>
      <c r="C241" s="230"/>
      <c r="D241" s="231" t="s">
        <v>177</v>
      </c>
      <c r="E241" s="232" t="s">
        <v>19</v>
      </c>
      <c r="F241" s="233" t="s">
        <v>289</v>
      </c>
      <c r="G241" s="230"/>
      <c r="H241" s="234">
        <v>56.43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177</v>
      </c>
      <c r="AU241" s="240" t="s">
        <v>125</v>
      </c>
      <c r="AV241" s="13" t="s">
        <v>125</v>
      </c>
      <c r="AW241" s="13" t="s">
        <v>33</v>
      </c>
      <c r="AX241" s="13" t="s">
        <v>72</v>
      </c>
      <c r="AY241" s="240" t="s">
        <v>116</v>
      </c>
    </row>
    <row r="242" s="13" customFormat="1">
      <c r="A242" s="13"/>
      <c r="B242" s="229"/>
      <c r="C242" s="230"/>
      <c r="D242" s="231" t="s">
        <v>177</v>
      </c>
      <c r="E242" s="232" t="s">
        <v>19</v>
      </c>
      <c r="F242" s="233" t="s">
        <v>290</v>
      </c>
      <c r="G242" s="230"/>
      <c r="H242" s="234">
        <v>-13.44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177</v>
      </c>
      <c r="AU242" s="240" t="s">
        <v>125</v>
      </c>
      <c r="AV242" s="13" t="s">
        <v>125</v>
      </c>
      <c r="AW242" s="13" t="s">
        <v>33</v>
      </c>
      <c r="AX242" s="13" t="s">
        <v>72</v>
      </c>
      <c r="AY242" s="240" t="s">
        <v>116</v>
      </c>
    </row>
    <row r="243" s="13" customFormat="1">
      <c r="A243" s="13"/>
      <c r="B243" s="229"/>
      <c r="C243" s="230"/>
      <c r="D243" s="231" t="s">
        <v>177</v>
      </c>
      <c r="E243" s="232" t="s">
        <v>19</v>
      </c>
      <c r="F243" s="233" t="s">
        <v>291</v>
      </c>
      <c r="G243" s="230"/>
      <c r="H243" s="234">
        <v>3.4199999999999999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177</v>
      </c>
      <c r="AU243" s="240" t="s">
        <v>125</v>
      </c>
      <c r="AV243" s="13" t="s">
        <v>125</v>
      </c>
      <c r="AW243" s="13" t="s">
        <v>33</v>
      </c>
      <c r="AX243" s="13" t="s">
        <v>72</v>
      </c>
      <c r="AY243" s="240" t="s">
        <v>116</v>
      </c>
    </row>
    <row r="244" s="13" customFormat="1">
      <c r="A244" s="13"/>
      <c r="B244" s="229"/>
      <c r="C244" s="230"/>
      <c r="D244" s="231" t="s">
        <v>177</v>
      </c>
      <c r="E244" s="232" t="s">
        <v>19</v>
      </c>
      <c r="F244" s="233" t="s">
        <v>292</v>
      </c>
      <c r="G244" s="230"/>
      <c r="H244" s="234">
        <v>-6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177</v>
      </c>
      <c r="AU244" s="240" t="s">
        <v>125</v>
      </c>
      <c r="AV244" s="13" t="s">
        <v>125</v>
      </c>
      <c r="AW244" s="13" t="s">
        <v>33</v>
      </c>
      <c r="AX244" s="13" t="s">
        <v>72</v>
      </c>
      <c r="AY244" s="240" t="s">
        <v>116</v>
      </c>
    </row>
    <row r="245" s="13" customFormat="1">
      <c r="A245" s="13"/>
      <c r="B245" s="229"/>
      <c r="C245" s="230"/>
      <c r="D245" s="231" t="s">
        <v>177</v>
      </c>
      <c r="E245" s="232" t="s">
        <v>19</v>
      </c>
      <c r="F245" s="233" t="s">
        <v>293</v>
      </c>
      <c r="G245" s="230"/>
      <c r="H245" s="234">
        <v>2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177</v>
      </c>
      <c r="AU245" s="240" t="s">
        <v>125</v>
      </c>
      <c r="AV245" s="13" t="s">
        <v>125</v>
      </c>
      <c r="AW245" s="13" t="s">
        <v>33</v>
      </c>
      <c r="AX245" s="13" t="s">
        <v>72</v>
      </c>
      <c r="AY245" s="240" t="s">
        <v>116</v>
      </c>
    </row>
    <row r="246" s="13" customFormat="1">
      <c r="A246" s="13"/>
      <c r="B246" s="229"/>
      <c r="C246" s="230"/>
      <c r="D246" s="231" t="s">
        <v>177</v>
      </c>
      <c r="E246" s="232" t="s">
        <v>19</v>
      </c>
      <c r="F246" s="233" t="s">
        <v>294</v>
      </c>
      <c r="G246" s="230"/>
      <c r="H246" s="234">
        <v>2.7200000000000002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177</v>
      </c>
      <c r="AU246" s="240" t="s">
        <v>125</v>
      </c>
      <c r="AV246" s="13" t="s">
        <v>125</v>
      </c>
      <c r="AW246" s="13" t="s">
        <v>33</v>
      </c>
      <c r="AX246" s="13" t="s">
        <v>72</v>
      </c>
      <c r="AY246" s="240" t="s">
        <v>116</v>
      </c>
    </row>
    <row r="247" s="13" customFormat="1">
      <c r="A247" s="13"/>
      <c r="B247" s="229"/>
      <c r="C247" s="230"/>
      <c r="D247" s="231" t="s">
        <v>177</v>
      </c>
      <c r="E247" s="232" t="s">
        <v>19</v>
      </c>
      <c r="F247" s="233" t="s">
        <v>288</v>
      </c>
      <c r="G247" s="230"/>
      <c r="H247" s="234">
        <v>-1.8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177</v>
      </c>
      <c r="AU247" s="240" t="s">
        <v>125</v>
      </c>
      <c r="AV247" s="13" t="s">
        <v>125</v>
      </c>
      <c r="AW247" s="13" t="s">
        <v>33</v>
      </c>
      <c r="AX247" s="13" t="s">
        <v>72</v>
      </c>
      <c r="AY247" s="240" t="s">
        <v>116</v>
      </c>
    </row>
    <row r="248" s="15" customFormat="1">
      <c r="A248" s="15"/>
      <c r="B248" s="252"/>
      <c r="C248" s="253"/>
      <c r="D248" s="231" t="s">
        <v>177</v>
      </c>
      <c r="E248" s="254" t="s">
        <v>19</v>
      </c>
      <c r="F248" s="255" t="s">
        <v>307</v>
      </c>
      <c r="G248" s="253"/>
      <c r="H248" s="254" t="s">
        <v>19</v>
      </c>
      <c r="I248" s="256"/>
      <c r="J248" s="253"/>
      <c r="K248" s="253"/>
      <c r="L248" s="257"/>
      <c r="M248" s="258"/>
      <c r="N248" s="259"/>
      <c r="O248" s="259"/>
      <c r="P248" s="259"/>
      <c r="Q248" s="259"/>
      <c r="R248" s="259"/>
      <c r="S248" s="259"/>
      <c r="T248" s="26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1" t="s">
        <v>177</v>
      </c>
      <c r="AU248" s="261" t="s">
        <v>125</v>
      </c>
      <c r="AV248" s="15" t="s">
        <v>79</v>
      </c>
      <c r="AW248" s="15" t="s">
        <v>33</v>
      </c>
      <c r="AX248" s="15" t="s">
        <v>72</v>
      </c>
      <c r="AY248" s="261" t="s">
        <v>116</v>
      </c>
    </row>
    <row r="249" s="13" customFormat="1">
      <c r="A249" s="13"/>
      <c r="B249" s="229"/>
      <c r="C249" s="230"/>
      <c r="D249" s="231" t="s">
        <v>177</v>
      </c>
      <c r="E249" s="232" t="s">
        <v>19</v>
      </c>
      <c r="F249" s="233" t="s">
        <v>297</v>
      </c>
      <c r="G249" s="230"/>
      <c r="H249" s="234">
        <v>31.698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177</v>
      </c>
      <c r="AU249" s="240" t="s">
        <v>125</v>
      </c>
      <c r="AV249" s="13" t="s">
        <v>125</v>
      </c>
      <c r="AW249" s="13" t="s">
        <v>33</v>
      </c>
      <c r="AX249" s="13" t="s">
        <v>72</v>
      </c>
      <c r="AY249" s="240" t="s">
        <v>116</v>
      </c>
    </row>
    <row r="250" s="13" customFormat="1">
      <c r="A250" s="13"/>
      <c r="B250" s="229"/>
      <c r="C250" s="230"/>
      <c r="D250" s="231" t="s">
        <v>177</v>
      </c>
      <c r="E250" s="232" t="s">
        <v>19</v>
      </c>
      <c r="F250" s="233" t="s">
        <v>308</v>
      </c>
      <c r="G250" s="230"/>
      <c r="H250" s="234">
        <v>2.1749999999999998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177</v>
      </c>
      <c r="AU250" s="240" t="s">
        <v>125</v>
      </c>
      <c r="AV250" s="13" t="s">
        <v>125</v>
      </c>
      <c r="AW250" s="13" t="s">
        <v>33</v>
      </c>
      <c r="AX250" s="13" t="s">
        <v>72</v>
      </c>
      <c r="AY250" s="240" t="s">
        <v>116</v>
      </c>
    </row>
    <row r="251" s="13" customFormat="1">
      <c r="A251" s="13"/>
      <c r="B251" s="229"/>
      <c r="C251" s="230"/>
      <c r="D251" s="231" t="s">
        <v>177</v>
      </c>
      <c r="E251" s="232" t="s">
        <v>19</v>
      </c>
      <c r="F251" s="233" t="s">
        <v>301</v>
      </c>
      <c r="G251" s="230"/>
      <c r="H251" s="234">
        <v>0.88500000000000001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177</v>
      </c>
      <c r="AU251" s="240" t="s">
        <v>125</v>
      </c>
      <c r="AV251" s="13" t="s">
        <v>125</v>
      </c>
      <c r="AW251" s="13" t="s">
        <v>33</v>
      </c>
      <c r="AX251" s="13" t="s">
        <v>72</v>
      </c>
      <c r="AY251" s="240" t="s">
        <v>116</v>
      </c>
    </row>
    <row r="252" s="13" customFormat="1">
      <c r="A252" s="13"/>
      <c r="B252" s="229"/>
      <c r="C252" s="230"/>
      <c r="D252" s="231" t="s">
        <v>177</v>
      </c>
      <c r="E252" s="232" t="s">
        <v>19</v>
      </c>
      <c r="F252" s="233" t="s">
        <v>299</v>
      </c>
      <c r="G252" s="230"/>
      <c r="H252" s="234">
        <v>-7.2000000000000002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177</v>
      </c>
      <c r="AU252" s="240" t="s">
        <v>125</v>
      </c>
      <c r="AV252" s="13" t="s">
        <v>125</v>
      </c>
      <c r="AW252" s="13" t="s">
        <v>33</v>
      </c>
      <c r="AX252" s="13" t="s">
        <v>72</v>
      </c>
      <c r="AY252" s="240" t="s">
        <v>116</v>
      </c>
    </row>
    <row r="253" s="13" customFormat="1">
      <c r="A253" s="13"/>
      <c r="B253" s="229"/>
      <c r="C253" s="230"/>
      <c r="D253" s="231" t="s">
        <v>177</v>
      </c>
      <c r="E253" s="232" t="s">
        <v>19</v>
      </c>
      <c r="F253" s="233" t="s">
        <v>300</v>
      </c>
      <c r="G253" s="230"/>
      <c r="H253" s="234">
        <v>-1.3999999999999999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177</v>
      </c>
      <c r="AU253" s="240" t="s">
        <v>125</v>
      </c>
      <c r="AV253" s="13" t="s">
        <v>125</v>
      </c>
      <c r="AW253" s="13" t="s">
        <v>33</v>
      </c>
      <c r="AX253" s="13" t="s">
        <v>72</v>
      </c>
      <c r="AY253" s="240" t="s">
        <v>116</v>
      </c>
    </row>
    <row r="254" s="15" customFormat="1">
      <c r="A254" s="15"/>
      <c r="B254" s="252"/>
      <c r="C254" s="253"/>
      <c r="D254" s="231" t="s">
        <v>177</v>
      </c>
      <c r="E254" s="254" t="s">
        <v>19</v>
      </c>
      <c r="F254" s="255" t="s">
        <v>309</v>
      </c>
      <c r="G254" s="253"/>
      <c r="H254" s="254" t="s">
        <v>19</v>
      </c>
      <c r="I254" s="256"/>
      <c r="J254" s="253"/>
      <c r="K254" s="253"/>
      <c r="L254" s="257"/>
      <c r="M254" s="258"/>
      <c r="N254" s="259"/>
      <c r="O254" s="259"/>
      <c r="P254" s="259"/>
      <c r="Q254" s="259"/>
      <c r="R254" s="259"/>
      <c r="S254" s="259"/>
      <c r="T254" s="26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1" t="s">
        <v>177</v>
      </c>
      <c r="AU254" s="261" t="s">
        <v>125</v>
      </c>
      <c r="AV254" s="15" t="s">
        <v>79</v>
      </c>
      <c r="AW254" s="15" t="s">
        <v>33</v>
      </c>
      <c r="AX254" s="15" t="s">
        <v>72</v>
      </c>
      <c r="AY254" s="261" t="s">
        <v>116</v>
      </c>
    </row>
    <row r="255" s="13" customFormat="1">
      <c r="A255" s="13"/>
      <c r="B255" s="229"/>
      <c r="C255" s="230"/>
      <c r="D255" s="231" t="s">
        <v>177</v>
      </c>
      <c r="E255" s="232" t="s">
        <v>19</v>
      </c>
      <c r="F255" s="233" t="s">
        <v>303</v>
      </c>
      <c r="G255" s="230"/>
      <c r="H255" s="234">
        <v>7.4619999999999997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177</v>
      </c>
      <c r="AU255" s="240" t="s">
        <v>125</v>
      </c>
      <c r="AV255" s="13" t="s">
        <v>125</v>
      </c>
      <c r="AW255" s="13" t="s">
        <v>33</v>
      </c>
      <c r="AX255" s="13" t="s">
        <v>72</v>
      </c>
      <c r="AY255" s="240" t="s">
        <v>116</v>
      </c>
    </row>
    <row r="256" s="13" customFormat="1">
      <c r="A256" s="13"/>
      <c r="B256" s="229"/>
      <c r="C256" s="230"/>
      <c r="D256" s="231" t="s">
        <v>177</v>
      </c>
      <c r="E256" s="232" t="s">
        <v>19</v>
      </c>
      <c r="F256" s="233" t="s">
        <v>304</v>
      </c>
      <c r="G256" s="230"/>
      <c r="H256" s="234">
        <v>-0.80000000000000004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177</v>
      </c>
      <c r="AU256" s="240" t="s">
        <v>125</v>
      </c>
      <c r="AV256" s="13" t="s">
        <v>125</v>
      </c>
      <c r="AW256" s="13" t="s">
        <v>33</v>
      </c>
      <c r="AX256" s="13" t="s">
        <v>72</v>
      </c>
      <c r="AY256" s="240" t="s">
        <v>116</v>
      </c>
    </row>
    <row r="257" s="13" customFormat="1">
      <c r="A257" s="13"/>
      <c r="B257" s="229"/>
      <c r="C257" s="230"/>
      <c r="D257" s="231" t="s">
        <v>177</v>
      </c>
      <c r="E257" s="232" t="s">
        <v>19</v>
      </c>
      <c r="F257" s="233" t="s">
        <v>286</v>
      </c>
      <c r="G257" s="230"/>
      <c r="H257" s="234">
        <v>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177</v>
      </c>
      <c r="AU257" s="240" t="s">
        <v>125</v>
      </c>
      <c r="AV257" s="13" t="s">
        <v>125</v>
      </c>
      <c r="AW257" s="13" t="s">
        <v>33</v>
      </c>
      <c r="AX257" s="13" t="s">
        <v>72</v>
      </c>
      <c r="AY257" s="240" t="s">
        <v>116</v>
      </c>
    </row>
    <row r="258" s="13" customFormat="1">
      <c r="A258" s="13"/>
      <c r="B258" s="229"/>
      <c r="C258" s="230"/>
      <c r="D258" s="231" t="s">
        <v>177</v>
      </c>
      <c r="E258" s="232" t="s">
        <v>19</v>
      </c>
      <c r="F258" s="233" t="s">
        <v>287</v>
      </c>
      <c r="G258" s="230"/>
      <c r="H258" s="234">
        <v>1.3600000000000001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177</v>
      </c>
      <c r="AU258" s="240" t="s">
        <v>125</v>
      </c>
      <c r="AV258" s="13" t="s">
        <v>125</v>
      </c>
      <c r="AW258" s="13" t="s">
        <v>33</v>
      </c>
      <c r="AX258" s="13" t="s">
        <v>72</v>
      </c>
      <c r="AY258" s="240" t="s">
        <v>116</v>
      </c>
    </row>
    <row r="259" s="13" customFormat="1">
      <c r="A259" s="13"/>
      <c r="B259" s="229"/>
      <c r="C259" s="230"/>
      <c r="D259" s="231" t="s">
        <v>177</v>
      </c>
      <c r="E259" s="232" t="s">
        <v>19</v>
      </c>
      <c r="F259" s="233" t="s">
        <v>288</v>
      </c>
      <c r="G259" s="230"/>
      <c r="H259" s="234">
        <v>-1.8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177</v>
      </c>
      <c r="AU259" s="240" t="s">
        <v>125</v>
      </c>
      <c r="AV259" s="13" t="s">
        <v>125</v>
      </c>
      <c r="AW259" s="13" t="s">
        <v>33</v>
      </c>
      <c r="AX259" s="13" t="s">
        <v>72</v>
      </c>
      <c r="AY259" s="240" t="s">
        <v>116</v>
      </c>
    </row>
    <row r="260" s="15" customFormat="1">
      <c r="A260" s="15"/>
      <c r="B260" s="252"/>
      <c r="C260" s="253"/>
      <c r="D260" s="231" t="s">
        <v>177</v>
      </c>
      <c r="E260" s="254" t="s">
        <v>19</v>
      </c>
      <c r="F260" s="255" t="s">
        <v>242</v>
      </c>
      <c r="G260" s="253"/>
      <c r="H260" s="254" t="s">
        <v>19</v>
      </c>
      <c r="I260" s="256"/>
      <c r="J260" s="253"/>
      <c r="K260" s="253"/>
      <c r="L260" s="257"/>
      <c r="M260" s="258"/>
      <c r="N260" s="259"/>
      <c r="O260" s="259"/>
      <c r="P260" s="259"/>
      <c r="Q260" s="259"/>
      <c r="R260" s="259"/>
      <c r="S260" s="259"/>
      <c r="T260" s="260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1" t="s">
        <v>177</v>
      </c>
      <c r="AU260" s="261" t="s">
        <v>125</v>
      </c>
      <c r="AV260" s="15" t="s">
        <v>79</v>
      </c>
      <c r="AW260" s="15" t="s">
        <v>33</v>
      </c>
      <c r="AX260" s="15" t="s">
        <v>72</v>
      </c>
      <c r="AY260" s="261" t="s">
        <v>116</v>
      </c>
    </row>
    <row r="261" s="13" customFormat="1">
      <c r="A261" s="13"/>
      <c r="B261" s="229"/>
      <c r="C261" s="230"/>
      <c r="D261" s="231" t="s">
        <v>177</v>
      </c>
      <c r="E261" s="232" t="s">
        <v>19</v>
      </c>
      <c r="F261" s="233" t="s">
        <v>305</v>
      </c>
      <c r="G261" s="230"/>
      <c r="H261" s="234">
        <v>38.609999999999999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177</v>
      </c>
      <c r="AU261" s="240" t="s">
        <v>125</v>
      </c>
      <c r="AV261" s="13" t="s">
        <v>125</v>
      </c>
      <c r="AW261" s="13" t="s">
        <v>33</v>
      </c>
      <c r="AX261" s="13" t="s">
        <v>72</v>
      </c>
      <c r="AY261" s="240" t="s">
        <v>116</v>
      </c>
    </row>
    <row r="262" s="13" customFormat="1">
      <c r="A262" s="13"/>
      <c r="B262" s="229"/>
      <c r="C262" s="230"/>
      <c r="D262" s="231" t="s">
        <v>177</v>
      </c>
      <c r="E262" s="232" t="s">
        <v>19</v>
      </c>
      <c r="F262" s="233" t="s">
        <v>285</v>
      </c>
      <c r="G262" s="230"/>
      <c r="H262" s="234">
        <v>-3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177</v>
      </c>
      <c r="AU262" s="240" t="s">
        <v>125</v>
      </c>
      <c r="AV262" s="13" t="s">
        <v>125</v>
      </c>
      <c r="AW262" s="13" t="s">
        <v>33</v>
      </c>
      <c r="AX262" s="13" t="s">
        <v>72</v>
      </c>
      <c r="AY262" s="240" t="s">
        <v>116</v>
      </c>
    </row>
    <row r="263" s="13" customFormat="1">
      <c r="A263" s="13"/>
      <c r="B263" s="229"/>
      <c r="C263" s="230"/>
      <c r="D263" s="231" t="s">
        <v>177</v>
      </c>
      <c r="E263" s="232" t="s">
        <v>19</v>
      </c>
      <c r="F263" s="233" t="s">
        <v>286</v>
      </c>
      <c r="G263" s="230"/>
      <c r="H263" s="234">
        <v>1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177</v>
      </c>
      <c r="AU263" s="240" t="s">
        <v>125</v>
      </c>
      <c r="AV263" s="13" t="s">
        <v>125</v>
      </c>
      <c r="AW263" s="13" t="s">
        <v>33</v>
      </c>
      <c r="AX263" s="13" t="s">
        <v>72</v>
      </c>
      <c r="AY263" s="240" t="s">
        <v>116</v>
      </c>
    </row>
    <row r="264" s="13" customFormat="1">
      <c r="A264" s="13"/>
      <c r="B264" s="229"/>
      <c r="C264" s="230"/>
      <c r="D264" s="231" t="s">
        <v>177</v>
      </c>
      <c r="E264" s="232" t="s">
        <v>19</v>
      </c>
      <c r="F264" s="233" t="s">
        <v>287</v>
      </c>
      <c r="G264" s="230"/>
      <c r="H264" s="234">
        <v>1.3600000000000001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177</v>
      </c>
      <c r="AU264" s="240" t="s">
        <v>125</v>
      </c>
      <c r="AV264" s="13" t="s">
        <v>125</v>
      </c>
      <c r="AW264" s="13" t="s">
        <v>33</v>
      </c>
      <c r="AX264" s="13" t="s">
        <v>72</v>
      </c>
      <c r="AY264" s="240" t="s">
        <v>116</v>
      </c>
    </row>
    <row r="265" s="13" customFormat="1">
      <c r="A265" s="13"/>
      <c r="B265" s="229"/>
      <c r="C265" s="230"/>
      <c r="D265" s="231" t="s">
        <v>177</v>
      </c>
      <c r="E265" s="232" t="s">
        <v>19</v>
      </c>
      <c r="F265" s="233" t="s">
        <v>295</v>
      </c>
      <c r="G265" s="230"/>
      <c r="H265" s="234">
        <v>-3.6000000000000001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177</v>
      </c>
      <c r="AU265" s="240" t="s">
        <v>125</v>
      </c>
      <c r="AV265" s="13" t="s">
        <v>125</v>
      </c>
      <c r="AW265" s="13" t="s">
        <v>33</v>
      </c>
      <c r="AX265" s="13" t="s">
        <v>72</v>
      </c>
      <c r="AY265" s="240" t="s">
        <v>116</v>
      </c>
    </row>
    <row r="266" s="14" customFormat="1">
      <c r="A266" s="14"/>
      <c r="B266" s="241"/>
      <c r="C266" s="242"/>
      <c r="D266" s="231" t="s">
        <v>177</v>
      </c>
      <c r="E266" s="243" t="s">
        <v>19</v>
      </c>
      <c r="F266" s="244" t="s">
        <v>181</v>
      </c>
      <c r="G266" s="242"/>
      <c r="H266" s="245">
        <v>309.80000000000001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177</v>
      </c>
      <c r="AU266" s="251" t="s">
        <v>125</v>
      </c>
      <c r="AV266" s="14" t="s">
        <v>139</v>
      </c>
      <c r="AW266" s="14" t="s">
        <v>33</v>
      </c>
      <c r="AX266" s="14" t="s">
        <v>79</v>
      </c>
      <c r="AY266" s="251" t="s">
        <v>116</v>
      </c>
    </row>
    <row r="267" s="2" customFormat="1" ht="21.75" customHeight="1">
      <c r="A267" s="40"/>
      <c r="B267" s="41"/>
      <c r="C267" s="206" t="s">
        <v>310</v>
      </c>
      <c r="D267" s="206" t="s">
        <v>119</v>
      </c>
      <c r="E267" s="207" t="s">
        <v>311</v>
      </c>
      <c r="F267" s="208" t="s">
        <v>312</v>
      </c>
      <c r="G267" s="209" t="s">
        <v>173</v>
      </c>
      <c r="H267" s="210">
        <v>73.656000000000006</v>
      </c>
      <c r="I267" s="211"/>
      <c r="J267" s="212">
        <f>ROUND(I267*H267,2)</f>
        <v>0</v>
      </c>
      <c r="K267" s="208" t="s">
        <v>174</v>
      </c>
      <c r="L267" s="46"/>
      <c r="M267" s="213" t="s">
        <v>19</v>
      </c>
      <c r="N267" s="214" t="s">
        <v>44</v>
      </c>
      <c r="O267" s="86"/>
      <c r="P267" s="215">
        <f>O267*H267</f>
        <v>0</v>
      </c>
      <c r="Q267" s="215">
        <v>0.0064999999999999997</v>
      </c>
      <c r="R267" s="215">
        <f>Q267*H267</f>
        <v>0.47876400000000002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139</v>
      </c>
      <c r="AT267" s="217" t="s">
        <v>119</v>
      </c>
      <c r="AU267" s="217" t="s">
        <v>125</v>
      </c>
      <c r="AY267" s="19" t="s">
        <v>116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125</v>
      </c>
      <c r="BK267" s="218">
        <f>ROUND(I267*H267,2)</f>
        <v>0</v>
      </c>
      <c r="BL267" s="19" t="s">
        <v>139</v>
      </c>
      <c r="BM267" s="217" t="s">
        <v>313</v>
      </c>
    </row>
    <row r="268" s="2" customFormat="1">
      <c r="A268" s="40"/>
      <c r="B268" s="41"/>
      <c r="C268" s="42"/>
      <c r="D268" s="219" t="s">
        <v>127</v>
      </c>
      <c r="E268" s="42"/>
      <c r="F268" s="220" t="s">
        <v>314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127</v>
      </c>
      <c r="AU268" s="19" t="s">
        <v>125</v>
      </c>
    </row>
    <row r="269" s="15" customFormat="1">
      <c r="A269" s="15"/>
      <c r="B269" s="252"/>
      <c r="C269" s="253"/>
      <c r="D269" s="231" t="s">
        <v>177</v>
      </c>
      <c r="E269" s="254" t="s">
        <v>19</v>
      </c>
      <c r="F269" s="255" t="s">
        <v>315</v>
      </c>
      <c r="G269" s="253"/>
      <c r="H269" s="254" t="s">
        <v>19</v>
      </c>
      <c r="I269" s="256"/>
      <c r="J269" s="253"/>
      <c r="K269" s="253"/>
      <c r="L269" s="257"/>
      <c r="M269" s="258"/>
      <c r="N269" s="259"/>
      <c r="O269" s="259"/>
      <c r="P269" s="259"/>
      <c r="Q269" s="259"/>
      <c r="R269" s="259"/>
      <c r="S269" s="259"/>
      <c r="T269" s="26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1" t="s">
        <v>177</v>
      </c>
      <c r="AU269" s="261" t="s">
        <v>125</v>
      </c>
      <c r="AV269" s="15" t="s">
        <v>79</v>
      </c>
      <c r="AW269" s="15" t="s">
        <v>33</v>
      </c>
      <c r="AX269" s="15" t="s">
        <v>72</v>
      </c>
      <c r="AY269" s="261" t="s">
        <v>116</v>
      </c>
    </row>
    <row r="270" s="13" customFormat="1">
      <c r="A270" s="13"/>
      <c r="B270" s="229"/>
      <c r="C270" s="230"/>
      <c r="D270" s="231" t="s">
        <v>177</v>
      </c>
      <c r="E270" s="232" t="s">
        <v>19</v>
      </c>
      <c r="F270" s="233" t="s">
        <v>316</v>
      </c>
      <c r="G270" s="230"/>
      <c r="H270" s="234">
        <v>20.088000000000001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177</v>
      </c>
      <c r="AU270" s="240" t="s">
        <v>125</v>
      </c>
      <c r="AV270" s="13" t="s">
        <v>125</v>
      </c>
      <c r="AW270" s="13" t="s">
        <v>33</v>
      </c>
      <c r="AX270" s="13" t="s">
        <v>72</v>
      </c>
      <c r="AY270" s="240" t="s">
        <v>116</v>
      </c>
    </row>
    <row r="271" s="13" customFormat="1">
      <c r="A271" s="13"/>
      <c r="B271" s="229"/>
      <c r="C271" s="230"/>
      <c r="D271" s="231" t="s">
        <v>177</v>
      </c>
      <c r="E271" s="232" t="s">
        <v>19</v>
      </c>
      <c r="F271" s="233" t="s">
        <v>317</v>
      </c>
      <c r="G271" s="230"/>
      <c r="H271" s="234">
        <v>-0.69999999999999996</v>
      </c>
      <c r="I271" s="235"/>
      <c r="J271" s="230"/>
      <c r="K271" s="230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177</v>
      </c>
      <c r="AU271" s="240" t="s">
        <v>125</v>
      </c>
      <c r="AV271" s="13" t="s">
        <v>125</v>
      </c>
      <c r="AW271" s="13" t="s">
        <v>33</v>
      </c>
      <c r="AX271" s="13" t="s">
        <v>72</v>
      </c>
      <c r="AY271" s="240" t="s">
        <v>116</v>
      </c>
    </row>
    <row r="272" s="15" customFormat="1">
      <c r="A272" s="15"/>
      <c r="B272" s="252"/>
      <c r="C272" s="253"/>
      <c r="D272" s="231" t="s">
        <v>177</v>
      </c>
      <c r="E272" s="254" t="s">
        <v>19</v>
      </c>
      <c r="F272" s="255" t="s">
        <v>302</v>
      </c>
      <c r="G272" s="253"/>
      <c r="H272" s="254" t="s">
        <v>19</v>
      </c>
      <c r="I272" s="256"/>
      <c r="J272" s="253"/>
      <c r="K272" s="253"/>
      <c r="L272" s="257"/>
      <c r="M272" s="258"/>
      <c r="N272" s="259"/>
      <c r="O272" s="259"/>
      <c r="P272" s="259"/>
      <c r="Q272" s="259"/>
      <c r="R272" s="259"/>
      <c r="S272" s="259"/>
      <c r="T272" s="26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1" t="s">
        <v>177</v>
      </c>
      <c r="AU272" s="261" t="s">
        <v>125</v>
      </c>
      <c r="AV272" s="15" t="s">
        <v>79</v>
      </c>
      <c r="AW272" s="15" t="s">
        <v>33</v>
      </c>
      <c r="AX272" s="15" t="s">
        <v>72</v>
      </c>
      <c r="AY272" s="261" t="s">
        <v>116</v>
      </c>
    </row>
    <row r="273" s="13" customFormat="1">
      <c r="A273" s="13"/>
      <c r="B273" s="229"/>
      <c r="C273" s="230"/>
      <c r="D273" s="231" t="s">
        <v>177</v>
      </c>
      <c r="E273" s="232" t="s">
        <v>19</v>
      </c>
      <c r="F273" s="233" t="s">
        <v>318</v>
      </c>
      <c r="G273" s="230"/>
      <c r="H273" s="234">
        <v>19.719999999999999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177</v>
      </c>
      <c r="AU273" s="240" t="s">
        <v>125</v>
      </c>
      <c r="AV273" s="13" t="s">
        <v>125</v>
      </c>
      <c r="AW273" s="13" t="s">
        <v>33</v>
      </c>
      <c r="AX273" s="13" t="s">
        <v>72</v>
      </c>
      <c r="AY273" s="240" t="s">
        <v>116</v>
      </c>
    </row>
    <row r="274" s="13" customFormat="1">
      <c r="A274" s="13"/>
      <c r="B274" s="229"/>
      <c r="C274" s="230"/>
      <c r="D274" s="231" t="s">
        <v>177</v>
      </c>
      <c r="E274" s="232" t="s">
        <v>19</v>
      </c>
      <c r="F274" s="233" t="s">
        <v>319</v>
      </c>
      <c r="G274" s="230"/>
      <c r="H274" s="234">
        <v>-2.2000000000000002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177</v>
      </c>
      <c r="AU274" s="240" t="s">
        <v>125</v>
      </c>
      <c r="AV274" s="13" t="s">
        <v>125</v>
      </c>
      <c r="AW274" s="13" t="s">
        <v>33</v>
      </c>
      <c r="AX274" s="13" t="s">
        <v>72</v>
      </c>
      <c r="AY274" s="240" t="s">
        <v>116</v>
      </c>
    </row>
    <row r="275" s="15" customFormat="1">
      <c r="A275" s="15"/>
      <c r="B275" s="252"/>
      <c r="C275" s="253"/>
      <c r="D275" s="231" t="s">
        <v>177</v>
      </c>
      <c r="E275" s="254" t="s">
        <v>19</v>
      </c>
      <c r="F275" s="255" t="s">
        <v>320</v>
      </c>
      <c r="G275" s="253"/>
      <c r="H275" s="254" t="s">
        <v>19</v>
      </c>
      <c r="I275" s="256"/>
      <c r="J275" s="253"/>
      <c r="K275" s="253"/>
      <c r="L275" s="257"/>
      <c r="M275" s="258"/>
      <c r="N275" s="259"/>
      <c r="O275" s="259"/>
      <c r="P275" s="259"/>
      <c r="Q275" s="259"/>
      <c r="R275" s="259"/>
      <c r="S275" s="259"/>
      <c r="T275" s="26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1" t="s">
        <v>177</v>
      </c>
      <c r="AU275" s="261" t="s">
        <v>125</v>
      </c>
      <c r="AV275" s="15" t="s">
        <v>79</v>
      </c>
      <c r="AW275" s="15" t="s">
        <v>33</v>
      </c>
      <c r="AX275" s="15" t="s">
        <v>72</v>
      </c>
      <c r="AY275" s="261" t="s">
        <v>116</v>
      </c>
    </row>
    <row r="276" s="13" customFormat="1">
      <c r="A276" s="13"/>
      <c r="B276" s="229"/>
      <c r="C276" s="230"/>
      <c r="D276" s="231" t="s">
        <v>177</v>
      </c>
      <c r="E276" s="232" t="s">
        <v>19</v>
      </c>
      <c r="F276" s="233" t="s">
        <v>321</v>
      </c>
      <c r="G276" s="230"/>
      <c r="H276" s="234">
        <v>20.628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177</v>
      </c>
      <c r="AU276" s="240" t="s">
        <v>125</v>
      </c>
      <c r="AV276" s="13" t="s">
        <v>125</v>
      </c>
      <c r="AW276" s="13" t="s">
        <v>33</v>
      </c>
      <c r="AX276" s="13" t="s">
        <v>72</v>
      </c>
      <c r="AY276" s="240" t="s">
        <v>116</v>
      </c>
    </row>
    <row r="277" s="13" customFormat="1">
      <c r="A277" s="13"/>
      <c r="B277" s="229"/>
      <c r="C277" s="230"/>
      <c r="D277" s="231" t="s">
        <v>177</v>
      </c>
      <c r="E277" s="232" t="s">
        <v>19</v>
      </c>
      <c r="F277" s="233" t="s">
        <v>300</v>
      </c>
      <c r="G277" s="230"/>
      <c r="H277" s="234">
        <v>-1.3999999999999999</v>
      </c>
      <c r="I277" s="235"/>
      <c r="J277" s="230"/>
      <c r="K277" s="230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177</v>
      </c>
      <c r="AU277" s="240" t="s">
        <v>125</v>
      </c>
      <c r="AV277" s="13" t="s">
        <v>125</v>
      </c>
      <c r="AW277" s="13" t="s">
        <v>33</v>
      </c>
      <c r="AX277" s="13" t="s">
        <v>72</v>
      </c>
      <c r="AY277" s="240" t="s">
        <v>116</v>
      </c>
    </row>
    <row r="278" s="15" customFormat="1">
      <c r="A278" s="15"/>
      <c r="B278" s="252"/>
      <c r="C278" s="253"/>
      <c r="D278" s="231" t="s">
        <v>177</v>
      </c>
      <c r="E278" s="254" t="s">
        <v>19</v>
      </c>
      <c r="F278" s="255" t="s">
        <v>322</v>
      </c>
      <c r="G278" s="253"/>
      <c r="H278" s="254" t="s">
        <v>19</v>
      </c>
      <c r="I278" s="256"/>
      <c r="J278" s="253"/>
      <c r="K278" s="253"/>
      <c r="L278" s="257"/>
      <c r="M278" s="258"/>
      <c r="N278" s="259"/>
      <c r="O278" s="259"/>
      <c r="P278" s="259"/>
      <c r="Q278" s="259"/>
      <c r="R278" s="259"/>
      <c r="S278" s="259"/>
      <c r="T278" s="26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1" t="s">
        <v>177</v>
      </c>
      <c r="AU278" s="261" t="s">
        <v>125</v>
      </c>
      <c r="AV278" s="15" t="s">
        <v>79</v>
      </c>
      <c r="AW278" s="15" t="s">
        <v>33</v>
      </c>
      <c r="AX278" s="15" t="s">
        <v>72</v>
      </c>
      <c r="AY278" s="261" t="s">
        <v>116</v>
      </c>
    </row>
    <row r="279" s="13" customFormat="1">
      <c r="A279" s="13"/>
      <c r="B279" s="229"/>
      <c r="C279" s="230"/>
      <c r="D279" s="231" t="s">
        <v>177</v>
      </c>
      <c r="E279" s="232" t="s">
        <v>19</v>
      </c>
      <c r="F279" s="233" t="s">
        <v>318</v>
      </c>
      <c r="G279" s="230"/>
      <c r="H279" s="234">
        <v>19.719999999999999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177</v>
      </c>
      <c r="AU279" s="240" t="s">
        <v>125</v>
      </c>
      <c r="AV279" s="13" t="s">
        <v>125</v>
      </c>
      <c r="AW279" s="13" t="s">
        <v>33</v>
      </c>
      <c r="AX279" s="13" t="s">
        <v>72</v>
      </c>
      <c r="AY279" s="240" t="s">
        <v>116</v>
      </c>
    </row>
    <row r="280" s="13" customFormat="1">
      <c r="A280" s="13"/>
      <c r="B280" s="229"/>
      <c r="C280" s="230"/>
      <c r="D280" s="231" t="s">
        <v>177</v>
      </c>
      <c r="E280" s="232" t="s">
        <v>19</v>
      </c>
      <c r="F280" s="233" t="s">
        <v>319</v>
      </c>
      <c r="G280" s="230"/>
      <c r="H280" s="234">
        <v>-2.2000000000000002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177</v>
      </c>
      <c r="AU280" s="240" t="s">
        <v>125</v>
      </c>
      <c r="AV280" s="13" t="s">
        <v>125</v>
      </c>
      <c r="AW280" s="13" t="s">
        <v>33</v>
      </c>
      <c r="AX280" s="13" t="s">
        <v>72</v>
      </c>
      <c r="AY280" s="240" t="s">
        <v>116</v>
      </c>
    </row>
    <row r="281" s="14" customFormat="1">
      <c r="A281" s="14"/>
      <c r="B281" s="241"/>
      <c r="C281" s="242"/>
      <c r="D281" s="231" t="s">
        <v>177</v>
      </c>
      <c r="E281" s="243" t="s">
        <v>19</v>
      </c>
      <c r="F281" s="244" t="s">
        <v>181</v>
      </c>
      <c r="G281" s="242"/>
      <c r="H281" s="245">
        <v>73.655999999999992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177</v>
      </c>
      <c r="AU281" s="251" t="s">
        <v>125</v>
      </c>
      <c r="AV281" s="14" t="s">
        <v>139</v>
      </c>
      <c r="AW281" s="14" t="s">
        <v>33</v>
      </c>
      <c r="AX281" s="14" t="s">
        <v>79</v>
      </c>
      <c r="AY281" s="251" t="s">
        <v>116</v>
      </c>
    </row>
    <row r="282" s="2" customFormat="1" ht="24.15" customHeight="1">
      <c r="A282" s="40"/>
      <c r="B282" s="41"/>
      <c r="C282" s="206" t="s">
        <v>8</v>
      </c>
      <c r="D282" s="206" t="s">
        <v>119</v>
      </c>
      <c r="E282" s="207" t="s">
        <v>323</v>
      </c>
      <c r="F282" s="208" t="s">
        <v>324</v>
      </c>
      <c r="G282" s="209" t="s">
        <v>173</v>
      </c>
      <c r="H282" s="210">
        <v>73.656000000000006</v>
      </c>
      <c r="I282" s="211"/>
      <c r="J282" s="212">
        <f>ROUND(I282*H282,2)</f>
        <v>0</v>
      </c>
      <c r="K282" s="208" t="s">
        <v>174</v>
      </c>
      <c r="L282" s="46"/>
      <c r="M282" s="213" t="s">
        <v>19</v>
      </c>
      <c r="N282" s="214" t="s">
        <v>44</v>
      </c>
      <c r="O282" s="86"/>
      <c r="P282" s="215">
        <f>O282*H282</f>
        <v>0</v>
      </c>
      <c r="Q282" s="215">
        <v>0.015400000000000001</v>
      </c>
      <c r="R282" s="215">
        <f>Q282*H282</f>
        <v>1.1343024000000002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139</v>
      </c>
      <c r="AT282" s="217" t="s">
        <v>119</v>
      </c>
      <c r="AU282" s="217" t="s">
        <v>125</v>
      </c>
      <c r="AY282" s="19" t="s">
        <v>116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125</v>
      </c>
      <c r="BK282" s="218">
        <f>ROUND(I282*H282,2)</f>
        <v>0</v>
      </c>
      <c r="BL282" s="19" t="s">
        <v>139</v>
      </c>
      <c r="BM282" s="217" t="s">
        <v>325</v>
      </c>
    </row>
    <row r="283" s="2" customFormat="1">
      <c r="A283" s="40"/>
      <c r="B283" s="41"/>
      <c r="C283" s="42"/>
      <c r="D283" s="219" t="s">
        <v>127</v>
      </c>
      <c r="E283" s="42"/>
      <c r="F283" s="220" t="s">
        <v>326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127</v>
      </c>
      <c r="AU283" s="19" t="s">
        <v>125</v>
      </c>
    </row>
    <row r="284" s="2" customFormat="1" ht="24.15" customHeight="1">
      <c r="A284" s="40"/>
      <c r="B284" s="41"/>
      <c r="C284" s="206" t="s">
        <v>327</v>
      </c>
      <c r="D284" s="206" t="s">
        <v>119</v>
      </c>
      <c r="E284" s="207" t="s">
        <v>328</v>
      </c>
      <c r="F284" s="208" t="s">
        <v>329</v>
      </c>
      <c r="G284" s="209" t="s">
        <v>173</v>
      </c>
      <c r="H284" s="210">
        <v>73.656000000000006</v>
      </c>
      <c r="I284" s="211"/>
      <c r="J284" s="212">
        <f>ROUND(I284*H284,2)</f>
        <v>0</v>
      </c>
      <c r="K284" s="208" t="s">
        <v>174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0.0079000000000000008</v>
      </c>
      <c r="R284" s="215">
        <f>Q284*H284</f>
        <v>0.58188240000000013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139</v>
      </c>
      <c r="AT284" s="217" t="s">
        <v>119</v>
      </c>
      <c r="AU284" s="217" t="s">
        <v>125</v>
      </c>
      <c r="AY284" s="19" t="s">
        <v>116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125</v>
      </c>
      <c r="BK284" s="218">
        <f>ROUND(I284*H284,2)</f>
        <v>0</v>
      </c>
      <c r="BL284" s="19" t="s">
        <v>139</v>
      </c>
      <c r="BM284" s="217" t="s">
        <v>330</v>
      </c>
    </row>
    <row r="285" s="2" customFormat="1">
      <c r="A285" s="40"/>
      <c r="B285" s="41"/>
      <c r="C285" s="42"/>
      <c r="D285" s="219" t="s">
        <v>127</v>
      </c>
      <c r="E285" s="42"/>
      <c r="F285" s="220" t="s">
        <v>331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127</v>
      </c>
      <c r="AU285" s="19" t="s">
        <v>125</v>
      </c>
    </row>
    <row r="286" s="2" customFormat="1" ht="16.5" customHeight="1">
      <c r="A286" s="40"/>
      <c r="B286" s="41"/>
      <c r="C286" s="206" t="s">
        <v>332</v>
      </c>
      <c r="D286" s="206" t="s">
        <v>119</v>
      </c>
      <c r="E286" s="207" t="s">
        <v>333</v>
      </c>
      <c r="F286" s="208" t="s">
        <v>334</v>
      </c>
      <c r="G286" s="209" t="s">
        <v>173</v>
      </c>
      <c r="H286" s="210">
        <v>660.75999999999999</v>
      </c>
      <c r="I286" s="211"/>
      <c r="J286" s="212">
        <f>ROUND(I286*H286,2)</f>
        <v>0</v>
      </c>
      <c r="K286" s="208" t="s">
        <v>174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0.00025999999999999998</v>
      </c>
      <c r="R286" s="215">
        <f>Q286*H286</f>
        <v>0.1717976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139</v>
      </c>
      <c r="AT286" s="217" t="s">
        <v>119</v>
      </c>
      <c r="AU286" s="217" t="s">
        <v>125</v>
      </c>
      <c r="AY286" s="19" t="s">
        <v>116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125</v>
      </c>
      <c r="BK286" s="218">
        <f>ROUND(I286*H286,2)</f>
        <v>0</v>
      </c>
      <c r="BL286" s="19" t="s">
        <v>139</v>
      </c>
      <c r="BM286" s="217" t="s">
        <v>335</v>
      </c>
    </row>
    <row r="287" s="2" customFormat="1">
      <c r="A287" s="40"/>
      <c r="B287" s="41"/>
      <c r="C287" s="42"/>
      <c r="D287" s="219" t="s">
        <v>127</v>
      </c>
      <c r="E287" s="42"/>
      <c r="F287" s="220" t="s">
        <v>336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127</v>
      </c>
      <c r="AU287" s="19" t="s">
        <v>125</v>
      </c>
    </row>
    <row r="288" s="15" customFormat="1">
      <c r="A288" s="15"/>
      <c r="B288" s="252"/>
      <c r="C288" s="253"/>
      <c r="D288" s="231" t="s">
        <v>177</v>
      </c>
      <c r="E288" s="254" t="s">
        <v>19</v>
      </c>
      <c r="F288" s="255" t="s">
        <v>248</v>
      </c>
      <c r="G288" s="253"/>
      <c r="H288" s="254" t="s">
        <v>19</v>
      </c>
      <c r="I288" s="256"/>
      <c r="J288" s="253"/>
      <c r="K288" s="253"/>
      <c r="L288" s="257"/>
      <c r="M288" s="258"/>
      <c r="N288" s="259"/>
      <c r="O288" s="259"/>
      <c r="P288" s="259"/>
      <c r="Q288" s="259"/>
      <c r="R288" s="259"/>
      <c r="S288" s="259"/>
      <c r="T288" s="26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1" t="s">
        <v>177</v>
      </c>
      <c r="AU288" s="261" t="s">
        <v>125</v>
      </c>
      <c r="AV288" s="15" t="s">
        <v>79</v>
      </c>
      <c r="AW288" s="15" t="s">
        <v>33</v>
      </c>
      <c r="AX288" s="15" t="s">
        <v>72</v>
      </c>
      <c r="AY288" s="261" t="s">
        <v>116</v>
      </c>
    </row>
    <row r="289" s="15" customFormat="1">
      <c r="A289" s="15"/>
      <c r="B289" s="252"/>
      <c r="C289" s="253"/>
      <c r="D289" s="231" t="s">
        <v>177</v>
      </c>
      <c r="E289" s="254" t="s">
        <v>19</v>
      </c>
      <c r="F289" s="255" t="s">
        <v>231</v>
      </c>
      <c r="G289" s="253"/>
      <c r="H289" s="254" t="s">
        <v>19</v>
      </c>
      <c r="I289" s="256"/>
      <c r="J289" s="253"/>
      <c r="K289" s="253"/>
      <c r="L289" s="257"/>
      <c r="M289" s="258"/>
      <c r="N289" s="259"/>
      <c r="O289" s="259"/>
      <c r="P289" s="259"/>
      <c r="Q289" s="259"/>
      <c r="R289" s="259"/>
      <c r="S289" s="259"/>
      <c r="T289" s="26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1" t="s">
        <v>177</v>
      </c>
      <c r="AU289" s="261" t="s">
        <v>125</v>
      </c>
      <c r="AV289" s="15" t="s">
        <v>79</v>
      </c>
      <c r="AW289" s="15" t="s">
        <v>33</v>
      </c>
      <c r="AX289" s="15" t="s">
        <v>72</v>
      </c>
      <c r="AY289" s="261" t="s">
        <v>116</v>
      </c>
    </row>
    <row r="290" s="13" customFormat="1">
      <c r="A290" s="13"/>
      <c r="B290" s="229"/>
      <c r="C290" s="230"/>
      <c r="D290" s="231" t="s">
        <v>177</v>
      </c>
      <c r="E290" s="232" t="s">
        <v>19</v>
      </c>
      <c r="F290" s="233" t="s">
        <v>284</v>
      </c>
      <c r="G290" s="230"/>
      <c r="H290" s="234">
        <v>46.439999999999998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177</v>
      </c>
      <c r="AU290" s="240" t="s">
        <v>125</v>
      </c>
      <c r="AV290" s="13" t="s">
        <v>125</v>
      </c>
      <c r="AW290" s="13" t="s">
        <v>33</v>
      </c>
      <c r="AX290" s="13" t="s">
        <v>72</v>
      </c>
      <c r="AY290" s="240" t="s">
        <v>116</v>
      </c>
    </row>
    <row r="291" s="13" customFormat="1">
      <c r="A291" s="13"/>
      <c r="B291" s="229"/>
      <c r="C291" s="230"/>
      <c r="D291" s="231" t="s">
        <v>177</v>
      </c>
      <c r="E291" s="232" t="s">
        <v>19</v>
      </c>
      <c r="F291" s="233" t="s">
        <v>285</v>
      </c>
      <c r="G291" s="230"/>
      <c r="H291" s="234">
        <v>-3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177</v>
      </c>
      <c r="AU291" s="240" t="s">
        <v>125</v>
      </c>
      <c r="AV291" s="13" t="s">
        <v>125</v>
      </c>
      <c r="AW291" s="13" t="s">
        <v>33</v>
      </c>
      <c r="AX291" s="13" t="s">
        <v>72</v>
      </c>
      <c r="AY291" s="240" t="s">
        <v>116</v>
      </c>
    </row>
    <row r="292" s="13" customFormat="1">
      <c r="A292" s="13"/>
      <c r="B292" s="229"/>
      <c r="C292" s="230"/>
      <c r="D292" s="231" t="s">
        <v>177</v>
      </c>
      <c r="E292" s="232" t="s">
        <v>19</v>
      </c>
      <c r="F292" s="233" t="s">
        <v>286</v>
      </c>
      <c r="G292" s="230"/>
      <c r="H292" s="234">
        <v>1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177</v>
      </c>
      <c r="AU292" s="240" t="s">
        <v>125</v>
      </c>
      <c r="AV292" s="13" t="s">
        <v>125</v>
      </c>
      <c r="AW292" s="13" t="s">
        <v>33</v>
      </c>
      <c r="AX292" s="13" t="s">
        <v>72</v>
      </c>
      <c r="AY292" s="240" t="s">
        <v>116</v>
      </c>
    </row>
    <row r="293" s="13" customFormat="1">
      <c r="A293" s="13"/>
      <c r="B293" s="229"/>
      <c r="C293" s="230"/>
      <c r="D293" s="231" t="s">
        <v>177</v>
      </c>
      <c r="E293" s="232" t="s">
        <v>19</v>
      </c>
      <c r="F293" s="233" t="s">
        <v>287</v>
      </c>
      <c r="G293" s="230"/>
      <c r="H293" s="234">
        <v>1.3600000000000001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177</v>
      </c>
      <c r="AU293" s="240" t="s">
        <v>125</v>
      </c>
      <c r="AV293" s="13" t="s">
        <v>125</v>
      </c>
      <c r="AW293" s="13" t="s">
        <v>33</v>
      </c>
      <c r="AX293" s="13" t="s">
        <v>72</v>
      </c>
      <c r="AY293" s="240" t="s">
        <v>116</v>
      </c>
    </row>
    <row r="294" s="13" customFormat="1">
      <c r="A294" s="13"/>
      <c r="B294" s="229"/>
      <c r="C294" s="230"/>
      <c r="D294" s="231" t="s">
        <v>177</v>
      </c>
      <c r="E294" s="232" t="s">
        <v>19</v>
      </c>
      <c r="F294" s="233" t="s">
        <v>288</v>
      </c>
      <c r="G294" s="230"/>
      <c r="H294" s="234">
        <v>-1.8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177</v>
      </c>
      <c r="AU294" s="240" t="s">
        <v>125</v>
      </c>
      <c r="AV294" s="13" t="s">
        <v>125</v>
      </c>
      <c r="AW294" s="13" t="s">
        <v>33</v>
      </c>
      <c r="AX294" s="13" t="s">
        <v>72</v>
      </c>
      <c r="AY294" s="240" t="s">
        <v>116</v>
      </c>
    </row>
    <row r="295" s="15" customFormat="1">
      <c r="A295" s="15"/>
      <c r="B295" s="252"/>
      <c r="C295" s="253"/>
      <c r="D295" s="231" t="s">
        <v>177</v>
      </c>
      <c r="E295" s="254" t="s">
        <v>19</v>
      </c>
      <c r="F295" s="255" t="s">
        <v>233</v>
      </c>
      <c r="G295" s="253"/>
      <c r="H295" s="254" t="s">
        <v>19</v>
      </c>
      <c r="I295" s="256"/>
      <c r="J295" s="253"/>
      <c r="K295" s="253"/>
      <c r="L295" s="257"/>
      <c r="M295" s="258"/>
      <c r="N295" s="259"/>
      <c r="O295" s="259"/>
      <c r="P295" s="259"/>
      <c r="Q295" s="259"/>
      <c r="R295" s="259"/>
      <c r="S295" s="259"/>
      <c r="T295" s="260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1" t="s">
        <v>177</v>
      </c>
      <c r="AU295" s="261" t="s">
        <v>125</v>
      </c>
      <c r="AV295" s="15" t="s">
        <v>79</v>
      </c>
      <c r="AW295" s="15" t="s">
        <v>33</v>
      </c>
      <c r="AX295" s="15" t="s">
        <v>72</v>
      </c>
      <c r="AY295" s="261" t="s">
        <v>116</v>
      </c>
    </row>
    <row r="296" s="13" customFormat="1">
      <c r="A296" s="13"/>
      <c r="B296" s="229"/>
      <c r="C296" s="230"/>
      <c r="D296" s="231" t="s">
        <v>177</v>
      </c>
      <c r="E296" s="232" t="s">
        <v>19</v>
      </c>
      <c r="F296" s="233" t="s">
        <v>289</v>
      </c>
      <c r="G296" s="230"/>
      <c r="H296" s="234">
        <v>56.43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177</v>
      </c>
      <c r="AU296" s="240" t="s">
        <v>125</v>
      </c>
      <c r="AV296" s="13" t="s">
        <v>125</v>
      </c>
      <c r="AW296" s="13" t="s">
        <v>33</v>
      </c>
      <c r="AX296" s="13" t="s">
        <v>72</v>
      </c>
      <c r="AY296" s="240" t="s">
        <v>116</v>
      </c>
    </row>
    <row r="297" s="13" customFormat="1">
      <c r="A297" s="13"/>
      <c r="B297" s="229"/>
      <c r="C297" s="230"/>
      <c r="D297" s="231" t="s">
        <v>177</v>
      </c>
      <c r="E297" s="232" t="s">
        <v>19</v>
      </c>
      <c r="F297" s="233" t="s">
        <v>290</v>
      </c>
      <c r="G297" s="230"/>
      <c r="H297" s="234">
        <v>-13.44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177</v>
      </c>
      <c r="AU297" s="240" t="s">
        <v>125</v>
      </c>
      <c r="AV297" s="13" t="s">
        <v>125</v>
      </c>
      <c r="AW297" s="13" t="s">
        <v>33</v>
      </c>
      <c r="AX297" s="13" t="s">
        <v>72</v>
      </c>
      <c r="AY297" s="240" t="s">
        <v>116</v>
      </c>
    </row>
    <row r="298" s="13" customFormat="1">
      <c r="A298" s="13"/>
      <c r="B298" s="229"/>
      <c r="C298" s="230"/>
      <c r="D298" s="231" t="s">
        <v>177</v>
      </c>
      <c r="E298" s="232" t="s">
        <v>19</v>
      </c>
      <c r="F298" s="233" t="s">
        <v>291</v>
      </c>
      <c r="G298" s="230"/>
      <c r="H298" s="234">
        <v>3.4199999999999999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177</v>
      </c>
      <c r="AU298" s="240" t="s">
        <v>125</v>
      </c>
      <c r="AV298" s="13" t="s">
        <v>125</v>
      </c>
      <c r="AW298" s="13" t="s">
        <v>33</v>
      </c>
      <c r="AX298" s="13" t="s">
        <v>72</v>
      </c>
      <c r="AY298" s="240" t="s">
        <v>116</v>
      </c>
    </row>
    <row r="299" s="13" customFormat="1">
      <c r="A299" s="13"/>
      <c r="B299" s="229"/>
      <c r="C299" s="230"/>
      <c r="D299" s="231" t="s">
        <v>177</v>
      </c>
      <c r="E299" s="232" t="s">
        <v>19</v>
      </c>
      <c r="F299" s="233" t="s">
        <v>292</v>
      </c>
      <c r="G299" s="230"/>
      <c r="H299" s="234">
        <v>-6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177</v>
      </c>
      <c r="AU299" s="240" t="s">
        <v>125</v>
      </c>
      <c r="AV299" s="13" t="s">
        <v>125</v>
      </c>
      <c r="AW299" s="13" t="s">
        <v>33</v>
      </c>
      <c r="AX299" s="13" t="s">
        <v>72</v>
      </c>
      <c r="AY299" s="240" t="s">
        <v>116</v>
      </c>
    </row>
    <row r="300" s="13" customFormat="1">
      <c r="A300" s="13"/>
      <c r="B300" s="229"/>
      <c r="C300" s="230"/>
      <c r="D300" s="231" t="s">
        <v>177</v>
      </c>
      <c r="E300" s="232" t="s">
        <v>19</v>
      </c>
      <c r="F300" s="233" t="s">
        <v>293</v>
      </c>
      <c r="G300" s="230"/>
      <c r="H300" s="234">
        <v>2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177</v>
      </c>
      <c r="AU300" s="240" t="s">
        <v>125</v>
      </c>
      <c r="AV300" s="13" t="s">
        <v>125</v>
      </c>
      <c r="AW300" s="13" t="s">
        <v>33</v>
      </c>
      <c r="AX300" s="13" t="s">
        <v>72</v>
      </c>
      <c r="AY300" s="240" t="s">
        <v>116</v>
      </c>
    </row>
    <row r="301" s="13" customFormat="1">
      <c r="A301" s="13"/>
      <c r="B301" s="229"/>
      <c r="C301" s="230"/>
      <c r="D301" s="231" t="s">
        <v>177</v>
      </c>
      <c r="E301" s="232" t="s">
        <v>19</v>
      </c>
      <c r="F301" s="233" t="s">
        <v>294</v>
      </c>
      <c r="G301" s="230"/>
      <c r="H301" s="234">
        <v>2.7200000000000002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177</v>
      </c>
      <c r="AU301" s="240" t="s">
        <v>125</v>
      </c>
      <c r="AV301" s="13" t="s">
        <v>125</v>
      </c>
      <c r="AW301" s="13" t="s">
        <v>33</v>
      </c>
      <c r="AX301" s="13" t="s">
        <v>72</v>
      </c>
      <c r="AY301" s="240" t="s">
        <v>116</v>
      </c>
    </row>
    <row r="302" s="13" customFormat="1">
      <c r="A302" s="13"/>
      <c r="B302" s="229"/>
      <c r="C302" s="230"/>
      <c r="D302" s="231" t="s">
        <v>177</v>
      </c>
      <c r="E302" s="232" t="s">
        <v>19</v>
      </c>
      <c r="F302" s="233" t="s">
        <v>288</v>
      </c>
      <c r="G302" s="230"/>
      <c r="H302" s="234">
        <v>-1.8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177</v>
      </c>
      <c r="AU302" s="240" t="s">
        <v>125</v>
      </c>
      <c r="AV302" s="13" t="s">
        <v>125</v>
      </c>
      <c r="AW302" s="13" t="s">
        <v>33</v>
      </c>
      <c r="AX302" s="13" t="s">
        <v>72</v>
      </c>
      <c r="AY302" s="240" t="s">
        <v>116</v>
      </c>
    </row>
    <row r="303" s="15" customFormat="1">
      <c r="A303" s="15"/>
      <c r="B303" s="252"/>
      <c r="C303" s="253"/>
      <c r="D303" s="231" t="s">
        <v>177</v>
      </c>
      <c r="E303" s="254" t="s">
        <v>19</v>
      </c>
      <c r="F303" s="255" t="s">
        <v>296</v>
      </c>
      <c r="G303" s="253"/>
      <c r="H303" s="254" t="s">
        <v>19</v>
      </c>
      <c r="I303" s="256"/>
      <c r="J303" s="253"/>
      <c r="K303" s="253"/>
      <c r="L303" s="257"/>
      <c r="M303" s="258"/>
      <c r="N303" s="259"/>
      <c r="O303" s="259"/>
      <c r="P303" s="259"/>
      <c r="Q303" s="259"/>
      <c r="R303" s="259"/>
      <c r="S303" s="259"/>
      <c r="T303" s="26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1" t="s">
        <v>177</v>
      </c>
      <c r="AU303" s="261" t="s">
        <v>125</v>
      </c>
      <c r="AV303" s="15" t="s">
        <v>79</v>
      </c>
      <c r="AW303" s="15" t="s">
        <v>33</v>
      </c>
      <c r="AX303" s="15" t="s">
        <v>72</v>
      </c>
      <c r="AY303" s="261" t="s">
        <v>116</v>
      </c>
    </row>
    <row r="304" s="13" customFormat="1">
      <c r="A304" s="13"/>
      <c r="B304" s="229"/>
      <c r="C304" s="230"/>
      <c r="D304" s="231" t="s">
        <v>177</v>
      </c>
      <c r="E304" s="232" t="s">
        <v>19</v>
      </c>
      <c r="F304" s="233" t="s">
        <v>337</v>
      </c>
      <c r="G304" s="230"/>
      <c r="H304" s="234">
        <v>32.238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177</v>
      </c>
      <c r="AU304" s="240" t="s">
        <v>125</v>
      </c>
      <c r="AV304" s="13" t="s">
        <v>125</v>
      </c>
      <c r="AW304" s="13" t="s">
        <v>33</v>
      </c>
      <c r="AX304" s="13" t="s">
        <v>72</v>
      </c>
      <c r="AY304" s="240" t="s">
        <v>116</v>
      </c>
    </row>
    <row r="305" s="13" customFormat="1">
      <c r="A305" s="13"/>
      <c r="B305" s="229"/>
      <c r="C305" s="230"/>
      <c r="D305" s="231" t="s">
        <v>177</v>
      </c>
      <c r="E305" s="232" t="s">
        <v>19</v>
      </c>
      <c r="F305" s="233" t="s">
        <v>298</v>
      </c>
      <c r="G305" s="230"/>
      <c r="H305" s="234">
        <v>3.6150000000000002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177</v>
      </c>
      <c r="AU305" s="240" t="s">
        <v>125</v>
      </c>
      <c r="AV305" s="13" t="s">
        <v>125</v>
      </c>
      <c r="AW305" s="13" t="s">
        <v>33</v>
      </c>
      <c r="AX305" s="13" t="s">
        <v>72</v>
      </c>
      <c r="AY305" s="240" t="s">
        <v>116</v>
      </c>
    </row>
    <row r="306" s="13" customFormat="1">
      <c r="A306" s="13"/>
      <c r="B306" s="229"/>
      <c r="C306" s="230"/>
      <c r="D306" s="231" t="s">
        <v>177</v>
      </c>
      <c r="E306" s="232" t="s">
        <v>19</v>
      </c>
      <c r="F306" s="233" t="s">
        <v>299</v>
      </c>
      <c r="G306" s="230"/>
      <c r="H306" s="234">
        <v>-7.2000000000000002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177</v>
      </c>
      <c r="AU306" s="240" t="s">
        <v>125</v>
      </c>
      <c r="AV306" s="13" t="s">
        <v>125</v>
      </c>
      <c r="AW306" s="13" t="s">
        <v>33</v>
      </c>
      <c r="AX306" s="13" t="s">
        <v>72</v>
      </c>
      <c r="AY306" s="240" t="s">
        <v>116</v>
      </c>
    </row>
    <row r="307" s="13" customFormat="1">
      <c r="A307" s="13"/>
      <c r="B307" s="229"/>
      <c r="C307" s="230"/>
      <c r="D307" s="231" t="s">
        <v>177</v>
      </c>
      <c r="E307" s="232" t="s">
        <v>19</v>
      </c>
      <c r="F307" s="233" t="s">
        <v>300</v>
      </c>
      <c r="G307" s="230"/>
      <c r="H307" s="234">
        <v>-1.3999999999999999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177</v>
      </c>
      <c r="AU307" s="240" t="s">
        <v>125</v>
      </c>
      <c r="AV307" s="13" t="s">
        <v>125</v>
      </c>
      <c r="AW307" s="13" t="s">
        <v>33</v>
      </c>
      <c r="AX307" s="13" t="s">
        <v>72</v>
      </c>
      <c r="AY307" s="240" t="s">
        <v>116</v>
      </c>
    </row>
    <row r="308" s="13" customFormat="1">
      <c r="A308" s="13"/>
      <c r="B308" s="229"/>
      <c r="C308" s="230"/>
      <c r="D308" s="231" t="s">
        <v>177</v>
      </c>
      <c r="E308" s="232" t="s">
        <v>19</v>
      </c>
      <c r="F308" s="233" t="s">
        <v>301</v>
      </c>
      <c r="G308" s="230"/>
      <c r="H308" s="234">
        <v>0.88500000000000001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177</v>
      </c>
      <c r="AU308" s="240" t="s">
        <v>125</v>
      </c>
      <c r="AV308" s="13" t="s">
        <v>125</v>
      </c>
      <c r="AW308" s="13" t="s">
        <v>33</v>
      </c>
      <c r="AX308" s="13" t="s">
        <v>72</v>
      </c>
      <c r="AY308" s="240" t="s">
        <v>116</v>
      </c>
    </row>
    <row r="309" s="15" customFormat="1">
      <c r="A309" s="15"/>
      <c r="B309" s="252"/>
      <c r="C309" s="253"/>
      <c r="D309" s="231" t="s">
        <v>177</v>
      </c>
      <c r="E309" s="254" t="s">
        <v>19</v>
      </c>
      <c r="F309" s="255" t="s">
        <v>302</v>
      </c>
      <c r="G309" s="253"/>
      <c r="H309" s="254" t="s">
        <v>19</v>
      </c>
      <c r="I309" s="256"/>
      <c r="J309" s="253"/>
      <c r="K309" s="253"/>
      <c r="L309" s="257"/>
      <c r="M309" s="258"/>
      <c r="N309" s="259"/>
      <c r="O309" s="259"/>
      <c r="P309" s="259"/>
      <c r="Q309" s="259"/>
      <c r="R309" s="259"/>
      <c r="S309" s="259"/>
      <c r="T309" s="26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1" t="s">
        <v>177</v>
      </c>
      <c r="AU309" s="261" t="s">
        <v>125</v>
      </c>
      <c r="AV309" s="15" t="s">
        <v>79</v>
      </c>
      <c r="AW309" s="15" t="s">
        <v>33</v>
      </c>
      <c r="AX309" s="15" t="s">
        <v>72</v>
      </c>
      <c r="AY309" s="261" t="s">
        <v>116</v>
      </c>
    </row>
    <row r="310" s="13" customFormat="1">
      <c r="A310" s="13"/>
      <c r="B310" s="229"/>
      <c r="C310" s="230"/>
      <c r="D310" s="231" t="s">
        <v>177</v>
      </c>
      <c r="E310" s="232" t="s">
        <v>19</v>
      </c>
      <c r="F310" s="233" t="s">
        <v>338</v>
      </c>
      <c r="G310" s="230"/>
      <c r="H310" s="234">
        <v>28.782</v>
      </c>
      <c r="I310" s="235"/>
      <c r="J310" s="230"/>
      <c r="K310" s="230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177</v>
      </c>
      <c r="AU310" s="240" t="s">
        <v>125</v>
      </c>
      <c r="AV310" s="13" t="s">
        <v>125</v>
      </c>
      <c r="AW310" s="13" t="s">
        <v>33</v>
      </c>
      <c r="AX310" s="13" t="s">
        <v>72</v>
      </c>
      <c r="AY310" s="240" t="s">
        <v>116</v>
      </c>
    </row>
    <row r="311" s="13" customFormat="1">
      <c r="A311" s="13"/>
      <c r="B311" s="229"/>
      <c r="C311" s="230"/>
      <c r="D311" s="231" t="s">
        <v>177</v>
      </c>
      <c r="E311" s="232" t="s">
        <v>19</v>
      </c>
      <c r="F311" s="233" t="s">
        <v>285</v>
      </c>
      <c r="G311" s="230"/>
      <c r="H311" s="234">
        <v>-3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177</v>
      </c>
      <c r="AU311" s="240" t="s">
        <v>125</v>
      </c>
      <c r="AV311" s="13" t="s">
        <v>125</v>
      </c>
      <c r="AW311" s="13" t="s">
        <v>33</v>
      </c>
      <c r="AX311" s="13" t="s">
        <v>72</v>
      </c>
      <c r="AY311" s="240" t="s">
        <v>116</v>
      </c>
    </row>
    <row r="312" s="13" customFormat="1">
      <c r="A312" s="13"/>
      <c r="B312" s="229"/>
      <c r="C312" s="230"/>
      <c r="D312" s="231" t="s">
        <v>177</v>
      </c>
      <c r="E312" s="232" t="s">
        <v>19</v>
      </c>
      <c r="F312" s="233" t="s">
        <v>286</v>
      </c>
      <c r="G312" s="230"/>
      <c r="H312" s="234">
        <v>1</v>
      </c>
      <c r="I312" s="235"/>
      <c r="J312" s="230"/>
      <c r="K312" s="230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177</v>
      </c>
      <c r="AU312" s="240" t="s">
        <v>125</v>
      </c>
      <c r="AV312" s="13" t="s">
        <v>125</v>
      </c>
      <c r="AW312" s="13" t="s">
        <v>33</v>
      </c>
      <c r="AX312" s="13" t="s">
        <v>72</v>
      </c>
      <c r="AY312" s="240" t="s">
        <v>116</v>
      </c>
    </row>
    <row r="313" s="13" customFormat="1">
      <c r="A313" s="13"/>
      <c r="B313" s="229"/>
      <c r="C313" s="230"/>
      <c r="D313" s="231" t="s">
        <v>177</v>
      </c>
      <c r="E313" s="232" t="s">
        <v>19</v>
      </c>
      <c r="F313" s="233" t="s">
        <v>287</v>
      </c>
      <c r="G313" s="230"/>
      <c r="H313" s="234">
        <v>1.3600000000000001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177</v>
      </c>
      <c r="AU313" s="240" t="s">
        <v>125</v>
      </c>
      <c r="AV313" s="13" t="s">
        <v>125</v>
      </c>
      <c r="AW313" s="13" t="s">
        <v>33</v>
      </c>
      <c r="AX313" s="13" t="s">
        <v>72</v>
      </c>
      <c r="AY313" s="240" t="s">
        <v>116</v>
      </c>
    </row>
    <row r="314" s="13" customFormat="1">
      <c r="A314" s="13"/>
      <c r="B314" s="229"/>
      <c r="C314" s="230"/>
      <c r="D314" s="231" t="s">
        <v>177</v>
      </c>
      <c r="E314" s="232" t="s">
        <v>19</v>
      </c>
      <c r="F314" s="233" t="s">
        <v>339</v>
      </c>
      <c r="G314" s="230"/>
      <c r="H314" s="234">
        <v>-4.7599999999999998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177</v>
      </c>
      <c r="AU314" s="240" t="s">
        <v>125</v>
      </c>
      <c r="AV314" s="13" t="s">
        <v>125</v>
      </c>
      <c r="AW314" s="13" t="s">
        <v>33</v>
      </c>
      <c r="AX314" s="13" t="s">
        <v>72</v>
      </c>
      <c r="AY314" s="240" t="s">
        <v>116</v>
      </c>
    </row>
    <row r="315" s="15" customFormat="1">
      <c r="A315" s="15"/>
      <c r="B315" s="252"/>
      <c r="C315" s="253"/>
      <c r="D315" s="231" t="s">
        <v>177</v>
      </c>
      <c r="E315" s="254" t="s">
        <v>19</v>
      </c>
      <c r="F315" s="255" t="s">
        <v>237</v>
      </c>
      <c r="G315" s="253"/>
      <c r="H315" s="254" t="s">
        <v>19</v>
      </c>
      <c r="I315" s="256"/>
      <c r="J315" s="253"/>
      <c r="K315" s="253"/>
      <c r="L315" s="257"/>
      <c r="M315" s="258"/>
      <c r="N315" s="259"/>
      <c r="O315" s="259"/>
      <c r="P315" s="259"/>
      <c r="Q315" s="259"/>
      <c r="R315" s="259"/>
      <c r="S315" s="259"/>
      <c r="T315" s="260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1" t="s">
        <v>177</v>
      </c>
      <c r="AU315" s="261" t="s">
        <v>125</v>
      </c>
      <c r="AV315" s="15" t="s">
        <v>79</v>
      </c>
      <c r="AW315" s="15" t="s">
        <v>33</v>
      </c>
      <c r="AX315" s="15" t="s">
        <v>72</v>
      </c>
      <c r="AY315" s="261" t="s">
        <v>116</v>
      </c>
    </row>
    <row r="316" s="13" customFormat="1">
      <c r="A316" s="13"/>
      <c r="B316" s="229"/>
      <c r="C316" s="230"/>
      <c r="D316" s="231" t="s">
        <v>177</v>
      </c>
      <c r="E316" s="232" t="s">
        <v>19</v>
      </c>
      <c r="F316" s="233" t="s">
        <v>305</v>
      </c>
      <c r="G316" s="230"/>
      <c r="H316" s="234">
        <v>38.609999999999999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177</v>
      </c>
      <c r="AU316" s="240" t="s">
        <v>125</v>
      </c>
      <c r="AV316" s="13" t="s">
        <v>125</v>
      </c>
      <c r="AW316" s="13" t="s">
        <v>33</v>
      </c>
      <c r="AX316" s="13" t="s">
        <v>72</v>
      </c>
      <c r="AY316" s="240" t="s">
        <v>116</v>
      </c>
    </row>
    <row r="317" s="13" customFormat="1">
      <c r="A317" s="13"/>
      <c r="B317" s="229"/>
      <c r="C317" s="230"/>
      <c r="D317" s="231" t="s">
        <v>177</v>
      </c>
      <c r="E317" s="232" t="s">
        <v>19</v>
      </c>
      <c r="F317" s="233" t="s">
        <v>285</v>
      </c>
      <c r="G317" s="230"/>
      <c r="H317" s="234">
        <v>-3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177</v>
      </c>
      <c r="AU317" s="240" t="s">
        <v>125</v>
      </c>
      <c r="AV317" s="13" t="s">
        <v>125</v>
      </c>
      <c r="AW317" s="13" t="s">
        <v>33</v>
      </c>
      <c r="AX317" s="13" t="s">
        <v>72</v>
      </c>
      <c r="AY317" s="240" t="s">
        <v>116</v>
      </c>
    </row>
    <row r="318" s="13" customFormat="1">
      <c r="A318" s="13"/>
      <c r="B318" s="229"/>
      <c r="C318" s="230"/>
      <c r="D318" s="231" t="s">
        <v>177</v>
      </c>
      <c r="E318" s="232" t="s">
        <v>19</v>
      </c>
      <c r="F318" s="233" t="s">
        <v>286</v>
      </c>
      <c r="G318" s="230"/>
      <c r="H318" s="234">
        <v>1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177</v>
      </c>
      <c r="AU318" s="240" t="s">
        <v>125</v>
      </c>
      <c r="AV318" s="13" t="s">
        <v>125</v>
      </c>
      <c r="AW318" s="13" t="s">
        <v>33</v>
      </c>
      <c r="AX318" s="13" t="s">
        <v>72</v>
      </c>
      <c r="AY318" s="240" t="s">
        <v>116</v>
      </c>
    </row>
    <row r="319" s="13" customFormat="1">
      <c r="A319" s="13"/>
      <c r="B319" s="229"/>
      <c r="C319" s="230"/>
      <c r="D319" s="231" t="s">
        <v>177</v>
      </c>
      <c r="E319" s="232" t="s">
        <v>19</v>
      </c>
      <c r="F319" s="233" t="s">
        <v>287</v>
      </c>
      <c r="G319" s="230"/>
      <c r="H319" s="234">
        <v>1.3600000000000001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177</v>
      </c>
      <c r="AU319" s="240" t="s">
        <v>125</v>
      </c>
      <c r="AV319" s="13" t="s">
        <v>125</v>
      </c>
      <c r="AW319" s="13" t="s">
        <v>33</v>
      </c>
      <c r="AX319" s="13" t="s">
        <v>72</v>
      </c>
      <c r="AY319" s="240" t="s">
        <v>116</v>
      </c>
    </row>
    <row r="320" s="13" customFormat="1">
      <c r="A320" s="13"/>
      <c r="B320" s="229"/>
      <c r="C320" s="230"/>
      <c r="D320" s="231" t="s">
        <v>177</v>
      </c>
      <c r="E320" s="232" t="s">
        <v>19</v>
      </c>
      <c r="F320" s="233" t="s">
        <v>288</v>
      </c>
      <c r="G320" s="230"/>
      <c r="H320" s="234">
        <v>-1.8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177</v>
      </c>
      <c r="AU320" s="240" t="s">
        <v>125</v>
      </c>
      <c r="AV320" s="13" t="s">
        <v>125</v>
      </c>
      <c r="AW320" s="13" t="s">
        <v>33</v>
      </c>
      <c r="AX320" s="13" t="s">
        <v>72</v>
      </c>
      <c r="AY320" s="240" t="s">
        <v>116</v>
      </c>
    </row>
    <row r="321" s="15" customFormat="1">
      <c r="A321" s="15"/>
      <c r="B321" s="252"/>
      <c r="C321" s="253"/>
      <c r="D321" s="231" t="s">
        <v>177</v>
      </c>
      <c r="E321" s="254" t="s">
        <v>19</v>
      </c>
      <c r="F321" s="255" t="s">
        <v>239</v>
      </c>
      <c r="G321" s="253"/>
      <c r="H321" s="254" t="s">
        <v>19</v>
      </c>
      <c r="I321" s="256"/>
      <c r="J321" s="253"/>
      <c r="K321" s="253"/>
      <c r="L321" s="257"/>
      <c r="M321" s="258"/>
      <c r="N321" s="259"/>
      <c r="O321" s="259"/>
      <c r="P321" s="259"/>
      <c r="Q321" s="259"/>
      <c r="R321" s="259"/>
      <c r="S321" s="259"/>
      <c r="T321" s="26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1" t="s">
        <v>177</v>
      </c>
      <c r="AU321" s="261" t="s">
        <v>125</v>
      </c>
      <c r="AV321" s="15" t="s">
        <v>79</v>
      </c>
      <c r="AW321" s="15" t="s">
        <v>33</v>
      </c>
      <c r="AX321" s="15" t="s">
        <v>72</v>
      </c>
      <c r="AY321" s="261" t="s">
        <v>116</v>
      </c>
    </row>
    <row r="322" s="13" customFormat="1">
      <c r="A322" s="13"/>
      <c r="B322" s="229"/>
      <c r="C322" s="230"/>
      <c r="D322" s="231" t="s">
        <v>177</v>
      </c>
      <c r="E322" s="232" t="s">
        <v>19</v>
      </c>
      <c r="F322" s="233" t="s">
        <v>284</v>
      </c>
      <c r="G322" s="230"/>
      <c r="H322" s="234">
        <v>46.439999999999998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177</v>
      </c>
      <c r="AU322" s="240" t="s">
        <v>125</v>
      </c>
      <c r="AV322" s="13" t="s">
        <v>125</v>
      </c>
      <c r="AW322" s="13" t="s">
        <v>33</v>
      </c>
      <c r="AX322" s="13" t="s">
        <v>72</v>
      </c>
      <c r="AY322" s="240" t="s">
        <v>116</v>
      </c>
    </row>
    <row r="323" s="13" customFormat="1">
      <c r="A323" s="13"/>
      <c r="B323" s="229"/>
      <c r="C323" s="230"/>
      <c r="D323" s="231" t="s">
        <v>177</v>
      </c>
      <c r="E323" s="232" t="s">
        <v>19</v>
      </c>
      <c r="F323" s="233" t="s">
        <v>285</v>
      </c>
      <c r="G323" s="230"/>
      <c r="H323" s="234">
        <v>-3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177</v>
      </c>
      <c r="AU323" s="240" t="s">
        <v>125</v>
      </c>
      <c r="AV323" s="13" t="s">
        <v>125</v>
      </c>
      <c r="AW323" s="13" t="s">
        <v>33</v>
      </c>
      <c r="AX323" s="13" t="s">
        <v>72</v>
      </c>
      <c r="AY323" s="240" t="s">
        <v>116</v>
      </c>
    </row>
    <row r="324" s="13" customFormat="1">
      <c r="A324" s="13"/>
      <c r="B324" s="229"/>
      <c r="C324" s="230"/>
      <c r="D324" s="231" t="s">
        <v>177</v>
      </c>
      <c r="E324" s="232" t="s">
        <v>19</v>
      </c>
      <c r="F324" s="233" t="s">
        <v>286</v>
      </c>
      <c r="G324" s="230"/>
      <c r="H324" s="234">
        <v>1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177</v>
      </c>
      <c r="AU324" s="240" t="s">
        <v>125</v>
      </c>
      <c r="AV324" s="13" t="s">
        <v>125</v>
      </c>
      <c r="AW324" s="13" t="s">
        <v>33</v>
      </c>
      <c r="AX324" s="13" t="s">
        <v>72</v>
      </c>
      <c r="AY324" s="240" t="s">
        <v>116</v>
      </c>
    </row>
    <row r="325" s="13" customFormat="1">
      <c r="A325" s="13"/>
      <c r="B325" s="229"/>
      <c r="C325" s="230"/>
      <c r="D325" s="231" t="s">
        <v>177</v>
      </c>
      <c r="E325" s="232" t="s">
        <v>19</v>
      </c>
      <c r="F325" s="233" t="s">
        <v>287</v>
      </c>
      <c r="G325" s="230"/>
      <c r="H325" s="234">
        <v>1.3600000000000001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177</v>
      </c>
      <c r="AU325" s="240" t="s">
        <v>125</v>
      </c>
      <c r="AV325" s="13" t="s">
        <v>125</v>
      </c>
      <c r="AW325" s="13" t="s">
        <v>33</v>
      </c>
      <c r="AX325" s="13" t="s">
        <v>72</v>
      </c>
      <c r="AY325" s="240" t="s">
        <v>116</v>
      </c>
    </row>
    <row r="326" s="13" customFormat="1">
      <c r="A326" s="13"/>
      <c r="B326" s="229"/>
      <c r="C326" s="230"/>
      <c r="D326" s="231" t="s">
        <v>177</v>
      </c>
      <c r="E326" s="232" t="s">
        <v>19</v>
      </c>
      <c r="F326" s="233" t="s">
        <v>288</v>
      </c>
      <c r="G326" s="230"/>
      <c r="H326" s="234">
        <v>-1.8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177</v>
      </c>
      <c r="AU326" s="240" t="s">
        <v>125</v>
      </c>
      <c r="AV326" s="13" t="s">
        <v>125</v>
      </c>
      <c r="AW326" s="13" t="s">
        <v>33</v>
      </c>
      <c r="AX326" s="13" t="s">
        <v>72</v>
      </c>
      <c r="AY326" s="240" t="s">
        <v>116</v>
      </c>
    </row>
    <row r="327" s="15" customFormat="1">
      <c r="A327" s="15"/>
      <c r="B327" s="252"/>
      <c r="C327" s="253"/>
      <c r="D327" s="231" t="s">
        <v>177</v>
      </c>
      <c r="E327" s="254" t="s">
        <v>19</v>
      </c>
      <c r="F327" s="255" t="s">
        <v>241</v>
      </c>
      <c r="G327" s="253"/>
      <c r="H327" s="254" t="s">
        <v>19</v>
      </c>
      <c r="I327" s="256"/>
      <c r="J327" s="253"/>
      <c r="K327" s="253"/>
      <c r="L327" s="257"/>
      <c r="M327" s="258"/>
      <c r="N327" s="259"/>
      <c r="O327" s="259"/>
      <c r="P327" s="259"/>
      <c r="Q327" s="259"/>
      <c r="R327" s="259"/>
      <c r="S327" s="259"/>
      <c r="T327" s="26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1" t="s">
        <v>177</v>
      </c>
      <c r="AU327" s="261" t="s">
        <v>125</v>
      </c>
      <c r="AV327" s="15" t="s">
        <v>79</v>
      </c>
      <c r="AW327" s="15" t="s">
        <v>33</v>
      </c>
      <c r="AX327" s="15" t="s">
        <v>72</v>
      </c>
      <c r="AY327" s="261" t="s">
        <v>116</v>
      </c>
    </row>
    <row r="328" s="13" customFormat="1">
      <c r="A328" s="13"/>
      <c r="B328" s="229"/>
      <c r="C328" s="230"/>
      <c r="D328" s="231" t="s">
        <v>177</v>
      </c>
      <c r="E328" s="232" t="s">
        <v>19</v>
      </c>
      <c r="F328" s="233" t="s">
        <v>289</v>
      </c>
      <c r="G328" s="230"/>
      <c r="H328" s="234">
        <v>56.43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177</v>
      </c>
      <c r="AU328" s="240" t="s">
        <v>125</v>
      </c>
      <c r="AV328" s="13" t="s">
        <v>125</v>
      </c>
      <c r="AW328" s="13" t="s">
        <v>33</v>
      </c>
      <c r="AX328" s="13" t="s">
        <v>72</v>
      </c>
      <c r="AY328" s="240" t="s">
        <v>116</v>
      </c>
    </row>
    <row r="329" s="13" customFormat="1">
      <c r="A329" s="13"/>
      <c r="B329" s="229"/>
      <c r="C329" s="230"/>
      <c r="D329" s="231" t="s">
        <v>177</v>
      </c>
      <c r="E329" s="232" t="s">
        <v>19</v>
      </c>
      <c r="F329" s="233" t="s">
        <v>290</v>
      </c>
      <c r="G329" s="230"/>
      <c r="H329" s="234">
        <v>-13.44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177</v>
      </c>
      <c r="AU329" s="240" t="s">
        <v>125</v>
      </c>
      <c r="AV329" s="13" t="s">
        <v>125</v>
      </c>
      <c r="AW329" s="13" t="s">
        <v>33</v>
      </c>
      <c r="AX329" s="13" t="s">
        <v>72</v>
      </c>
      <c r="AY329" s="240" t="s">
        <v>116</v>
      </c>
    </row>
    <row r="330" s="13" customFormat="1">
      <c r="A330" s="13"/>
      <c r="B330" s="229"/>
      <c r="C330" s="230"/>
      <c r="D330" s="231" t="s">
        <v>177</v>
      </c>
      <c r="E330" s="232" t="s">
        <v>19</v>
      </c>
      <c r="F330" s="233" t="s">
        <v>291</v>
      </c>
      <c r="G330" s="230"/>
      <c r="H330" s="234">
        <v>3.4199999999999999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177</v>
      </c>
      <c r="AU330" s="240" t="s">
        <v>125</v>
      </c>
      <c r="AV330" s="13" t="s">
        <v>125</v>
      </c>
      <c r="AW330" s="13" t="s">
        <v>33</v>
      </c>
      <c r="AX330" s="13" t="s">
        <v>72</v>
      </c>
      <c r="AY330" s="240" t="s">
        <v>116</v>
      </c>
    </row>
    <row r="331" s="13" customFormat="1">
      <c r="A331" s="13"/>
      <c r="B331" s="229"/>
      <c r="C331" s="230"/>
      <c r="D331" s="231" t="s">
        <v>177</v>
      </c>
      <c r="E331" s="232" t="s">
        <v>19</v>
      </c>
      <c r="F331" s="233" t="s">
        <v>292</v>
      </c>
      <c r="G331" s="230"/>
      <c r="H331" s="234">
        <v>-6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177</v>
      </c>
      <c r="AU331" s="240" t="s">
        <v>125</v>
      </c>
      <c r="AV331" s="13" t="s">
        <v>125</v>
      </c>
      <c r="AW331" s="13" t="s">
        <v>33</v>
      </c>
      <c r="AX331" s="13" t="s">
        <v>72</v>
      </c>
      <c r="AY331" s="240" t="s">
        <v>116</v>
      </c>
    </row>
    <row r="332" s="13" customFormat="1">
      <c r="A332" s="13"/>
      <c r="B332" s="229"/>
      <c r="C332" s="230"/>
      <c r="D332" s="231" t="s">
        <v>177</v>
      </c>
      <c r="E332" s="232" t="s">
        <v>19</v>
      </c>
      <c r="F332" s="233" t="s">
        <v>293</v>
      </c>
      <c r="G332" s="230"/>
      <c r="H332" s="234">
        <v>2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177</v>
      </c>
      <c r="AU332" s="240" t="s">
        <v>125</v>
      </c>
      <c r="AV332" s="13" t="s">
        <v>125</v>
      </c>
      <c r="AW332" s="13" t="s">
        <v>33</v>
      </c>
      <c r="AX332" s="13" t="s">
        <v>72</v>
      </c>
      <c r="AY332" s="240" t="s">
        <v>116</v>
      </c>
    </row>
    <row r="333" s="13" customFormat="1">
      <c r="A333" s="13"/>
      <c r="B333" s="229"/>
      <c r="C333" s="230"/>
      <c r="D333" s="231" t="s">
        <v>177</v>
      </c>
      <c r="E333" s="232" t="s">
        <v>19</v>
      </c>
      <c r="F333" s="233" t="s">
        <v>294</v>
      </c>
      <c r="G333" s="230"/>
      <c r="H333" s="234">
        <v>2.7200000000000002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177</v>
      </c>
      <c r="AU333" s="240" t="s">
        <v>125</v>
      </c>
      <c r="AV333" s="13" t="s">
        <v>125</v>
      </c>
      <c r="AW333" s="13" t="s">
        <v>33</v>
      </c>
      <c r="AX333" s="13" t="s">
        <v>72</v>
      </c>
      <c r="AY333" s="240" t="s">
        <v>116</v>
      </c>
    </row>
    <row r="334" s="13" customFormat="1">
      <c r="A334" s="13"/>
      <c r="B334" s="229"/>
      <c r="C334" s="230"/>
      <c r="D334" s="231" t="s">
        <v>177</v>
      </c>
      <c r="E334" s="232" t="s">
        <v>19</v>
      </c>
      <c r="F334" s="233" t="s">
        <v>288</v>
      </c>
      <c r="G334" s="230"/>
      <c r="H334" s="234">
        <v>-1.8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177</v>
      </c>
      <c r="AU334" s="240" t="s">
        <v>125</v>
      </c>
      <c r="AV334" s="13" t="s">
        <v>125</v>
      </c>
      <c r="AW334" s="13" t="s">
        <v>33</v>
      </c>
      <c r="AX334" s="13" t="s">
        <v>72</v>
      </c>
      <c r="AY334" s="240" t="s">
        <v>116</v>
      </c>
    </row>
    <row r="335" s="15" customFormat="1">
      <c r="A335" s="15"/>
      <c r="B335" s="252"/>
      <c r="C335" s="253"/>
      <c r="D335" s="231" t="s">
        <v>177</v>
      </c>
      <c r="E335" s="254" t="s">
        <v>19</v>
      </c>
      <c r="F335" s="255" t="s">
        <v>307</v>
      </c>
      <c r="G335" s="253"/>
      <c r="H335" s="254" t="s">
        <v>19</v>
      </c>
      <c r="I335" s="256"/>
      <c r="J335" s="253"/>
      <c r="K335" s="253"/>
      <c r="L335" s="257"/>
      <c r="M335" s="258"/>
      <c r="N335" s="259"/>
      <c r="O335" s="259"/>
      <c r="P335" s="259"/>
      <c r="Q335" s="259"/>
      <c r="R335" s="259"/>
      <c r="S335" s="259"/>
      <c r="T335" s="260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1" t="s">
        <v>177</v>
      </c>
      <c r="AU335" s="261" t="s">
        <v>125</v>
      </c>
      <c r="AV335" s="15" t="s">
        <v>79</v>
      </c>
      <c r="AW335" s="15" t="s">
        <v>33</v>
      </c>
      <c r="AX335" s="15" t="s">
        <v>72</v>
      </c>
      <c r="AY335" s="261" t="s">
        <v>116</v>
      </c>
    </row>
    <row r="336" s="13" customFormat="1">
      <c r="A336" s="13"/>
      <c r="B336" s="229"/>
      <c r="C336" s="230"/>
      <c r="D336" s="231" t="s">
        <v>177</v>
      </c>
      <c r="E336" s="232" t="s">
        <v>19</v>
      </c>
      <c r="F336" s="233" t="s">
        <v>297</v>
      </c>
      <c r="G336" s="230"/>
      <c r="H336" s="234">
        <v>31.698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177</v>
      </c>
      <c r="AU336" s="240" t="s">
        <v>125</v>
      </c>
      <c r="AV336" s="13" t="s">
        <v>125</v>
      </c>
      <c r="AW336" s="13" t="s">
        <v>33</v>
      </c>
      <c r="AX336" s="13" t="s">
        <v>72</v>
      </c>
      <c r="AY336" s="240" t="s">
        <v>116</v>
      </c>
    </row>
    <row r="337" s="13" customFormat="1">
      <c r="A337" s="13"/>
      <c r="B337" s="229"/>
      <c r="C337" s="230"/>
      <c r="D337" s="231" t="s">
        <v>177</v>
      </c>
      <c r="E337" s="232" t="s">
        <v>19</v>
      </c>
      <c r="F337" s="233" t="s">
        <v>340</v>
      </c>
      <c r="G337" s="230"/>
      <c r="H337" s="234">
        <v>3.6150000000000002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177</v>
      </c>
      <c r="AU337" s="240" t="s">
        <v>125</v>
      </c>
      <c r="AV337" s="13" t="s">
        <v>125</v>
      </c>
      <c r="AW337" s="13" t="s">
        <v>33</v>
      </c>
      <c r="AX337" s="13" t="s">
        <v>72</v>
      </c>
      <c r="AY337" s="240" t="s">
        <v>116</v>
      </c>
    </row>
    <row r="338" s="13" customFormat="1">
      <c r="A338" s="13"/>
      <c r="B338" s="229"/>
      <c r="C338" s="230"/>
      <c r="D338" s="231" t="s">
        <v>177</v>
      </c>
      <c r="E338" s="232" t="s">
        <v>19</v>
      </c>
      <c r="F338" s="233" t="s">
        <v>301</v>
      </c>
      <c r="G338" s="230"/>
      <c r="H338" s="234">
        <v>0.88500000000000001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177</v>
      </c>
      <c r="AU338" s="240" t="s">
        <v>125</v>
      </c>
      <c r="AV338" s="13" t="s">
        <v>125</v>
      </c>
      <c r="AW338" s="13" t="s">
        <v>33</v>
      </c>
      <c r="AX338" s="13" t="s">
        <v>72</v>
      </c>
      <c r="AY338" s="240" t="s">
        <v>116</v>
      </c>
    </row>
    <row r="339" s="13" customFormat="1">
      <c r="A339" s="13"/>
      <c r="B339" s="229"/>
      <c r="C339" s="230"/>
      <c r="D339" s="231" t="s">
        <v>177</v>
      </c>
      <c r="E339" s="232" t="s">
        <v>19</v>
      </c>
      <c r="F339" s="233" t="s">
        <v>299</v>
      </c>
      <c r="G339" s="230"/>
      <c r="H339" s="234">
        <v>-7.2000000000000002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177</v>
      </c>
      <c r="AU339" s="240" t="s">
        <v>125</v>
      </c>
      <c r="AV339" s="13" t="s">
        <v>125</v>
      </c>
      <c r="AW339" s="13" t="s">
        <v>33</v>
      </c>
      <c r="AX339" s="13" t="s">
        <v>72</v>
      </c>
      <c r="AY339" s="240" t="s">
        <v>116</v>
      </c>
    </row>
    <row r="340" s="13" customFormat="1">
      <c r="A340" s="13"/>
      <c r="B340" s="229"/>
      <c r="C340" s="230"/>
      <c r="D340" s="231" t="s">
        <v>177</v>
      </c>
      <c r="E340" s="232" t="s">
        <v>19</v>
      </c>
      <c r="F340" s="233" t="s">
        <v>300</v>
      </c>
      <c r="G340" s="230"/>
      <c r="H340" s="234">
        <v>-1.3999999999999999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177</v>
      </c>
      <c r="AU340" s="240" t="s">
        <v>125</v>
      </c>
      <c r="AV340" s="13" t="s">
        <v>125</v>
      </c>
      <c r="AW340" s="13" t="s">
        <v>33</v>
      </c>
      <c r="AX340" s="13" t="s">
        <v>72</v>
      </c>
      <c r="AY340" s="240" t="s">
        <v>116</v>
      </c>
    </row>
    <row r="341" s="15" customFormat="1">
      <c r="A341" s="15"/>
      <c r="B341" s="252"/>
      <c r="C341" s="253"/>
      <c r="D341" s="231" t="s">
        <v>177</v>
      </c>
      <c r="E341" s="254" t="s">
        <v>19</v>
      </c>
      <c r="F341" s="255" t="s">
        <v>322</v>
      </c>
      <c r="G341" s="253"/>
      <c r="H341" s="254" t="s">
        <v>19</v>
      </c>
      <c r="I341" s="256"/>
      <c r="J341" s="253"/>
      <c r="K341" s="253"/>
      <c r="L341" s="257"/>
      <c r="M341" s="258"/>
      <c r="N341" s="259"/>
      <c r="O341" s="259"/>
      <c r="P341" s="259"/>
      <c r="Q341" s="259"/>
      <c r="R341" s="259"/>
      <c r="S341" s="259"/>
      <c r="T341" s="26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1" t="s">
        <v>177</v>
      </c>
      <c r="AU341" s="261" t="s">
        <v>125</v>
      </c>
      <c r="AV341" s="15" t="s">
        <v>79</v>
      </c>
      <c r="AW341" s="15" t="s">
        <v>33</v>
      </c>
      <c r="AX341" s="15" t="s">
        <v>72</v>
      </c>
      <c r="AY341" s="261" t="s">
        <v>116</v>
      </c>
    </row>
    <row r="342" s="13" customFormat="1">
      <c r="A342" s="13"/>
      <c r="B342" s="229"/>
      <c r="C342" s="230"/>
      <c r="D342" s="231" t="s">
        <v>177</v>
      </c>
      <c r="E342" s="232" t="s">
        <v>19</v>
      </c>
      <c r="F342" s="233" t="s">
        <v>303</v>
      </c>
      <c r="G342" s="230"/>
      <c r="H342" s="234">
        <v>7.4619999999999997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177</v>
      </c>
      <c r="AU342" s="240" t="s">
        <v>125</v>
      </c>
      <c r="AV342" s="13" t="s">
        <v>125</v>
      </c>
      <c r="AW342" s="13" t="s">
        <v>33</v>
      </c>
      <c r="AX342" s="13" t="s">
        <v>72</v>
      </c>
      <c r="AY342" s="240" t="s">
        <v>116</v>
      </c>
    </row>
    <row r="343" s="13" customFormat="1">
      <c r="A343" s="13"/>
      <c r="B343" s="229"/>
      <c r="C343" s="230"/>
      <c r="D343" s="231" t="s">
        <v>177</v>
      </c>
      <c r="E343" s="232" t="s">
        <v>19</v>
      </c>
      <c r="F343" s="233" t="s">
        <v>304</v>
      </c>
      <c r="G343" s="230"/>
      <c r="H343" s="234">
        <v>-0.80000000000000004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177</v>
      </c>
      <c r="AU343" s="240" t="s">
        <v>125</v>
      </c>
      <c r="AV343" s="13" t="s">
        <v>125</v>
      </c>
      <c r="AW343" s="13" t="s">
        <v>33</v>
      </c>
      <c r="AX343" s="13" t="s">
        <v>72</v>
      </c>
      <c r="AY343" s="240" t="s">
        <v>116</v>
      </c>
    </row>
    <row r="344" s="13" customFormat="1">
      <c r="A344" s="13"/>
      <c r="B344" s="229"/>
      <c r="C344" s="230"/>
      <c r="D344" s="231" t="s">
        <v>177</v>
      </c>
      <c r="E344" s="232" t="s">
        <v>19</v>
      </c>
      <c r="F344" s="233" t="s">
        <v>286</v>
      </c>
      <c r="G344" s="230"/>
      <c r="H344" s="234">
        <v>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177</v>
      </c>
      <c r="AU344" s="240" t="s">
        <v>125</v>
      </c>
      <c r="AV344" s="13" t="s">
        <v>125</v>
      </c>
      <c r="AW344" s="13" t="s">
        <v>33</v>
      </c>
      <c r="AX344" s="13" t="s">
        <v>72</v>
      </c>
      <c r="AY344" s="240" t="s">
        <v>116</v>
      </c>
    </row>
    <row r="345" s="13" customFormat="1">
      <c r="A345" s="13"/>
      <c r="B345" s="229"/>
      <c r="C345" s="230"/>
      <c r="D345" s="231" t="s">
        <v>177</v>
      </c>
      <c r="E345" s="232" t="s">
        <v>19</v>
      </c>
      <c r="F345" s="233" t="s">
        <v>287</v>
      </c>
      <c r="G345" s="230"/>
      <c r="H345" s="234">
        <v>1.3600000000000001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177</v>
      </c>
      <c r="AU345" s="240" t="s">
        <v>125</v>
      </c>
      <c r="AV345" s="13" t="s">
        <v>125</v>
      </c>
      <c r="AW345" s="13" t="s">
        <v>33</v>
      </c>
      <c r="AX345" s="13" t="s">
        <v>72</v>
      </c>
      <c r="AY345" s="240" t="s">
        <v>116</v>
      </c>
    </row>
    <row r="346" s="13" customFormat="1">
      <c r="A346" s="13"/>
      <c r="B346" s="229"/>
      <c r="C346" s="230"/>
      <c r="D346" s="231" t="s">
        <v>177</v>
      </c>
      <c r="E346" s="232" t="s">
        <v>19</v>
      </c>
      <c r="F346" s="233" t="s">
        <v>339</v>
      </c>
      <c r="G346" s="230"/>
      <c r="H346" s="234">
        <v>-4.7599999999999998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177</v>
      </c>
      <c r="AU346" s="240" t="s">
        <v>125</v>
      </c>
      <c r="AV346" s="13" t="s">
        <v>125</v>
      </c>
      <c r="AW346" s="13" t="s">
        <v>33</v>
      </c>
      <c r="AX346" s="13" t="s">
        <v>72</v>
      </c>
      <c r="AY346" s="240" t="s">
        <v>116</v>
      </c>
    </row>
    <row r="347" s="15" customFormat="1">
      <c r="A347" s="15"/>
      <c r="B347" s="252"/>
      <c r="C347" s="253"/>
      <c r="D347" s="231" t="s">
        <v>177</v>
      </c>
      <c r="E347" s="254" t="s">
        <v>19</v>
      </c>
      <c r="F347" s="255" t="s">
        <v>242</v>
      </c>
      <c r="G347" s="253"/>
      <c r="H347" s="254" t="s">
        <v>19</v>
      </c>
      <c r="I347" s="256"/>
      <c r="J347" s="253"/>
      <c r="K347" s="253"/>
      <c r="L347" s="257"/>
      <c r="M347" s="258"/>
      <c r="N347" s="259"/>
      <c r="O347" s="259"/>
      <c r="P347" s="259"/>
      <c r="Q347" s="259"/>
      <c r="R347" s="259"/>
      <c r="S347" s="259"/>
      <c r="T347" s="26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1" t="s">
        <v>177</v>
      </c>
      <c r="AU347" s="261" t="s">
        <v>125</v>
      </c>
      <c r="AV347" s="15" t="s">
        <v>79</v>
      </c>
      <c r="AW347" s="15" t="s">
        <v>33</v>
      </c>
      <c r="AX347" s="15" t="s">
        <v>72</v>
      </c>
      <c r="AY347" s="261" t="s">
        <v>116</v>
      </c>
    </row>
    <row r="348" s="13" customFormat="1">
      <c r="A348" s="13"/>
      <c r="B348" s="229"/>
      <c r="C348" s="230"/>
      <c r="D348" s="231" t="s">
        <v>177</v>
      </c>
      <c r="E348" s="232" t="s">
        <v>19</v>
      </c>
      <c r="F348" s="233" t="s">
        <v>305</v>
      </c>
      <c r="G348" s="230"/>
      <c r="H348" s="234">
        <v>38.609999999999999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177</v>
      </c>
      <c r="AU348" s="240" t="s">
        <v>125</v>
      </c>
      <c r="AV348" s="13" t="s">
        <v>125</v>
      </c>
      <c r="AW348" s="13" t="s">
        <v>33</v>
      </c>
      <c r="AX348" s="13" t="s">
        <v>72</v>
      </c>
      <c r="AY348" s="240" t="s">
        <v>116</v>
      </c>
    </row>
    <row r="349" s="13" customFormat="1">
      <c r="A349" s="13"/>
      <c r="B349" s="229"/>
      <c r="C349" s="230"/>
      <c r="D349" s="231" t="s">
        <v>177</v>
      </c>
      <c r="E349" s="232" t="s">
        <v>19</v>
      </c>
      <c r="F349" s="233" t="s">
        <v>285</v>
      </c>
      <c r="G349" s="230"/>
      <c r="H349" s="234">
        <v>-3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0" t="s">
        <v>177</v>
      </c>
      <c r="AU349" s="240" t="s">
        <v>125</v>
      </c>
      <c r="AV349" s="13" t="s">
        <v>125</v>
      </c>
      <c r="AW349" s="13" t="s">
        <v>33</v>
      </c>
      <c r="AX349" s="13" t="s">
        <v>72</v>
      </c>
      <c r="AY349" s="240" t="s">
        <v>116</v>
      </c>
    </row>
    <row r="350" s="13" customFormat="1">
      <c r="A350" s="13"/>
      <c r="B350" s="229"/>
      <c r="C350" s="230"/>
      <c r="D350" s="231" t="s">
        <v>177</v>
      </c>
      <c r="E350" s="232" t="s">
        <v>19</v>
      </c>
      <c r="F350" s="233" t="s">
        <v>286</v>
      </c>
      <c r="G350" s="230"/>
      <c r="H350" s="234">
        <v>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177</v>
      </c>
      <c r="AU350" s="240" t="s">
        <v>125</v>
      </c>
      <c r="AV350" s="13" t="s">
        <v>125</v>
      </c>
      <c r="AW350" s="13" t="s">
        <v>33</v>
      </c>
      <c r="AX350" s="13" t="s">
        <v>72</v>
      </c>
      <c r="AY350" s="240" t="s">
        <v>116</v>
      </c>
    </row>
    <row r="351" s="13" customFormat="1">
      <c r="A351" s="13"/>
      <c r="B351" s="229"/>
      <c r="C351" s="230"/>
      <c r="D351" s="231" t="s">
        <v>177</v>
      </c>
      <c r="E351" s="232" t="s">
        <v>19</v>
      </c>
      <c r="F351" s="233" t="s">
        <v>287</v>
      </c>
      <c r="G351" s="230"/>
      <c r="H351" s="234">
        <v>1.3600000000000001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177</v>
      </c>
      <c r="AU351" s="240" t="s">
        <v>125</v>
      </c>
      <c r="AV351" s="13" t="s">
        <v>125</v>
      </c>
      <c r="AW351" s="13" t="s">
        <v>33</v>
      </c>
      <c r="AX351" s="13" t="s">
        <v>72</v>
      </c>
      <c r="AY351" s="240" t="s">
        <v>116</v>
      </c>
    </row>
    <row r="352" s="13" customFormat="1">
      <c r="A352" s="13"/>
      <c r="B352" s="229"/>
      <c r="C352" s="230"/>
      <c r="D352" s="231" t="s">
        <v>177</v>
      </c>
      <c r="E352" s="232" t="s">
        <v>19</v>
      </c>
      <c r="F352" s="233" t="s">
        <v>288</v>
      </c>
      <c r="G352" s="230"/>
      <c r="H352" s="234">
        <v>-1.8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0" t="s">
        <v>177</v>
      </c>
      <c r="AU352" s="240" t="s">
        <v>125</v>
      </c>
      <c r="AV352" s="13" t="s">
        <v>125</v>
      </c>
      <c r="AW352" s="13" t="s">
        <v>33</v>
      </c>
      <c r="AX352" s="13" t="s">
        <v>72</v>
      </c>
      <c r="AY352" s="240" t="s">
        <v>116</v>
      </c>
    </row>
    <row r="353" s="16" customFormat="1">
      <c r="A353" s="16"/>
      <c r="B353" s="262"/>
      <c r="C353" s="263"/>
      <c r="D353" s="231" t="s">
        <v>177</v>
      </c>
      <c r="E353" s="264" t="s">
        <v>19</v>
      </c>
      <c r="F353" s="265" t="s">
        <v>341</v>
      </c>
      <c r="G353" s="263"/>
      <c r="H353" s="266">
        <v>330.38000000000011</v>
      </c>
      <c r="I353" s="267"/>
      <c r="J353" s="263"/>
      <c r="K353" s="263"/>
      <c r="L353" s="268"/>
      <c r="M353" s="269"/>
      <c r="N353" s="270"/>
      <c r="O353" s="270"/>
      <c r="P353" s="270"/>
      <c r="Q353" s="270"/>
      <c r="R353" s="270"/>
      <c r="S353" s="270"/>
      <c r="T353" s="271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272" t="s">
        <v>177</v>
      </c>
      <c r="AU353" s="272" t="s">
        <v>125</v>
      </c>
      <c r="AV353" s="16" t="s">
        <v>134</v>
      </c>
      <c r="AW353" s="16" t="s">
        <v>33</v>
      </c>
      <c r="AX353" s="16" t="s">
        <v>72</v>
      </c>
      <c r="AY353" s="272" t="s">
        <v>116</v>
      </c>
    </row>
    <row r="354" s="13" customFormat="1">
      <c r="A354" s="13"/>
      <c r="B354" s="229"/>
      <c r="C354" s="230"/>
      <c r="D354" s="231" t="s">
        <v>177</v>
      </c>
      <c r="E354" s="232" t="s">
        <v>19</v>
      </c>
      <c r="F354" s="233" t="s">
        <v>342</v>
      </c>
      <c r="G354" s="230"/>
      <c r="H354" s="234">
        <v>330.38</v>
      </c>
      <c r="I354" s="235"/>
      <c r="J354" s="230"/>
      <c r="K354" s="230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177</v>
      </c>
      <c r="AU354" s="240" t="s">
        <v>125</v>
      </c>
      <c r="AV354" s="13" t="s">
        <v>125</v>
      </c>
      <c r="AW354" s="13" t="s">
        <v>33</v>
      </c>
      <c r="AX354" s="13" t="s">
        <v>72</v>
      </c>
      <c r="AY354" s="240" t="s">
        <v>116</v>
      </c>
    </row>
    <row r="355" s="14" customFormat="1">
      <c r="A355" s="14"/>
      <c r="B355" s="241"/>
      <c r="C355" s="242"/>
      <c r="D355" s="231" t="s">
        <v>177</v>
      </c>
      <c r="E355" s="243" t="s">
        <v>19</v>
      </c>
      <c r="F355" s="244" t="s">
        <v>181</v>
      </c>
      <c r="G355" s="242"/>
      <c r="H355" s="245">
        <v>660.7600000000001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1" t="s">
        <v>177</v>
      </c>
      <c r="AU355" s="251" t="s">
        <v>125</v>
      </c>
      <c r="AV355" s="14" t="s">
        <v>139</v>
      </c>
      <c r="AW355" s="14" t="s">
        <v>33</v>
      </c>
      <c r="AX355" s="14" t="s">
        <v>79</v>
      </c>
      <c r="AY355" s="251" t="s">
        <v>116</v>
      </c>
    </row>
    <row r="356" s="2" customFormat="1" ht="24.15" customHeight="1">
      <c r="A356" s="40"/>
      <c r="B356" s="41"/>
      <c r="C356" s="206" t="s">
        <v>343</v>
      </c>
      <c r="D356" s="206" t="s">
        <v>119</v>
      </c>
      <c r="E356" s="207" t="s">
        <v>344</v>
      </c>
      <c r="F356" s="208" t="s">
        <v>345</v>
      </c>
      <c r="G356" s="209" t="s">
        <v>173</v>
      </c>
      <c r="H356" s="210">
        <v>377.81599999999997</v>
      </c>
      <c r="I356" s="211"/>
      <c r="J356" s="212">
        <f>ROUND(I356*H356,2)</f>
        <v>0</v>
      </c>
      <c r="K356" s="208" t="s">
        <v>174</v>
      </c>
      <c r="L356" s="46"/>
      <c r="M356" s="213" t="s">
        <v>19</v>
      </c>
      <c r="N356" s="214" t="s">
        <v>44</v>
      </c>
      <c r="O356" s="86"/>
      <c r="P356" s="215">
        <f>O356*H356</f>
        <v>0</v>
      </c>
      <c r="Q356" s="215">
        <v>0.0043800000000000002</v>
      </c>
      <c r="R356" s="215">
        <f>Q356*H356</f>
        <v>1.6548340799999999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139</v>
      </c>
      <c r="AT356" s="217" t="s">
        <v>119</v>
      </c>
      <c r="AU356" s="217" t="s">
        <v>125</v>
      </c>
      <c r="AY356" s="19" t="s">
        <v>116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125</v>
      </c>
      <c r="BK356" s="218">
        <f>ROUND(I356*H356,2)</f>
        <v>0</v>
      </c>
      <c r="BL356" s="19" t="s">
        <v>139</v>
      </c>
      <c r="BM356" s="217" t="s">
        <v>346</v>
      </c>
    </row>
    <row r="357" s="2" customFormat="1">
      <c r="A357" s="40"/>
      <c r="B357" s="41"/>
      <c r="C357" s="42"/>
      <c r="D357" s="219" t="s">
        <v>127</v>
      </c>
      <c r="E357" s="42"/>
      <c r="F357" s="220" t="s">
        <v>347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127</v>
      </c>
      <c r="AU357" s="19" t="s">
        <v>125</v>
      </c>
    </row>
    <row r="358" s="15" customFormat="1">
      <c r="A358" s="15"/>
      <c r="B358" s="252"/>
      <c r="C358" s="253"/>
      <c r="D358" s="231" t="s">
        <v>177</v>
      </c>
      <c r="E358" s="254" t="s">
        <v>19</v>
      </c>
      <c r="F358" s="255" t="s">
        <v>231</v>
      </c>
      <c r="G358" s="253"/>
      <c r="H358" s="254" t="s">
        <v>19</v>
      </c>
      <c r="I358" s="256"/>
      <c r="J358" s="253"/>
      <c r="K358" s="253"/>
      <c r="L358" s="257"/>
      <c r="M358" s="258"/>
      <c r="N358" s="259"/>
      <c r="O358" s="259"/>
      <c r="P358" s="259"/>
      <c r="Q358" s="259"/>
      <c r="R358" s="259"/>
      <c r="S358" s="259"/>
      <c r="T358" s="260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1" t="s">
        <v>177</v>
      </c>
      <c r="AU358" s="261" t="s">
        <v>125</v>
      </c>
      <c r="AV358" s="15" t="s">
        <v>79</v>
      </c>
      <c r="AW358" s="15" t="s">
        <v>33</v>
      </c>
      <c r="AX358" s="15" t="s">
        <v>72</v>
      </c>
      <c r="AY358" s="261" t="s">
        <v>116</v>
      </c>
    </row>
    <row r="359" s="13" customFormat="1">
      <c r="A359" s="13"/>
      <c r="B359" s="229"/>
      <c r="C359" s="230"/>
      <c r="D359" s="231" t="s">
        <v>177</v>
      </c>
      <c r="E359" s="232" t="s">
        <v>19</v>
      </c>
      <c r="F359" s="233" t="s">
        <v>284</v>
      </c>
      <c r="G359" s="230"/>
      <c r="H359" s="234">
        <v>46.439999999999998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177</v>
      </c>
      <c r="AU359" s="240" t="s">
        <v>125</v>
      </c>
      <c r="AV359" s="13" t="s">
        <v>125</v>
      </c>
      <c r="AW359" s="13" t="s">
        <v>33</v>
      </c>
      <c r="AX359" s="13" t="s">
        <v>72</v>
      </c>
      <c r="AY359" s="240" t="s">
        <v>116</v>
      </c>
    </row>
    <row r="360" s="13" customFormat="1">
      <c r="A360" s="13"/>
      <c r="B360" s="229"/>
      <c r="C360" s="230"/>
      <c r="D360" s="231" t="s">
        <v>177</v>
      </c>
      <c r="E360" s="232" t="s">
        <v>19</v>
      </c>
      <c r="F360" s="233" t="s">
        <v>285</v>
      </c>
      <c r="G360" s="230"/>
      <c r="H360" s="234">
        <v>-3</v>
      </c>
      <c r="I360" s="235"/>
      <c r="J360" s="230"/>
      <c r="K360" s="230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177</v>
      </c>
      <c r="AU360" s="240" t="s">
        <v>125</v>
      </c>
      <c r="AV360" s="13" t="s">
        <v>125</v>
      </c>
      <c r="AW360" s="13" t="s">
        <v>33</v>
      </c>
      <c r="AX360" s="13" t="s">
        <v>72</v>
      </c>
      <c r="AY360" s="240" t="s">
        <v>116</v>
      </c>
    </row>
    <row r="361" s="13" customFormat="1">
      <c r="A361" s="13"/>
      <c r="B361" s="229"/>
      <c r="C361" s="230"/>
      <c r="D361" s="231" t="s">
        <v>177</v>
      </c>
      <c r="E361" s="232" t="s">
        <v>19</v>
      </c>
      <c r="F361" s="233" t="s">
        <v>286</v>
      </c>
      <c r="G361" s="230"/>
      <c r="H361" s="234">
        <v>1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177</v>
      </c>
      <c r="AU361" s="240" t="s">
        <v>125</v>
      </c>
      <c r="AV361" s="13" t="s">
        <v>125</v>
      </c>
      <c r="AW361" s="13" t="s">
        <v>33</v>
      </c>
      <c r="AX361" s="13" t="s">
        <v>72</v>
      </c>
      <c r="AY361" s="240" t="s">
        <v>116</v>
      </c>
    </row>
    <row r="362" s="13" customFormat="1">
      <c r="A362" s="13"/>
      <c r="B362" s="229"/>
      <c r="C362" s="230"/>
      <c r="D362" s="231" t="s">
        <v>177</v>
      </c>
      <c r="E362" s="232" t="s">
        <v>19</v>
      </c>
      <c r="F362" s="233" t="s">
        <v>287</v>
      </c>
      <c r="G362" s="230"/>
      <c r="H362" s="234">
        <v>1.3600000000000001</v>
      </c>
      <c r="I362" s="235"/>
      <c r="J362" s="230"/>
      <c r="K362" s="230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177</v>
      </c>
      <c r="AU362" s="240" t="s">
        <v>125</v>
      </c>
      <c r="AV362" s="13" t="s">
        <v>125</v>
      </c>
      <c r="AW362" s="13" t="s">
        <v>33</v>
      </c>
      <c r="AX362" s="13" t="s">
        <v>72</v>
      </c>
      <c r="AY362" s="240" t="s">
        <v>116</v>
      </c>
    </row>
    <row r="363" s="13" customFormat="1">
      <c r="A363" s="13"/>
      <c r="B363" s="229"/>
      <c r="C363" s="230"/>
      <c r="D363" s="231" t="s">
        <v>177</v>
      </c>
      <c r="E363" s="232" t="s">
        <v>19</v>
      </c>
      <c r="F363" s="233" t="s">
        <v>288</v>
      </c>
      <c r="G363" s="230"/>
      <c r="H363" s="234">
        <v>-1.8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177</v>
      </c>
      <c r="AU363" s="240" t="s">
        <v>125</v>
      </c>
      <c r="AV363" s="13" t="s">
        <v>125</v>
      </c>
      <c r="AW363" s="13" t="s">
        <v>33</v>
      </c>
      <c r="AX363" s="13" t="s">
        <v>72</v>
      </c>
      <c r="AY363" s="240" t="s">
        <v>116</v>
      </c>
    </row>
    <row r="364" s="15" customFormat="1">
      <c r="A364" s="15"/>
      <c r="B364" s="252"/>
      <c r="C364" s="253"/>
      <c r="D364" s="231" t="s">
        <v>177</v>
      </c>
      <c r="E364" s="254" t="s">
        <v>19</v>
      </c>
      <c r="F364" s="255" t="s">
        <v>233</v>
      </c>
      <c r="G364" s="253"/>
      <c r="H364" s="254" t="s">
        <v>19</v>
      </c>
      <c r="I364" s="256"/>
      <c r="J364" s="253"/>
      <c r="K364" s="253"/>
      <c r="L364" s="257"/>
      <c r="M364" s="258"/>
      <c r="N364" s="259"/>
      <c r="O364" s="259"/>
      <c r="P364" s="259"/>
      <c r="Q364" s="259"/>
      <c r="R364" s="259"/>
      <c r="S364" s="259"/>
      <c r="T364" s="260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1" t="s">
        <v>177</v>
      </c>
      <c r="AU364" s="261" t="s">
        <v>125</v>
      </c>
      <c r="AV364" s="15" t="s">
        <v>79</v>
      </c>
      <c r="AW364" s="15" t="s">
        <v>33</v>
      </c>
      <c r="AX364" s="15" t="s">
        <v>72</v>
      </c>
      <c r="AY364" s="261" t="s">
        <v>116</v>
      </c>
    </row>
    <row r="365" s="13" customFormat="1">
      <c r="A365" s="13"/>
      <c r="B365" s="229"/>
      <c r="C365" s="230"/>
      <c r="D365" s="231" t="s">
        <v>177</v>
      </c>
      <c r="E365" s="232" t="s">
        <v>19</v>
      </c>
      <c r="F365" s="233" t="s">
        <v>289</v>
      </c>
      <c r="G365" s="230"/>
      <c r="H365" s="234">
        <v>56.43</v>
      </c>
      <c r="I365" s="235"/>
      <c r="J365" s="230"/>
      <c r="K365" s="230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177</v>
      </c>
      <c r="AU365" s="240" t="s">
        <v>125</v>
      </c>
      <c r="AV365" s="13" t="s">
        <v>125</v>
      </c>
      <c r="AW365" s="13" t="s">
        <v>33</v>
      </c>
      <c r="AX365" s="13" t="s">
        <v>72</v>
      </c>
      <c r="AY365" s="240" t="s">
        <v>116</v>
      </c>
    </row>
    <row r="366" s="13" customFormat="1">
      <c r="A366" s="13"/>
      <c r="B366" s="229"/>
      <c r="C366" s="230"/>
      <c r="D366" s="231" t="s">
        <v>177</v>
      </c>
      <c r="E366" s="232" t="s">
        <v>19</v>
      </c>
      <c r="F366" s="233" t="s">
        <v>290</v>
      </c>
      <c r="G366" s="230"/>
      <c r="H366" s="234">
        <v>-13.44</v>
      </c>
      <c r="I366" s="235"/>
      <c r="J366" s="230"/>
      <c r="K366" s="230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177</v>
      </c>
      <c r="AU366" s="240" t="s">
        <v>125</v>
      </c>
      <c r="AV366" s="13" t="s">
        <v>125</v>
      </c>
      <c r="AW366" s="13" t="s">
        <v>33</v>
      </c>
      <c r="AX366" s="13" t="s">
        <v>72</v>
      </c>
      <c r="AY366" s="240" t="s">
        <v>116</v>
      </c>
    </row>
    <row r="367" s="13" customFormat="1">
      <c r="A367" s="13"/>
      <c r="B367" s="229"/>
      <c r="C367" s="230"/>
      <c r="D367" s="231" t="s">
        <v>177</v>
      </c>
      <c r="E367" s="232" t="s">
        <v>19</v>
      </c>
      <c r="F367" s="233" t="s">
        <v>291</v>
      </c>
      <c r="G367" s="230"/>
      <c r="H367" s="234">
        <v>3.4199999999999999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177</v>
      </c>
      <c r="AU367" s="240" t="s">
        <v>125</v>
      </c>
      <c r="AV367" s="13" t="s">
        <v>125</v>
      </c>
      <c r="AW367" s="13" t="s">
        <v>33</v>
      </c>
      <c r="AX367" s="13" t="s">
        <v>72</v>
      </c>
      <c r="AY367" s="240" t="s">
        <v>116</v>
      </c>
    </row>
    <row r="368" s="13" customFormat="1">
      <c r="A368" s="13"/>
      <c r="B368" s="229"/>
      <c r="C368" s="230"/>
      <c r="D368" s="231" t="s">
        <v>177</v>
      </c>
      <c r="E368" s="232" t="s">
        <v>19</v>
      </c>
      <c r="F368" s="233" t="s">
        <v>292</v>
      </c>
      <c r="G368" s="230"/>
      <c r="H368" s="234">
        <v>-6</v>
      </c>
      <c r="I368" s="235"/>
      <c r="J368" s="230"/>
      <c r="K368" s="230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177</v>
      </c>
      <c r="AU368" s="240" t="s">
        <v>125</v>
      </c>
      <c r="AV368" s="13" t="s">
        <v>125</v>
      </c>
      <c r="AW368" s="13" t="s">
        <v>33</v>
      </c>
      <c r="AX368" s="13" t="s">
        <v>72</v>
      </c>
      <c r="AY368" s="240" t="s">
        <v>116</v>
      </c>
    </row>
    <row r="369" s="13" customFormat="1">
      <c r="A369" s="13"/>
      <c r="B369" s="229"/>
      <c r="C369" s="230"/>
      <c r="D369" s="231" t="s">
        <v>177</v>
      </c>
      <c r="E369" s="232" t="s">
        <v>19</v>
      </c>
      <c r="F369" s="233" t="s">
        <v>293</v>
      </c>
      <c r="G369" s="230"/>
      <c r="H369" s="234">
        <v>2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177</v>
      </c>
      <c r="AU369" s="240" t="s">
        <v>125</v>
      </c>
      <c r="AV369" s="13" t="s">
        <v>125</v>
      </c>
      <c r="AW369" s="13" t="s">
        <v>33</v>
      </c>
      <c r="AX369" s="13" t="s">
        <v>72</v>
      </c>
      <c r="AY369" s="240" t="s">
        <v>116</v>
      </c>
    </row>
    <row r="370" s="13" customFormat="1">
      <c r="A370" s="13"/>
      <c r="B370" s="229"/>
      <c r="C370" s="230"/>
      <c r="D370" s="231" t="s">
        <v>177</v>
      </c>
      <c r="E370" s="232" t="s">
        <v>19</v>
      </c>
      <c r="F370" s="233" t="s">
        <v>294</v>
      </c>
      <c r="G370" s="230"/>
      <c r="H370" s="234">
        <v>2.7200000000000002</v>
      </c>
      <c r="I370" s="235"/>
      <c r="J370" s="230"/>
      <c r="K370" s="230"/>
      <c r="L370" s="236"/>
      <c r="M370" s="237"/>
      <c r="N370" s="238"/>
      <c r="O370" s="238"/>
      <c r="P370" s="238"/>
      <c r="Q370" s="238"/>
      <c r="R370" s="238"/>
      <c r="S370" s="238"/>
      <c r="T370" s="23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0" t="s">
        <v>177</v>
      </c>
      <c r="AU370" s="240" t="s">
        <v>125</v>
      </c>
      <c r="AV370" s="13" t="s">
        <v>125</v>
      </c>
      <c r="AW370" s="13" t="s">
        <v>33</v>
      </c>
      <c r="AX370" s="13" t="s">
        <v>72</v>
      </c>
      <c r="AY370" s="240" t="s">
        <v>116</v>
      </c>
    </row>
    <row r="371" s="13" customFormat="1">
      <c r="A371" s="13"/>
      <c r="B371" s="229"/>
      <c r="C371" s="230"/>
      <c r="D371" s="231" t="s">
        <v>177</v>
      </c>
      <c r="E371" s="232" t="s">
        <v>19</v>
      </c>
      <c r="F371" s="233" t="s">
        <v>288</v>
      </c>
      <c r="G371" s="230"/>
      <c r="H371" s="234">
        <v>-1.8</v>
      </c>
      <c r="I371" s="235"/>
      <c r="J371" s="230"/>
      <c r="K371" s="230"/>
      <c r="L371" s="236"/>
      <c r="M371" s="237"/>
      <c r="N371" s="238"/>
      <c r="O371" s="238"/>
      <c r="P371" s="238"/>
      <c r="Q371" s="238"/>
      <c r="R371" s="238"/>
      <c r="S371" s="238"/>
      <c r="T371" s="23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0" t="s">
        <v>177</v>
      </c>
      <c r="AU371" s="240" t="s">
        <v>125</v>
      </c>
      <c r="AV371" s="13" t="s">
        <v>125</v>
      </c>
      <c r="AW371" s="13" t="s">
        <v>33</v>
      </c>
      <c r="AX371" s="13" t="s">
        <v>72</v>
      </c>
      <c r="AY371" s="240" t="s">
        <v>116</v>
      </c>
    </row>
    <row r="372" s="15" customFormat="1">
      <c r="A372" s="15"/>
      <c r="B372" s="252"/>
      <c r="C372" s="253"/>
      <c r="D372" s="231" t="s">
        <v>177</v>
      </c>
      <c r="E372" s="254" t="s">
        <v>19</v>
      </c>
      <c r="F372" s="255" t="s">
        <v>296</v>
      </c>
      <c r="G372" s="253"/>
      <c r="H372" s="254" t="s">
        <v>19</v>
      </c>
      <c r="I372" s="256"/>
      <c r="J372" s="253"/>
      <c r="K372" s="253"/>
      <c r="L372" s="257"/>
      <c r="M372" s="258"/>
      <c r="N372" s="259"/>
      <c r="O372" s="259"/>
      <c r="P372" s="259"/>
      <c r="Q372" s="259"/>
      <c r="R372" s="259"/>
      <c r="S372" s="259"/>
      <c r="T372" s="26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1" t="s">
        <v>177</v>
      </c>
      <c r="AU372" s="261" t="s">
        <v>125</v>
      </c>
      <c r="AV372" s="15" t="s">
        <v>79</v>
      </c>
      <c r="AW372" s="15" t="s">
        <v>33</v>
      </c>
      <c r="AX372" s="15" t="s">
        <v>72</v>
      </c>
      <c r="AY372" s="261" t="s">
        <v>116</v>
      </c>
    </row>
    <row r="373" s="13" customFormat="1">
      <c r="A373" s="13"/>
      <c r="B373" s="229"/>
      <c r="C373" s="230"/>
      <c r="D373" s="231" t="s">
        <v>177</v>
      </c>
      <c r="E373" s="232" t="s">
        <v>19</v>
      </c>
      <c r="F373" s="233" t="s">
        <v>337</v>
      </c>
      <c r="G373" s="230"/>
      <c r="H373" s="234">
        <v>32.238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177</v>
      </c>
      <c r="AU373" s="240" t="s">
        <v>125</v>
      </c>
      <c r="AV373" s="13" t="s">
        <v>125</v>
      </c>
      <c r="AW373" s="13" t="s">
        <v>33</v>
      </c>
      <c r="AX373" s="13" t="s">
        <v>72</v>
      </c>
      <c r="AY373" s="240" t="s">
        <v>116</v>
      </c>
    </row>
    <row r="374" s="13" customFormat="1">
      <c r="A374" s="13"/>
      <c r="B374" s="229"/>
      <c r="C374" s="230"/>
      <c r="D374" s="231" t="s">
        <v>177</v>
      </c>
      <c r="E374" s="232" t="s">
        <v>19</v>
      </c>
      <c r="F374" s="233" t="s">
        <v>298</v>
      </c>
      <c r="G374" s="230"/>
      <c r="H374" s="234">
        <v>3.6150000000000002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177</v>
      </c>
      <c r="AU374" s="240" t="s">
        <v>125</v>
      </c>
      <c r="AV374" s="13" t="s">
        <v>125</v>
      </c>
      <c r="AW374" s="13" t="s">
        <v>33</v>
      </c>
      <c r="AX374" s="13" t="s">
        <v>72</v>
      </c>
      <c r="AY374" s="240" t="s">
        <v>116</v>
      </c>
    </row>
    <row r="375" s="13" customFormat="1">
      <c r="A375" s="13"/>
      <c r="B375" s="229"/>
      <c r="C375" s="230"/>
      <c r="D375" s="231" t="s">
        <v>177</v>
      </c>
      <c r="E375" s="232" t="s">
        <v>19</v>
      </c>
      <c r="F375" s="233" t="s">
        <v>299</v>
      </c>
      <c r="G375" s="230"/>
      <c r="H375" s="234">
        <v>-7.2000000000000002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177</v>
      </c>
      <c r="AU375" s="240" t="s">
        <v>125</v>
      </c>
      <c r="AV375" s="13" t="s">
        <v>125</v>
      </c>
      <c r="AW375" s="13" t="s">
        <v>33</v>
      </c>
      <c r="AX375" s="13" t="s">
        <v>72</v>
      </c>
      <c r="AY375" s="240" t="s">
        <v>116</v>
      </c>
    </row>
    <row r="376" s="13" customFormat="1">
      <c r="A376" s="13"/>
      <c r="B376" s="229"/>
      <c r="C376" s="230"/>
      <c r="D376" s="231" t="s">
        <v>177</v>
      </c>
      <c r="E376" s="232" t="s">
        <v>19</v>
      </c>
      <c r="F376" s="233" t="s">
        <v>300</v>
      </c>
      <c r="G376" s="230"/>
      <c r="H376" s="234">
        <v>-1.3999999999999999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177</v>
      </c>
      <c r="AU376" s="240" t="s">
        <v>125</v>
      </c>
      <c r="AV376" s="13" t="s">
        <v>125</v>
      </c>
      <c r="AW376" s="13" t="s">
        <v>33</v>
      </c>
      <c r="AX376" s="13" t="s">
        <v>72</v>
      </c>
      <c r="AY376" s="240" t="s">
        <v>116</v>
      </c>
    </row>
    <row r="377" s="13" customFormat="1">
      <c r="A377" s="13"/>
      <c r="B377" s="229"/>
      <c r="C377" s="230"/>
      <c r="D377" s="231" t="s">
        <v>177</v>
      </c>
      <c r="E377" s="232" t="s">
        <v>19</v>
      </c>
      <c r="F377" s="233" t="s">
        <v>301</v>
      </c>
      <c r="G377" s="230"/>
      <c r="H377" s="234">
        <v>0.88500000000000001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177</v>
      </c>
      <c r="AU377" s="240" t="s">
        <v>125</v>
      </c>
      <c r="AV377" s="13" t="s">
        <v>125</v>
      </c>
      <c r="AW377" s="13" t="s">
        <v>33</v>
      </c>
      <c r="AX377" s="13" t="s">
        <v>72</v>
      </c>
      <c r="AY377" s="240" t="s">
        <v>116</v>
      </c>
    </row>
    <row r="378" s="15" customFormat="1">
      <c r="A378" s="15"/>
      <c r="B378" s="252"/>
      <c r="C378" s="253"/>
      <c r="D378" s="231" t="s">
        <v>177</v>
      </c>
      <c r="E378" s="254" t="s">
        <v>19</v>
      </c>
      <c r="F378" s="255" t="s">
        <v>315</v>
      </c>
      <c r="G378" s="253"/>
      <c r="H378" s="254" t="s">
        <v>19</v>
      </c>
      <c r="I378" s="256"/>
      <c r="J378" s="253"/>
      <c r="K378" s="253"/>
      <c r="L378" s="257"/>
      <c r="M378" s="258"/>
      <c r="N378" s="259"/>
      <c r="O378" s="259"/>
      <c r="P378" s="259"/>
      <c r="Q378" s="259"/>
      <c r="R378" s="259"/>
      <c r="S378" s="259"/>
      <c r="T378" s="26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1" t="s">
        <v>177</v>
      </c>
      <c r="AU378" s="261" t="s">
        <v>125</v>
      </c>
      <c r="AV378" s="15" t="s">
        <v>79</v>
      </c>
      <c r="AW378" s="15" t="s">
        <v>33</v>
      </c>
      <c r="AX378" s="15" t="s">
        <v>72</v>
      </c>
      <c r="AY378" s="261" t="s">
        <v>116</v>
      </c>
    </row>
    <row r="379" s="13" customFormat="1">
      <c r="A379" s="13"/>
      <c r="B379" s="229"/>
      <c r="C379" s="230"/>
      <c r="D379" s="231" t="s">
        <v>177</v>
      </c>
      <c r="E379" s="232" t="s">
        <v>19</v>
      </c>
      <c r="F379" s="233" t="s">
        <v>316</v>
      </c>
      <c r="G379" s="230"/>
      <c r="H379" s="234">
        <v>20.088000000000001</v>
      </c>
      <c r="I379" s="235"/>
      <c r="J379" s="230"/>
      <c r="K379" s="230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177</v>
      </c>
      <c r="AU379" s="240" t="s">
        <v>125</v>
      </c>
      <c r="AV379" s="13" t="s">
        <v>125</v>
      </c>
      <c r="AW379" s="13" t="s">
        <v>33</v>
      </c>
      <c r="AX379" s="13" t="s">
        <v>72</v>
      </c>
      <c r="AY379" s="240" t="s">
        <v>116</v>
      </c>
    </row>
    <row r="380" s="13" customFormat="1">
      <c r="A380" s="13"/>
      <c r="B380" s="229"/>
      <c r="C380" s="230"/>
      <c r="D380" s="231" t="s">
        <v>177</v>
      </c>
      <c r="E380" s="232" t="s">
        <v>19</v>
      </c>
      <c r="F380" s="233" t="s">
        <v>300</v>
      </c>
      <c r="G380" s="230"/>
      <c r="H380" s="234">
        <v>-1.3999999999999999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177</v>
      </c>
      <c r="AU380" s="240" t="s">
        <v>125</v>
      </c>
      <c r="AV380" s="13" t="s">
        <v>125</v>
      </c>
      <c r="AW380" s="13" t="s">
        <v>33</v>
      </c>
      <c r="AX380" s="13" t="s">
        <v>72</v>
      </c>
      <c r="AY380" s="240" t="s">
        <v>116</v>
      </c>
    </row>
    <row r="381" s="15" customFormat="1">
      <c r="A381" s="15"/>
      <c r="B381" s="252"/>
      <c r="C381" s="253"/>
      <c r="D381" s="231" t="s">
        <v>177</v>
      </c>
      <c r="E381" s="254" t="s">
        <v>19</v>
      </c>
      <c r="F381" s="255" t="s">
        <v>302</v>
      </c>
      <c r="G381" s="253"/>
      <c r="H381" s="254" t="s">
        <v>19</v>
      </c>
      <c r="I381" s="256"/>
      <c r="J381" s="253"/>
      <c r="K381" s="253"/>
      <c r="L381" s="257"/>
      <c r="M381" s="258"/>
      <c r="N381" s="259"/>
      <c r="O381" s="259"/>
      <c r="P381" s="259"/>
      <c r="Q381" s="259"/>
      <c r="R381" s="259"/>
      <c r="S381" s="259"/>
      <c r="T381" s="26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1" t="s">
        <v>177</v>
      </c>
      <c r="AU381" s="261" t="s">
        <v>125</v>
      </c>
      <c r="AV381" s="15" t="s">
        <v>79</v>
      </c>
      <c r="AW381" s="15" t="s">
        <v>33</v>
      </c>
      <c r="AX381" s="15" t="s">
        <v>72</v>
      </c>
      <c r="AY381" s="261" t="s">
        <v>116</v>
      </c>
    </row>
    <row r="382" s="13" customFormat="1">
      <c r="A382" s="13"/>
      <c r="B382" s="229"/>
      <c r="C382" s="230"/>
      <c r="D382" s="231" t="s">
        <v>177</v>
      </c>
      <c r="E382" s="232" t="s">
        <v>19</v>
      </c>
      <c r="F382" s="233" t="s">
        <v>338</v>
      </c>
      <c r="G382" s="230"/>
      <c r="H382" s="234">
        <v>28.782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177</v>
      </c>
      <c r="AU382" s="240" t="s">
        <v>125</v>
      </c>
      <c r="AV382" s="13" t="s">
        <v>125</v>
      </c>
      <c r="AW382" s="13" t="s">
        <v>33</v>
      </c>
      <c r="AX382" s="13" t="s">
        <v>72</v>
      </c>
      <c r="AY382" s="240" t="s">
        <v>116</v>
      </c>
    </row>
    <row r="383" s="13" customFormat="1">
      <c r="A383" s="13"/>
      <c r="B383" s="229"/>
      <c r="C383" s="230"/>
      <c r="D383" s="231" t="s">
        <v>177</v>
      </c>
      <c r="E383" s="232" t="s">
        <v>19</v>
      </c>
      <c r="F383" s="233" t="s">
        <v>285</v>
      </c>
      <c r="G383" s="230"/>
      <c r="H383" s="234">
        <v>-3</v>
      </c>
      <c r="I383" s="235"/>
      <c r="J383" s="230"/>
      <c r="K383" s="230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177</v>
      </c>
      <c r="AU383" s="240" t="s">
        <v>125</v>
      </c>
      <c r="AV383" s="13" t="s">
        <v>125</v>
      </c>
      <c r="AW383" s="13" t="s">
        <v>33</v>
      </c>
      <c r="AX383" s="13" t="s">
        <v>72</v>
      </c>
      <c r="AY383" s="240" t="s">
        <v>116</v>
      </c>
    </row>
    <row r="384" s="13" customFormat="1">
      <c r="A384" s="13"/>
      <c r="B384" s="229"/>
      <c r="C384" s="230"/>
      <c r="D384" s="231" t="s">
        <v>177</v>
      </c>
      <c r="E384" s="232" t="s">
        <v>19</v>
      </c>
      <c r="F384" s="233" t="s">
        <v>286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177</v>
      </c>
      <c r="AU384" s="240" t="s">
        <v>125</v>
      </c>
      <c r="AV384" s="13" t="s">
        <v>125</v>
      </c>
      <c r="AW384" s="13" t="s">
        <v>33</v>
      </c>
      <c r="AX384" s="13" t="s">
        <v>72</v>
      </c>
      <c r="AY384" s="240" t="s">
        <v>116</v>
      </c>
    </row>
    <row r="385" s="13" customFormat="1">
      <c r="A385" s="13"/>
      <c r="B385" s="229"/>
      <c r="C385" s="230"/>
      <c r="D385" s="231" t="s">
        <v>177</v>
      </c>
      <c r="E385" s="232" t="s">
        <v>19</v>
      </c>
      <c r="F385" s="233" t="s">
        <v>287</v>
      </c>
      <c r="G385" s="230"/>
      <c r="H385" s="234">
        <v>1.3600000000000001</v>
      </c>
      <c r="I385" s="235"/>
      <c r="J385" s="230"/>
      <c r="K385" s="230"/>
      <c r="L385" s="236"/>
      <c r="M385" s="237"/>
      <c r="N385" s="238"/>
      <c r="O385" s="238"/>
      <c r="P385" s="238"/>
      <c r="Q385" s="238"/>
      <c r="R385" s="238"/>
      <c r="S385" s="238"/>
      <c r="T385" s="23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0" t="s">
        <v>177</v>
      </c>
      <c r="AU385" s="240" t="s">
        <v>125</v>
      </c>
      <c r="AV385" s="13" t="s">
        <v>125</v>
      </c>
      <c r="AW385" s="13" t="s">
        <v>33</v>
      </c>
      <c r="AX385" s="13" t="s">
        <v>72</v>
      </c>
      <c r="AY385" s="240" t="s">
        <v>116</v>
      </c>
    </row>
    <row r="386" s="15" customFormat="1">
      <c r="A386" s="15"/>
      <c r="B386" s="252"/>
      <c r="C386" s="253"/>
      <c r="D386" s="231" t="s">
        <v>177</v>
      </c>
      <c r="E386" s="254" t="s">
        <v>19</v>
      </c>
      <c r="F386" s="255" t="s">
        <v>237</v>
      </c>
      <c r="G386" s="253"/>
      <c r="H386" s="254" t="s">
        <v>19</v>
      </c>
      <c r="I386" s="256"/>
      <c r="J386" s="253"/>
      <c r="K386" s="253"/>
      <c r="L386" s="257"/>
      <c r="M386" s="258"/>
      <c r="N386" s="259"/>
      <c r="O386" s="259"/>
      <c r="P386" s="259"/>
      <c r="Q386" s="259"/>
      <c r="R386" s="259"/>
      <c r="S386" s="259"/>
      <c r="T386" s="260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1" t="s">
        <v>177</v>
      </c>
      <c r="AU386" s="261" t="s">
        <v>125</v>
      </c>
      <c r="AV386" s="15" t="s">
        <v>79</v>
      </c>
      <c r="AW386" s="15" t="s">
        <v>33</v>
      </c>
      <c r="AX386" s="15" t="s">
        <v>72</v>
      </c>
      <c r="AY386" s="261" t="s">
        <v>116</v>
      </c>
    </row>
    <row r="387" s="13" customFormat="1">
      <c r="A387" s="13"/>
      <c r="B387" s="229"/>
      <c r="C387" s="230"/>
      <c r="D387" s="231" t="s">
        <v>177</v>
      </c>
      <c r="E387" s="232" t="s">
        <v>19</v>
      </c>
      <c r="F387" s="233" t="s">
        <v>305</v>
      </c>
      <c r="G387" s="230"/>
      <c r="H387" s="234">
        <v>38.609999999999999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177</v>
      </c>
      <c r="AU387" s="240" t="s">
        <v>125</v>
      </c>
      <c r="AV387" s="13" t="s">
        <v>125</v>
      </c>
      <c r="AW387" s="13" t="s">
        <v>33</v>
      </c>
      <c r="AX387" s="13" t="s">
        <v>72</v>
      </c>
      <c r="AY387" s="240" t="s">
        <v>116</v>
      </c>
    </row>
    <row r="388" s="13" customFormat="1">
      <c r="A388" s="13"/>
      <c r="B388" s="229"/>
      <c r="C388" s="230"/>
      <c r="D388" s="231" t="s">
        <v>177</v>
      </c>
      <c r="E388" s="232" t="s">
        <v>19</v>
      </c>
      <c r="F388" s="233" t="s">
        <v>285</v>
      </c>
      <c r="G388" s="230"/>
      <c r="H388" s="234">
        <v>-3</v>
      </c>
      <c r="I388" s="235"/>
      <c r="J388" s="230"/>
      <c r="K388" s="230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177</v>
      </c>
      <c r="AU388" s="240" t="s">
        <v>125</v>
      </c>
      <c r="AV388" s="13" t="s">
        <v>125</v>
      </c>
      <c r="AW388" s="13" t="s">
        <v>33</v>
      </c>
      <c r="AX388" s="13" t="s">
        <v>72</v>
      </c>
      <c r="AY388" s="240" t="s">
        <v>116</v>
      </c>
    </row>
    <row r="389" s="13" customFormat="1">
      <c r="A389" s="13"/>
      <c r="B389" s="229"/>
      <c r="C389" s="230"/>
      <c r="D389" s="231" t="s">
        <v>177</v>
      </c>
      <c r="E389" s="232" t="s">
        <v>19</v>
      </c>
      <c r="F389" s="233" t="s">
        <v>286</v>
      </c>
      <c r="G389" s="230"/>
      <c r="H389" s="234">
        <v>1</v>
      </c>
      <c r="I389" s="235"/>
      <c r="J389" s="230"/>
      <c r="K389" s="230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177</v>
      </c>
      <c r="AU389" s="240" t="s">
        <v>125</v>
      </c>
      <c r="AV389" s="13" t="s">
        <v>125</v>
      </c>
      <c r="AW389" s="13" t="s">
        <v>33</v>
      </c>
      <c r="AX389" s="13" t="s">
        <v>72</v>
      </c>
      <c r="AY389" s="240" t="s">
        <v>116</v>
      </c>
    </row>
    <row r="390" s="13" customFormat="1">
      <c r="A390" s="13"/>
      <c r="B390" s="229"/>
      <c r="C390" s="230"/>
      <c r="D390" s="231" t="s">
        <v>177</v>
      </c>
      <c r="E390" s="232" t="s">
        <v>19</v>
      </c>
      <c r="F390" s="233" t="s">
        <v>287</v>
      </c>
      <c r="G390" s="230"/>
      <c r="H390" s="234">
        <v>1.3600000000000001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177</v>
      </c>
      <c r="AU390" s="240" t="s">
        <v>125</v>
      </c>
      <c r="AV390" s="13" t="s">
        <v>125</v>
      </c>
      <c r="AW390" s="13" t="s">
        <v>33</v>
      </c>
      <c r="AX390" s="13" t="s">
        <v>72</v>
      </c>
      <c r="AY390" s="240" t="s">
        <v>116</v>
      </c>
    </row>
    <row r="391" s="13" customFormat="1">
      <c r="A391" s="13"/>
      <c r="B391" s="229"/>
      <c r="C391" s="230"/>
      <c r="D391" s="231" t="s">
        <v>177</v>
      </c>
      <c r="E391" s="232" t="s">
        <v>19</v>
      </c>
      <c r="F391" s="233" t="s">
        <v>288</v>
      </c>
      <c r="G391" s="230"/>
      <c r="H391" s="234">
        <v>-1.8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177</v>
      </c>
      <c r="AU391" s="240" t="s">
        <v>125</v>
      </c>
      <c r="AV391" s="13" t="s">
        <v>125</v>
      </c>
      <c r="AW391" s="13" t="s">
        <v>33</v>
      </c>
      <c r="AX391" s="13" t="s">
        <v>72</v>
      </c>
      <c r="AY391" s="240" t="s">
        <v>116</v>
      </c>
    </row>
    <row r="392" s="15" customFormat="1">
      <c r="A392" s="15"/>
      <c r="B392" s="252"/>
      <c r="C392" s="253"/>
      <c r="D392" s="231" t="s">
        <v>177</v>
      </c>
      <c r="E392" s="254" t="s">
        <v>19</v>
      </c>
      <c r="F392" s="255" t="s">
        <v>239</v>
      </c>
      <c r="G392" s="253"/>
      <c r="H392" s="254" t="s">
        <v>19</v>
      </c>
      <c r="I392" s="256"/>
      <c r="J392" s="253"/>
      <c r="K392" s="253"/>
      <c r="L392" s="257"/>
      <c r="M392" s="258"/>
      <c r="N392" s="259"/>
      <c r="O392" s="259"/>
      <c r="P392" s="259"/>
      <c r="Q392" s="259"/>
      <c r="R392" s="259"/>
      <c r="S392" s="259"/>
      <c r="T392" s="260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1" t="s">
        <v>177</v>
      </c>
      <c r="AU392" s="261" t="s">
        <v>125</v>
      </c>
      <c r="AV392" s="15" t="s">
        <v>79</v>
      </c>
      <c r="AW392" s="15" t="s">
        <v>33</v>
      </c>
      <c r="AX392" s="15" t="s">
        <v>72</v>
      </c>
      <c r="AY392" s="261" t="s">
        <v>116</v>
      </c>
    </row>
    <row r="393" s="13" customFormat="1">
      <c r="A393" s="13"/>
      <c r="B393" s="229"/>
      <c r="C393" s="230"/>
      <c r="D393" s="231" t="s">
        <v>177</v>
      </c>
      <c r="E393" s="232" t="s">
        <v>19</v>
      </c>
      <c r="F393" s="233" t="s">
        <v>284</v>
      </c>
      <c r="G393" s="230"/>
      <c r="H393" s="234">
        <v>46.439999999999998</v>
      </c>
      <c r="I393" s="235"/>
      <c r="J393" s="230"/>
      <c r="K393" s="230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177</v>
      </c>
      <c r="AU393" s="240" t="s">
        <v>125</v>
      </c>
      <c r="AV393" s="13" t="s">
        <v>125</v>
      </c>
      <c r="AW393" s="13" t="s">
        <v>33</v>
      </c>
      <c r="AX393" s="13" t="s">
        <v>72</v>
      </c>
      <c r="AY393" s="240" t="s">
        <v>116</v>
      </c>
    </row>
    <row r="394" s="13" customFormat="1">
      <c r="A394" s="13"/>
      <c r="B394" s="229"/>
      <c r="C394" s="230"/>
      <c r="D394" s="231" t="s">
        <v>177</v>
      </c>
      <c r="E394" s="232" t="s">
        <v>19</v>
      </c>
      <c r="F394" s="233" t="s">
        <v>285</v>
      </c>
      <c r="G394" s="230"/>
      <c r="H394" s="234">
        <v>-3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177</v>
      </c>
      <c r="AU394" s="240" t="s">
        <v>125</v>
      </c>
      <c r="AV394" s="13" t="s">
        <v>125</v>
      </c>
      <c r="AW394" s="13" t="s">
        <v>33</v>
      </c>
      <c r="AX394" s="13" t="s">
        <v>72</v>
      </c>
      <c r="AY394" s="240" t="s">
        <v>116</v>
      </c>
    </row>
    <row r="395" s="13" customFormat="1">
      <c r="A395" s="13"/>
      <c r="B395" s="229"/>
      <c r="C395" s="230"/>
      <c r="D395" s="231" t="s">
        <v>177</v>
      </c>
      <c r="E395" s="232" t="s">
        <v>19</v>
      </c>
      <c r="F395" s="233" t="s">
        <v>286</v>
      </c>
      <c r="G395" s="230"/>
      <c r="H395" s="234">
        <v>1</v>
      </c>
      <c r="I395" s="235"/>
      <c r="J395" s="230"/>
      <c r="K395" s="230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177</v>
      </c>
      <c r="AU395" s="240" t="s">
        <v>125</v>
      </c>
      <c r="AV395" s="13" t="s">
        <v>125</v>
      </c>
      <c r="AW395" s="13" t="s">
        <v>33</v>
      </c>
      <c r="AX395" s="13" t="s">
        <v>72</v>
      </c>
      <c r="AY395" s="240" t="s">
        <v>116</v>
      </c>
    </row>
    <row r="396" s="13" customFormat="1">
      <c r="A396" s="13"/>
      <c r="B396" s="229"/>
      <c r="C396" s="230"/>
      <c r="D396" s="231" t="s">
        <v>177</v>
      </c>
      <c r="E396" s="232" t="s">
        <v>19</v>
      </c>
      <c r="F396" s="233" t="s">
        <v>287</v>
      </c>
      <c r="G396" s="230"/>
      <c r="H396" s="234">
        <v>1.3600000000000001</v>
      </c>
      <c r="I396" s="235"/>
      <c r="J396" s="230"/>
      <c r="K396" s="230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177</v>
      </c>
      <c r="AU396" s="240" t="s">
        <v>125</v>
      </c>
      <c r="AV396" s="13" t="s">
        <v>125</v>
      </c>
      <c r="AW396" s="13" t="s">
        <v>33</v>
      </c>
      <c r="AX396" s="13" t="s">
        <v>72</v>
      </c>
      <c r="AY396" s="240" t="s">
        <v>116</v>
      </c>
    </row>
    <row r="397" s="13" customFormat="1">
      <c r="A397" s="13"/>
      <c r="B397" s="229"/>
      <c r="C397" s="230"/>
      <c r="D397" s="231" t="s">
        <v>177</v>
      </c>
      <c r="E397" s="232" t="s">
        <v>19</v>
      </c>
      <c r="F397" s="233" t="s">
        <v>288</v>
      </c>
      <c r="G397" s="230"/>
      <c r="H397" s="234">
        <v>-1.8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177</v>
      </c>
      <c r="AU397" s="240" t="s">
        <v>125</v>
      </c>
      <c r="AV397" s="13" t="s">
        <v>125</v>
      </c>
      <c r="AW397" s="13" t="s">
        <v>33</v>
      </c>
      <c r="AX397" s="13" t="s">
        <v>72</v>
      </c>
      <c r="AY397" s="240" t="s">
        <v>116</v>
      </c>
    </row>
    <row r="398" s="15" customFormat="1">
      <c r="A398" s="15"/>
      <c r="B398" s="252"/>
      <c r="C398" s="253"/>
      <c r="D398" s="231" t="s">
        <v>177</v>
      </c>
      <c r="E398" s="254" t="s">
        <v>19</v>
      </c>
      <c r="F398" s="255" t="s">
        <v>241</v>
      </c>
      <c r="G398" s="253"/>
      <c r="H398" s="254" t="s">
        <v>19</v>
      </c>
      <c r="I398" s="256"/>
      <c r="J398" s="253"/>
      <c r="K398" s="253"/>
      <c r="L398" s="257"/>
      <c r="M398" s="258"/>
      <c r="N398" s="259"/>
      <c r="O398" s="259"/>
      <c r="P398" s="259"/>
      <c r="Q398" s="259"/>
      <c r="R398" s="259"/>
      <c r="S398" s="259"/>
      <c r="T398" s="260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1" t="s">
        <v>177</v>
      </c>
      <c r="AU398" s="261" t="s">
        <v>125</v>
      </c>
      <c r="AV398" s="15" t="s">
        <v>79</v>
      </c>
      <c r="AW398" s="15" t="s">
        <v>33</v>
      </c>
      <c r="AX398" s="15" t="s">
        <v>72</v>
      </c>
      <c r="AY398" s="261" t="s">
        <v>116</v>
      </c>
    </row>
    <row r="399" s="13" customFormat="1">
      <c r="A399" s="13"/>
      <c r="B399" s="229"/>
      <c r="C399" s="230"/>
      <c r="D399" s="231" t="s">
        <v>177</v>
      </c>
      <c r="E399" s="232" t="s">
        <v>19</v>
      </c>
      <c r="F399" s="233" t="s">
        <v>289</v>
      </c>
      <c r="G399" s="230"/>
      <c r="H399" s="234">
        <v>56.43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177</v>
      </c>
      <c r="AU399" s="240" t="s">
        <v>125</v>
      </c>
      <c r="AV399" s="13" t="s">
        <v>125</v>
      </c>
      <c r="AW399" s="13" t="s">
        <v>33</v>
      </c>
      <c r="AX399" s="13" t="s">
        <v>72</v>
      </c>
      <c r="AY399" s="240" t="s">
        <v>116</v>
      </c>
    </row>
    <row r="400" s="13" customFormat="1">
      <c r="A400" s="13"/>
      <c r="B400" s="229"/>
      <c r="C400" s="230"/>
      <c r="D400" s="231" t="s">
        <v>177</v>
      </c>
      <c r="E400" s="232" t="s">
        <v>19</v>
      </c>
      <c r="F400" s="233" t="s">
        <v>290</v>
      </c>
      <c r="G400" s="230"/>
      <c r="H400" s="234">
        <v>-13.44</v>
      </c>
      <c r="I400" s="235"/>
      <c r="J400" s="230"/>
      <c r="K400" s="230"/>
      <c r="L400" s="236"/>
      <c r="M400" s="237"/>
      <c r="N400" s="238"/>
      <c r="O400" s="238"/>
      <c r="P400" s="238"/>
      <c r="Q400" s="238"/>
      <c r="R400" s="238"/>
      <c r="S400" s="238"/>
      <c r="T400" s="23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0" t="s">
        <v>177</v>
      </c>
      <c r="AU400" s="240" t="s">
        <v>125</v>
      </c>
      <c r="AV400" s="13" t="s">
        <v>125</v>
      </c>
      <c r="AW400" s="13" t="s">
        <v>33</v>
      </c>
      <c r="AX400" s="13" t="s">
        <v>72</v>
      </c>
      <c r="AY400" s="240" t="s">
        <v>116</v>
      </c>
    </row>
    <row r="401" s="13" customFormat="1">
      <c r="A401" s="13"/>
      <c r="B401" s="229"/>
      <c r="C401" s="230"/>
      <c r="D401" s="231" t="s">
        <v>177</v>
      </c>
      <c r="E401" s="232" t="s">
        <v>19</v>
      </c>
      <c r="F401" s="233" t="s">
        <v>291</v>
      </c>
      <c r="G401" s="230"/>
      <c r="H401" s="234">
        <v>3.4199999999999999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177</v>
      </c>
      <c r="AU401" s="240" t="s">
        <v>125</v>
      </c>
      <c r="AV401" s="13" t="s">
        <v>125</v>
      </c>
      <c r="AW401" s="13" t="s">
        <v>33</v>
      </c>
      <c r="AX401" s="13" t="s">
        <v>72</v>
      </c>
      <c r="AY401" s="240" t="s">
        <v>116</v>
      </c>
    </row>
    <row r="402" s="13" customFormat="1">
      <c r="A402" s="13"/>
      <c r="B402" s="229"/>
      <c r="C402" s="230"/>
      <c r="D402" s="231" t="s">
        <v>177</v>
      </c>
      <c r="E402" s="232" t="s">
        <v>19</v>
      </c>
      <c r="F402" s="233" t="s">
        <v>292</v>
      </c>
      <c r="G402" s="230"/>
      <c r="H402" s="234">
        <v>-6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177</v>
      </c>
      <c r="AU402" s="240" t="s">
        <v>125</v>
      </c>
      <c r="AV402" s="13" t="s">
        <v>125</v>
      </c>
      <c r="AW402" s="13" t="s">
        <v>33</v>
      </c>
      <c r="AX402" s="13" t="s">
        <v>72</v>
      </c>
      <c r="AY402" s="240" t="s">
        <v>116</v>
      </c>
    </row>
    <row r="403" s="13" customFormat="1">
      <c r="A403" s="13"/>
      <c r="B403" s="229"/>
      <c r="C403" s="230"/>
      <c r="D403" s="231" t="s">
        <v>177</v>
      </c>
      <c r="E403" s="232" t="s">
        <v>19</v>
      </c>
      <c r="F403" s="233" t="s">
        <v>293</v>
      </c>
      <c r="G403" s="230"/>
      <c r="H403" s="234">
        <v>2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177</v>
      </c>
      <c r="AU403" s="240" t="s">
        <v>125</v>
      </c>
      <c r="AV403" s="13" t="s">
        <v>125</v>
      </c>
      <c r="AW403" s="13" t="s">
        <v>33</v>
      </c>
      <c r="AX403" s="13" t="s">
        <v>72</v>
      </c>
      <c r="AY403" s="240" t="s">
        <v>116</v>
      </c>
    </row>
    <row r="404" s="13" customFormat="1">
      <c r="A404" s="13"/>
      <c r="B404" s="229"/>
      <c r="C404" s="230"/>
      <c r="D404" s="231" t="s">
        <v>177</v>
      </c>
      <c r="E404" s="232" t="s">
        <v>19</v>
      </c>
      <c r="F404" s="233" t="s">
        <v>294</v>
      </c>
      <c r="G404" s="230"/>
      <c r="H404" s="234">
        <v>2.7200000000000002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177</v>
      </c>
      <c r="AU404" s="240" t="s">
        <v>125</v>
      </c>
      <c r="AV404" s="13" t="s">
        <v>125</v>
      </c>
      <c r="AW404" s="13" t="s">
        <v>33</v>
      </c>
      <c r="AX404" s="13" t="s">
        <v>72</v>
      </c>
      <c r="AY404" s="240" t="s">
        <v>116</v>
      </c>
    </row>
    <row r="405" s="13" customFormat="1">
      <c r="A405" s="13"/>
      <c r="B405" s="229"/>
      <c r="C405" s="230"/>
      <c r="D405" s="231" t="s">
        <v>177</v>
      </c>
      <c r="E405" s="232" t="s">
        <v>19</v>
      </c>
      <c r="F405" s="233" t="s">
        <v>288</v>
      </c>
      <c r="G405" s="230"/>
      <c r="H405" s="234">
        <v>-1.8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177</v>
      </c>
      <c r="AU405" s="240" t="s">
        <v>125</v>
      </c>
      <c r="AV405" s="13" t="s">
        <v>125</v>
      </c>
      <c r="AW405" s="13" t="s">
        <v>33</v>
      </c>
      <c r="AX405" s="13" t="s">
        <v>72</v>
      </c>
      <c r="AY405" s="240" t="s">
        <v>116</v>
      </c>
    </row>
    <row r="406" s="15" customFormat="1">
      <c r="A406" s="15"/>
      <c r="B406" s="252"/>
      <c r="C406" s="253"/>
      <c r="D406" s="231" t="s">
        <v>177</v>
      </c>
      <c r="E406" s="254" t="s">
        <v>19</v>
      </c>
      <c r="F406" s="255" t="s">
        <v>307</v>
      </c>
      <c r="G406" s="253"/>
      <c r="H406" s="254" t="s">
        <v>19</v>
      </c>
      <c r="I406" s="256"/>
      <c r="J406" s="253"/>
      <c r="K406" s="253"/>
      <c r="L406" s="257"/>
      <c r="M406" s="258"/>
      <c r="N406" s="259"/>
      <c r="O406" s="259"/>
      <c r="P406" s="259"/>
      <c r="Q406" s="259"/>
      <c r="R406" s="259"/>
      <c r="S406" s="259"/>
      <c r="T406" s="26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1" t="s">
        <v>177</v>
      </c>
      <c r="AU406" s="261" t="s">
        <v>125</v>
      </c>
      <c r="AV406" s="15" t="s">
        <v>79</v>
      </c>
      <c r="AW406" s="15" t="s">
        <v>33</v>
      </c>
      <c r="AX406" s="15" t="s">
        <v>72</v>
      </c>
      <c r="AY406" s="261" t="s">
        <v>116</v>
      </c>
    </row>
    <row r="407" s="13" customFormat="1">
      <c r="A407" s="13"/>
      <c r="B407" s="229"/>
      <c r="C407" s="230"/>
      <c r="D407" s="231" t="s">
        <v>177</v>
      </c>
      <c r="E407" s="232" t="s">
        <v>19</v>
      </c>
      <c r="F407" s="233" t="s">
        <v>297</v>
      </c>
      <c r="G407" s="230"/>
      <c r="H407" s="234">
        <v>31.698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177</v>
      </c>
      <c r="AU407" s="240" t="s">
        <v>125</v>
      </c>
      <c r="AV407" s="13" t="s">
        <v>125</v>
      </c>
      <c r="AW407" s="13" t="s">
        <v>33</v>
      </c>
      <c r="AX407" s="13" t="s">
        <v>72</v>
      </c>
      <c r="AY407" s="240" t="s">
        <v>116</v>
      </c>
    </row>
    <row r="408" s="13" customFormat="1">
      <c r="A408" s="13"/>
      <c r="B408" s="229"/>
      <c r="C408" s="230"/>
      <c r="D408" s="231" t="s">
        <v>177</v>
      </c>
      <c r="E408" s="232" t="s">
        <v>19</v>
      </c>
      <c r="F408" s="233" t="s">
        <v>340</v>
      </c>
      <c r="G408" s="230"/>
      <c r="H408" s="234">
        <v>3.6150000000000002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177</v>
      </c>
      <c r="AU408" s="240" t="s">
        <v>125</v>
      </c>
      <c r="AV408" s="13" t="s">
        <v>125</v>
      </c>
      <c r="AW408" s="13" t="s">
        <v>33</v>
      </c>
      <c r="AX408" s="13" t="s">
        <v>72</v>
      </c>
      <c r="AY408" s="240" t="s">
        <v>116</v>
      </c>
    </row>
    <row r="409" s="13" customFormat="1">
      <c r="A409" s="13"/>
      <c r="B409" s="229"/>
      <c r="C409" s="230"/>
      <c r="D409" s="231" t="s">
        <v>177</v>
      </c>
      <c r="E409" s="232" t="s">
        <v>19</v>
      </c>
      <c r="F409" s="233" t="s">
        <v>301</v>
      </c>
      <c r="G409" s="230"/>
      <c r="H409" s="234">
        <v>0.88500000000000001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177</v>
      </c>
      <c r="AU409" s="240" t="s">
        <v>125</v>
      </c>
      <c r="AV409" s="13" t="s">
        <v>125</v>
      </c>
      <c r="AW409" s="13" t="s">
        <v>33</v>
      </c>
      <c r="AX409" s="13" t="s">
        <v>72</v>
      </c>
      <c r="AY409" s="240" t="s">
        <v>116</v>
      </c>
    </row>
    <row r="410" s="13" customFormat="1">
      <c r="A410" s="13"/>
      <c r="B410" s="229"/>
      <c r="C410" s="230"/>
      <c r="D410" s="231" t="s">
        <v>177</v>
      </c>
      <c r="E410" s="232" t="s">
        <v>19</v>
      </c>
      <c r="F410" s="233" t="s">
        <v>299</v>
      </c>
      <c r="G410" s="230"/>
      <c r="H410" s="234">
        <v>-7.2000000000000002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177</v>
      </c>
      <c r="AU410" s="240" t="s">
        <v>125</v>
      </c>
      <c r="AV410" s="13" t="s">
        <v>125</v>
      </c>
      <c r="AW410" s="13" t="s">
        <v>33</v>
      </c>
      <c r="AX410" s="13" t="s">
        <v>72</v>
      </c>
      <c r="AY410" s="240" t="s">
        <v>116</v>
      </c>
    </row>
    <row r="411" s="13" customFormat="1">
      <c r="A411" s="13"/>
      <c r="B411" s="229"/>
      <c r="C411" s="230"/>
      <c r="D411" s="231" t="s">
        <v>177</v>
      </c>
      <c r="E411" s="232" t="s">
        <v>19</v>
      </c>
      <c r="F411" s="233" t="s">
        <v>300</v>
      </c>
      <c r="G411" s="230"/>
      <c r="H411" s="234">
        <v>-1.3999999999999999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177</v>
      </c>
      <c r="AU411" s="240" t="s">
        <v>125</v>
      </c>
      <c r="AV411" s="13" t="s">
        <v>125</v>
      </c>
      <c r="AW411" s="13" t="s">
        <v>33</v>
      </c>
      <c r="AX411" s="13" t="s">
        <v>72</v>
      </c>
      <c r="AY411" s="240" t="s">
        <v>116</v>
      </c>
    </row>
    <row r="412" s="15" customFormat="1">
      <c r="A412" s="15"/>
      <c r="B412" s="252"/>
      <c r="C412" s="253"/>
      <c r="D412" s="231" t="s">
        <v>177</v>
      </c>
      <c r="E412" s="254" t="s">
        <v>19</v>
      </c>
      <c r="F412" s="255" t="s">
        <v>320</v>
      </c>
      <c r="G412" s="253"/>
      <c r="H412" s="254" t="s">
        <v>19</v>
      </c>
      <c r="I412" s="256"/>
      <c r="J412" s="253"/>
      <c r="K412" s="253"/>
      <c r="L412" s="257"/>
      <c r="M412" s="258"/>
      <c r="N412" s="259"/>
      <c r="O412" s="259"/>
      <c r="P412" s="259"/>
      <c r="Q412" s="259"/>
      <c r="R412" s="259"/>
      <c r="S412" s="259"/>
      <c r="T412" s="260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1" t="s">
        <v>177</v>
      </c>
      <c r="AU412" s="261" t="s">
        <v>125</v>
      </c>
      <c r="AV412" s="15" t="s">
        <v>79</v>
      </c>
      <c r="AW412" s="15" t="s">
        <v>33</v>
      </c>
      <c r="AX412" s="15" t="s">
        <v>72</v>
      </c>
      <c r="AY412" s="261" t="s">
        <v>116</v>
      </c>
    </row>
    <row r="413" s="13" customFormat="1">
      <c r="A413" s="13"/>
      <c r="B413" s="229"/>
      <c r="C413" s="230"/>
      <c r="D413" s="231" t="s">
        <v>177</v>
      </c>
      <c r="E413" s="232" t="s">
        <v>19</v>
      </c>
      <c r="F413" s="233" t="s">
        <v>321</v>
      </c>
      <c r="G413" s="230"/>
      <c r="H413" s="234">
        <v>20.628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177</v>
      </c>
      <c r="AU413" s="240" t="s">
        <v>125</v>
      </c>
      <c r="AV413" s="13" t="s">
        <v>125</v>
      </c>
      <c r="AW413" s="13" t="s">
        <v>33</v>
      </c>
      <c r="AX413" s="13" t="s">
        <v>72</v>
      </c>
      <c r="AY413" s="240" t="s">
        <v>116</v>
      </c>
    </row>
    <row r="414" s="13" customFormat="1">
      <c r="A414" s="13"/>
      <c r="B414" s="229"/>
      <c r="C414" s="230"/>
      <c r="D414" s="231" t="s">
        <v>177</v>
      </c>
      <c r="E414" s="232" t="s">
        <v>19</v>
      </c>
      <c r="F414" s="233" t="s">
        <v>300</v>
      </c>
      <c r="G414" s="230"/>
      <c r="H414" s="234">
        <v>-1.3999999999999999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177</v>
      </c>
      <c r="AU414" s="240" t="s">
        <v>125</v>
      </c>
      <c r="AV414" s="13" t="s">
        <v>125</v>
      </c>
      <c r="AW414" s="13" t="s">
        <v>33</v>
      </c>
      <c r="AX414" s="13" t="s">
        <v>72</v>
      </c>
      <c r="AY414" s="240" t="s">
        <v>116</v>
      </c>
    </row>
    <row r="415" s="15" customFormat="1">
      <c r="A415" s="15"/>
      <c r="B415" s="252"/>
      <c r="C415" s="253"/>
      <c r="D415" s="231" t="s">
        <v>177</v>
      </c>
      <c r="E415" s="254" t="s">
        <v>19</v>
      </c>
      <c r="F415" s="255" t="s">
        <v>322</v>
      </c>
      <c r="G415" s="253"/>
      <c r="H415" s="254" t="s">
        <v>19</v>
      </c>
      <c r="I415" s="256"/>
      <c r="J415" s="253"/>
      <c r="K415" s="253"/>
      <c r="L415" s="257"/>
      <c r="M415" s="258"/>
      <c r="N415" s="259"/>
      <c r="O415" s="259"/>
      <c r="P415" s="259"/>
      <c r="Q415" s="259"/>
      <c r="R415" s="259"/>
      <c r="S415" s="259"/>
      <c r="T415" s="260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1" t="s">
        <v>177</v>
      </c>
      <c r="AU415" s="261" t="s">
        <v>125</v>
      </c>
      <c r="AV415" s="15" t="s">
        <v>79</v>
      </c>
      <c r="AW415" s="15" t="s">
        <v>33</v>
      </c>
      <c r="AX415" s="15" t="s">
        <v>72</v>
      </c>
      <c r="AY415" s="261" t="s">
        <v>116</v>
      </c>
    </row>
    <row r="416" s="13" customFormat="1">
      <c r="A416" s="13"/>
      <c r="B416" s="229"/>
      <c r="C416" s="230"/>
      <c r="D416" s="231" t="s">
        <v>177</v>
      </c>
      <c r="E416" s="232" t="s">
        <v>19</v>
      </c>
      <c r="F416" s="233" t="s">
        <v>303</v>
      </c>
      <c r="G416" s="230"/>
      <c r="H416" s="234">
        <v>7.4619999999999997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177</v>
      </c>
      <c r="AU416" s="240" t="s">
        <v>125</v>
      </c>
      <c r="AV416" s="13" t="s">
        <v>125</v>
      </c>
      <c r="AW416" s="13" t="s">
        <v>33</v>
      </c>
      <c r="AX416" s="13" t="s">
        <v>72</v>
      </c>
      <c r="AY416" s="240" t="s">
        <v>116</v>
      </c>
    </row>
    <row r="417" s="13" customFormat="1">
      <c r="A417" s="13"/>
      <c r="B417" s="229"/>
      <c r="C417" s="230"/>
      <c r="D417" s="231" t="s">
        <v>177</v>
      </c>
      <c r="E417" s="232" t="s">
        <v>19</v>
      </c>
      <c r="F417" s="233" t="s">
        <v>304</v>
      </c>
      <c r="G417" s="230"/>
      <c r="H417" s="234">
        <v>-0.80000000000000004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177</v>
      </c>
      <c r="AU417" s="240" t="s">
        <v>125</v>
      </c>
      <c r="AV417" s="13" t="s">
        <v>125</v>
      </c>
      <c r="AW417" s="13" t="s">
        <v>33</v>
      </c>
      <c r="AX417" s="13" t="s">
        <v>72</v>
      </c>
      <c r="AY417" s="240" t="s">
        <v>116</v>
      </c>
    </row>
    <row r="418" s="13" customFormat="1">
      <c r="A418" s="13"/>
      <c r="B418" s="229"/>
      <c r="C418" s="230"/>
      <c r="D418" s="231" t="s">
        <v>177</v>
      </c>
      <c r="E418" s="232" t="s">
        <v>19</v>
      </c>
      <c r="F418" s="233" t="s">
        <v>286</v>
      </c>
      <c r="G418" s="230"/>
      <c r="H418" s="234">
        <v>1</v>
      </c>
      <c r="I418" s="235"/>
      <c r="J418" s="230"/>
      <c r="K418" s="230"/>
      <c r="L418" s="236"/>
      <c r="M418" s="237"/>
      <c r="N418" s="238"/>
      <c r="O418" s="238"/>
      <c r="P418" s="238"/>
      <c r="Q418" s="238"/>
      <c r="R418" s="238"/>
      <c r="S418" s="238"/>
      <c r="T418" s="23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0" t="s">
        <v>177</v>
      </c>
      <c r="AU418" s="240" t="s">
        <v>125</v>
      </c>
      <c r="AV418" s="13" t="s">
        <v>125</v>
      </c>
      <c r="AW418" s="13" t="s">
        <v>33</v>
      </c>
      <c r="AX418" s="13" t="s">
        <v>72</v>
      </c>
      <c r="AY418" s="240" t="s">
        <v>116</v>
      </c>
    </row>
    <row r="419" s="13" customFormat="1">
      <c r="A419" s="13"/>
      <c r="B419" s="229"/>
      <c r="C419" s="230"/>
      <c r="D419" s="231" t="s">
        <v>177</v>
      </c>
      <c r="E419" s="232" t="s">
        <v>19</v>
      </c>
      <c r="F419" s="233" t="s">
        <v>287</v>
      </c>
      <c r="G419" s="230"/>
      <c r="H419" s="234">
        <v>1.3600000000000001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177</v>
      </c>
      <c r="AU419" s="240" t="s">
        <v>125</v>
      </c>
      <c r="AV419" s="13" t="s">
        <v>125</v>
      </c>
      <c r="AW419" s="13" t="s">
        <v>33</v>
      </c>
      <c r="AX419" s="13" t="s">
        <v>72</v>
      </c>
      <c r="AY419" s="240" t="s">
        <v>116</v>
      </c>
    </row>
    <row r="420" s="15" customFormat="1">
      <c r="A420" s="15"/>
      <c r="B420" s="252"/>
      <c r="C420" s="253"/>
      <c r="D420" s="231" t="s">
        <v>177</v>
      </c>
      <c r="E420" s="254" t="s">
        <v>19</v>
      </c>
      <c r="F420" s="255" t="s">
        <v>242</v>
      </c>
      <c r="G420" s="253"/>
      <c r="H420" s="254" t="s">
        <v>19</v>
      </c>
      <c r="I420" s="256"/>
      <c r="J420" s="253"/>
      <c r="K420" s="253"/>
      <c r="L420" s="257"/>
      <c r="M420" s="258"/>
      <c r="N420" s="259"/>
      <c r="O420" s="259"/>
      <c r="P420" s="259"/>
      <c r="Q420" s="259"/>
      <c r="R420" s="259"/>
      <c r="S420" s="259"/>
      <c r="T420" s="260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1" t="s">
        <v>177</v>
      </c>
      <c r="AU420" s="261" t="s">
        <v>125</v>
      </c>
      <c r="AV420" s="15" t="s">
        <v>79</v>
      </c>
      <c r="AW420" s="15" t="s">
        <v>33</v>
      </c>
      <c r="AX420" s="15" t="s">
        <v>72</v>
      </c>
      <c r="AY420" s="261" t="s">
        <v>116</v>
      </c>
    </row>
    <row r="421" s="13" customFormat="1">
      <c r="A421" s="13"/>
      <c r="B421" s="229"/>
      <c r="C421" s="230"/>
      <c r="D421" s="231" t="s">
        <v>177</v>
      </c>
      <c r="E421" s="232" t="s">
        <v>19</v>
      </c>
      <c r="F421" s="233" t="s">
        <v>305</v>
      </c>
      <c r="G421" s="230"/>
      <c r="H421" s="234">
        <v>38.609999999999999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177</v>
      </c>
      <c r="AU421" s="240" t="s">
        <v>125</v>
      </c>
      <c r="AV421" s="13" t="s">
        <v>125</v>
      </c>
      <c r="AW421" s="13" t="s">
        <v>33</v>
      </c>
      <c r="AX421" s="13" t="s">
        <v>72</v>
      </c>
      <c r="AY421" s="240" t="s">
        <v>116</v>
      </c>
    </row>
    <row r="422" s="13" customFormat="1">
      <c r="A422" s="13"/>
      <c r="B422" s="229"/>
      <c r="C422" s="230"/>
      <c r="D422" s="231" t="s">
        <v>177</v>
      </c>
      <c r="E422" s="232" t="s">
        <v>19</v>
      </c>
      <c r="F422" s="233" t="s">
        <v>285</v>
      </c>
      <c r="G422" s="230"/>
      <c r="H422" s="234">
        <v>-3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177</v>
      </c>
      <c r="AU422" s="240" t="s">
        <v>125</v>
      </c>
      <c r="AV422" s="13" t="s">
        <v>125</v>
      </c>
      <c r="AW422" s="13" t="s">
        <v>33</v>
      </c>
      <c r="AX422" s="13" t="s">
        <v>72</v>
      </c>
      <c r="AY422" s="240" t="s">
        <v>116</v>
      </c>
    </row>
    <row r="423" s="13" customFormat="1">
      <c r="A423" s="13"/>
      <c r="B423" s="229"/>
      <c r="C423" s="230"/>
      <c r="D423" s="231" t="s">
        <v>177</v>
      </c>
      <c r="E423" s="232" t="s">
        <v>19</v>
      </c>
      <c r="F423" s="233" t="s">
        <v>286</v>
      </c>
      <c r="G423" s="230"/>
      <c r="H423" s="234">
        <v>1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177</v>
      </c>
      <c r="AU423" s="240" t="s">
        <v>125</v>
      </c>
      <c r="AV423" s="13" t="s">
        <v>125</v>
      </c>
      <c r="AW423" s="13" t="s">
        <v>33</v>
      </c>
      <c r="AX423" s="13" t="s">
        <v>72</v>
      </c>
      <c r="AY423" s="240" t="s">
        <v>116</v>
      </c>
    </row>
    <row r="424" s="13" customFormat="1">
      <c r="A424" s="13"/>
      <c r="B424" s="229"/>
      <c r="C424" s="230"/>
      <c r="D424" s="231" t="s">
        <v>177</v>
      </c>
      <c r="E424" s="232" t="s">
        <v>19</v>
      </c>
      <c r="F424" s="233" t="s">
        <v>287</v>
      </c>
      <c r="G424" s="230"/>
      <c r="H424" s="234">
        <v>1.3600000000000001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177</v>
      </c>
      <c r="AU424" s="240" t="s">
        <v>125</v>
      </c>
      <c r="AV424" s="13" t="s">
        <v>125</v>
      </c>
      <c r="AW424" s="13" t="s">
        <v>33</v>
      </c>
      <c r="AX424" s="13" t="s">
        <v>72</v>
      </c>
      <c r="AY424" s="240" t="s">
        <v>116</v>
      </c>
    </row>
    <row r="425" s="13" customFormat="1">
      <c r="A425" s="13"/>
      <c r="B425" s="229"/>
      <c r="C425" s="230"/>
      <c r="D425" s="231" t="s">
        <v>177</v>
      </c>
      <c r="E425" s="232" t="s">
        <v>19</v>
      </c>
      <c r="F425" s="233" t="s">
        <v>288</v>
      </c>
      <c r="G425" s="230"/>
      <c r="H425" s="234">
        <v>-1.8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177</v>
      </c>
      <c r="AU425" s="240" t="s">
        <v>125</v>
      </c>
      <c r="AV425" s="13" t="s">
        <v>125</v>
      </c>
      <c r="AW425" s="13" t="s">
        <v>33</v>
      </c>
      <c r="AX425" s="13" t="s">
        <v>72</v>
      </c>
      <c r="AY425" s="240" t="s">
        <v>116</v>
      </c>
    </row>
    <row r="426" s="14" customFormat="1">
      <c r="A426" s="14"/>
      <c r="B426" s="241"/>
      <c r="C426" s="242"/>
      <c r="D426" s="231" t="s">
        <v>177</v>
      </c>
      <c r="E426" s="243" t="s">
        <v>19</v>
      </c>
      <c r="F426" s="244" t="s">
        <v>181</v>
      </c>
      <c r="G426" s="242"/>
      <c r="H426" s="245">
        <v>377.81600000000009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177</v>
      </c>
      <c r="AU426" s="251" t="s">
        <v>125</v>
      </c>
      <c r="AV426" s="14" t="s">
        <v>139</v>
      </c>
      <c r="AW426" s="14" t="s">
        <v>33</v>
      </c>
      <c r="AX426" s="14" t="s">
        <v>79</v>
      </c>
      <c r="AY426" s="251" t="s">
        <v>116</v>
      </c>
    </row>
    <row r="427" s="2" customFormat="1" ht="24.15" customHeight="1">
      <c r="A427" s="40"/>
      <c r="B427" s="41"/>
      <c r="C427" s="206" t="s">
        <v>348</v>
      </c>
      <c r="D427" s="206" t="s">
        <v>119</v>
      </c>
      <c r="E427" s="207" t="s">
        <v>349</v>
      </c>
      <c r="F427" s="208" t="s">
        <v>350</v>
      </c>
      <c r="G427" s="209" t="s">
        <v>184</v>
      </c>
      <c r="H427" s="210">
        <v>136.69999999999999</v>
      </c>
      <c r="I427" s="211"/>
      <c r="J427" s="212">
        <f>ROUND(I427*H427,2)</f>
        <v>0</v>
      </c>
      <c r="K427" s="208" t="s">
        <v>174</v>
      </c>
      <c r="L427" s="46"/>
      <c r="M427" s="213" t="s">
        <v>19</v>
      </c>
      <c r="N427" s="214" t="s">
        <v>44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327</v>
      </c>
      <c r="AT427" s="217" t="s">
        <v>119</v>
      </c>
      <c r="AU427" s="217" t="s">
        <v>125</v>
      </c>
      <c r="AY427" s="19" t="s">
        <v>116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125</v>
      </c>
      <c r="BK427" s="218">
        <f>ROUND(I427*H427,2)</f>
        <v>0</v>
      </c>
      <c r="BL427" s="19" t="s">
        <v>327</v>
      </c>
      <c r="BM427" s="217" t="s">
        <v>351</v>
      </c>
    </row>
    <row r="428" s="2" customFormat="1">
      <c r="A428" s="40"/>
      <c r="B428" s="41"/>
      <c r="C428" s="42"/>
      <c r="D428" s="219" t="s">
        <v>127</v>
      </c>
      <c r="E428" s="42"/>
      <c r="F428" s="220" t="s">
        <v>352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127</v>
      </c>
      <c r="AU428" s="19" t="s">
        <v>125</v>
      </c>
    </row>
    <row r="429" s="15" customFormat="1">
      <c r="A429" s="15"/>
      <c r="B429" s="252"/>
      <c r="C429" s="253"/>
      <c r="D429" s="231" t="s">
        <v>177</v>
      </c>
      <c r="E429" s="254" t="s">
        <v>19</v>
      </c>
      <c r="F429" s="255" t="s">
        <v>231</v>
      </c>
      <c r="G429" s="253"/>
      <c r="H429" s="254" t="s">
        <v>19</v>
      </c>
      <c r="I429" s="256"/>
      <c r="J429" s="253"/>
      <c r="K429" s="253"/>
      <c r="L429" s="257"/>
      <c r="M429" s="258"/>
      <c r="N429" s="259"/>
      <c r="O429" s="259"/>
      <c r="P429" s="259"/>
      <c r="Q429" s="259"/>
      <c r="R429" s="259"/>
      <c r="S429" s="259"/>
      <c r="T429" s="260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1" t="s">
        <v>177</v>
      </c>
      <c r="AU429" s="261" t="s">
        <v>125</v>
      </c>
      <c r="AV429" s="15" t="s">
        <v>79</v>
      </c>
      <c r="AW429" s="15" t="s">
        <v>33</v>
      </c>
      <c r="AX429" s="15" t="s">
        <v>72</v>
      </c>
      <c r="AY429" s="261" t="s">
        <v>116</v>
      </c>
    </row>
    <row r="430" s="13" customFormat="1">
      <c r="A430" s="13"/>
      <c r="B430" s="229"/>
      <c r="C430" s="230"/>
      <c r="D430" s="231" t="s">
        <v>177</v>
      </c>
      <c r="E430" s="232" t="s">
        <v>19</v>
      </c>
      <c r="F430" s="233" t="s">
        <v>353</v>
      </c>
      <c r="G430" s="230"/>
      <c r="H430" s="234">
        <v>6.7999999999999998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177</v>
      </c>
      <c r="AU430" s="240" t="s">
        <v>125</v>
      </c>
      <c r="AV430" s="13" t="s">
        <v>125</v>
      </c>
      <c r="AW430" s="13" t="s">
        <v>33</v>
      </c>
      <c r="AX430" s="13" t="s">
        <v>72</v>
      </c>
      <c r="AY430" s="240" t="s">
        <v>116</v>
      </c>
    </row>
    <row r="431" s="15" customFormat="1">
      <c r="A431" s="15"/>
      <c r="B431" s="252"/>
      <c r="C431" s="253"/>
      <c r="D431" s="231" t="s">
        <v>177</v>
      </c>
      <c r="E431" s="254" t="s">
        <v>19</v>
      </c>
      <c r="F431" s="255" t="s">
        <v>233</v>
      </c>
      <c r="G431" s="253"/>
      <c r="H431" s="254" t="s">
        <v>19</v>
      </c>
      <c r="I431" s="256"/>
      <c r="J431" s="253"/>
      <c r="K431" s="253"/>
      <c r="L431" s="257"/>
      <c r="M431" s="258"/>
      <c r="N431" s="259"/>
      <c r="O431" s="259"/>
      <c r="P431" s="259"/>
      <c r="Q431" s="259"/>
      <c r="R431" s="259"/>
      <c r="S431" s="259"/>
      <c r="T431" s="26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1" t="s">
        <v>177</v>
      </c>
      <c r="AU431" s="261" t="s">
        <v>125</v>
      </c>
      <c r="AV431" s="15" t="s">
        <v>79</v>
      </c>
      <c r="AW431" s="15" t="s">
        <v>33</v>
      </c>
      <c r="AX431" s="15" t="s">
        <v>72</v>
      </c>
      <c r="AY431" s="261" t="s">
        <v>116</v>
      </c>
    </row>
    <row r="432" s="13" customFormat="1">
      <c r="A432" s="13"/>
      <c r="B432" s="229"/>
      <c r="C432" s="230"/>
      <c r="D432" s="231" t="s">
        <v>177</v>
      </c>
      <c r="E432" s="232" t="s">
        <v>19</v>
      </c>
      <c r="F432" s="233" t="s">
        <v>354</v>
      </c>
      <c r="G432" s="230"/>
      <c r="H432" s="234">
        <v>26.699999999999999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177</v>
      </c>
      <c r="AU432" s="240" t="s">
        <v>125</v>
      </c>
      <c r="AV432" s="13" t="s">
        <v>125</v>
      </c>
      <c r="AW432" s="13" t="s">
        <v>33</v>
      </c>
      <c r="AX432" s="13" t="s">
        <v>72</v>
      </c>
      <c r="AY432" s="240" t="s">
        <v>116</v>
      </c>
    </row>
    <row r="433" s="15" customFormat="1">
      <c r="A433" s="15"/>
      <c r="B433" s="252"/>
      <c r="C433" s="253"/>
      <c r="D433" s="231" t="s">
        <v>177</v>
      </c>
      <c r="E433" s="254" t="s">
        <v>19</v>
      </c>
      <c r="F433" s="255" t="s">
        <v>296</v>
      </c>
      <c r="G433" s="253"/>
      <c r="H433" s="254" t="s">
        <v>19</v>
      </c>
      <c r="I433" s="256"/>
      <c r="J433" s="253"/>
      <c r="K433" s="253"/>
      <c r="L433" s="257"/>
      <c r="M433" s="258"/>
      <c r="N433" s="259"/>
      <c r="O433" s="259"/>
      <c r="P433" s="259"/>
      <c r="Q433" s="259"/>
      <c r="R433" s="259"/>
      <c r="S433" s="259"/>
      <c r="T433" s="260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1" t="s">
        <v>177</v>
      </c>
      <c r="AU433" s="261" t="s">
        <v>125</v>
      </c>
      <c r="AV433" s="15" t="s">
        <v>79</v>
      </c>
      <c r="AW433" s="15" t="s">
        <v>33</v>
      </c>
      <c r="AX433" s="15" t="s">
        <v>72</v>
      </c>
      <c r="AY433" s="261" t="s">
        <v>116</v>
      </c>
    </row>
    <row r="434" s="13" customFormat="1">
      <c r="A434" s="13"/>
      <c r="B434" s="229"/>
      <c r="C434" s="230"/>
      <c r="D434" s="231" t="s">
        <v>177</v>
      </c>
      <c r="E434" s="232" t="s">
        <v>19</v>
      </c>
      <c r="F434" s="233" t="s">
        <v>355</v>
      </c>
      <c r="G434" s="230"/>
      <c r="H434" s="234">
        <v>18.550000000000001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177</v>
      </c>
      <c r="AU434" s="240" t="s">
        <v>125</v>
      </c>
      <c r="AV434" s="13" t="s">
        <v>125</v>
      </c>
      <c r="AW434" s="13" t="s">
        <v>33</v>
      </c>
      <c r="AX434" s="13" t="s">
        <v>72</v>
      </c>
      <c r="AY434" s="240" t="s">
        <v>116</v>
      </c>
    </row>
    <row r="435" s="15" customFormat="1">
      <c r="A435" s="15"/>
      <c r="B435" s="252"/>
      <c r="C435" s="253"/>
      <c r="D435" s="231" t="s">
        <v>177</v>
      </c>
      <c r="E435" s="254" t="s">
        <v>19</v>
      </c>
      <c r="F435" s="255" t="s">
        <v>302</v>
      </c>
      <c r="G435" s="253"/>
      <c r="H435" s="254" t="s">
        <v>19</v>
      </c>
      <c r="I435" s="256"/>
      <c r="J435" s="253"/>
      <c r="K435" s="253"/>
      <c r="L435" s="257"/>
      <c r="M435" s="258"/>
      <c r="N435" s="259"/>
      <c r="O435" s="259"/>
      <c r="P435" s="259"/>
      <c r="Q435" s="259"/>
      <c r="R435" s="259"/>
      <c r="S435" s="259"/>
      <c r="T435" s="260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1" t="s">
        <v>177</v>
      </c>
      <c r="AU435" s="261" t="s">
        <v>125</v>
      </c>
      <c r="AV435" s="15" t="s">
        <v>79</v>
      </c>
      <c r="AW435" s="15" t="s">
        <v>33</v>
      </c>
      <c r="AX435" s="15" t="s">
        <v>72</v>
      </c>
      <c r="AY435" s="261" t="s">
        <v>116</v>
      </c>
    </row>
    <row r="436" s="13" customFormat="1">
      <c r="A436" s="13"/>
      <c r="B436" s="229"/>
      <c r="C436" s="230"/>
      <c r="D436" s="231" t="s">
        <v>177</v>
      </c>
      <c r="E436" s="232" t="s">
        <v>19</v>
      </c>
      <c r="F436" s="233" t="s">
        <v>356</v>
      </c>
      <c r="G436" s="230"/>
      <c r="H436" s="234">
        <v>9.5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177</v>
      </c>
      <c r="AU436" s="240" t="s">
        <v>125</v>
      </c>
      <c r="AV436" s="13" t="s">
        <v>125</v>
      </c>
      <c r="AW436" s="13" t="s">
        <v>33</v>
      </c>
      <c r="AX436" s="13" t="s">
        <v>72</v>
      </c>
      <c r="AY436" s="240" t="s">
        <v>116</v>
      </c>
    </row>
    <row r="437" s="15" customFormat="1">
      <c r="A437" s="15"/>
      <c r="B437" s="252"/>
      <c r="C437" s="253"/>
      <c r="D437" s="231" t="s">
        <v>177</v>
      </c>
      <c r="E437" s="254" t="s">
        <v>19</v>
      </c>
      <c r="F437" s="255" t="s">
        <v>237</v>
      </c>
      <c r="G437" s="253"/>
      <c r="H437" s="254" t="s">
        <v>19</v>
      </c>
      <c r="I437" s="256"/>
      <c r="J437" s="253"/>
      <c r="K437" s="253"/>
      <c r="L437" s="257"/>
      <c r="M437" s="258"/>
      <c r="N437" s="259"/>
      <c r="O437" s="259"/>
      <c r="P437" s="259"/>
      <c r="Q437" s="259"/>
      <c r="R437" s="259"/>
      <c r="S437" s="259"/>
      <c r="T437" s="260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1" t="s">
        <v>177</v>
      </c>
      <c r="AU437" s="261" t="s">
        <v>125</v>
      </c>
      <c r="AV437" s="15" t="s">
        <v>79</v>
      </c>
      <c r="AW437" s="15" t="s">
        <v>33</v>
      </c>
      <c r="AX437" s="15" t="s">
        <v>72</v>
      </c>
      <c r="AY437" s="261" t="s">
        <v>116</v>
      </c>
    </row>
    <row r="438" s="13" customFormat="1">
      <c r="A438" s="13"/>
      <c r="B438" s="229"/>
      <c r="C438" s="230"/>
      <c r="D438" s="231" t="s">
        <v>177</v>
      </c>
      <c r="E438" s="232" t="s">
        <v>19</v>
      </c>
      <c r="F438" s="233" t="s">
        <v>353</v>
      </c>
      <c r="G438" s="230"/>
      <c r="H438" s="234">
        <v>6.7999999999999998</v>
      </c>
      <c r="I438" s="235"/>
      <c r="J438" s="230"/>
      <c r="K438" s="230"/>
      <c r="L438" s="236"/>
      <c r="M438" s="237"/>
      <c r="N438" s="238"/>
      <c r="O438" s="238"/>
      <c r="P438" s="238"/>
      <c r="Q438" s="238"/>
      <c r="R438" s="238"/>
      <c r="S438" s="238"/>
      <c r="T438" s="23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0" t="s">
        <v>177</v>
      </c>
      <c r="AU438" s="240" t="s">
        <v>125</v>
      </c>
      <c r="AV438" s="13" t="s">
        <v>125</v>
      </c>
      <c r="AW438" s="13" t="s">
        <v>33</v>
      </c>
      <c r="AX438" s="13" t="s">
        <v>72</v>
      </c>
      <c r="AY438" s="240" t="s">
        <v>116</v>
      </c>
    </row>
    <row r="439" s="15" customFormat="1">
      <c r="A439" s="15"/>
      <c r="B439" s="252"/>
      <c r="C439" s="253"/>
      <c r="D439" s="231" t="s">
        <v>177</v>
      </c>
      <c r="E439" s="254" t="s">
        <v>19</v>
      </c>
      <c r="F439" s="255" t="s">
        <v>239</v>
      </c>
      <c r="G439" s="253"/>
      <c r="H439" s="254" t="s">
        <v>19</v>
      </c>
      <c r="I439" s="256"/>
      <c r="J439" s="253"/>
      <c r="K439" s="253"/>
      <c r="L439" s="257"/>
      <c r="M439" s="258"/>
      <c r="N439" s="259"/>
      <c r="O439" s="259"/>
      <c r="P439" s="259"/>
      <c r="Q439" s="259"/>
      <c r="R439" s="259"/>
      <c r="S439" s="259"/>
      <c r="T439" s="26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1" t="s">
        <v>177</v>
      </c>
      <c r="AU439" s="261" t="s">
        <v>125</v>
      </c>
      <c r="AV439" s="15" t="s">
        <v>79</v>
      </c>
      <c r="AW439" s="15" t="s">
        <v>33</v>
      </c>
      <c r="AX439" s="15" t="s">
        <v>72</v>
      </c>
      <c r="AY439" s="261" t="s">
        <v>116</v>
      </c>
    </row>
    <row r="440" s="13" customFormat="1">
      <c r="A440" s="13"/>
      <c r="B440" s="229"/>
      <c r="C440" s="230"/>
      <c r="D440" s="231" t="s">
        <v>177</v>
      </c>
      <c r="E440" s="232" t="s">
        <v>19</v>
      </c>
      <c r="F440" s="233" t="s">
        <v>353</v>
      </c>
      <c r="G440" s="230"/>
      <c r="H440" s="234">
        <v>6.7999999999999998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177</v>
      </c>
      <c r="AU440" s="240" t="s">
        <v>125</v>
      </c>
      <c r="AV440" s="13" t="s">
        <v>125</v>
      </c>
      <c r="AW440" s="13" t="s">
        <v>33</v>
      </c>
      <c r="AX440" s="13" t="s">
        <v>72</v>
      </c>
      <c r="AY440" s="240" t="s">
        <v>116</v>
      </c>
    </row>
    <row r="441" s="15" customFormat="1">
      <c r="A441" s="15"/>
      <c r="B441" s="252"/>
      <c r="C441" s="253"/>
      <c r="D441" s="231" t="s">
        <v>177</v>
      </c>
      <c r="E441" s="254" t="s">
        <v>19</v>
      </c>
      <c r="F441" s="255" t="s">
        <v>241</v>
      </c>
      <c r="G441" s="253"/>
      <c r="H441" s="254" t="s">
        <v>19</v>
      </c>
      <c r="I441" s="256"/>
      <c r="J441" s="253"/>
      <c r="K441" s="253"/>
      <c r="L441" s="257"/>
      <c r="M441" s="258"/>
      <c r="N441" s="259"/>
      <c r="O441" s="259"/>
      <c r="P441" s="259"/>
      <c r="Q441" s="259"/>
      <c r="R441" s="259"/>
      <c r="S441" s="259"/>
      <c r="T441" s="260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1" t="s">
        <v>177</v>
      </c>
      <c r="AU441" s="261" t="s">
        <v>125</v>
      </c>
      <c r="AV441" s="15" t="s">
        <v>79</v>
      </c>
      <c r="AW441" s="15" t="s">
        <v>33</v>
      </c>
      <c r="AX441" s="15" t="s">
        <v>72</v>
      </c>
      <c r="AY441" s="261" t="s">
        <v>116</v>
      </c>
    </row>
    <row r="442" s="13" customFormat="1">
      <c r="A442" s="13"/>
      <c r="B442" s="229"/>
      <c r="C442" s="230"/>
      <c r="D442" s="231" t="s">
        <v>177</v>
      </c>
      <c r="E442" s="232" t="s">
        <v>19</v>
      </c>
      <c r="F442" s="233" t="s">
        <v>354</v>
      </c>
      <c r="G442" s="230"/>
      <c r="H442" s="234">
        <v>26.699999999999999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177</v>
      </c>
      <c r="AU442" s="240" t="s">
        <v>125</v>
      </c>
      <c r="AV442" s="13" t="s">
        <v>125</v>
      </c>
      <c r="AW442" s="13" t="s">
        <v>33</v>
      </c>
      <c r="AX442" s="13" t="s">
        <v>72</v>
      </c>
      <c r="AY442" s="240" t="s">
        <v>116</v>
      </c>
    </row>
    <row r="443" s="15" customFormat="1">
      <c r="A443" s="15"/>
      <c r="B443" s="252"/>
      <c r="C443" s="253"/>
      <c r="D443" s="231" t="s">
        <v>177</v>
      </c>
      <c r="E443" s="254" t="s">
        <v>19</v>
      </c>
      <c r="F443" s="255" t="s">
        <v>307</v>
      </c>
      <c r="G443" s="253"/>
      <c r="H443" s="254" t="s">
        <v>19</v>
      </c>
      <c r="I443" s="256"/>
      <c r="J443" s="253"/>
      <c r="K443" s="253"/>
      <c r="L443" s="257"/>
      <c r="M443" s="258"/>
      <c r="N443" s="259"/>
      <c r="O443" s="259"/>
      <c r="P443" s="259"/>
      <c r="Q443" s="259"/>
      <c r="R443" s="259"/>
      <c r="S443" s="259"/>
      <c r="T443" s="26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1" t="s">
        <v>177</v>
      </c>
      <c r="AU443" s="261" t="s">
        <v>125</v>
      </c>
      <c r="AV443" s="15" t="s">
        <v>79</v>
      </c>
      <c r="AW443" s="15" t="s">
        <v>33</v>
      </c>
      <c r="AX443" s="15" t="s">
        <v>72</v>
      </c>
      <c r="AY443" s="261" t="s">
        <v>116</v>
      </c>
    </row>
    <row r="444" s="13" customFormat="1">
      <c r="A444" s="13"/>
      <c r="B444" s="229"/>
      <c r="C444" s="230"/>
      <c r="D444" s="231" t="s">
        <v>177</v>
      </c>
      <c r="E444" s="232" t="s">
        <v>19</v>
      </c>
      <c r="F444" s="233" t="s">
        <v>355</v>
      </c>
      <c r="G444" s="230"/>
      <c r="H444" s="234">
        <v>18.550000000000001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177</v>
      </c>
      <c r="AU444" s="240" t="s">
        <v>125</v>
      </c>
      <c r="AV444" s="13" t="s">
        <v>125</v>
      </c>
      <c r="AW444" s="13" t="s">
        <v>33</v>
      </c>
      <c r="AX444" s="13" t="s">
        <v>72</v>
      </c>
      <c r="AY444" s="240" t="s">
        <v>116</v>
      </c>
    </row>
    <row r="445" s="15" customFormat="1">
      <c r="A445" s="15"/>
      <c r="B445" s="252"/>
      <c r="C445" s="253"/>
      <c r="D445" s="231" t="s">
        <v>177</v>
      </c>
      <c r="E445" s="254" t="s">
        <v>19</v>
      </c>
      <c r="F445" s="255" t="s">
        <v>322</v>
      </c>
      <c r="G445" s="253"/>
      <c r="H445" s="254" t="s">
        <v>19</v>
      </c>
      <c r="I445" s="256"/>
      <c r="J445" s="253"/>
      <c r="K445" s="253"/>
      <c r="L445" s="257"/>
      <c r="M445" s="258"/>
      <c r="N445" s="259"/>
      <c r="O445" s="259"/>
      <c r="P445" s="259"/>
      <c r="Q445" s="259"/>
      <c r="R445" s="259"/>
      <c r="S445" s="259"/>
      <c r="T445" s="260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1" t="s">
        <v>177</v>
      </c>
      <c r="AU445" s="261" t="s">
        <v>125</v>
      </c>
      <c r="AV445" s="15" t="s">
        <v>79</v>
      </c>
      <c r="AW445" s="15" t="s">
        <v>33</v>
      </c>
      <c r="AX445" s="15" t="s">
        <v>72</v>
      </c>
      <c r="AY445" s="261" t="s">
        <v>116</v>
      </c>
    </row>
    <row r="446" s="13" customFormat="1">
      <c r="A446" s="13"/>
      <c r="B446" s="229"/>
      <c r="C446" s="230"/>
      <c r="D446" s="231" t="s">
        <v>177</v>
      </c>
      <c r="E446" s="232" t="s">
        <v>19</v>
      </c>
      <c r="F446" s="233" t="s">
        <v>356</v>
      </c>
      <c r="G446" s="230"/>
      <c r="H446" s="234">
        <v>9.5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177</v>
      </c>
      <c r="AU446" s="240" t="s">
        <v>125</v>
      </c>
      <c r="AV446" s="13" t="s">
        <v>125</v>
      </c>
      <c r="AW446" s="13" t="s">
        <v>33</v>
      </c>
      <c r="AX446" s="13" t="s">
        <v>72</v>
      </c>
      <c r="AY446" s="240" t="s">
        <v>116</v>
      </c>
    </row>
    <row r="447" s="15" customFormat="1">
      <c r="A447" s="15"/>
      <c r="B447" s="252"/>
      <c r="C447" s="253"/>
      <c r="D447" s="231" t="s">
        <v>177</v>
      </c>
      <c r="E447" s="254" t="s">
        <v>19</v>
      </c>
      <c r="F447" s="255" t="s">
        <v>242</v>
      </c>
      <c r="G447" s="253"/>
      <c r="H447" s="254" t="s">
        <v>19</v>
      </c>
      <c r="I447" s="256"/>
      <c r="J447" s="253"/>
      <c r="K447" s="253"/>
      <c r="L447" s="257"/>
      <c r="M447" s="258"/>
      <c r="N447" s="259"/>
      <c r="O447" s="259"/>
      <c r="P447" s="259"/>
      <c r="Q447" s="259"/>
      <c r="R447" s="259"/>
      <c r="S447" s="259"/>
      <c r="T447" s="260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1" t="s">
        <v>177</v>
      </c>
      <c r="AU447" s="261" t="s">
        <v>125</v>
      </c>
      <c r="AV447" s="15" t="s">
        <v>79</v>
      </c>
      <c r="AW447" s="15" t="s">
        <v>33</v>
      </c>
      <c r="AX447" s="15" t="s">
        <v>72</v>
      </c>
      <c r="AY447" s="261" t="s">
        <v>116</v>
      </c>
    </row>
    <row r="448" s="13" customFormat="1">
      <c r="A448" s="13"/>
      <c r="B448" s="229"/>
      <c r="C448" s="230"/>
      <c r="D448" s="231" t="s">
        <v>177</v>
      </c>
      <c r="E448" s="232" t="s">
        <v>19</v>
      </c>
      <c r="F448" s="233" t="s">
        <v>353</v>
      </c>
      <c r="G448" s="230"/>
      <c r="H448" s="234">
        <v>6.7999999999999998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0" t="s">
        <v>177</v>
      </c>
      <c r="AU448" s="240" t="s">
        <v>125</v>
      </c>
      <c r="AV448" s="13" t="s">
        <v>125</v>
      </c>
      <c r="AW448" s="13" t="s">
        <v>33</v>
      </c>
      <c r="AX448" s="13" t="s">
        <v>72</v>
      </c>
      <c r="AY448" s="240" t="s">
        <v>116</v>
      </c>
    </row>
    <row r="449" s="14" customFormat="1">
      <c r="A449" s="14"/>
      <c r="B449" s="241"/>
      <c r="C449" s="242"/>
      <c r="D449" s="231" t="s">
        <v>177</v>
      </c>
      <c r="E449" s="243" t="s">
        <v>19</v>
      </c>
      <c r="F449" s="244" t="s">
        <v>181</v>
      </c>
      <c r="G449" s="242"/>
      <c r="H449" s="245">
        <v>136.69999999999999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177</v>
      </c>
      <c r="AU449" s="251" t="s">
        <v>125</v>
      </c>
      <c r="AV449" s="14" t="s">
        <v>139</v>
      </c>
      <c r="AW449" s="14" t="s">
        <v>33</v>
      </c>
      <c r="AX449" s="14" t="s">
        <v>79</v>
      </c>
      <c r="AY449" s="251" t="s">
        <v>116</v>
      </c>
    </row>
    <row r="450" s="2" customFormat="1" ht="16.5" customHeight="1">
      <c r="A450" s="40"/>
      <c r="B450" s="41"/>
      <c r="C450" s="273" t="s">
        <v>357</v>
      </c>
      <c r="D450" s="273" t="s">
        <v>358</v>
      </c>
      <c r="E450" s="274" t="s">
        <v>359</v>
      </c>
      <c r="F450" s="275" t="s">
        <v>360</v>
      </c>
      <c r="G450" s="276" t="s">
        <v>184</v>
      </c>
      <c r="H450" s="277">
        <v>164.03999999999999</v>
      </c>
      <c r="I450" s="278"/>
      <c r="J450" s="279">
        <f>ROUND(I450*H450,2)</f>
        <v>0</v>
      </c>
      <c r="K450" s="275" t="s">
        <v>174</v>
      </c>
      <c r="L450" s="280"/>
      <c r="M450" s="281" t="s">
        <v>19</v>
      </c>
      <c r="N450" s="282" t="s">
        <v>44</v>
      </c>
      <c r="O450" s="86"/>
      <c r="P450" s="215">
        <f>O450*H450</f>
        <v>0</v>
      </c>
      <c r="Q450" s="215">
        <v>3.0000000000000001E-05</v>
      </c>
      <c r="R450" s="215">
        <f>Q450*H450</f>
        <v>0.0049211999999999997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361</v>
      </c>
      <c r="AT450" s="217" t="s">
        <v>358</v>
      </c>
      <c r="AU450" s="217" t="s">
        <v>125</v>
      </c>
      <c r="AY450" s="19" t="s">
        <v>116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125</v>
      </c>
      <c r="BK450" s="218">
        <f>ROUND(I450*H450,2)</f>
        <v>0</v>
      </c>
      <c r="BL450" s="19" t="s">
        <v>327</v>
      </c>
      <c r="BM450" s="217" t="s">
        <v>362</v>
      </c>
    </row>
    <row r="451" s="13" customFormat="1">
      <c r="A451" s="13"/>
      <c r="B451" s="229"/>
      <c r="C451" s="230"/>
      <c r="D451" s="231" t="s">
        <v>177</v>
      </c>
      <c r="E451" s="230"/>
      <c r="F451" s="233" t="s">
        <v>363</v>
      </c>
      <c r="G451" s="230"/>
      <c r="H451" s="234">
        <v>164.03999999999999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177</v>
      </c>
      <c r="AU451" s="240" t="s">
        <v>125</v>
      </c>
      <c r="AV451" s="13" t="s">
        <v>125</v>
      </c>
      <c r="AW451" s="13" t="s">
        <v>4</v>
      </c>
      <c r="AX451" s="13" t="s">
        <v>79</v>
      </c>
      <c r="AY451" s="240" t="s">
        <v>116</v>
      </c>
    </row>
    <row r="452" s="2" customFormat="1" ht="16.5" customHeight="1">
      <c r="A452" s="40"/>
      <c r="B452" s="41"/>
      <c r="C452" s="206" t="s">
        <v>7</v>
      </c>
      <c r="D452" s="206" t="s">
        <v>119</v>
      </c>
      <c r="E452" s="207" t="s">
        <v>364</v>
      </c>
      <c r="F452" s="208" t="s">
        <v>365</v>
      </c>
      <c r="G452" s="209" t="s">
        <v>173</v>
      </c>
      <c r="H452" s="210">
        <v>330.38</v>
      </c>
      <c r="I452" s="211"/>
      <c r="J452" s="212">
        <f>ROUND(I452*H452,2)</f>
        <v>0</v>
      </c>
      <c r="K452" s="208" t="s">
        <v>174</v>
      </c>
      <c r="L452" s="46"/>
      <c r="M452" s="213" t="s">
        <v>19</v>
      </c>
      <c r="N452" s="214" t="s">
        <v>44</v>
      </c>
      <c r="O452" s="86"/>
      <c r="P452" s="215">
        <f>O452*H452</f>
        <v>0</v>
      </c>
      <c r="Q452" s="215">
        <v>0.0040000000000000001</v>
      </c>
      <c r="R452" s="215">
        <f>Q452*H452</f>
        <v>1.32152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139</v>
      </c>
      <c r="AT452" s="217" t="s">
        <v>119</v>
      </c>
      <c r="AU452" s="217" t="s">
        <v>125</v>
      </c>
      <c r="AY452" s="19" t="s">
        <v>116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125</v>
      </c>
      <c r="BK452" s="218">
        <f>ROUND(I452*H452,2)</f>
        <v>0</v>
      </c>
      <c r="BL452" s="19" t="s">
        <v>139</v>
      </c>
      <c r="BM452" s="217" t="s">
        <v>366</v>
      </c>
    </row>
    <row r="453" s="2" customFormat="1">
      <c r="A453" s="40"/>
      <c r="B453" s="41"/>
      <c r="C453" s="42"/>
      <c r="D453" s="219" t="s">
        <v>127</v>
      </c>
      <c r="E453" s="42"/>
      <c r="F453" s="220" t="s">
        <v>367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127</v>
      </c>
      <c r="AU453" s="19" t="s">
        <v>125</v>
      </c>
    </row>
    <row r="454" s="2" customFormat="1" ht="21.75" customHeight="1">
      <c r="A454" s="40"/>
      <c r="B454" s="41"/>
      <c r="C454" s="206" t="s">
        <v>368</v>
      </c>
      <c r="D454" s="206" t="s">
        <v>119</v>
      </c>
      <c r="E454" s="207" t="s">
        <v>369</v>
      </c>
      <c r="F454" s="208" t="s">
        <v>370</v>
      </c>
      <c r="G454" s="209" t="s">
        <v>371</v>
      </c>
      <c r="H454" s="210">
        <v>7.2089999999999996</v>
      </c>
      <c r="I454" s="211"/>
      <c r="J454" s="212">
        <f>ROUND(I454*H454,2)</f>
        <v>0</v>
      </c>
      <c r="K454" s="208" t="s">
        <v>174</v>
      </c>
      <c r="L454" s="46"/>
      <c r="M454" s="213" t="s">
        <v>19</v>
      </c>
      <c r="N454" s="214" t="s">
        <v>44</v>
      </c>
      <c r="O454" s="86"/>
      <c r="P454" s="215">
        <f>O454*H454</f>
        <v>0</v>
      </c>
      <c r="Q454" s="215">
        <v>2.5018699999999998</v>
      </c>
      <c r="R454" s="215">
        <f>Q454*H454</f>
        <v>18.035980829999996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139</v>
      </c>
      <c r="AT454" s="217" t="s">
        <v>119</v>
      </c>
      <c r="AU454" s="217" t="s">
        <v>125</v>
      </c>
      <c r="AY454" s="19" t="s">
        <v>116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125</v>
      </c>
      <c r="BK454" s="218">
        <f>ROUND(I454*H454,2)</f>
        <v>0</v>
      </c>
      <c r="BL454" s="19" t="s">
        <v>139</v>
      </c>
      <c r="BM454" s="217" t="s">
        <v>372</v>
      </c>
    </row>
    <row r="455" s="2" customFormat="1">
      <c r="A455" s="40"/>
      <c r="B455" s="41"/>
      <c r="C455" s="42"/>
      <c r="D455" s="219" t="s">
        <v>127</v>
      </c>
      <c r="E455" s="42"/>
      <c r="F455" s="220" t="s">
        <v>373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127</v>
      </c>
      <c r="AU455" s="19" t="s">
        <v>125</v>
      </c>
    </row>
    <row r="456" s="15" customFormat="1">
      <c r="A456" s="15"/>
      <c r="B456" s="252"/>
      <c r="C456" s="253"/>
      <c r="D456" s="231" t="s">
        <v>177</v>
      </c>
      <c r="E456" s="254" t="s">
        <v>19</v>
      </c>
      <c r="F456" s="255" t="s">
        <v>374</v>
      </c>
      <c r="G456" s="253"/>
      <c r="H456" s="254" t="s">
        <v>19</v>
      </c>
      <c r="I456" s="256"/>
      <c r="J456" s="253"/>
      <c r="K456" s="253"/>
      <c r="L456" s="257"/>
      <c r="M456" s="258"/>
      <c r="N456" s="259"/>
      <c r="O456" s="259"/>
      <c r="P456" s="259"/>
      <c r="Q456" s="259"/>
      <c r="R456" s="259"/>
      <c r="S456" s="259"/>
      <c r="T456" s="260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1" t="s">
        <v>177</v>
      </c>
      <c r="AU456" s="261" t="s">
        <v>125</v>
      </c>
      <c r="AV456" s="15" t="s">
        <v>79</v>
      </c>
      <c r="AW456" s="15" t="s">
        <v>33</v>
      </c>
      <c r="AX456" s="15" t="s">
        <v>72</v>
      </c>
      <c r="AY456" s="261" t="s">
        <v>116</v>
      </c>
    </row>
    <row r="457" s="15" customFormat="1">
      <c r="A457" s="15"/>
      <c r="B457" s="252"/>
      <c r="C457" s="253"/>
      <c r="D457" s="231" t="s">
        <v>177</v>
      </c>
      <c r="E457" s="254" t="s">
        <v>19</v>
      </c>
      <c r="F457" s="255" t="s">
        <v>231</v>
      </c>
      <c r="G457" s="253"/>
      <c r="H457" s="254" t="s">
        <v>19</v>
      </c>
      <c r="I457" s="256"/>
      <c r="J457" s="253"/>
      <c r="K457" s="253"/>
      <c r="L457" s="257"/>
      <c r="M457" s="258"/>
      <c r="N457" s="259"/>
      <c r="O457" s="259"/>
      <c r="P457" s="259"/>
      <c r="Q457" s="259"/>
      <c r="R457" s="259"/>
      <c r="S457" s="259"/>
      <c r="T457" s="260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1" t="s">
        <v>177</v>
      </c>
      <c r="AU457" s="261" t="s">
        <v>125</v>
      </c>
      <c r="AV457" s="15" t="s">
        <v>79</v>
      </c>
      <c r="AW457" s="15" t="s">
        <v>33</v>
      </c>
      <c r="AX457" s="15" t="s">
        <v>72</v>
      </c>
      <c r="AY457" s="261" t="s">
        <v>116</v>
      </c>
    </row>
    <row r="458" s="13" customFormat="1">
      <c r="A458" s="13"/>
      <c r="B458" s="229"/>
      <c r="C458" s="230"/>
      <c r="D458" s="231" t="s">
        <v>177</v>
      </c>
      <c r="E458" s="232" t="s">
        <v>19</v>
      </c>
      <c r="F458" s="233" t="s">
        <v>375</v>
      </c>
      <c r="G458" s="230"/>
      <c r="H458" s="234">
        <v>1.8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177</v>
      </c>
      <c r="AU458" s="240" t="s">
        <v>125</v>
      </c>
      <c r="AV458" s="13" t="s">
        <v>125</v>
      </c>
      <c r="AW458" s="13" t="s">
        <v>33</v>
      </c>
      <c r="AX458" s="13" t="s">
        <v>72</v>
      </c>
      <c r="AY458" s="240" t="s">
        <v>116</v>
      </c>
    </row>
    <row r="459" s="13" customFormat="1">
      <c r="A459" s="13"/>
      <c r="B459" s="229"/>
      <c r="C459" s="230"/>
      <c r="D459" s="231" t="s">
        <v>177</v>
      </c>
      <c r="E459" s="232" t="s">
        <v>19</v>
      </c>
      <c r="F459" s="233" t="s">
        <v>376</v>
      </c>
      <c r="G459" s="230"/>
      <c r="H459" s="234">
        <v>0.040000000000000001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177</v>
      </c>
      <c r="AU459" s="240" t="s">
        <v>125</v>
      </c>
      <c r="AV459" s="13" t="s">
        <v>125</v>
      </c>
      <c r="AW459" s="13" t="s">
        <v>33</v>
      </c>
      <c r="AX459" s="13" t="s">
        <v>72</v>
      </c>
      <c r="AY459" s="240" t="s">
        <v>116</v>
      </c>
    </row>
    <row r="460" s="15" customFormat="1">
      <c r="A460" s="15"/>
      <c r="B460" s="252"/>
      <c r="C460" s="253"/>
      <c r="D460" s="231" t="s">
        <v>177</v>
      </c>
      <c r="E460" s="254" t="s">
        <v>19</v>
      </c>
      <c r="F460" s="255" t="s">
        <v>233</v>
      </c>
      <c r="G460" s="253"/>
      <c r="H460" s="254" t="s">
        <v>19</v>
      </c>
      <c r="I460" s="256"/>
      <c r="J460" s="253"/>
      <c r="K460" s="253"/>
      <c r="L460" s="257"/>
      <c r="M460" s="258"/>
      <c r="N460" s="259"/>
      <c r="O460" s="259"/>
      <c r="P460" s="259"/>
      <c r="Q460" s="259"/>
      <c r="R460" s="259"/>
      <c r="S460" s="259"/>
      <c r="T460" s="260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1" t="s">
        <v>177</v>
      </c>
      <c r="AU460" s="261" t="s">
        <v>125</v>
      </c>
      <c r="AV460" s="15" t="s">
        <v>79</v>
      </c>
      <c r="AW460" s="15" t="s">
        <v>33</v>
      </c>
      <c r="AX460" s="15" t="s">
        <v>72</v>
      </c>
      <c r="AY460" s="261" t="s">
        <v>116</v>
      </c>
    </row>
    <row r="461" s="13" customFormat="1">
      <c r="A461" s="13"/>
      <c r="B461" s="229"/>
      <c r="C461" s="230"/>
      <c r="D461" s="231" t="s">
        <v>177</v>
      </c>
      <c r="E461" s="232" t="s">
        <v>19</v>
      </c>
      <c r="F461" s="233" t="s">
        <v>377</v>
      </c>
      <c r="G461" s="230"/>
      <c r="H461" s="234">
        <v>2.194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177</v>
      </c>
      <c r="AU461" s="240" t="s">
        <v>125</v>
      </c>
      <c r="AV461" s="13" t="s">
        <v>125</v>
      </c>
      <c r="AW461" s="13" t="s">
        <v>33</v>
      </c>
      <c r="AX461" s="13" t="s">
        <v>72</v>
      </c>
      <c r="AY461" s="240" t="s">
        <v>116</v>
      </c>
    </row>
    <row r="462" s="13" customFormat="1">
      <c r="A462" s="13"/>
      <c r="B462" s="229"/>
      <c r="C462" s="230"/>
      <c r="D462" s="231" t="s">
        <v>177</v>
      </c>
      <c r="E462" s="232" t="s">
        <v>19</v>
      </c>
      <c r="F462" s="233" t="s">
        <v>378</v>
      </c>
      <c r="G462" s="230"/>
      <c r="H462" s="234">
        <v>-0.029000000000000001</v>
      </c>
      <c r="I462" s="235"/>
      <c r="J462" s="230"/>
      <c r="K462" s="230"/>
      <c r="L462" s="236"/>
      <c r="M462" s="237"/>
      <c r="N462" s="238"/>
      <c r="O462" s="238"/>
      <c r="P462" s="238"/>
      <c r="Q462" s="238"/>
      <c r="R462" s="238"/>
      <c r="S462" s="238"/>
      <c r="T462" s="23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0" t="s">
        <v>177</v>
      </c>
      <c r="AU462" s="240" t="s">
        <v>125</v>
      </c>
      <c r="AV462" s="13" t="s">
        <v>125</v>
      </c>
      <c r="AW462" s="13" t="s">
        <v>33</v>
      </c>
      <c r="AX462" s="13" t="s">
        <v>72</v>
      </c>
      <c r="AY462" s="240" t="s">
        <v>116</v>
      </c>
    </row>
    <row r="463" s="13" customFormat="1">
      <c r="A463" s="13"/>
      <c r="B463" s="229"/>
      <c r="C463" s="230"/>
      <c r="D463" s="231" t="s">
        <v>177</v>
      </c>
      <c r="E463" s="232" t="s">
        <v>19</v>
      </c>
      <c r="F463" s="233" t="s">
        <v>379</v>
      </c>
      <c r="G463" s="230"/>
      <c r="H463" s="234">
        <v>-0.025000000000000001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177</v>
      </c>
      <c r="AU463" s="240" t="s">
        <v>125</v>
      </c>
      <c r="AV463" s="13" t="s">
        <v>125</v>
      </c>
      <c r="AW463" s="13" t="s">
        <v>33</v>
      </c>
      <c r="AX463" s="13" t="s">
        <v>72</v>
      </c>
      <c r="AY463" s="240" t="s">
        <v>116</v>
      </c>
    </row>
    <row r="464" s="13" customFormat="1">
      <c r="A464" s="13"/>
      <c r="B464" s="229"/>
      <c r="C464" s="230"/>
      <c r="D464" s="231" t="s">
        <v>177</v>
      </c>
      <c r="E464" s="232" t="s">
        <v>19</v>
      </c>
      <c r="F464" s="233" t="s">
        <v>380</v>
      </c>
      <c r="G464" s="230"/>
      <c r="H464" s="234">
        <v>0.080000000000000002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177</v>
      </c>
      <c r="AU464" s="240" t="s">
        <v>125</v>
      </c>
      <c r="AV464" s="13" t="s">
        <v>125</v>
      </c>
      <c r="AW464" s="13" t="s">
        <v>33</v>
      </c>
      <c r="AX464" s="13" t="s">
        <v>72</v>
      </c>
      <c r="AY464" s="240" t="s">
        <v>116</v>
      </c>
    </row>
    <row r="465" s="15" customFormat="1">
      <c r="A465" s="15"/>
      <c r="B465" s="252"/>
      <c r="C465" s="253"/>
      <c r="D465" s="231" t="s">
        <v>177</v>
      </c>
      <c r="E465" s="254" t="s">
        <v>19</v>
      </c>
      <c r="F465" s="255" t="s">
        <v>296</v>
      </c>
      <c r="G465" s="253"/>
      <c r="H465" s="254" t="s">
        <v>19</v>
      </c>
      <c r="I465" s="256"/>
      <c r="J465" s="253"/>
      <c r="K465" s="253"/>
      <c r="L465" s="257"/>
      <c r="M465" s="258"/>
      <c r="N465" s="259"/>
      <c r="O465" s="259"/>
      <c r="P465" s="259"/>
      <c r="Q465" s="259"/>
      <c r="R465" s="259"/>
      <c r="S465" s="259"/>
      <c r="T465" s="260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1" t="s">
        <v>177</v>
      </c>
      <c r="AU465" s="261" t="s">
        <v>125</v>
      </c>
      <c r="AV465" s="15" t="s">
        <v>79</v>
      </c>
      <c r="AW465" s="15" t="s">
        <v>33</v>
      </c>
      <c r="AX465" s="15" t="s">
        <v>72</v>
      </c>
      <c r="AY465" s="261" t="s">
        <v>116</v>
      </c>
    </row>
    <row r="466" s="13" customFormat="1">
      <c r="A466" s="13"/>
      <c r="B466" s="229"/>
      <c r="C466" s="230"/>
      <c r="D466" s="231" t="s">
        <v>177</v>
      </c>
      <c r="E466" s="232" t="s">
        <v>19</v>
      </c>
      <c r="F466" s="233" t="s">
        <v>381</v>
      </c>
      <c r="G466" s="230"/>
      <c r="H466" s="234">
        <v>0.39600000000000002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177</v>
      </c>
      <c r="AU466" s="240" t="s">
        <v>125</v>
      </c>
      <c r="AV466" s="13" t="s">
        <v>125</v>
      </c>
      <c r="AW466" s="13" t="s">
        <v>33</v>
      </c>
      <c r="AX466" s="13" t="s">
        <v>72</v>
      </c>
      <c r="AY466" s="240" t="s">
        <v>116</v>
      </c>
    </row>
    <row r="467" s="13" customFormat="1">
      <c r="A467" s="13"/>
      <c r="B467" s="229"/>
      <c r="C467" s="230"/>
      <c r="D467" s="231" t="s">
        <v>177</v>
      </c>
      <c r="E467" s="232" t="s">
        <v>19</v>
      </c>
      <c r="F467" s="233" t="s">
        <v>382</v>
      </c>
      <c r="G467" s="230"/>
      <c r="H467" s="234">
        <v>0.017000000000000001</v>
      </c>
      <c r="I467" s="235"/>
      <c r="J467" s="230"/>
      <c r="K467" s="230"/>
      <c r="L467" s="236"/>
      <c r="M467" s="237"/>
      <c r="N467" s="238"/>
      <c r="O467" s="238"/>
      <c r="P467" s="238"/>
      <c r="Q467" s="238"/>
      <c r="R467" s="238"/>
      <c r="S467" s="238"/>
      <c r="T467" s="23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0" t="s">
        <v>177</v>
      </c>
      <c r="AU467" s="240" t="s">
        <v>125</v>
      </c>
      <c r="AV467" s="13" t="s">
        <v>125</v>
      </c>
      <c r="AW467" s="13" t="s">
        <v>33</v>
      </c>
      <c r="AX467" s="13" t="s">
        <v>72</v>
      </c>
      <c r="AY467" s="240" t="s">
        <v>116</v>
      </c>
    </row>
    <row r="468" s="13" customFormat="1">
      <c r="A468" s="13"/>
      <c r="B468" s="229"/>
      <c r="C468" s="230"/>
      <c r="D468" s="231" t="s">
        <v>177</v>
      </c>
      <c r="E468" s="232" t="s">
        <v>19</v>
      </c>
      <c r="F468" s="233" t="s">
        <v>383</v>
      </c>
      <c r="G468" s="230"/>
      <c r="H468" s="234">
        <v>0.029999999999999999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177</v>
      </c>
      <c r="AU468" s="240" t="s">
        <v>125</v>
      </c>
      <c r="AV468" s="13" t="s">
        <v>125</v>
      </c>
      <c r="AW468" s="13" t="s">
        <v>33</v>
      </c>
      <c r="AX468" s="13" t="s">
        <v>72</v>
      </c>
      <c r="AY468" s="240" t="s">
        <v>116</v>
      </c>
    </row>
    <row r="469" s="13" customFormat="1">
      <c r="A469" s="13"/>
      <c r="B469" s="229"/>
      <c r="C469" s="230"/>
      <c r="D469" s="231" t="s">
        <v>177</v>
      </c>
      <c r="E469" s="232" t="s">
        <v>19</v>
      </c>
      <c r="F469" s="233" t="s">
        <v>384</v>
      </c>
      <c r="G469" s="230"/>
      <c r="H469" s="234">
        <v>0.043999999999999997</v>
      </c>
      <c r="I469" s="235"/>
      <c r="J469" s="230"/>
      <c r="K469" s="230"/>
      <c r="L469" s="236"/>
      <c r="M469" s="237"/>
      <c r="N469" s="238"/>
      <c r="O469" s="238"/>
      <c r="P469" s="238"/>
      <c r="Q469" s="238"/>
      <c r="R469" s="238"/>
      <c r="S469" s="238"/>
      <c r="T469" s="23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0" t="s">
        <v>177</v>
      </c>
      <c r="AU469" s="240" t="s">
        <v>125</v>
      </c>
      <c r="AV469" s="13" t="s">
        <v>125</v>
      </c>
      <c r="AW469" s="13" t="s">
        <v>33</v>
      </c>
      <c r="AX469" s="13" t="s">
        <v>72</v>
      </c>
      <c r="AY469" s="240" t="s">
        <v>116</v>
      </c>
    </row>
    <row r="470" s="13" customFormat="1">
      <c r="A470" s="13"/>
      <c r="B470" s="229"/>
      <c r="C470" s="230"/>
      <c r="D470" s="231" t="s">
        <v>177</v>
      </c>
      <c r="E470" s="232" t="s">
        <v>19</v>
      </c>
      <c r="F470" s="233" t="s">
        <v>385</v>
      </c>
      <c r="G470" s="230"/>
      <c r="H470" s="234">
        <v>0.017999999999999999</v>
      </c>
      <c r="I470" s="235"/>
      <c r="J470" s="230"/>
      <c r="K470" s="230"/>
      <c r="L470" s="236"/>
      <c r="M470" s="237"/>
      <c r="N470" s="238"/>
      <c r="O470" s="238"/>
      <c r="P470" s="238"/>
      <c r="Q470" s="238"/>
      <c r="R470" s="238"/>
      <c r="S470" s="238"/>
      <c r="T470" s="23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0" t="s">
        <v>177</v>
      </c>
      <c r="AU470" s="240" t="s">
        <v>125</v>
      </c>
      <c r="AV470" s="13" t="s">
        <v>125</v>
      </c>
      <c r="AW470" s="13" t="s">
        <v>33</v>
      </c>
      <c r="AX470" s="13" t="s">
        <v>72</v>
      </c>
      <c r="AY470" s="240" t="s">
        <v>116</v>
      </c>
    </row>
    <row r="471" s="13" customFormat="1">
      <c r="A471" s="13"/>
      <c r="B471" s="229"/>
      <c r="C471" s="230"/>
      <c r="D471" s="231" t="s">
        <v>177</v>
      </c>
      <c r="E471" s="232" t="s">
        <v>19</v>
      </c>
      <c r="F471" s="233" t="s">
        <v>386</v>
      </c>
      <c r="G471" s="230"/>
      <c r="H471" s="234">
        <v>0.014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177</v>
      </c>
      <c r="AU471" s="240" t="s">
        <v>125</v>
      </c>
      <c r="AV471" s="13" t="s">
        <v>125</v>
      </c>
      <c r="AW471" s="13" t="s">
        <v>33</v>
      </c>
      <c r="AX471" s="13" t="s">
        <v>72</v>
      </c>
      <c r="AY471" s="240" t="s">
        <v>116</v>
      </c>
    </row>
    <row r="472" s="13" customFormat="1">
      <c r="A472" s="13"/>
      <c r="B472" s="229"/>
      <c r="C472" s="230"/>
      <c r="D472" s="231" t="s">
        <v>177</v>
      </c>
      <c r="E472" s="232" t="s">
        <v>19</v>
      </c>
      <c r="F472" s="233" t="s">
        <v>387</v>
      </c>
      <c r="G472" s="230"/>
      <c r="H472" s="234">
        <v>0.155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177</v>
      </c>
      <c r="AU472" s="240" t="s">
        <v>125</v>
      </c>
      <c r="AV472" s="13" t="s">
        <v>125</v>
      </c>
      <c r="AW472" s="13" t="s">
        <v>33</v>
      </c>
      <c r="AX472" s="13" t="s">
        <v>72</v>
      </c>
      <c r="AY472" s="240" t="s">
        <v>116</v>
      </c>
    </row>
    <row r="473" s="15" customFormat="1">
      <c r="A473" s="15"/>
      <c r="B473" s="252"/>
      <c r="C473" s="253"/>
      <c r="D473" s="231" t="s">
        <v>177</v>
      </c>
      <c r="E473" s="254" t="s">
        <v>19</v>
      </c>
      <c r="F473" s="255" t="s">
        <v>315</v>
      </c>
      <c r="G473" s="253"/>
      <c r="H473" s="254" t="s">
        <v>19</v>
      </c>
      <c r="I473" s="256"/>
      <c r="J473" s="253"/>
      <c r="K473" s="253"/>
      <c r="L473" s="257"/>
      <c r="M473" s="258"/>
      <c r="N473" s="259"/>
      <c r="O473" s="259"/>
      <c r="P473" s="259"/>
      <c r="Q473" s="259"/>
      <c r="R473" s="259"/>
      <c r="S473" s="259"/>
      <c r="T473" s="26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1" t="s">
        <v>177</v>
      </c>
      <c r="AU473" s="261" t="s">
        <v>125</v>
      </c>
      <c r="AV473" s="15" t="s">
        <v>79</v>
      </c>
      <c r="AW473" s="15" t="s">
        <v>33</v>
      </c>
      <c r="AX473" s="15" t="s">
        <v>72</v>
      </c>
      <c r="AY473" s="261" t="s">
        <v>116</v>
      </c>
    </row>
    <row r="474" s="13" customFormat="1">
      <c r="A474" s="13"/>
      <c r="B474" s="229"/>
      <c r="C474" s="230"/>
      <c r="D474" s="231" t="s">
        <v>177</v>
      </c>
      <c r="E474" s="232" t="s">
        <v>19</v>
      </c>
      <c r="F474" s="233" t="s">
        <v>388</v>
      </c>
      <c r="G474" s="230"/>
      <c r="H474" s="234">
        <v>0.33400000000000002</v>
      </c>
      <c r="I474" s="235"/>
      <c r="J474" s="230"/>
      <c r="K474" s="230"/>
      <c r="L474" s="236"/>
      <c r="M474" s="237"/>
      <c r="N474" s="238"/>
      <c r="O474" s="238"/>
      <c r="P474" s="238"/>
      <c r="Q474" s="238"/>
      <c r="R474" s="238"/>
      <c r="S474" s="238"/>
      <c r="T474" s="23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0" t="s">
        <v>177</v>
      </c>
      <c r="AU474" s="240" t="s">
        <v>125</v>
      </c>
      <c r="AV474" s="13" t="s">
        <v>125</v>
      </c>
      <c r="AW474" s="13" t="s">
        <v>33</v>
      </c>
      <c r="AX474" s="13" t="s">
        <v>72</v>
      </c>
      <c r="AY474" s="240" t="s">
        <v>116</v>
      </c>
    </row>
    <row r="475" s="13" customFormat="1">
      <c r="A475" s="13"/>
      <c r="B475" s="229"/>
      <c r="C475" s="230"/>
      <c r="D475" s="231" t="s">
        <v>177</v>
      </c>
      <c r="E475" s="232" t="s">
        <v>19</v>
      </c>
      <c r="F475" s="233" t="s">
        <v>389</v>
      </c>
      <c r="G475" s="230"/>
      <c r="H475" s="234">
        <v>0.0070000000000000001</v>
      </c>
      <c r="I475" s="235"/>
      <c r="J475" s="230"/>
      <c r="K475" s="230"/>
      <c r="L475" s="236"/>
      <c r="M475" s="237"/>
      <c r="N475" s="238"/>
      <c r="O475" s="238"/>
      <c r="P475" s="238"/>
      <c r="Q475" s="238"/>
      <c r="R475" s="238"/>
      <c r="S475" s="238"/>
      <c r="T475" s="23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0" t="s">
        <v>177</v>
      </c>
      <c r="AU475" s="240" t="s">
        <v>125</v>
      </c>
      <c r="AV475" s="13" t="s">
        <v>125</v>
      </c>
      <c r="AW475" s="13" t="s">
        <v>33</v>
      </c>
      <c r="AX475" s="13" t="s">
        <v>72</v>
      </c>
      <c r="AY475" s="240" t="s">
        <v>116</v>
      </c>
    </row>
    <row r="476" s="15" customFormat="1">
      <c r="A476" s="15"/>
      <c r="B476" s="252"/>
      <c r="C476" s="253"/>
      <c r="D476" s="231" t="s">
        <v>177</v>
      </c>
      <c r="E476" s="254" t="s">
        <v>19</v>
      </c>
      <c r="F476" s="255" t="s">
        <v>302</v>
      </c>
      <c r="G476" s="253"/>
      <c r="H476" s="254" t="s">
        <v>19</v>
      </c>
      <c r="I476" s="256"/>
      <c r="J476" s="253"/>
      <c r="K476" s="253"/>
      <c r="L476" s="257"/>
      <c r="M476" s="258"/>
      <c r="N476" s="259"/>
      <c r="O476" s="259"/>
      <c r="P476" s="259"/>
      <c r="Q476" s="259"/>
      <c r="R476" s="259"/>
      <c r="S476" s="259"/>
      <c r="T476" s="260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1" t="s">
        <v>177</v>
      </c>
      <c r="AU476" s="261" t="s">
        <v>125</v>
      </c>
      <c r="AV476" s="15" t="s">
        <v>79</v>
      </c>
      <c r="AW476" s="15" t="s">
        <v>33</v>
      </c>
      <c r="AX476" s="15" t="s">
        <v>72</v>
      </c>
      <c r="AY476" s="261" t="s">
        <v>116</v>
      </c>
    </row>
    <row r="477" s="13" customFormat="1">
      <c r="A477" s="13"/>
      <c r="B477" s="229"/>
      <c r="C477" s="230"/>
      <c r="D477" s="231" t="s">
        <v>177</v>
      </c>
      <c r="E477" s="232" t="s">
        <v>19</v>
      </c>
      <c r="F477" s="233" t="s">
        <v>390</v>
      </c>
      <c r="G477" s="230"/>
      <c r="H477" s="234">
        <v>0.78500000000000003</v>
      </c>
      <c r="I477" s="235"/>
      <c r="J477" s="230"/>
      <c r="K477" s="230"/>
      <c r="L477" s="236"/>
      <c r="M477" s="237"/>
      <c r="N477" s="238"/>
      <c r="O477" s="238"/>
      <c r="P477" s="238"/>
      <c r="Q477" s="238"/>
      <c r="R477" s="238"/>
      <c r="S477" s="238"/>
      <c r="T477" s="23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0" t="s">
        <v>177</v>
      </c>
      <c r="AU477" s="240" t="s">
        <v>125</v>
      </c>
      <c r="AV477" s="13" t="s">
        <v>125</v>
      </c>
      <c r="AW477" s="13" t="s">
        <v>33</v>
      </c>
      <c r="AX477" s="13" t="s">
        <v>72</v>
      </c>
      <c r="AY477" s="240" t="s">
        <v>116</v>
      </c>
    </row>
    <row r="478" s="13" customFormat="1">
      <c r="A478" s="13"/>
      <c r="B478" s="229"/>
      <c r="C478" s="230"/>
      <c r="D478" s="231" t="s">
        <v>177</v>
      </c>
      <c r="E478" s="232" t="s">
        <v>19</v>
      </c>
      <c r="F478" s="233" t="s">
        <v>391</v>
      </c>
      <c r="G478" s="230"/>
      <c r="H478" s="234">
        <v>-0.0040000000000000001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177</v>
      </c>
      <c r="AU478" s="240" t="s">
        <v>125</v>
      </c>
      <c r="AV478" s="13" t="s">
        <v>125</v>
      </c>
      <c r="AW478" s="13" t="s">
        <v>33</v>
      </c>
      <c r="AX478" s="13" t="s">
        <v>72</v>
      </c>
      <c r="AY478" s="240" t="s">
        <v>116</v>
      </c>
    </row>
    <row r="479" s="13" customFormat="1">
      <c r="A479" s="13"/>
      <c r="B479" s="229"/>
      <c r="C479" s="230"/>
      <c r="D479" s="231" t="s">
        <v>177</v>
      </c>
      <c r="E479" s="232" t="s">
        <v>19</v>
      </c>
      <c r="F479" s="233" t="s">
        <v>376</v>
      </c>
      <c r="G479" s="230"/>
      <c r="H479" s="234">
        <v>0.040000000000000001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177</v>
      </c>
      <c r="AU479" s="240" t="s">
        <v>125</v>
      </c>
      <c r="AV479" s="13" t="s">
        <v>125</v>
      </c>
      <c r="AW479" s="13" t="s">
        <v>33</v>
      </c>
      <c r="AX479" s="13" t="s">
        <v>72</v>
      </c>
      <c r="AY479" s="240" t="s">
        <v>116</v>
      </c>
    </row>
    <row r="480" s="15" customFormat="1">
      <c r="A480" s="15"/>
      <c r="B480" s="252"/>
      <c r="C480" s="253"/>
      <c r="D480" s="231" t="s">
        <v>177</v>
      </c>
      <c r="E480" s="254" t="s">
        <v>19</v>
      </c>
      <c r="F480" s="255" t="s">
        <v>237</v>
      </c>
      <c r="G480" s="253"/>
      <c r="H480" s="254" t="s">
        <v>19</v>
      </c>
      <c r="I480" s="256"/>
      <c r="J480" s="253"/>
      <c r="K480" s="253"/>
      <c r="L480" s="257"/>
      <c r="M480" s="258"/>
      <c r="N480" s="259"/>
      <c r="O480" s="259"/>
      <c r="P480" s="259"/>
      <c r="Q480" s="259"/>
      <c r="R480" s="259"/>
      <c r="S480" s="259"/>
      <c r="T480" s="260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1" t="s">
        <v>177</v>
      </c>
      <c r="AU480" s="261" t="s">
        <v>125</v>
      </c>
      <c r="AV480" s="15" t="s">
        <v>79</v>
      </c>
      <c r="AW480" s="15" t="s">
        <v>33</v>
      </c>
      <c r="AX480" s="15" t="s">
        <v>72</v>
      </c>
      <c r="AY480" s="261" t="s">
        <v>116</v>
      </c>
    </row>
    <row r="481" s="13" customFormat="1">
      <c r="A481" s="13"/>
      <c r="B481" s="229"/>
      <c r="C481" s="230"/>
      <c r="D481" s="231" t="s">
        <v>177</v>
      </c>
      <c r="E481" s="232" t="s">
        <v>19</v>
      </c>
      <c r="F481" s="233" t="s">
        <v>392</v>
      </c>
      <c r="G481" s="230"/>
      <c r="H481" s="234">
        <v>1.2729999999999999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177</v>
      </c>
      <c r="AU481" s="240" t="s">
        <v>125</v>
      </c>
      <c r="AV481" s="13" t="s">
        <v>125</v>
      </c>
      <c r="AW481" s="13" t="s">
        <v>33</v>
      </c>
      <c r="AX481" s="13" t="s">
        <v>72</v>
      </c>
      <c r="AY481" s="240" t="s">
        <v>116</v>
      </c>
    </row>
    <row r="482" s="13" customFormat="1">
      <c r="A482" s="13"/>
      <c r="B482" s="229"/>
      <c r="C482" s="230"/>
      <c r="D482" s="231" t="s">
        <v>177</v>
      </c>
      <c r="E482" s="232" t="s">
        <v>19</v>
      </c>
      <c r="F482" s="233" t="s">
        <v>376</v>
      </c>
      <c r="G482" s="230"/>
      <c r="H482" s="234">
        <v>0.040000000000000001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177</v>
      </c>
      <c r="AU482" s="240" t="s">
        <v>125</v>
      </c>
      <c r="AV482" s="13" t="s">
        <v>125</v>
      </c>
      <c r="AW482" s="13" t="s">
        <v>33</v>
      </c>
      <c r="AX482" s="13" t="s">
        <v>72</v>
      </c>
      <c r="AY482" s="240" t="s">
        <v>116</v>
      </c>
    </row>
    <row r="483" s="14" customFormat="1">
      <c r="A483" s="14"/>
      <c r="B483" s="241"/>
      <c r="C483" s="242"/>
      <c r="D483" s="231" t="s">
        <v>177</v>
      </c>
      <c r="E483" s="243" t="s">
        <v>19</v>
      </c>
      <c r="F483" s="244" t="s">
        <v>181</v>
      </c>
      <c r="G483" s="242"/>
      <c r="H483" s="245">
        <v>7.2089999999999996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1" t="s">
        <v>177</v>
      </c>
      <c r="AU483" s="251" t="s">
        <v>125</v>
      </c>
      <c r="AV483" s="14" t="s">
        <v>139</v>
      </c>
      <c r="AW483" s="14" t="s">
        <v>33</v>
      </c>
      <c r="AX483" s="14" t="s">
        <v>79</v>
      </c>
      <c r="AY483" s="251" t="s">
        <v>116</v>
      </c>
    </row>
    <row r="484" s="2" customFormat="1" ht="21.75" customHeight="1">
      <c r="A484" s="40"/>
      <c r="B484" s="41"/>
      <c r="C484" s="206" t="s">
        <v>393</v>
      </c>
      <c r="D484" s="206" t="s">
        <v>119</v>
      </c>
      <c r="E484" s="207" t="s">
        <v>394</v>
      </c>
      <c r="F484" s="208" t="s">
        <v>395</v>
      </c>
      <c r="G484" s="209" t="s">
        <v>371</v>
      </c>
      <c r="H484" s="210">
        <v>7.2089999999999996</v>
      </c>
      <c r="I484" s="211"/>
      <c r="J484" s="212">
        <f>ROUND(I484*H484,2)</f>
        <v>0</v>
      </c>
      <c r="K484" s="208" t="s">
        <v>174</v>
      </c>
      <c r="L484" s="46"/>
      <c r="M484" s="213" t="s">
        <v>19</v>
      </c>
      <c r="N484" s="214" t="s">
        <v>44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139</v>
      </c>
      <c r="AT484" s="217" t="s">
        <v>119</v>
      </c>
      <c r="AU484" s="217" t="s">
        <v>125</v>
      </c>
      <c r="AY484" s="19" t="s">
        <v>116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125</v>
      </c>
      <c r="BK484" s="218">
        <f>ROUND(I484*H484,2)</f>
        <v>0</v>
      </c>
      <c r="BL484" s="19" t="s">
        <v>139</v>
      </c>
      <c r="BM484" s="217" t="s">
        <v>396</v>
      </c>
    </row>
    <row r="485" s="2" customFormat="1">
      <c r="A485" s="40"/>
      <c r="B485" s="41"/>
      <c r="C485" s="42"/>
      <c r="D485" s="219" t="s">
        <v>127</v>
      </c>
      <c r="E485" s="42"/>
      <c r="F485" s="220" t="s">
        <v>397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127</v>
      </c>
      <c r="AU485" s="19" t="s">
        <v>125</v>
      </c>
    </row>
    <row r="486" s="2" customFormat="1" ht="24.15" customHeight="1">
      <c r="A486" s="40"/>
      <c r="B486" s="41"/>
      <c r="C486" s="206" t="s">
        <v>398</v>
      </c>
      <c r="D486" s="206" t="s">
        <v>119</v>
      </c>
      <c r="E486" s="207" t="s">
        <v>399</v>
      </c>
      <c r="F486" s="208" t="s">
        <v>400</v>
      </c>
      <c r="G486" s="209" t="s">
        <v>371</v>
      </c>
      <c r="H486" s="210">
        <v>7.2089999999999996</v>
      </c>
      <c r="I486" s="211"/>
      <c r="J486" s="212">
        <f>ROUND(I486*H486,2)</f>
        <v>0</v>
      </c>
      <c r="K486" s="208" t="s">
        <v>174</v>
      </c>
      <c r="L486" s="46"/>
      <c r="M486" s="213" t="s">
        <v>19</v>
      </c>
      <c r="N486" s="214" t="s">
        <v>44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139</v>
      </c>
      <c r="AT486" s="217" t="s">
        <v>119</v>
      </c>
      <c r="AU486" s="217" t="s">
        <v>125</v>
      </c>
      <c r="AY486" s="19" t="s">
        <v>116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125</v>
      </c>
      <c r="BK486" s="218">
        <f>ROUND(I486*H486,2)</f>
        <v>0</v>
      </c>
      <c r="BL486" s="19" t="s">
        <v>139</v>
      </c>
      <c r="BM486" s="217" t="s">
        <v>401</v>
      </c>
    </row>
    <row r="487" s="2" customFormat="1">
      <c r="A487" s="40"/>
      <c r="B487" s="41"/>
      <c r="C487" s="42"/>
      <c r="D487" s="219" t="s">
        <v>127</v>
      </c>
      <c r="E487" s="42"/>
      <c r="F487" s="220" t="s">
        <v>402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127</v>
      </c>
      <c r="AU487" s="19" t="s">
        <v>125</v>
      </c>
    </row>
    <row r="488" s="2" customFormat="1" ht="16.5" customHeight="1">
      <c r="A488" s="40"/>
      <c r="B488" s="41"/>
      <c r="C488" s="206" t="s">
        <v>403</v>
      </c>
      <c r="D488" s="206" t="s">
        <v>119</v>
      </c>
      <c r="E488" s="207" t="s">
        <v>404</v>
      </c>
      <c r="F488" s="208" t="s">
        <v>405</v>
      </c>
      <c r="G488" s="209" t="s">
        <v>199</v>
      </c>
      <c r="H488" s="210">
        <v>0.41599999999999998</v>
      </c>
      <c r="I488" s="211"/>
      <c r="J488" s="212">
        <f>ROUND(I488*H488,2)</f>
        <v>0</v>
      </c>
      <c r="K488" s="208" t="s">
        <v>174</v>
      </c>
      <c r="L488" s="46"/>
      <c r="M488" s="213" t="s">
        <v>19</v>
      </c>
      <c r="N488" s="214" t="s">
        <v>44</v>
      </c>
      <c r="O488" s="86"/>
      <c r="P488" s="215">
        <f>O488*H488</f>
        <v>0</v>
      </c>
      <c r="Q488" s="215">
        <v>1.06277</v>
      </c>
      <c r="R488" s="215">
        <f>Q488*H488</f>
        <v>0.44211232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139</v>
      </c>
      <c r="AT488" s="217" t="s">
        <v>119</v>
      </c>
      <c r="AU488" s="217" t="s">
        <v>125</v>
      </c>
      <c r="AY488" s="19" t="s">
        <v>116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125</v>
      </c>
      <c r="BK488" s="218">
        <f>ROUND(I488*H488,2)</f>
        <v>0</v>
      </c>
      <c r="BL488" s="19" t="s">
        <v>139</v>
      </c>
      <c r="BM488" s="217" t="s">
        <v>406</v>
      </c>
    </row>
    <row r="489" s="2" customFormat="1">
      <c r="A489" s="40"/>
      <c r="B489" s="41"/>
      <c r="C489" s="42"/>
      <c r="D489" s="219" t="s">
        <v>127</v>
      </c>
      <c r="E489" s="42"/>
      <c r="F489" s="220" t="s">
        <v>407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127</v>
      </c>
      <c r="AU489" s="19" t="s">
        <v>125</v>
      </c>
    </row>
    <row r="490" s="15" customFormat="1">
      <c r="A490" s="15"/>
      <c r="B490" s="252"/>
      <c r="C490" s="253"/>
      <c r="D490" s="231" t="s">
        <v>177</v>
      </c>
      <c r="E490" s="254" t="s">
        <v>19</v>
      </c>
      <c r="F490" s="255" t="s">
        <v>408</v>
      </c>
      <c r="G490" s="253"/>
      <c r="H490" s="254" t="s">
        <v>19</v>
      </c>
      <c r="I490" s="256"/>
      <c r="J490" s="253"/>
      <c r="K490" s="253"/>
      <c r="L490" s="257"/>
      <c r="M490" s="258"/>
      <c r="N490" s="259"/>
      <c r="O490" s="259"/>
      <c r="P490" s="259"/>
      <c r="Q490" s="259"/>
      <c r="R490" s="259"/>
      <c r="S490" s="259"/>
      <c r="T490" s="260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1" t="s">
        <v>177</v>
      </c>
      <c r="AU490" s="261" t="s">
        <v>125</v>
      </c>
      <c r="AV490" s="15" t="s">
        <v>79</v>
      </c>
      <c r="AW490" s="15" t="s">
        <v>33</v>
      </c>
      <c r="AX490" s="15" t="s">
        <v>72</v>
      </c>
      <c r="AY490" s="261" t="s">
        <v>116</v>
      </c>
    </row>
    <row r="491" s="15" customFormat="1">
      <c r="A491" s="15"/>
      <c r="B491" s="252"/>
      <c r="C491" s="253"/>
      <c r="D491" s="231" t="s">
        <v>177</v>
      </c>
      <c r="E491" s="254" t="s">
        <v>19</v>
      </c>
      <c r="F491" s="255" t="s">
        <v>231</v>
      </c>
      <c r="G491" s="253"/>
      <c r="H491" s="254" t="s">
        <v>19</v>
      </c>
      <c r="I491" s="256"/>
      <c r="J491" s="253"/>
      <c r="K491" s="253"/>
      <c r="L491" s="257"/>
      <c r="M491" s="258"/>
      <c r="N491" s="259"/>
      <c r="O491" s="259"/>
      <c r="P491" s="259"/>
      <c r="Q491" s="259"/>
      <c r="R491" s="259"/>
      <c r="S491" s="259"/>
      <c r="T491" s="260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1" t="s">
        <v>177</v>
      </c>
      <c r="AU491" s="261" t="s">
        <v>125</v>
      </c>
      <c r="AV491" s="15" t="s">
        <v>79</v>
      </c>
      <c r="AW491" s="15" t="s">
        <v>33</v>
      </c>
      <c r="AX491" s="15" t="s">
        <v>72</v>
      </c>
      <c r="AY491" s="261" t="s">
        <v>116</v>
      </c>
    </row>
    <row r="492" s="13" customFormat="1">
      <c r="A492" s="13"/>
      <c r="B492" s="229"/>
      <c r="C492" s="230"/>
      <c r="D492" s="231" t="s">
        <v>177</v>
      </c>
      <c r="E492" s="232" t="s">
        <v>19</v>
      </c>
      <c r="F492" s="233" t="s">
        <v>409</v>
      </c>
      <c r="G492" s="230"/>
      <c r="H492" s="234">
        <v>0.104</v>
      </c>
      <c r="I492" s="235"/>
      <c r="J492" s="230"/>
      <c r="K492" s="230"/>
      <c r="L492" s="236"/>
      <c r="M492" s="237"/>
      <c r="N492" s="238"/>
      <c r="O492" s="238"/>
      <c r="P492" s="238"/>
      <c r="Q492" s="238"/>
      <c r="R492" s="238"/>
      <c r="S492" s="238"/>
      <c r="T492" s="23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0" t="s">
        <v>177</v>
      </c>
      <c r="AU492" s="240" t="s">
        <v>125</v>
      </c>
      <c r="AV492" s="13" t="s">
        <v>125</v>
      </c>
      <c r="AW492" s="13" t="s">
        <v>33</v>
      </c>
      <c r="AX492" s="13" t="s">
        <v>72</v>
      </c>
      <c r="AY492" s="240" t="s">
        <v>116</v>
      </c>
    </row>
    <row r="493" s="13" customFormat="1">
      <c r="A493" s="13"/>
      <c r="B493" s="229"/>
      <c r="C493" s="230"/>
      <c r="D493" s="231" t="s">
        <v>177</v>
      </c>
      <c r="E493" s="232" t="s">
        <v>19</v>
      </c>
      <c r="F493" s="233" t="s">
        <v>410</v>
      </c>
      <c r="G493" s="230"/>
      <c r="H493" s="234">
        <v>0.002</v>
      </c>
      <c r="I493" s="235"/>
      <c r="J493" s="230"/>
      <c r="K493" s="230"/>
      <c r="L493" s="236"/>
      <c r="M493" s="237"/>
      <c r="N493" s="238"/>
      <c r="O493" s="238"/>
      <c r="P493" s="238"/>
      <c r="Q493" s="238"/>
      <c r="R493" s="238"/>
      <c r="S493" s="238"/>
      <c r="T493" s="23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0" t="s">
        <v>177</v>
      </c>
      <c r="AU493" s="240" t="s">
        <v>125</v>
      </c>
      <c r="AV493" s="13" t="s">
        <v>125</v>
      </c>
      <c r="AW493" s="13" t="s">
        <v>33</v>
      </c>
      <c r="AX493" s="13" t="s">
        <v>72</v>
      </c>
      <c r="AY493" s="240" t="s">
        <v>116</v>
      </c>
    </row>
    <row r="494" s="15" customFormat="1">
      <c r="A494" s="15"/>
      <c r="B494" s="252"/>
      <c r="C494" s="253"/>
      <c r="D494" s="231" t="s">
        <v>177</v>
      </c>
      <c r="E494" s="254" t="s">
        <v>19</v>
      </c>
      <c r="F494" s="255" t="s">
        <v>233</v>
      </c>
      <c r="G494" s="253"/>
      <c r="H494" s="254" t="s">
        <v>19</v>
      </c>
      <c r="I494" s="256"/>
      <c r="J494" s="253"/>
      <c r="K494" s="253"/>
      <c r="L494" s="257"/>
      <c r="M494" s="258"/>
      <c r="N494" s="259"/>
      <c r="O494" s="259"/>
      <c r="P494" s="259"/>
      <c r="Q494" s="259"/>
      <c r="R494" s="259"/>
      <c r="S494" s="259"/>
      <c r="T494" s="260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1" t="s">
        <v>177</v>
      </c>
      <c r="AU494" s="261" t="s">
        <v>125</v>
      </c>
      <c r="AV494" s="15" t="s">
        <v>79</v>
      </c>
      <c r="AW494" s="15" t="s">
        <v>33</v>
      </c>
      <c r="AX494" s="15" t="s">
        <v>72</v>
      </c>
      <c r="AY494" s="261" t="s">
        <v>116</v>
      </c>
    </row>
    <row r="495" s="13" customFormat="1">
      <c r="A495" s="13"/>
      <c r="B495" s="229"/>
      <c r="C495" s="230"/>
      <c r="D495" s="231" t="s">
        <v>177</v>
      </c>
      <c r="E495" s="232" t="s">
        <v>19</v>
      </c>
      <c r="F495" s="233" t="s">
        <v>411</v>
      </c>
      <c r="G495" s="230"/>
      <c r="H495" s="234">
        <v>0.127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177</v>
      </c>
      <c r="AU495" s="240" t="s">
        <v>125</v>
      </c>
      <c r="AV495" s="13" t="s">
        <v>125</v>
      </c>
      <c r="AW495" s="13" t="s">
        <v>33</v>
      </c>
      <c r="AX495" s="13" t="s">
        <v>72</v>
      </c>
      <c r="AY495" s="240" t="s">
        <v>116</v>
      </c>
    </row>
    <row r="496" s="13" customFormat="1">
      <c r="A496" s="13"/>
      <c r="B496" s="229"/>
      <c r="C496" s="230"/>
      <c r="D496" s="231" t="s">
        <v>177</v>
      </c>
      <c r="E496" s="232" t="s">
        <v>19</v>
      </c>
      <c r="F496" s="233" t="s">
        <v>412</v>
      </c>
      <c r="G496" s="230"/>
      <c r="H496" s="234">
        <v>-0.002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177</v>
      </c>
      <c r="AU496" s="240" t="s">
        <v>125</v>
      </c>
      <c r="AV496" s="13" t="s">
        <v>125</v>
      </c>
      <c r="AW496" s="13" t="s">
        <v>33</v>
      </c>
      <c r="AX496" s="13" t="s">
        <v>72</v>
      </c>
      <c r="AY496" s="240" t="s">
        <v>116</v>
      </c>
    </row>
    <row r="497" s="13" customFormat="1">
      <c r="A497" s="13"/>
      <c r="B497" s="229"/>
      <c r="C497" s="230"/>
      <c r="D497" s="231" t="s">
        <v>177</v>
      </c>
      <c r="E497" s="232" t="s">
        <v>19</v>
      </c>
      <c r="F497" s="233" t="s">
        <v>413</v>
      </c>
      <c r="G497" s="230"/>
      <c r="H497" s="234">
        <v>-0.001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177</v>
      </c>
      <c r="AU497" s="240" t="s">
        <v>125</v>
      </c>
      <c r="AV497" s="13" t="s">
        <v>125</v>
      </c>
      <c r="AW497" s="13" t="s">
        <v>33</v>
      </c>
      <c r="AX497" s="13" t="s">
        <v>72</v>
      </c>
      <c r="AY497" s="240" t="s">
        <v>116</v>
      </c>
    </row>
    <row r="498" s="13" customFormat="1">
      <c r="A498" s="13"/>
      <c r="B498" s="229"/>
      <c r="C498" s="230"/>
      <c r="D498" s="231" t="s">
        <v>177</v>
      </c>
      <c r="E498" s="232" t="s">
        <v>19</v>
      </c>
      <c r="F498" s="233" t="s">
        <v>414</v>
      </c>
      <c r="G498" s="230"/>
      <c r="H498" s="234">
        <v>0.0050000000000000001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177</v>
      </c>
      <c r="AU498" s="240" t="s">
        <v>125</v>
      </c>
      <c r="AV498" s="13" t="s">
        <v>125</v>
      </c>
      <c r="AW498" s="13" t="s">
        <v>33</v>
      </c>
      <c r="AX498" s="13" t="s">
        <v>72</v>
      </c>
      <c r="AY498" s="240" t="s">
        <v>116</v>
      </c>
    </row>
    <row r="499" s="15" customFormat="1">
      <c r="A499" s="15"/>
      <c r="B499" s="252"/>
      <c r="C499" s="253"/>
      <c r="D499" s="231" t="s">
        <v>177</v>
      </c>
      <c r="E499" s="254" t="s">
        <v>19</v>
      </c>
      <c r="F499" s="255" t="s">
        <v>296</v>
      </c>
      <c r="G499" s="253"/>
      <c r="H499" s="254" t="s">
        <v>19</v>
      </c>
      <c r="I499" s="256"/>
      <c r="J499" s="253"/>
      <c r="K499" s="253"/>
      <c r="L499" s="257"/>
      <c r="M499" s="258"/>
      <c r="N499" s="259"/>
      <c r="O499" s="259"/>
      <c r="P499" s="259"/>
      <c r="Q499" s="259"/>
      <c r="R499" s="259"/>
      <c r="S499" s="259"/>
      <c r="T499" s="260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1" t="s">
        <v>177</v>
      </c>
      <c r="AU499" s="261" t="s">
        <v>125</v>
      </c>
      <c r="AV499" s="15" t="s">
        <v>79</v>
      </c>
      <c r="AW499" s="15" t="s">
        <v>33</v>
      </c>
      <c r="AX499" s="15" t="s">
        <v>72</v>
      </c>
      <c r="AY499" s="261" t="s">
        <v>116</v>
      </c>
    </row>
    <row r="500" s="13" customFormat="1">
      <c r="A500" s="13"/>
      <c r="B500" s="229"/>
      <c r="C500" s="230"/>
      <c r="D500" s="231" t="s">
        <v>177</v>
      </c>
      <c r="E500" s="232" t="s">
        <v>19</v>
      </c>
      <c r="F500" s="233" t="s">
        <v>415</v>
      </c>
      <c r="G500" s="230"/>
      <c r="H500" s="234">
        <v>0.023</v>
      </c>
      <c r="I500" s="235"/>
      <c r="J500" s="230"/>
      <c r="K500" s="230"/>
      <c r="L500" s="236"/>
      <c r="M500" s="237"/>
      <c r="N500" s="238"/>
      <c r="O500" s="238"/>
      <c r="P500" s="238"/>
      <c r="Q500" s="238"/>
      <c r="R500" s="238"/>
      <c r="S500" s="238"/>
      <c r="T500" s="23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0" t="s">
        <v>177</v>
      </c>
      <c r="AU500" s="240" t="s">
        <v>125</v>
      </c>
      <c r="AV500" s="13" t="s">
        <v>125</v>
      </c>
      <c r="AW500" s="13" t="s">
        <v>33</v>
      </c>
      <c r="AX500" s="13" t="s">
        <v>72</v>
      </c>
      <c r="AY500" s="240" t="s">
        <v>116</v>
      </c>
    </row>
    <row r="501" s="13" customFormat="1">
      <c r="A501" s="13"/>
      <c r="B501" s="229"/>
      <c r="C501" s="230"/>
      <c r="D501" s="231" t="s">
        <v>177</v>
      </c>
      <c r="E501" s="232" t="s">
        <v>19</v>
      </c>
      <c r="F501" s="233" t="s">
        <v>416</v>
      </c>
      <c r="G501" s="230"/>
      <c r="H501" s="234">
        <v>0.001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177</v>
      </c>
      <c r="AU501" s="240" t="s">
        <v>125</v>
      </c>
      <c r="AV501" s="13" t="s">
        <v>125</v>
      </c>
      <c r="AW501" s="13" t="s">
        <v>33</v>
      </c>
      <c r="AX501" s="13" t="s">
        <v>72</v>
      </c>
      <c r="AY501" s="240" t="s">
        <v>116</v>
      </c>
    </row>
    <row r="502" s="13" customFormat="1">
      <c r="A502" s="13"/>
      <c r="B502" s="229"/>
      <c r="C502" s="230"/>
      <c r="D502" s="231" t="s">
        <v>177</v>
      </c>
      <c r="E502" s="232" t="s">
        <v>19</v>
      </c>
      <c r="F502" s="233" t="s">
        <v>417</v>
      </c>
      <c r="G502" s="230"/>
      <c r="H502" s="234">
        <v>0.002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177</v>
      </c>
      <c r="AU502" s="240" t="s">
        <v>125</v>
      </c>
      <c r="AV502" s="13" t="s">
        <v>125</v>
      </c>
      <c r="AW502" s="13" t="s">
        <v>33</v>
      </c>
      <c r="AX502" s="13" t="s">
        <v>72</v>
      </c>
      <c r="AY502" s="240" t="s">
        <v>116</v>
      </c>
    </row>
    <row r="503" s="13" customFormat="1">
      <c r="A503" s="13"/>
      <c r="B503" s="229"/>
      <c r="C503" s="230"/>
      <c r="D503" s="231" t="s">
        <v>177</v>
      </c>
      <c r="E503" s="232" t="s">
        <v>19</v>
      </c>
      <c r="F503" s="233" t="s">
        <v>418</v>
      </c>
      <c r="G503" s="230"/>
      <c r="H503" s="234">
        <v>0.0030000000000000001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177</v>
      </c>
      <c r="AU503" s="240" t="s">
        <v>125</v>
      </c>
      <c r="AV503" s="13" t="s">
        <v>125</v>
      </c>
      <c r="AW503" s="13" t="s">
        <v>33</v>
      </c>
      <c r="AX503" s="13" t="s">
        <v>72</v>
      </c>
      <c r="AY503" s="240" t="s">
        <v>116</v>
      </c>
    </row>
    <row r="504" s="13" customFormat="1">
      <c r="A504" s="13"/>
      <c r="B504" s="229"/>
      <c r="C504" s="230"/>
      <c r="D504" s="231" t="s">
        <v>177</v>
      </c>
      <c r="E504" s="232" t="s">
        <v>19</v>
      </c>
      <c r="F504" s="233" t="s">
        <v>419</v>
      </c>
      <c r="G504" s="230"/>
      <c r="H504" s="234">
        <v>0.001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177</v>
      </c>
      <c r="AU504" s="240" t="s">
        <v>125</v>
      </c>
      <c r="AV504" s="13" t="s">
        <v>125</v>
      </c>
      <c r="AW504" s="13" t="s">
        <v>33</v>
      </c>
      <c r="AX504" s="13" t="s">
        <v>72</v>
      </c>
      <c r="AY504" s="240" t="s">
        <v>116</v>
      </c>
    </row>
    <row r="505" s="13" customFormat="1">
      <c r="A505" s="13"/>
      <c r="B505" s="229"/>
      <c r="C505" s="230"/>
      <c r="D505" s="231" t="s">
        <v>177</v>
      </c>
      <c r="E505" s="232" t="s">
        <v>19</v>
      </c>
      <c r="F505" s="233" t="s">
        <v>420</v>
      </c>
      <c r="G505" s="230"/>
      <c r="H505" s="234">
        <v>0.001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177</v>
      </c>
      <c r="AU505" s="240" t="s">
        <v>125</v>
      </c>
      <c r="AV505" s="13" t="s">
        <v>125</v>
      </c>
      <c r="AW505" s="13" t="s">
        <v>33</v>
      </c>
      <c r="AX505" s="13" t="s">
        <v>72</v>
      </c>
      <c r="AY505" s="240" t="s">
        <v>116</v>
      </c>
    </row>
    <row r="506" s="13" customFormat="1">
      <c r="A506" s="13"/>
      <c r="B506" s="229"/>
      <c r="C506" s="230"/>
      <c r="D506" s="231" t="s">
        <v>177</v>
      </c>
      <c r="E506" s="232" t="s">
        <v>19</v>
      </c>
      <c r="F506" s="233" t="s">
        <v>421</v>
      </c>
      <c r="G506" s="230"/>
      <c r="H506" s="234">
        <v>0.0089999999999999993</v>
      </c>
      <c r="I506" s="235"/>
      <c r="J506" s="230"/>
      <c r="K506" s="230"/>
      <c r="L506" s="236"/>
      <c r="M506" s="237"/>
      <c r="N506" s="238"/>
      <c r="O506" s="238"/>
      <c r="P506" s="238"/>
      <c r="Q506" s="238"/>
      <c r="R506" s="238"/>
      <c r="S506" s="238"/>
      <c r="T506" s="23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0" t="s">
        <v>177</v>
      </c>
      <c r="AU506" s="240" t="s">
        <v>125</v>
      </c>
      <c r="AV506" s="13" t="s">
        <v>125</v>
      </c>
      <c r="AW506" s="13" t="s">
        <v>33</v>
      </c>
      <c r="AX506" s="13" t="s">
        <v>72</v>
      </c>
      <c r="AY506" s="240" t="s">
        <v>116</v>
      </c>
    </row>
    <row r="507" s="15" customFormat="1">
      <c r="A507" s="15"/>
      <c r="B507" s="252"/>
      <c r="C507" s="253"/>
      <c r="D507" s="231" t="s">
        <v>177</v>
      </c>
      <c r="E507" s="254" t="s">
        <v>19</v>
      </c>
      <c r="F507" s="255" t="s">
        <v>315</v>
      </c>
      <c r="G507" s="253"/>
      <c r="H507" s="254" t="s">
        <v>19</v>
      </c>
      <c r="I507" s="256"/>
      <c r="J507" s="253"/>
      <c r="K507" s="253"/>
      <c r="L507" s="257"/>
      <c r="M507" s="258"/>
      <c r="N507" s="259"/>
      <c r="O507" s="259"/>
      <c r="P507" s="259"/>
      <c r="Q507" s="259"/>
      <c r="R507" s="259"/>
      <c r="S507" s="259"/>
      <c r="T507" s="26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1" t="s">
        <v>177</v>
      </c>
      <c r="AU507" s="261" t="s">
        <v>125</v>
      </c>
      <c r="AV507" s="15" t="s">
        <v>79</v>
      </c>
      <c r="AW507" s="15" t="s">
        <v>33</v>
      </c>
      <c r="AX507" s="15" t="s">
        <v>72</v>
      </c>
      <c r="AY507" s="261" t="s">
        <v>116</v>
      </c>
    </row>
    <row r="508" s="13" customFormat="1">
      <c r="A508" s="13"/>
      <c r="B508" s="229"/>
      <c r="C508" s="230"/>
      <c r="D508" s="231" t="s">
        <v>177</v>
      </c>
      <c r="E508" s="232" t="s">
        <v>19</v>
      </c>
      <c r="F508" s="233" t="s">
        <v>422</v>
      </c>
      <c r="G508" s="230"/>
      <c r="H508" s="234">
        <v>0.019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177</v>
      </c>
      <c r="AU508" s="240" t="s">
        <v>125</v>
      </c>
      <c r="AV508" s="13" t="s">
        <v>125</v>
      </c>
      <c r="AW508" s="13" t="s">
        <v>33</v>
      </c>
      <c r="AX508" s="13" t="s">
        <v>72</v>
      </c>
      <c r="AY508" s="240" t="s">
        <v>116</v>
      </c>
    </row>
    <row r="509" s="13" customFormat="1">
      <c r="A509" s="13"/>
      <c r="B509" s="229"/>
      <c r="C509" s="230"/>
      <c r="D509" s="231" t="s">
        <v>177</v>
      </c>
      <c r="E509" s="232" t="s">
        <v>19</v>
      </c>
      <c r="F509" s="233" t="s">
        <v>423</v>
      </c>
      <c r="G509" s="230"/>
      <c r="H509" s="234">
        <v>0</v>
      </c>
      <c r="I509" s="235"/>
      <c r="J509" s="230"/>
      <c r="K509" s="230"/>
      <c r="L509" s="236"/>
      <c r="M509" s="237"/>
      <c r="N509" s="238"/>
      <c r="O509" s="238"/>
      <c r="P509" s="238"/>
      <c r="Q509" s="238"/>
      <c r="R509" s="238"/>
      <c r="S509" s="238"/>
      <c r="T509" s="23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0" t="s">
        <v>177</v>
      </c>
      <c r="AU509" s="240" t="s">
        <v>125</v>
      </c>
      <c r="AV509" s="13" t="s">
        <v>125</v>
      </c>
      <c r="AW509" s="13" t="s">
        <v>33</v>
      </c>
      <c r="AX509" s="13" t="s">
        <v>72</v>
      </c>
      <c r="AY509" s="240" t="s">
        <v>116</v>
      </c>
    </row>
    <row r="510" s="15" customFormat="1">
      <c r="A510" s="15"/>
      <c r="B510" s="252"/>
      <c r="C510" s="253"/>
      <c r="D510" s="231" t="s">
        <v>177</v>
      </c>
      <c r="E510" s="254" t="s">
        <v>19</v>
      </c>
      <c r="F510" s="255" t="s">
        <v>302</v>
      </c>
      <c r="G510" s="253"/>
      <c r="H510" s="254" t="s">
        <v>19</v>
      </c>
      <c r="I510" s="256"/>
      <c r="J510" s="253"/>
      <c r="K510" s="253"/>
      <c r="L510" s="257"/>
      <c r="M510" s="258"/>
      <c r="N510" s="259"/>
      <c r="O510" s="259"/>
      <c r="P510" s="259"/>
      <c r="Q510" s="259"/>
      <c r="R510" s="259"/>
      <c r="S510" s="259"/>
      <c r="T510" s="260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1" t="s">
        <v>177</v>
      </c>
      <c r="AU510" s="261" t="s">
        <v>125</v>
      </c>
      <c r="AV510" s="15" t="s">
        <v>79</v>
      </c>
      <c r="AW510" s="15" t="s">
        <v>33</v>
      </c>
      <c r="AX510" s="15" t="s">
        <v>72</v>
      </c>
      <c r="AY510" s="261" t="s">
        <v>116</v>
      </c>
    </row>
    <row r="511" s="13" customFormat="1">
      <c r="A511" s="13"/>
      <c r="B511" s="229"/>
      <c r="C511" s="230"/>
      <c r="D511" s="231" t="s">
        <v>177</v>
      </c>
      <c r="E511" s="232" t="s">
        <v>19</v>
      </c>
      <c r="F511" s="233" t="s">
        <v>424</v>
      </c>
      <c r="G511" s="230"/>
      <c r="H511" s="234">
        <v>0.044999999999999998</v>
      </c>
      <c r="I511" s="235"/>
      <c r="J511" s="230"/>
      <c r="K511" s="230"/>
      <c r="L511" s="236"/>
      <c r="M511" s="237"/>
      <c r="N511" s="238"/>
      <c r="O511" s="238"/>
      <c r="P511" s="238"/>
      <c r="Q511" s="238"/>
      <c r="R511" s="238"/>
      <c r="S511" s="238"/>
      <c r="T511" s="23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0" t="s">
        <v>177</v>
      </c>
      <c r="AU511" s="240" t="s">
        <v>125</v>
      </c>
      <c r="AV511" s="13" t="s">
        <v>125</v>
      </c>
      <c r="AW511" s="13" t="s">
        <v>33</v>
      </c>
      <c r="AX511" s="13" t="s">
        <v>72</v>
      </c>
      <c r="AY511" s="240" t="s">
        <v>116</v>
      </c>
    </row>
    <row r="512" s="13" customFormat="1">
      <c r="A512" s="13"/>
      <c r="B512" s="229"/>
      <c r="C512" s="230"/>
      <c r="D512" s="231" t="s">
        <v>177</v>
      </c>
      <c r="E512" s="232" t="s">
        <v>19</v>
      </c>
      <c r="F512" s="233" t="s">
        <v>425</v>
      </c>
      <c r="G512" s="230"/>
      <c r="H512" s="234">
        <v>0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177</v>
      </c>
      <c r="AU512" s="240" t="s">
        <v>125</v>
      </c>
      <c r="AV512" s="13" t="s">
        <v>125</v>
      </c>
      <c r="AW512" s="13" t="s">
        <v>33</v>
      </c>
      <c r="AX512" s="13" t="s">
        <v>72</v>
      </c>
      <c r="AY512" s="240" t="s">
        <v>116</v>
      </c>
    </row>
    <row r="513" s="13" customFormat="1">
      <c r="A513" s="13"/>
      <c r="B513" s="229"/>
      <c r="C513" s="230"/>
      <c r="D513" s="231" t="s">
        <v>177</v>
      </c>
      <c r="E513" s="232" t="s">
        <v>19</v>
      </c>
      <c r="F513" s="233" t="s">
        <v>410</v>
      </c>
      <c r="G513" s="230"/>
      <c r="H513" s="234">
        <v>0.002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177</v>
      </c>
      <c r="AU513" s="240" t="s">
        <v>125</v>
      </c>
      <c r="AV513" s="13" t="s">
        <v>125</v>
      </c>
      <c r="AW513" s="13" t="s">
        <v>33</v>
      </c>
      <c r="AX513" s="13" t="s">
        <v>72</v>
      </c>
      <c r="AY513" s="240" t="s">
        <v>116</v>
      </c>
    </row>
    <row r="514" s="15" customFormat="1">
      <c r="A514" s="15"/>
      <c r="B514" s="252"/>
      <c r="C514" s="253"/>
      <c r="D514" s="231" t="s">
        <v>177</v>
      </c>
      <c r="E514" s="254" t="s">
        <v>19</v>
      </c>
      <c r="F514" s="255" t="s">
        <v>237</v>
      </c>
      <c r="G514" s="253"/>
      <c r="H514" s="254" t="s">
        <v>19</v>
      </c>
      <c r="I514" s="256"/>
      <c r="J514" s="253"/>
      <c r="K514" s="253"/>
      <c r="L514" s="257"/>
      <c r="M514" s="258"/>
      <c r="N514" s="259"/>
      <c r="O514" s="259"/>
      <c r="P514" s="259"/>
      <c r="Q514" s="259"/>
      <c r="R514" s="259"/>
      <c r="S514" s="259"/>
      <c r="T514" s="260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1" t="s">
        <v>177</v>
      </c>
      <c r="AU514" s="261" t="s">
        <v>125</v>
      </c>
      <c r="AV514" s="15" t="s">
        <v>79</v>
      </c>
      <c r="AW514" s="15" t="s">
        <v>33</v>
      </c>
      <c r="AX514" s="15" t="s">
        <v>72</v>
      </c>
      <c r="AY514" s="261" t="s">
        <v>116</v>
      </c>
    </row>
    <row r="515" s="13" customFormat="1">
      <c r="A515" s="13"/>
      <c r="B515" s="229"/>
      <c r="C515" s="230"/>
      <c r="D515" s="231" t="s">
        <v>177</v>
      </c>
      <c r="E515" s="232" t="s">
        <v>19</v>
      </c>
      <c r="F515" s="233" t="s">
        <v>426</v>
      </c>
      <c r="G515" s="230"/>
      <c r="H515" s="234">
        <v>0.072999999999999995</v>
      </c>
      <c r="I515" s="235"/>
      <c r="J515" s="230"/>
      <c r="K515" s="230"/>
      <c r="L515" s="236"/>
      <c r="M515" s="237"/>
      <c r="N515" s="238"/>
      <c r="O515" s="238"/>
      <c r="P515" s="238"/>
      <c r="Q515" s="238"/>
      <c r="R515" s="238"/>
      <c r="S515" s="238"/>
      <c r="T515" s="23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0" t="s">
        <v>177</v>
      </c>
      <c r="AU515" s="240" t="s">
        <v>125</v>
      </c>
      <c r="AV515" s="13" t="s">
        <v>125</v>
      </c>
      <c r="AW515" s="13" t="s">
        <v>33</v>
      </c>
      <c r="AX515" s="13" t="s">
        <v>72</v>
      </c>
      <c r="AY515" s="240" t="s">
        <v>116</v>
      </c>
    </row>
    <row r="516" s="13" customFormat="1">
      <c r="A516" s="13"/>
      <c r="B516" s="229"/>
      <c r="C516" s="230"/>
      <c r="D516" s="231" t="s">
        <v>177</v>
      </c>
      <c r="E516" s="232" t="s">
        <v>19</v>
      </c>
      <c r="F516" s="233" t="s">
        <v>410</v>
      </c>
      <c r="G516" s="230"/>
      <c r="H516" s="234">
        <v>0.002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177</v>
      </c>
      <c r="AU516" s="240" t="s">
        <v>125</v>
      </c>
      <c r="AV516" s="13" t="s">
        <v>125</v>
      </c>
      <c r="AW516" s="13" t="s">
        <v>33</v>
      </c>
      <c r="AX516" s="13" t="s">
        <v>72</v>
      </c>
      <c r="AY516" s="240" t="s">
        <v>116</v>
      </c>
    </row>
    <row r="517" s="14" customFormat="1">
      <c r="A517" s="14"/>
      <c r="B517" s="241"/>
      <c r="C517" s="242"/>
      <c r="D517" s="231" t="s">
        <v>177</v>
      </c>
      <c r="E517" s="243" t="s">
        <v>19</v>
      </c>
      <c r="F517" s="244" t="s">
        <v>181</v>
      </c>
      <c r="G517" s="242"/>
      <c r="H517" s="245">
        <v>0.41600000000000004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1" t="s">
        <v>177</v>
      </c>
      <c r="AU517" s="251" t="s">
        <v>125</v>
      </c>
      <c r="AV517" s="14" t="s">
        <v>139</v>
      </c>
      <c r="AW517" s="14" t="s">
        <v>33</v>
      </c>
      <c r="AX517" s="14" t="s">
        <v>79</v>
      </c>
      <c r="AY517" s="251" t="s">
        <v>116</v>
      </c>
    </row>
    <row r="518" s="2" customFormat="1" ht="21.75" customHeight="1">
      <c r="A518" s="40"/>
      <c r="B518" s="41"/>
      <c r="C518" s="206" t="s">
        <v>427</v>
      </c>
      <c r="D518" s="206" t="s">
        <v>119</v>
      </c>
      <c r="E518" s="207" t="s">
        <v>428</v>
      </c>
      <c r="F518" s="208" t="s">
        <v>429</v>
      </c>
      <c r="G518" s="209" t="s">
        <v>173</v>
      </c>
      <c r="H518" s="210">
        <v>72.079999999999998</v>
      </c>
      <c r="I518" s="211"/>
      <c r="J518" s="212">
        <f>ROUND(I518*H518,2)</f>
        <v>0</v>
      </c>
      <c r="K518" s="208" t="s">
        <v>19</v>
      </c>
      <c r="L518" s="46"/>
      <c r="M518" s="213" t="s">
        <v>19</v>
      </c>
      <c r="N518" s="214" t="s">
        <v>44</v>
      </c>
      <c r="O518" s="86"/>
      <c r="P518" s="215">
        <f>O518*H518</f>
        <v>0</v>
      </c>
      <c r="Q518" s="215">
        <v>0.010200000000000001</v>
      </c>
      <c r="R518" s="215">
        <f>Q518*H518</f>
        <v>0.73521599999999998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139</v>
      </c>
      <c r="AT518" s="217" t="s">
        <v>119</v>
      </c>
      <c r="AU518" s="217" t="s">
        <v>125</v>
      </c>
      <c r="AY518" s="19" t="s">
        <v>116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125</v>
      </c>
      <c r="BK518" s="218">
        <f>ROUND(I518*H518,2)</f>
        <v>0</v>
      </c>
      <c r="BL518" s="19" t="s">
        <v>139</v>
      </c>
      <c r="BM518" s="217" t="s">
        <v>430</v>
      </c>
    </row>
    <row r="519" s="15" customFormat="1">
      <c r="A519" s="15"/>
      <c r="B519" s="252"/>
      <c r="C519" s="253"/>
      <c r="D519" s="231" t="s">
        <v>177</v>
      </c>
      <c r="E519" s="254" t="s">
        <v>19</v>
      </c>
      <c r="F519" s="255" t="s">
        <v>231</v>
      </c>
      <c r="G519" s="253"/>
      <c r="H519" s="254" t="s">
        <v>19</v>
      </c>
      <c r="I519" s="256"/>
      <c r="J519" s="253"/>
      <c r="K519" s="253"/>
      <c r="L519" s="257"/>
      <c r="M519" s="258"/>
      <c r="N519" s="259"/>
      <c r="O519" s="259"/>
      <c r="P519" s="259"/>
      <c r="Q519" s="259"/>
      <c r="R519" s="259"/>
      <c r="S519" s="259"/>
      <c r="T519" s="260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1" t="s">
        <v>177</v>
      </c>
      <c r="AU519" s="261" t="s">
        <v>125</v>
      </c>
      <c r="AV519" s="15" t="s">
        <v>79</v>
      </c>
      <c r="AW519" s="15" t="s">
        <v>33</v>
      </c>
      <c r="AX519" s="15" t="s">
        <v>72</v>
      </c>
      <c r="AY519" s="261" t="s">
        <v>116</v>
      </c>
    </row>
    <row r="520" s="13" customFormat="1">
      <c r="A520" s="13"/>
      <c r="B520" s="229"/>
      <c r="C520" s="230"/>
      <c r="D520" s="231" t="s">
        <v>177</v>
      </c>
      <c r="E520" s="232" t="s">
        <v>19</v>
      </c>
      <c r="F520" s="233" t="s">
        <v>232</v>
      </c>
      <c r="G520" s="230"/>
      <c r="H520" s="234">
        <v>18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177</v>
      </c>
      <c r="AU520" s="240" t="s">
        <v>125</v>
      </c>
      <c r="AV520" s="13" t="s">
        <v>125</v>
      </c>
      <c r="AW520" s="13" t="s">
        <v>33</v>
      </c>
      <c r="AX520" s="13" t="s">
        <v>72</v>
      </c>
      <c r="AY520" s="240" t="s">
        <v>116</v>
      </c>
    </row>
    <row r="521" s="13" customFormat="1">
      <c r="A521" s="13"/>
      <c r="B521" s="229"/>
      <c r="C521" s="230"/>
      <c r="D521" s="231" t="s">
        <v>177</v>
      </c>
      <c r="E521" s="232" t="s">
        <v>19</v>
      </c>
      <c r="F521" s="233" t="s">
        <v>431</v>
      </c>
      <c r="G521" s="230"/>
      <c r="H521" s="234">
        <v>0.40000000000000002</v>
      </c>
      <c r="I521" s="235"/>
      <c r="J521" s="230"/>
      <c r="K521" s="230"/>
      <c r="L521" s="236"/>
      <c r="M521" s="237"/>
      <c r="N521" s="238"/>
      <c r="O521" s="238"/>
      <c r="P521" s="238"/>
      <c r="Q521" s="238"/>
      <c r="R521" s="238"/>
      <c r="S521" s="238"/>
      <c r="T521" s="23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0" t="s">
        <v>177</v>
      </c>
      <c r="AU521" s="240" t="s">
        <v>125</v>
      </c>
      <c r="AV521" s="13" t="s">
        <v>125</v>
      </c>
      <c r="AW521" s="13" t="s">
        <v>33</v>
      </c>
      <c r="AX521" s="13" t="s">
        <v>72</v>
      </c>
      <c r="AY521" s="240" t="s">
        <v>116</v>
      </c>
    </row>
    <row r="522" s="15" customFormat="1">
      <c r="A522" s="15"/>
      <c r="B522" s="252"/>
      <c r="C522" s="253"/>
      <c r="D522" s="231" t="s">
        <v>177</v>
      </c>
      <c r="E522" s="254" t="s">
        <v>19</v>
      </c>
      <c r="F522" s="255" t="s">
        <v>233</v>
      </c>
      <c r="G522" s="253"/>
      <c r="H522" s="254" t="s">
        <v>19</v>
      </c>
      <c r="I522" s="256"/>
      <c r="J522" s="253"/>
      <c r="K522" s="253"/>
      <c r="L522" s="257"/>
      <c r="M522" s="258"/>
      <c r="N522" s="259"/>
      <c r="O522" s="259"/>
      <c r="P522" s="259"/>
      <c r="Q522" s="259"/>
      <c r="R522" s="259"/>
      <c r="S522" s="259"/>
      <c r="T522" s="260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1" t="s">
        <v>177</v>
      </c>
      <c r="AU522" s="261" t="s">
        <v>125</v>
      </c>
      <c r="AV522" s="15" t="s">
        <v>79</v>
      </c>
      <c r="AW522" s="15" t="s">
        <v>33</v>
      </c>
      <c r="AX522" s="15" t="s">
        <v>72</v>
      </c>
      <c r="AY522" s="261" t="s">
        <v>116</v>
      </c>
    </row>
    <row r="523" s="13" customFormat="1">
      <c r="A523" s="13"/>
      <c r="B523" s="229"/>
      <c r="C523" s="230"/>
      <c r="D523" s="231" t="s">
        <v>177</v>
      </c>
      <c r="E523" s="232" t="s">
        <v>19</v>
      </c>
      <c r="F523" s="233" t="s">
        <v>234</v>
      </c>
      <c r="G523" s="230"/>
      <c r="H523" s="234">
        <v>21.943000000000001</v>
      </c>
      <c r="I523" s="235"/>
      <c r="J523" s="230"/>
      <c r="K523" s="230"/>
      <c r="L523" s="236"/>
      <c r="M523" s="237"/>
      <c r="N523" s="238"/>
      <c r="O523" s="238"/>
      <c r="P523" s="238"/>
      <c r="Q523" s="238"/>
      <c r="R523" s="238"/>
      <c r="S523" s="238"/>
      <c r="T523" s="23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0" t="s">
        <v>177</v>
      </c>
      <c r="AU523" s="240" t="s">
        <v>125</v>
      </c>
      <c r="AV523" s="13" t="s">
        <v>125</v>
      </c>
      <c r="AW523" s="13" t="s">
        <v>33</v>
      </c>
      <c r="AX523" s="13" t="s">
        <v>72</v>
      </c>
      <c r="AY523" s="240" t="s">
        <v>116</v>
      </c>
    </row>
    <row r="524" s="13" customFormat="1">
      <c r="A524" s="13"/>
      <c r="B524" s="229"/>
      <c r="C524" s="230"/>
      <c r="D524" s="231" t="s">
        <v>177</v>
      </c>
      <c r="E524" s="232" t="s">
        <v>19</v>
      </c>
      <c r="F524" s="233" t="s">
        <v>236</v>
      </c>
      <c r="G524" s="230"/>
      <c r="H524" s="234">
        <v>-0.28999999999999998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177</v>
      </c>
      <c r="AU524" s="240" t="s">
        <v>125</v>
      </c>
      <c r="AV524" s="13" t="s">
        <v>125</v>
      </c>
      <c r="AW524" s="13" t="s">
        <v>33</v>
      </c>
      <c r="AX524" s="13" t="s">
        <v>72</v>
      </c>
      <c r="AY524" s="240" t="s">
        <v>116</v>
      </c>
    </row>
    <row r="525" s="13" customFormat="1">
      <c r="A525" s="13"/>
      <c r="B525" s="229"/>
      <c r="C525" s="230"/>
      <c r="D525" s="231" t="s">
        <v>177</v>
      </c>
      <c r="E525" s="232" t="s">
        <v>19</v>
      </c>
      <c r="F525" s="233" t="s">
        <v>235</v>
      </c>
      <c r="G525" s="230"/>
      <c r="H525" s="234">
        <v>-0.248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177</v>
      </c>
      <c r="AU525" s="240" t="s">
        <v>125</v>
      </c>
      <c r="AV525" s="13" t="s">
        <v>125</v>
      </c>
      <c r="AW525" s="13" t="s">
        <v>33</v>
      </c>
      <c r="AX525" s="13" t="s">
        <v>72</v>
      </c>
      <c r="AY525" s="240" t="s">
        <v>116</v>
      </c>
    </row>
    <row r="526" s="13" customFormat="1">
      <c r="A526" s="13"/>
      <c r="B526" s="229"/>
      <c r="C526" s="230"/>
      <c r="D526" s="231" t="s">
        <v>177</v>
      </c>
      <c r="E526" s="232" t="s">
        <v>19</v>
      </c>
      <c r="F526" s="233" t="s">
        <v>432</v>
      </c>
      <c r="G526" s="230"/>
      <c r="H526" s="234">
        <v>0.80000000000000004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177</v>
      </c>
      <c r="AU526" s="240" t="s">
        <v>125</v>
      </c>
      <c r="AV526" s="13" t="s">
        <v>125</v>
      </c>
      <c r="AW526" s="13" t="s">
        <v>33</v>
      </c>
      <c r="AX526" s="13" t="s">
        <v>72</v>
      </c>
      <c r="AY526" s="240" t="s">
        <v>116</v>
      </c>
    </row>
    <row r="527" s="15" customFormat="1">
      <c r="A527" s="15"/>
      <c r="B527" s="252"/>
      <c r="C527" s="253"/>
      <c r="D527" s="231" t="s">
        <v>177</v>
      </c>
      <c r="E527" s="254" t="s">
        <v>19</v>
      </c>
      <c r="F527" s="255" t="s">
        <v>296</v>
      </c>
      <c r="G527" s="253"/>
      <c r="H527" s="254" t="s">
        <v>19</v>
      </c>
      <c r="I527" s="256"/>
      <c r="J527" s="253"/>
      <c r="K527" s="253"/>
      <c r="L527" s="257"/>
      <c r="M527" s="258"/>
      <c r="N527" s="259"/>
      <c r="O527" s="259"/>
      <c r="P527" s="259"/>
      <c r="Q527" s="259"/>
      <c r="R527" s="259"/>
      <c r="S527" s="259"/>
      <c r="T527" s="260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1" t="s">
        <v>177</v>
      </c>
      <c r="AU527" s="261" t="s">
        <v>125</v>
      </c>
      <c r="AV527" s="15" t="s">
        <v>79</v>
      </c>
      <c r="AW527" s="15" t="s">
        <v>33</v>
      </c>
      <c r="AX527" s="15" t="s">
        <v>72</v>
      </c>
      <c r="AY527" s="261" t="s">
        <v>116</v>
      </c>
    </row>
    <row r="528" s="13" customFormat="1">
      <c r="A528" s="13"/>
      <c r="B528" s="229"/>
      <c r="C528" s="230"/>
      <c r="D528" s="231" t="s">
        <v>177</v>
      </c>
      <c r="E528" s="232" t="s">
        <v>19</v>
      </c>
      <c r="F528" s="233" t="s">
        <v>433</v>
      </c>
      <c r="G528" s="230"/>
      <c r="H528" s="234">
        <v>3.96</v>
      </c>
      <c r="I528" s="235"/>
      <c r="J528" s="230"/>
      <c r="K528" s="230"/>
      <c r="L528" s="236"/>
      <c r="M528" s="237"/>
      <c r="N528" s="238"/>
      <c r="O528" s="238"/>
      <c r="P528" s="238"/>
      <c r="Q528" s="238"/>
      <c r="R528" s="238"/>
      <c r="S528" s="238"/>
      <c r="T528" s="23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0" t="s">
        <v>177</v>
      </c>
      <c r="AU528" s="240" t="s">
        <v>125</v>
      </c>
      <c r="AV528" s="13" t="s">
        <v>125</v>
      </c>
      <c r="AW528" s="13" t="s">
        <v>33</v>
      </c>
      <c r="AX528" s="13" t="s">
        <v>72</v>
      </c>
      <c r="AY528" s="240" t="s">
        <v>116</v>
      </c>
    </row>
    <row r="529" s="13" customFormat="1">
      <c r="A529" s="13"/>
      <c r="B529" s="229"/>
      <c r="C529" s="230"/>
      <c r="D529" s="231" t="s">
        <v>177</v>
      </c>
      <c r="E529" s="232" t="s">
        <v>19</v>
      </c>
      <c r="F529" s="233" t="s">
        <v>434</v>
      </c>
      <c r="G529" s="230"/>
      <c r="H529" s="234">
        <v>0.16500000000000001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177</v>
      </c>
      <c r="AU529" s="240" t="s">
        <v>125</v>
      </c>
      <c r="AV529" s="13" t="s">
        <v>125</v>
      </c>
      <c r="AW529" s="13" t="s">
        <v>33</v>
      </c>
      <c r="AX529" s="13" t="s">
        <v>72</v>
      </c>
      <c r="AY529" s="240" t="s">
        <v>116</v>
      </c>
    </row>
    <row r="530" s="13" customFormat="1">
      <c r="A530" s="13"/>
      <c r="B530" s="229"/>
      <c r="C530" s="230"/>
      <c r="D530" s="231" t="s">
        <v>177</v>
      </c>
      <c r="E530" s="232" t="s">
        <v>19</v>
      </c>
      <c r="F530" s="233" t="s">
        <v>435</v>
      </c>
      <c r="G530" s="230"/>
      <c r="H530" s="234">
        <v>0.29999999999999999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177</v>
      </c>
      <c r="AU530" s="240" t="s">
        <v>125</v>
      </c>
      <c r="AV530" s="13" t="s">
        <v>125</v>
      </c>
      <c r="AW530" s="13" t="s">
        <v>33</v>
      </c>
      <c r="AX530" s="13" t="s">
        <v>72</v>
      </c>
      <c r="AY530" s="240" t="s">
        <v>116</v>
      </c>
    </row>
    <row r="531" s="13" customFormat="1">
      <c r="A531" s="13"/>
      <c r="B531" s="229"/>
      <c r="C531" s="230"/>
      <c r="D531" s="231" t="s">
        <v>177</v>
      </c>
      <c r="E531" s="232" t="s">
        <v>19</v>
      </c>
      <c r="F531" s="233" t="s">
        <v>436</v>
      </c>
      <c r="G531" s="230"/>
      <c r="H531" s="234">
        <v>0.435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177</v>
      </c>
      <c r="AU531" s="240" t="s">
        <v>125</v>
      </c>
      <c r="AV531" s="13" t="s">
        <v>125</v>
      </c>
      <c r="AW531" s="13" t="s">
        <v>33</v>
      </c>
      <c r="AX531" s="13" t="s">
        <v>72</v>
      </c>
      <c r="AY531" s="240" t="s">
        <v>116</v>
      </c>
    </row>
    <row r="532" s="13" customFormat="1">
      <c r="A532" s="13"/>
      <c r="B532" s="229"/>
      <c r="C532" s="230"/>
      <c r="D532" s="231" t="s">
        <v>177</v>
      </c>
      <c r="E532" s="232" t="s">
        <v>19</v>
      </c>
      <c r="F532" s="233" t="s">
        <v>437</v>
      </c>
      <c r="G532" s="230"/>
      <c r="H532" s="234">
        <v>0.17999999999999999</v>
      </c>
      <c r="I532" s="235"/>
      <c r="J532" s="230"/>
      <c r="K532" s="230"/>
      <c r="L532" s="236"/>
      <c r="M532" s="237"/>
      <c r="N532" s="238"/>
      <c r="O532" s="238"/>
      <c r="P532" s="238"/>
      <c r="Q532" s="238"/>
      <c r="R532" s="238"/>
      <c r="S532" s="238"/>
      <c r="T532" s="23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0" t="s">
        <v>177</v>
      </c>
      <c r="AU532" s="240" t="s">
        <v>125</v>
      </c>
      <c r="AV532" s="13" t="s">
        <v>125</v>
      </c>
      <c r="AW532" s="13" t="s">
        <v>33</v>
      </c>
      <c r="AX532" s="13" t="s">
        <v>72</v>
      </c>
      <c r="AY532" s="240" t="s">
        <v>116</v>
      </c>
    </row>
    <row r="533" s="13" customFormat="1">
      <c r="A533" s="13"/>
      <c r="B533" s="229"/>
      <c r="C533" s="230"/>
      <c r="D533" s="231" t="s">
        <v>177</v>
      </c>
      <c r="E533" s="232" t="s">
        <v>19</v>
      </c>
      <c r="F533" s="233" t="s">
        <v>438</v>
      </c>
      <c r="G533" s="230"/>
      <c r="H533" s="234">
        <v>0.13500000000000001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177</v>
      </c>
      <c r="AU533" s="240" t="s">
        <v>125</v>
      </c>
      <c r="AV533" s="13" t="s">
        <v>125</v>
      </c>
      <c r="AW533" s="13" t="s">
        <v>33</v>
      </c>
      <c r="AX533" s="13" t="s">
        <v>72</v>
      </c>
      <c r="AY533" s="240" t="s">
        <v>116</v>
      </c>
    </row>
    <row r="534" s="13" customFormat="1">
      <c r="A534" s="13"/>
      <c r="B534" s="229"/>
      <c r="C534" s="230"/>
      <c r="D534" s="231" t="s">
        <v>177</v>
      </c>
      <c r="E534" s="232" t="s">
        <v>19</v>
      </c>
      <c r="F534" s="233" t="s">
        <v>439</v>
      </c>
      <c r="G534" s="230"/>
      <c r="H534" s="234">
        <v>1.548</v>
      </c>
      <c r="I534" s="235"/>
      <c r="J534" s="230"/>
      <c r="K534" s="230"/>
      <c r="L534" s="236"/>
      <c r="M534" s="237"/>
      <c r="N534" s="238"/>
      <c r="O534" s="238"/>
      <c r="P534" s="238"/>
      <c r="Q534" s="238"/>
      <c r="R534" s="238"/>
      <c r="S534" s="238"/>
      <c r="T534" s="23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0" t="s">
        <v>177</v>
      </c>
      <c r="AU534" s="240" t="s">
        <v>125</v>
      </c>
      <c r="AV534" s="13" t="s">
        <v>125</v>
      </c>
      <c r="AW534" s="13" t="s">
        <v>33</v>
      </c>
      <c r="AX534" s="13" t="s">
        <v>72</v>
      </c>
      <c r="AY534" s="240" t="s">
        <v>116</v>
      </c>
    </row>
    <row r="535" s="15" customFormat="1">
      <c r="A535" s="15"/>
      <c r="B535" s="252"/>
      <c r="C535" s="253"/>
      <c r="D535" s="231" t="s">
        <v>177</v>
      </c>
      <c r="E535" s="254" t="s">
        <v>19</v>
      </c>
      <c r="F535" s="255" t="s">
        <v>315</v>
      </c>
      <c r="G535" s="253"/>
      <c r="H535" s="254" t="s">
        <v>19</v>
      </c>
      <c r="I535" s="256"/>
      <c r="J535" s="253"/>
      <c r="K535" s="253"/>
      <c r="L535" s="257"/>
      <c r="M535" s="258"/>
      <c r="N535" s="259"/>
      <c r="O535" s="259"/>
      <c r="P535" s="259"/>
      <c r="Q535" s="259"/>
      <c r="R535" s="259"/>
      <c r="S535" s="259"/>
      <c r="T535" s="260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1" t="s">
        <v>177</v>
      </c>
      <c r="AU535" s="261" t="s">
        <v>125</v>
      </c>
      <c r="AV535" s="15" t="s">
        <v>79</v>
      </c>
      <c r="AW535" s="15" t="s">
        <v>33</v>
      </c>
      <c r="AX535" s="15" t="s">
        <v>72</v>
      </c>
      <c r="AY535" s="261" t="s">
        <v>116</v>
      </c>
    </row>
    <row r="536" s="13" customFormat="1">
      <c r="A536" s="13"/>
      <c r="B536" s="229"/>
      <c r="C536" s="230"/>
      <c r="D536" s="231" t="s">
        <v>177</v>
      </c>
      <c r="E536" s="232" t="s">
        <v>19</v>
      </c>
      <c r="F536" s="233" t="s">
        <v>440</v>
      </c>
      <c r="G536" s="230"/>
      <c r="H536" s="234">
        <v>3.3439999999999999</v>
      </c>
      <c r="I536" s="235"/>
      <c r="J536" s="230"/>
      <c r="K536" s="230"/>
      <c r="L536" s="236"/>
      <c r="M536" s="237"/>
      <c r="N536" s="238"/>
      <c r="O536" s="238"/>
      <c r="P536" s="238"/>
      <c r="Q536" s="238"/>
      <c r="R536" s="238"/>
      <c r="S536" s="238"/>
      <c r="T536" s="23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0" t="s">
        <v>177</v>
      </c>
      <c r="AU536" s="240" t="s">
        <v>125</v>
      </c>
      <c r="AV536" s="13" t="s">
        <v>125</v>
      </c>
      <c r="AW536" s="13" t="s">
        <v>33</v>
      </c>
      <c r="AX536" s="13" t="s">
        <v>72</v>
      </c>
      <c r="AY536" s="240" t="s">
        <v>116</v>
      </c>
    </row>
    <row r="537" s="13" customFormat="1">
      <c r="A537" s="13"/>
      <c r="B537" s="229"/>
      <c r="C537" s="230"/>
      <c r="D537" s="231" t="s">
        <v>177</v>
      </c>
      <c r="E537" s="232" t="s">
        <v>19</v>
      </c>
      <c r="F537" s="233" t="s">
        <v>441</v>
      </c>
      <c r="G537" s="230"/>
      <c r="H537" s="234">
        <v>0.070000000000000007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177</v>
      </c>
      <c r="AU537" s="240" t="s">
        <v>125</v>
      </c>
      <c r="AV537" s="13" t="s">
        <v>125</v>
      </c>
      <c r="AW537" s="13" t="s">
        <v>33</v>
      </c>
      <c r="AX537" s="13" t="s">
        <v>72</v>
      </c>
      <c r="AY537" s="240" t="s">
        <v>116</v>
      </c>
    </row>
    <row r="538" s="15" customFormat="1">
      <c r="A538" s="15"/>
      <c r="B538" s="252"/>
      <c r="C538" s="253"/>
      <c r="D538" s="231" t="s">
        <v>177</v>
      </c>
      <c r="E538" s="254" t="s">
        <v>19</v>
      </c>
      <c r="F538" s="255" t="s">
        <v>302</v>
      </c>
      <c r="G538" s="253"/>
      <c r="H538" s="254" t="s">
        <v>19</v>
      </c>
      <c r="I538" s="256"/>
      <c r="J538" s="253"/>
      <c r="K538" s="253"/>
      <c r="L538" s="257"/>
      <c r="M538" s="258"/>
      <c r="N538" s="259"/>
      <c r="O538" s="259"/>
      <c r="P538" s="259"/>
      <c r="Q538" s="259"/>
      <c r="R538" s="259"/>
      <c r="S538" s="259"/>
      <c r="T538" s="260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1" t="s">
        <v>177</v>
      </c>
      <c r="AU538" s="261" t="s">
        <v>125</v>
      </c>
      <c r="AV538" s="15" t="s">
        <v>79</v>
      </c>
      <c r="AW538" s="15" t="s">
        <v>33</v>
      </c>
      <c r="AX538" s="15" t="s">
        <v>72</v>
      </c>
      <c r="AY538" s="261" t="s">
        <v>116</v>
      </c>
    </row>
    <row r="539" s="13" customFormat="1">
      <c r="A539" s="13"/>
      <c r="B539" s="229"/>
      <c r="C539" s="230"/>
      <c r="D539" s="231" t="s">
        <v>177</v>
      </c>
      <c r="E539" s="232" t="s">
        <v>19</v>
      </c>
      <c r="F539" s="233" t="s">
        <v>442</v>
      </c>
      <c r="G539" s="230"/>
      <c r="H539" s="234">
        <v>7.8479999999999999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177</v>
      </c>
      <c r="AU539" s="240" t="s">
        <v>125</v>
      </c>
      <c r="AV539" s="13" t="s">
        <v>125</v>
      </c>
      <c r="AW539" s="13" t="s">
        <v>33</v>
      </c>
      <c r="AX539" s="13" t="s">
        <v>72</v>
      </c>
      <c r="AY539" s="240" t="s">
        <v>116</v>
      </c>
    </row>
    <row r="540" s="13" customFormat="1">
      <c r="A540" s="13"/>
      <c r="B540" s="229"/>
      <c r="C540" s="230"/>
      <c r="D540" s="231" t="s">
        <v>177</v>
      </c>
      <c r="E540" s="232" t="s">
        <v>19</v>
      </c>
      <c r="F540" s="233" t="s">
        <v>443</v>
      </c>
      <c r="G540" s="230"/>
      <c r="H540" s="234">
        <v>-0.040000000000000001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177</v>
      </c>
      <c r="AU540" s="240" t="s">
        <v>125</v>
      </c>
      <c r="AV540" s="13" t="s">
        <v>125</v>
      </c>
      <c r="AW540" s="13" t="s">
        <v>33</v>
      </c>
      <c r="AX540" s="13" t="s">
        <v>72</v>
      </c>
      <c r="AY540" s="240" t="s">
        <v>116</v>
      </c>
    </row>
    <row r="541" s="13" customFormat="1">
      <c r="A541" s="13"/>
      <c r="B541" s="229"/>
      <c r="C541" s="230"/>
      <c r="D541" s="231" t="s">
        <v>177</v>
      </c>
      <c r="E541" s="232" t="s">
        <v>19</v>
      </c>
      <c r="F541" s="233" t="s">
        <v>431</v>
      </c>
      <c r="G541" s="230"/>
      <c r="H541" s="234">
        <v>0.40000000000000002</v>
      </c>
      <c r="I541" s="235"/>
      <c r="J541" s="230"/>
      <c r="K541" s="230"/>
      <c r="L541" s="236"/>
      <c r="M541" s="237"/>
      <c r="N541" s="238"/>
      <c r="O541" s="238"/>
      <c r="P541" s="238"/>
      <c r="Q541" s="238"/>
      <c r="R541" s="238"/>
      <c r="S541" s="238"/>
      <c r="T541" s="23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0" t="s">
        <v>177</v>
      </c>
      <c r="AU541" s="240" t="s">
        <v>125</v>
      </c>
      <c r="AV541" s="13" t="s">
        <v>125</v>
      </c>
      <c r="AW541" s="13" t="s">
        <v>33</v>
      </c>
      <c r="AX541" s="13" t="s">
        <v>72</v>
      </c>
      <c r="AY541" s="240" t="s">
        <v>116</v>
      </c>
    </row>
    <row r="542" s="15" customFormat="1">
      <c r="A542" s="15"/>
      <c r="B542" s="252"/>
      <c r="C542" s="253"/>
      <c r="D542" s="231" t="s">
        <v>177</v>
      </c>
      <c r="E542" s="254" t="s">
        <v>19</v>
      </c>
      <c r="F542" s="255" t="s">
        <v>237</v>
      </c>
      <c r="G542" s="253"/>
      <c r="H542" s="254" t="s">
        <v>19</v>
      </c>
      <c r="I542" s="256"/>
      <c r="J542" s="253"/>
      <c r="K542" s="253"/>
      <c r="L542" s="257"/>
      <c r="M542" s="258"/>
      <c r="N542" s="259"/>
      <c r="O542" s="259"/>
      <c r="P542" s="259"/>
      <c r="Q542" s="259"/>
      <c r="R542" s="259"/>
      <c r="S542" s="259"/>
      <c r="T542" s="260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1" t="s">
        <v>177</v>
      </c>
      <c r="AU542" s="261" t="s">
        <v>125</v>
      </c>
      <c r="AV542" s="15" t="s">
        <v>79</v>
      </c>
      <c r="AW542" s="15" t="s">
        <v>33</v>
      </c>
      <c r="AX542" s="15" t="s">
        <v>72</v>
      </c>
      <c r="AY542" s="261" t="s">
        <v>116</v>
      </c>
    </row>
    <row r="543" s="13" customFormat="1">
      <c r="A543" s="13"/>
      <c r="B543" s="229"/>
      <c r="C543" s="230"/>
      <c r="D543" s="231" t="s">
        <v>177</v>
      </c>
      <c r="E543" s="232" t="s">
        <v>19</v>
      </c>
      <c r="F543" s="233" t="s">
        <v>444</v>
      </c>
      <c r="G543" s="230"/>
      <c r="H543" s="234">
        <v>12.73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177</v>
      </c>
      <c r="AU543" s="240" t="s">
        <v>125</v>
      </c>
      <c r="AV543" s="13" t="s">
        <v>125</v>
      </c>
      <c r="AW543" s="13" t="s">
        <v>33</v>
      </c>
      <c r="AX543" s="13" t="s">
        <v>72</v>
      </c>
      <c r="AY543" s="240" t="s">
        <v>116</v>
      </c>
    </row>
    <row r="544" s="13" customFormat="1">
      <c r="A544" s="13"/>
      <c r="B544" s="229"/>
      <c r="C544" s="230"/>
      <c r="D544" s="231" t="s">
        <v>177</v>
      </c>
      <c r="E544" s="232" t="s">
        <v>19</v>
      </c>
      <c r="F544" s="233" t="s">
        <v>431</v>
      </c>
      <c r="G544" s="230"/>
      <c r="H544" s="234">
        <v>0.40000000000000002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177</v>
      </c>
      <c r="AU544" s="240" t="s">
        <v>125</v>
      </c>
      <c r="AV544" s="13" t="s">
        <v>125</v>
      </c>
      <c r="AW544" s="13" t="s">
        <v>33</v>
      </c>
      <c r="AX544" s="13" t="s">
        <v>72</v>
      </c>
      <c r="AY544" s="240" t="s">
        <v>116</v>
      </c>
    </row>
    <row r="545" s="14" customFormat="1">
      <c r="A545" s="14"/>
      <c r="B545" s="241"/>
      <c r="C545" s="242"/>
      <c r="D545" s="231" t="s">
        <v>177</v>
      </c>
      <c r="E545" s="243" t="s">
        <v>19</v>
      </c>
      <c r="F545" s="244" t="s">
        <v>181</v>
      </c>
      <c r="G545" s="242"/>
      <c r="H545" s="245">
        <v>72.080000000000013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1" t="s">
        <v>177</v>
      </c>
      <c r="AU545" s="251" t="s">
        <v>125</v>
      </c>
      <c r="AV545" s="14" t="s">
        <v>139</v>
      </c>
      <c r="AW545" s="14" t="s">
        <v>33</v>
      </c>
      <c r="AX545" s="14" t="s">
        <v>79</v>
      </c>
      <c r="AY545" s="251" t="s">
        <v>116</v>
      </c>
    </row>
    <row r="546" s="2" customFormat="1" ht="21.75" customHeight="1">
      <c r="A546" s="40"/>
      <c r="B546" s="41"/>
      <c r="C546" s="206" t="s">
        <v>445</v>
      </c>
      <c r="D546" s="206" t="s">
        <v>119</v>
      </c>
      <c r="E546" s="207" t="s">
        <v>446</v>
      </c>
      <c r="F546" s="208" t="s">
        <v>447</v>
      </c>
      <c r="G546" s="209" t="s">
        <v>173</v>
      </c>
      <c r="H546" s="210">
        <v>72.231999999999999</v>
      </c>
      <c r="I546" s="211"/>
      <c r="J546" s="212">
        <f>ROUND(I546*H546,2)</f>
        <v>0</v>
      </c>
      <c r="K546" s="208" t="s">
        <v>19</v>
      </c>
      <c r="L546" s="46"/>
      <c r="M546" s="213" t="s">
        <v>19</v>
      </c>
      <c r="N546" s="214" t="s">
        <v>44</v>
      </c>
      <c r="O546" s="86"/>
      <c r="P546" s="215">
        <f>O546*H546</f>
        <v>0</v>
      </c>
      <c r="Q546" s="215">
        <v>0.020400000000000001</v>
      </c>
      <c r="R546" s="215">
        <f>Q546*H546</f>
        <v>1.4735328000000001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139</v>
      </c>
      <c r="AT546" s="217" t="s">
        <v>119</v>
      </c>
      <c r="AU546" s="217" t="s">
        <v>125</v>
      </c>
      <c r="AY546" s="19" t="s">
        <v>116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125</v>
      </c>
      <c r="BK546" s="218">
        <f>ROUND(I546*H546,2)</f>
        <v>0</v>
      </c>
      <c r="BL546" s="19" t="s">
        <v>139</v>
      </c>
      <c r="BM546" s="217" t="s">
        <v>448</v>
      </c>
    </row>
    <row r="547" s="15" customFormat="1">
      <c r="A547" s="15"/>
      <c r="B547" s="252"/>
      <c r="C547" s="253"/>
      <c r="D547" s="231" t="s">
        <v>177</v>
      </c>
      <c r="E547" s="254" t="s">
        <v>19</v>
      </c>
      <c r="F547" s="255" t="s">
        <v>239</v>
      </c>
      <c r="G547" s="253"/>
      <c r="H547" s="254" t="s">
        <v>19</v>
      </c>
      <c r="I547" s="256"/>
      <c r="J547" s="253"/>
      <c r="K547" s="253"/>
      <c r="L547" s="257"/>
      <c r="M547" s="258"/>
      <c r="N547" s="259"/>
      <c r="O547" s="259"/>
      <c r="P547" s="259"/>
      <c r="Q547" s="259"/>
      <c r="R547" s="259"/>
      <c r="S547" s="259"/>
      <c r="T547" s="260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1" t="s">
        <v>177</v>
      </c>
      <c r="AU547" s="261" t="s">
        <v>125</v>
      </c>
      <c r="AV547" s="15" t="s">
        <v>79</v>
      </c>
      <c r="AW547" s="15" t="s">
        <v>33</v>
      </c>
      <c r="AX547" s="15" t="s">
        <v>72</v>
      </c>
      <c r="AY547" s="261" t="s">
        <v>116</v>
      </c>
    </row>
    <row r="548" s="13" customFormat="1">
      <c r="A548" s="13"/>
      <c r="B548" s="229"/>
      <c r="C548" s="230"/>
      <c r="D548" s="231" t="s">
        <v>177</v>
      </c>
      <c r="E548" s="232" t="s">
        <v>19</v>
      </c>
      <c r="F548" s="233" t="s">
        <v>232</v>
      </c>
      <c r="G548" s="230"/>
      <c r="H548" s="234">
        <v>18</v>
      </c>
      <c r="I548" s="235"/>
      <c r="J548" s="230"/>
      <c r="K548" s="230"/>
      <c r="L548" s="236"/>
      <c r="M548" s="237"/>
      <c r="N548" s="238"/>
      <c r="O548" s="238"/>
      <c r="P548" s="238"/>
      <c r="Q548" s="238"/>
      <c r="R548" s="238"/>
      <c r="S548" s="238"/>
      <c r="T548" s="23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0" t="s">
        <v>177</v>
      </c>
      <c r="AU548" s="240" t="s">
        <v>125</v>
      </c>
      <c r="AV548" s="13" t="s">
        <v>125</v>
      </c>
      <c r="AW548" s="13" t="s">
        <v>33</v>
      </c>
      <c r="AX548" s="13" t="s">
        <v>72</v>
      </c>
      <c r="AY548" s="240" t="s">
        <v>116</v>
      </c>
    </row>
    <row r="549" s="13" customFormat="1">
      <c r="A549" s="13"/>
      <c r="B549" s="229"/>
      <c r="C549" s="230"/>
      <c r="D549" s="231" t="s">
        <v>177</v>
      </c>
      <c r="E549" s="232" t="s">
        <v>19</v>
      </c>
      <c r="F549" s="233" t="s">
        <v>431</v>
      </c>
      <c r="G549" s="230"/>
      <c r="H549" s="234">
        <v>0.40000000000000002</v>
      </c>
      <c r="I549" s="235"/>
      <c r="J549" s="230"/>
      <c r="K549" s="230"/>
      <c r="L549" s="236"/>
      <c r="M549" s="237"/>
      <c r="N549" s="238"/>
      <c r="O549" s="238"/>
      <c r="P549" s="238"/>
      <c r="Q549" s="238"/>
      <c r="R549" s="238"/>
      <c r="S549" s="238"/>
      <c r="T549" s="23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0" t="s">
        <v>177</v>
      </c>
      <c r="AU549" s="240" t="s">
        <v>125</v>
      </c>
      <c r="AV549" s="13" t="s">
        <v>125</v>
      </c>
      <c r="AW549" s="13" t="s">
        <v>33</v>
      </c>
      <c r="AX549" s="13" t="s">
        <v>72</v>
      </c>
      <c r="AY549" s="240" t="s">
        <v>116</v>
      </c>
    </row>
    <row r="550" s="15" customFormat="1">
      <c r="A550" s="15"/>
      <c r="B550" s="252"/>
      <c r="C550" s="253"/>
      <c r="D550" s="231" t="s">
        <v>177</v>
      </c>
      <c r="E550" s="254" t="s">
        <v>19</v>
      </c>
      <c r="F550" s="255" t="s">
        <v>241</v>
      </c>
      <c r="G550" s="253"/>
      <c r="H550" s="254" t="s">
        <v>19</v>
      </c>
      <c r="I550" s="256"/>
      <c r="J550" s="253"/>
      <c r="K550" s="253"/>
      <c r="L550" s="257"/>
      <c r="M550" s="258"/>
      <c r="N550" s="259"/>
      <c r="O550" s="259"/>
      <c r="P550" s="259"/>
      <c r="Q550" s="259"/>
      <c r="R550" s="259"/>
      <c r="S550" s="259"/>
      <c r="T550" s="260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1" t="s">
        <v>177</v>
      </c>
      <c r="AU550" s="261" t="s">
        <v>125</v>
      </c>
      <c r="AV550" s="15" t="s">
        <v>79</v>
      </c>
      <c r="AW550" s="15" t="s">
        <v>33</v>
      </c>
      <c r="AX550" s="15" t="s">
        <v>72</v>
      </c>
      <c r="AY550" s="261" t="s">
        <v>116</v>
      </c>
    </row>
    <row r="551" s="13" customFormat="1">
      <c r="A551" s="13"/>
      <c r="B551" s="229"/>
      <c r="C551" s="230"/>
      <c r="D551" s="231" t="s">
        <v>177</v>
      </c>
      <c r="E551" s="232" t="s">
        <v>19</v>
      </c>
      <c r="F551" s="233" t="s">
        <v>234</v>
      </c>
      <c r="G551" s="230"/>
      <c r="H551" s="234">
        <v>21.943000000000001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177</v>
      </c>
      <c r="AU551" s="240" t="s">
        <v>125</v>
      </c>
      <c r="AV551" s="13" t="s">
        <v>125</v>
      </c>
      <c r="AW551" s="13" t="s">
        <v>33</v>
      </c>
      <c r="AX551" s="13" t="s">
        <v>72</v>
      </c>
      <c r="AY551" s="240" t="s">
        <v>116</v>
      </c>
    </row>
    <row r="552" s="13" customFormat="1">
      <c r="A552" s="13"/>
      <c r="B552" s="229"/>
      <c r="C552" s="230"/>
      <c r="D552" s="231" t="s">
        <v>177</v>
      </c>
      <c r="E552" s="232" t="s">
        <v>19</v>
      </c>
      <c r="F552" s="233" t="s">
        <v>236</v>
      </c>
      <c r="G552" s="230"/>
      <c r="H552" s="234">
        <v>-0.28999999999999998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177</v>
      </c>
      <c r="AU552" s="240" t="s">
        <v>125</v>
      </c>
      <c r="AV552" s="13" t="s">
        <v>125</v>
      </c>
      <c r="AW552" s="13" t="s">
        <v>33</v>
      </c>
      <c r="AX552" s="13" t="s">
        <v>72</v>
      </c>
      <c r="AY552" s="240" t="s">
        <v>116</v>
      </c>
    </row>
    <row r="553" s="13" customFormat="1">
      <c r="A553" s="13"/>
      <c r="B553" s="229"/>
      <c r="C553" s="230"/>
      <c r="D553" s="231" t="s">
        <v>177</v>
      </c>
      <c r="E553" s="232" t="s">
        <v>19</v>
      </c>
      <c r="F553" s="233" t="s">
        <v>235</v>
      </c>
      <c r="G553" s="230"/>
      <c r="H553" s="234">
        <v>-0.248</v>
      </c>
      <c r="I553" s="235"/>
      <c r="J553" s="230"/>
      <c r="K553" s="230"/>
      <c r="L553" s="236"/>
      <c r="M553" s="237"/>
      <c r="N553" s="238"/>
      <c r="O553" s="238"/>
      <c r="P553" s="238"/>
      <c r="Q553" s="238"/>
      <c r="R553" s="238"/>
      <c r="S553" s="238"/>
      <c r="T553" s="23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0" t="s">
        <v>177</v>
      </c>
      <c r="AU553" s="240" t="s">
        <v>125</v>
      </c>
      <c r="AV553" s="13" t="s">
        <v>125</v>
      </c>
      <c r="AW553" s="13" t="s">
        <v>33</v>
      </c>
      <c r="AX553" s="13" t="s">
        <v>72</v>
      </c>
      <c r="AY553" s="240" t="s">
        <v>116</v>
      </c>
    </row>
    <row r="554" s="13" customFormat="1">
      <c r="A554" s="13"/>
      <c r="B554" s="229"/>
      <c r="C554" s="230"/>
      <c r="D554" s="231" t="s">
        <v>177</v>
      </c>
      <c r="E554" s="232" t="s">
        <v>19</v>
      </c>
      <c r="F554" s="233" t="s">
        <v>432</v>
      </c>
      <c r="G554" s="230"/>
      <c r="H554" s="234">
        <v>0.80000000000000004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177</v>
      </c>
      <c r="AU554" s="240" t="s">
        <v>125</v>
      </c>
      <c r="AV554" s="13" t="s">
        <v>125</v>
      </c>
      <c r="AW554" s="13" t="s">
        <v>33</v>
      </c>
      <c r="AX554" s="13" t="s">
        <v>72</v>
      </c>
      <c r="AY554" s="240" t="s">
        <v>116</v>
      </c>
    </row>
    <row r="555" s="15" customFormat="1">
      <c r="A555" s="15"/>
      <c r="B555" s="252"/>
      <c r="C555" s="253"/>
      <c r="D555" s="231" t="s">
        <v>177</v>
      </c>
      <c r="E555" s="254" t="s">
        <v>19</v>
      </c>
      <c r="F555" s="255" t="s">
        <v>307</v>
      </c>
      <c r="G555" s="253"/>
      <c r="H555" s="254" t="s">
        <v>19</v>
      </c>
      <c r="I555" s="256"/>
      <c r="J555" s="253"/>
      <c r="K555" s="253"/>
      <c r="L555" s="257"/>
      <c r="M555" s="258"/>
      <c r="N555" s="259"/>
      <c r="O555" s="259"/>
      <c r="P555" s="259"/>
      <c r="Q555" s="259"/>
      <c r="R555" s="259"/>
      <c r="S555" s="259"/>
      <c r="T555" s="260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1" t="s">
        <v>177</v>
      </c>
      <c r="AU555" s="261" t="s">
        <v>125</v>
      </c>
      <c r="AV555" s="15" t="s">
        <v>79</v>
      </c>
      <c r="AW555" s="15" t="s">
        <v>33</v>
      </c>
      <c r="AX555" s="15" t="s">
        <v>72</v>
      </c>
      <c r="AY555" s="261" t="s">
        <v>116</v>
      </c>
    </row>
    <row r="556" s="13" customFormat="1">
      <c r="A556" s="13"/>
      <c r="B556" s="229"/>
      <c r="C556" s="230"/>
      <c r="D556" s="231" t="s">
        <v>177</v>
      </c>
      <c r="E556" s="232" t="s">
        <v>19</v>
      </c>
      <c r="F556" s="233" t="s">
        <v>433</v>
      </c>
      <c r="G556" s="230"/>
      <c r="H556" s="234">
        <v>3.96</v>
      </c>
      <c r="I556" s="235"/>
      <c r="J556" s="230"/>
      <c r="K556" s="230"/>
      <c r="L556" s="236"/>
      <c r="M556" s="237"/>
      <c r="N556" s="238"/>
      <c r="O556" s="238"/>
      <c r="P556" s="238"/>
      <c r="Q556" s="238"/>
      <c r="R556" s="238"/>
      <c r="S556" s="238"/>
      <c r="T556" s="23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0" t="s">
        <v>177</v>
      </c>
      <c r="AU556" s="240" t="s">
        <v>125</v>
      </c>
      <c r="AV556" s="13" t="s">
        <v>125</v>
      </c>
      <c r="AW556" s="13" t="s">
        <v>33</v>
      </c>
      <c r="AX556" s="13" t="s">
        <v>72</v>
      </c>
      <c r="AY556" s="240" t="s">
        <v>116</v>
      </c>
    </row>
    <row r="557" s="13" customFormat="1">
      <c r="A557" s="13"/>
      <c r="B557" s="229"/>
      <c r="C557" s="230"/>
      <c r="D557" s="231" t="s">
        <v>177</v>
      </c>
      <c r="E557" s="232" t="s">
        <v>19</v>
      </c>
      <c r="F557" s="233" t="s">
        <v>434</v>
      </c>
      <c r="G557" s="230"/>
      <c r="H557" s="234">
        <v>0.16500000000000001</v>
      </c>
      <c r="I557" s="235"/>
      <c r="J557" s="230"/>
      <c r="K557" s="230"/>
      <c r="L557" s="236"/>
      <c r="M557" s="237"/>
      <c r="N557" s="238"/>
      <c r="O557" s="238"/>
      <c r="P557" s="238"/>
      <c r="Q557" s="238"/>
      <c r="R557" s="238"/>
      <c r="S557" s="238"/>
      <c r="T557" s="23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0" t="s">
        <v>177</v>
      </c>
      <c r="AU557" s="240" t="s">
        <v>125</v>
      </c>
      <c r="AV557" s="13" t="s">
        <v>125</v>
      </c>
      <c r="AW557" s="13" t="s">
        <v>33</v>
      </c>
      <c r="AX557" s="13" t="s">
        <v>72</v>
      </c>
      <c r="AY557" s="240" t="s">
        <v>116</v>
      </c>
    </row>
    <row r="558" s="13" customFormat="1">
      <c r="A558" s="13"/>
      <c r="B558" s="229"/>
      <c r="C558" s="230"/>
      <c r="D558" s="231" t="s">
        <v>177</v>
      </c>
      <c r="E558" s="232" t="s">
        <v>19</v>
      </c>
      <c r="F558" s="233" t="s">
        <v>435</v>
      </c>
      <c r="G558" s="230"/>
      <c r="H558" s="234">
        <v>0.29999999999999999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177</v>
      </c>
      <c r="AU558" s="240" t="s">
        <v>125</v>
      </c>
      <c r="AV558" s="13" t="s">
        <v>125</v>
      </c>
      <c r="AW558" s="13" t="s">
        <v>33</v>
      </c>
      <c r="AX558" s="13" t="s">
        <v>72</v>
      </c>
      <c r="AY558" s="240" t="s">
        <v>116</v>
      </c>
    </row>
    <row r="559" s="13" customFormat="1">
      <c r="A559" s="13"/>
      <c r="B559" s="229"/>
      <c r="C559" s="230"/>
      <c r="D559" s="231" t="s">
        <v>177</v>
      </c>
      <c r="E559" s="232" t="s">
        <v>19</v>
      </c>
      <c r="F559" s="233" t="s">
        <v>436</v>
      </c>
      <c r="G559" s="230"/>
      <c r="H559" s="234">
        <v>0.435</v>
      </c>
      <c r="I559" s="235"/>
      <c r="J559" s="230"/>
      <c r="K559" s="230"/>
      <c r="L559" s="236"/>
      <c r="M559" s="237"/>
      <c r="N559" s="238"/>
      <c r="O559" s="238"/>
      <c r="P559" s="238"/>
      <c r="Q559" s="238"/>
      <c r="R559" s="238"/>
      <c r="S559" s="238"/>
      <c r="T559" s="23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0" t="s">
        <v>177</v>
      </c>
      <c r="AU559" s="240" t="s">
        <v>125</v>
      </c>
      <c r="AV559" s="13" t="s">
        <v>125</v>
      </c>
      <c r="AW559" s="13" t="s">
        <v>33</v>
      </c>
      <c r="AX559" s="13" t="s">
        <v>72</v>
      </c>
      <c r="AY559" s="240" t="s">
        <v>116</v>
      </c>
    </row>
    <row r="560" s="13" customFormat="1">
      <c r="A560" s="13"/>
      <c r="B560" s="229"/>
      <c r="C560" s="230"/>
      <c r="D560" s="231" t="s">
        <v>177</v>
      </c>
      <c r="E560" s="232" t="s">
        <v>19</v>
      </c>
      <c r="F560" s="233" t="s">
        <v>437</v>
      </c>
      <c r="G560" s="230"/>
      <c r="H560" s="234">
        <v>0.17999999999999999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177</v>
      </c>
      <c r="AU560" s="240" t="s">
        <v>125</v>
      </c>
      <c r="AV560" s="13" t="s">
        <v>125</v>
      </c>
      <c r="AW560" s="13" t="s">
        <v>33</v>
      </c>
      <c r="AX560" s="13" t="s">
        <v>72</v>
      </c>
      <c r="AY560" s="240" t="s">
        <v>116</v>
      </c>
    </row>
    <row r="561" s="13" customFormat="1">
      <c r="A561" s="13"/>
      <c r="B561" s="229"/>
      <c r="C561" s="230"/>
      <c r="D561" s="231" t="s">
        <v>177</v>
      </c>
      <c r="E561" s="232" t="s">
        <v>19</v>
      </c>
      <c r="F561" s="233" t="s">
        <v>438</v>
      </c>
      <c r="G561" s="230"/>
      <c r="H561" s="234">
        <v>0.13500000000000001</v>
      </c>
      <c r="I561" s="235"/>
      <c r="J561" s="230"/>
      <c r="K561" s="230"/>
      <c r="L561" s="236"/>
      <c r="M561" s="237"/>
      <c r="N561" s="238"/>
      <c r="O561" s="238"/>
      <c r="P561" s="238"/>
      <c r="Q561" s="238"/>
      <c r="R561" s="238"/>
      <c r="S561" s="238"/>
      <c r="T561" s="23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0" t="s">
        <v>177</v>
      </c>
      <c r="AU561" s="240" t="s">
        <v>125</v>
      </c>
      <c r="AV561" s="13" t="s">
        <v>125</v>
      </c>
      <c r="AW561" s="13" t="s">
        <v>33</v>
      </c>
      <c r="AX561" s="13" t="s">
        <v>72</v>
      </c>
      <c r="AY561" s="240" t="s">
        <v>116</v>
      </c>
    </row>
    <row r="562" s="13" customFormat="1">
      <c r="A562" s="13"/>
      <c r="B562" s="229"/>
      <c r="C562" s="230"/>
      <c r="D562" s="231" t="s">
        <v>177</v>
      </c>
      <c r="E562" s="232" t="s">
        <v>19</v>
      </c>
      <c r="F562" s="233" t="s">
        <v>439</v>
      </c>
      <c r="G562" s="230"/>
      <c r="H562" s="234">
        <v>1.548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177</v>
      </c>
      <c r="AU562" s="240" t="s">
        <v>125</v>
      </c>
      <c r="AV562" s="13" t="s">
        <v>125</v>
      </c>
      <c r="AW562" s="13" t="s">
        <v>33</v>
      </c>
      <c r="AX562" s="13" t="s">
        <v>72</v>
      </c>
      <c r="AY562" s="240" t="s">
        <v>116</v>
      </c>
    </row>
    <row r="563" s="15" customFormat="1">
      <c r="A563" s="15"/>
      <c r="B563" s="252"/>
      <c r="C563" s="253"/>
      <c r="D563" s="231" t="s">
        <v>177</v>
      </c>
      <c r="E563" s="254" t="s">
        <v>19</v>
      </c>
      <c r="F563" s="255" t="s">
        <v>320</v>
      </c>
      <c r="G563" s="253"/>
      <c r="H563" s="254" t="s">
        <v>19</v>
      </c>
      <c r="I563" s="256"/>
      <c r="J563" s="253"/>
      <c r="K563" s="253"/>
      <c r="L563" s="257"/>
      <c r="M563" s="258"/>
      <c r="N563" s="259"/>
      <c r="O563" s="259"/>
      <c r="P563" s="259"/>
      <c r="Q563" s="259"/>
      <c r="R563" s="259"/>
      <c r="S563" s="259"/>
      <c r="T563" s="260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1" t="s">
        <v>177</v>
      </c>
      <c r="AU563" s="261" t="s">
        <v>125</v>
      </c>
      <c r="AV563" s="15" t="s">
        <v>79</v>
      </c>
      <c r="AW563" s="15" t="s">
        <v>33</v>
      </c>
      <c r="AX563" s="15" t="s">
        <v>72</v>
      </c>
      <c r="AY563" s="261" t="s">
        <v>116</v>
      </c>
    </row>
    <row r="564" s="13" customFormat="1">
      <c r="A564" s="13"/>
      <c r="B564" s="229"/>
      <c r="C564" s="230"/>
      <c r="D564" s="231" t="s">
        <v>177</v>
      </c>
      <c r="E564" s="232" t="s">
        <v>19</v>
      </c>
      <c r="F564" s="233" t="s">
        <v>449</v>
      </c>
      <c r="G564" s="230"/>
      <c r="H564" s="234">
        <v>3.496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177</v>
      </c>
      <c r="AU564" s="240" t="s">
        <v>125</v>
      </c>
      <c r="AV564" s="13" t="s">
        <v>125</v>
      </c>
      <c r="AW564" s="13" t="s">
        <v>33</v>
      </c>
      <c r="AX564" s="13" t="s">
        <v>72</v>
      </c>
      <c r="AY564" s="240" t="s">
        <v>116</v>
      </c>
    </row>
    <row r="565" s="13" customFormat="1">
      <c r="A565" s="13"/>
      <c r="B565" s="229"/>
      <c r="C565" s="230"/>
      <c r="D565" s="231" t="s">
        <v>177</v>
      </c>
      <c r="E565" s="232" t="s">
        <v>19</v>
      </c>
      <c r="F565" s="233" t="s">
        <v>441</v>
      </c>
      <c r="G565" s="230"/>
      <c r="H565" s="234">
        <v>0.070000000000000007</v>
      </c>
      <c r="I565" s="235"/>
      <c r="J565" s="230"/>
      <c r="K565" s="230"/>
      <c r="L565" s="236"/>
      <c r="M565" s="237"/>
      <c r="N565" s="238"/>
      <c r="O565" s="238"/>
      <c r="P565" s="238"/>
      <c r="Q565" s="238"/>
      <c r="R565" s="238"/>
      <c r="S565" s="238"/>
      <c r="T565" s="23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0" t="s">
        <v>177</v>
      </c>
      <c r="AU565" s="240" t="s">
        <v>125</v>
      </c>
      <c r="AV565" s="13" t="s">
        <v>125</v>
      </c>
      <c r="AW565" s="13" t="s">
        <v>33</v>
      </c>
      <c r="AX565" s="13" t="s">
        <v>72</v>
      </c>
      <c r="AY565" s="240" t="s">
        <v>116</v>
      </c>
    </row>
    <row r="566" s="15" customFormat="1">
      <c r="A566" s="15"/>
      <c r="B566" s="252"/>
      <c r="C566" s="253"/>
      <c r="D566" s="231" t="s">
        <v>177</v>
      </c>
      <c r="E566" s="254" t="s">
        <v>19</v>
      </c>
      <c r="F566" s="255" t="s">
        <v>322</v>
      </c>
      <c r="G566" s="253"/>
      <c r="H566" s="254" t="s">
        <v>19</v>
      </c>
      <c r="I566" s="256"/>
      <c r="J566" s="253"/>
      <c r="K566" s="253"/>
      <c r="L566" s="257"/>
      <c r="M566" s="258"/>
      <c r="N566" s="259"/>
      <c r="O566" s="259"/>
      <c r="P566" s="259"/>
      <c r="Q566" s="259"/>
      <c r="R566" s="259"/>
      <c r="S566" s="259"/>
      <c r="T566" s="260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1" t="s">
        <v>177</v>
      </c>
      <c r="AU566" s="261" t="s">
        <v>125</v>
      </c>
      <c r="AV566" s="15" t="s">
        <v>79</v>
      </c>
      <c r="AW566" s="15" t="s">
        <v>33</v>
      </c>
      <c r="AX566" s="15" t="s">
        <v>72</v>
      </c>
      <c r="AY566" s="261" t="s">
        <v>116</v>
      </c>
    </row>
    <row r="567" s="13" customFormat="1">
      <c r="A567" s="13"/>
      <c r="B567" s="229"/>
      <c r="C567" s="230"/>
      <c r="D567" s="231" t="s">
        <v>177</v>
      </c>
      <c r="E567" s="232" t="s">
        <v>19</v>
      </c>
      <c r="F567" s="233" t="s">
        <v>442</v>
      </c>
      <c r="G567" s="230"/>
      <c r="H567" s="234">
        <v>7.8479999999999999</v>
      </c>
      <c r="I567" s="235"/>
      <c r="J567" s="230"/>
      <c r="K567" s="230"/>
      <c r="L567" s="236"/>
      <c r="M567" s="237"/>
      <c r="N567" s="238"/>
      <c r="O567" s="238"/>
      <c r="P567" s="238"/>
      <c r="Q567" s="238"/>
      <c r="R567" s="238"/>
      <c r="S567" s="238"/>
      <c r="T567" s="23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0" t="s">
        <v>177</v>
      </c>
      <c r="AU567" s="240" t="s">
        <v>125</v>
      </c>
      <c r="AV567" s="13" t="s">
        <v>125</v>
      </c>
      <c r="AW567" s="13" t="s">
        <v>33</v>
      </c>
      <c r="AX567" s="13" t="s">
        <v>72</v>
      </c>
      <c r="AY567" s="240" t="s">
        <v>116</v>
      </c>
    </row>
    <row r="568" s="13" customFormat="1">
      <c r="A568" s="13"/>
      <c r="B568" s="229"/>
      <c r="C568" s="230"/>
      <c r="D568" s="231" t="s">
        <v>177</v>
      </c>
      <c r="E568" s="232" t="s">
        <v>19</v>
      </c>
      <c r="F568" s="233" t="s">
        <v>443</v>
      </c>
      <c r="G568" s="230"/>
      <c r="H568" s="234">
        <v>-0.040000000000000001</v>
      </c>
      <c r="I568" s="235"/>
      <c r="J568" s="230"/>
      <c r="K568" s="230"/>
      <c r="L568" s="236"/>
      <c r="M568" s="237"/>
      <c r="N568" s="238"/>
      <c r="O568" s="238"/>
      <c r="P568" s="238"/>
      <c r="Q568" s="238"/>
      <c r="R568" s="238"/>
      <c r="S568" s="238"/>
      <c r="T568" s="23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0" t="s">
        <v>177</v>
      </c>
      <c r="AU568" s="240" t="s">
        <v>125</v>
      </c>
      <c r="AV568" s="13" t="s">
        <v>125</v>
      </c>
      <c r="AW568" s="13" t="s">
        <v>33</v>
      </c>
      <c r="AX568" s="13" t="s">
        <v>72</v>
      </c>
      <c r="AY568" s="240" t="s">
        <v>116</v>
      </c>
    </row>
    <row r="569" s="13" customFormat="1">
      <c r="A569" s="13"/>
      <c r="B569" s="229"/>
      <c r="C569" s="230"/>
      <c r="D569" s="231" t="s">
        <v>177</v>
      </c>
      <c r="E569" s="232" t="s">
        <v>19</v>
      </c>
      <c r="F569" s="233" t="s">
        <v>431</v>
      </c>
      <c r="G569" s="230"/>
      <c r="H569" s="234">
        <v>0.40000000000000002</v>
      </c>
      <c r="I569" s="235"/>
      <c r="J569" s="230"/>
      <c r="K569" s="230"/>
      <c r="L569" s="236"/>
      <c r="M569" s="237"/>
      <c r="N569" s="238"/>
      <c r="O569" s="238"/>
      <c r="P569" s="238"/>
      <c r="Q569" s="238"/>
      <c r="R569" s="238"/>
      <c r="S569" s="238"/>
      <c r="T569" s="23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0" t="s">
        <v>177</v>
      </c>
      <c r="AU569" s="240" t="s">
        <v>125</v>
      </c>
      <c r="AV569" s="13" t="s">
        <v>125</v>
      </c>
      <c r="AW569" s="13" t="s">
        <v>33</v>
      </c>
      <c r="AX569" s="13" t="s">
        <v>72</v>
      </c>
      <c r="AY569" s="240" t="s">
        <v>116</v>
      </c>
    </row>
    <row r="570" s="15" customFormat="1">
      <c r="A570" s="15"/>
      <c r="B570" s="252"/>
      <c r="C570" s="253"/>
      <c r="D570" s="231" t="s">
        <v>177</v>
      </c>
      <c r="E570" s="254" t="s">
        <v>19</v>
      </c>
      <c r="F570" s="255" t="s">
        <v>242</v>
      </c>
      <c r="G570" s="253"/>
      <c r="H570" s="254" t="s">
        <v>19</v>
      </c>
      <c r="I570" s="256"/>
      <c r="J570" s="253"/>
      <c r="K570" s="253"/>
      <c r="L570" s="257"/>
      <c r="M570" s="258"/>
      <c r="N570" s="259"/>
      <c r="O570" s="259"/>
      <c r="P570" s="259"/>
      <c r="Q570" s="259"/>
      <c r="R570" s="259"/>
      <c r="S570" s="259"/>
      <c r="T570" s="260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1" t="s">
        <v>177</v>
      </c>
      <c r="AU570" s="261" t="s">
        <v>125</v>
      </c>
      <c r="AV570" s="15" t="s">
        <v>79</v>
      </c>
      <c r="AW570" s="15" t="s">
        <v>33</v>
      </c>
      <c r="AX570" s="15" t="s">
        <v>72</v>
      </c>
      <c r="AY570" s="261" t="s">
        <v>116</v>
      </c>
    </row>
    <row r="571" s="13" customFormat="1">
      <c r="A571" s="13"/>
      <c r="B571" s="229"/>
      <c r="C571" s="230"/>
      <c r="D571" s="231" t="s">
        <v>177</v>
      </c>
      <c r="E571" s="232" t="s">
        <v>19</v>
      </c>
      <c r="F571" s="233" t="s">
        <v>238</v>
      </c>
      <c r="G571" s="230"/>
      <c r="H571" s="234">
        <v>12.73</v>
      </c>
      <c r="I571" s="235"/>
      <c r="J571" s="230"/>
      <c r="K571" s="230"/>
      <c r="L571" s="236"/>
      <c r="M571" s="237"/>
      <c r="N571" s="238"/>
      <c r="O571" s="238"/>
      <c r="P571" s="238"/>
      <c r="Q571" s="238"/>
      <c r="R571" s="238"/>
      <c r="S571" s="238"/>
      <c r="T571" s="23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0" t="s">
        <v>177</v>
      </c>
      <c r="AU571" s="240" t="s">
        <v>125</v>
      </c>
      <c r="AV571" s="13" t="s">
        <v>125</v>
      </c>
      <c r="AW571" s="13" t="s">
        <v>33</v>
      </c>
      <c r="AX571" s="13" t="s">
        <v>72</v>
      </c>
      <c r="AY571" s="240" t="s">
        <v>116</v>
      </c>
    </row>
    <row r="572" s="13" customFormat="1">
      <c r="A572" s="13"/>
      <c r="B572" s="229"/>
      <c r="C572" s="230"/>
      <c r="D572" s="231" t="s">
        <v>177</v>
      </c>
      <c r="E572" s="232" t="s">
        <v>19</v>
      </c>
      <c r="F572" s="233" t="s">
        <v>431</v>
      </c>
      <c r="G572" s="230"/>
      <c r="H572" s="234">
        <v>0.40000000000000002</v>
      </c>
      <c r="I572" s="235"/>
      <c r="J572" s="230"/>
      <c r="K572" s="230"/>
      <c r="L572" s="236"/>
      <c r="M572" s="237"/>
      <c r="N572" s="238"/>
      <c r="O572" s="238"/>
      <c r="P572" s="238"/>
      <c r="Q572" s="238"/>
      <c r="R572" s="238"/>
      <c r="S572" s="238"/>
      <c r="T572" s="23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0" t="s">
        <v>177</v>
      </c>
      <c r="AU572" s="240" t="s">
        <v>125</v>
      </c>
      <c r="AV572" s="13" t="s">
        <v>125</v>
      </c>
      <c r="AW572" s="13" t="s">
        <v>33</v>
      </c>
      <c r="AX572" s="13" t="s">
        <v>72</v>
      </c>
      <c r="AY572" s="240" t="s">
        <v>116</v>
      </c>
    </row>
    <row r="573" s="14" customFormat="1">
      <c r="A573" s="14"/>
      <c r="B573" s="241"/>
      <c r="C573" s="242"/>
      <c r="D573" s="231" t="s">
        <v>177</v>
      </c>
      <c r="E573" s="243" t="s">
        <v>19</v>
      </c>
      <c r="F573" s="244" t="s">
        <v>181</v>
      </c>
      <c r="G573" s="242"/>
      <c r="H573" s="245">
        <v>72.232000000000014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1" t="s">
        <v>177</v>
      </c>
      <c r="AU573" s="251" t="s">
        <v>125</v>
      </c>
      <c r="AV573" s="14" t="s">
        <v>139</v>
      </c>
      <c r="AW573" s="14" t="s">
        <v>33</v>
      </c>
      <c r="AX573" s="14" t="s">
        <v>79</v>
      </c>
      <c r="AY573" s="251" t="s">
        <v>116</v>
      </c>
    </row>
    <row r="574" s="2" customFormat="1" ht="24.15" customHeight="1">
      <c r="A574" s="40"/>
      <c r="B574" s="41"/>
      <c r="C574" s="206" t="s">
        <v>450</v>
      </c>
      <c r="D574" s="206" t="s">
        <v>119</v>
      </c>
      <c r="E574" s="207" t="s">
        <v>451</v>
      </c>
      <c r="F574" s="208" t="s">
        <v>452</v>
      </c>
      <c r="G574" s="209" t="s">
        <v>184</v>
      </c>
      <c r="H574" s="210">
        <v>79.640000000000001</v>
      </c>
      <c r="I574" s="211"/>
      <c r="J574" s="212">
        <f>ROUND(I574*H574,2)</f>
        <v>0</v>
      </c>
      <c r="K574" s="208" t="s">
        <v>174</v>
      </c>
      <c r="L574" s="46"/>
      <c r="M574" s="213" t="s">
        <v>19</v>
      </c>
      <c r="N574" s="214" t="s">
        <v>44</v>
      </c>
      <c r="O574" s="86"/>
      <c r="P574" s="215">
        <f>O574*H574</f>
        <v>0</v>
      </c>
      <c r="Q574" s="215">
        <v>2.0000000000000002E-05</v>
      </c>
      <c r="R574" s="215">
        <f>Q574*H574</f>
        <v>0.0015928000000000001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139</v>
      </c>
      <c r="AT574" s="217" t="s">
        <v>119</v>
      </c>
      <c r="AU574" s="217" t="s">
        <v>125</v>
      </c>
      <c r="AY574" s="19" t="s">
        <v>116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125</v>
      </c>
      <c r="BK574" s="218">
        <f>ROUND(I574*H574,2)</f>
        <v>0</v>
      </c>
      <c r="BL574" s="19" t="s">
        <v>139</v>
      </c>
      <c r="BM574" s="217" t="s">
        <v>453</v>
      </c>
    </row>
    <row r="575" s="2" customFormat="1">
      <c r="A575" s="40"/>
      <c r="B575" s="41"/>
      <c r="C575" s="42"/>
      <c r="D575" s="219" t="s">
        <v>127</v>
      </c>
      <c r="E575" s="42"/>
      <c r="F575" s="220" t="s">
        <v>454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127</v>
      </c>
      <c r="AU575" s="19" t="s">
        <v>125</v>
      </c>
    </row>
    <row r="576" s="15" customFormat="1">
      <c r="A576" s="15"/>
      <c r="B576" s="252"/>
      <c r="C576" s="253"/>
      <c r="D576" s="231" t="s">
        <v>177</v>
      </c>
      <c r="E576" s="254" t="s">
        <v>19</v>
      </c>
      <c r="F576" s="255" t="s">
        <v>231</v>
      </c>
      <c r="G576" s="253"/>
      <c r="H576" s="254" t="s">
        <v>19</v>
      </c>
      <c r="I576" s="256"/>
      <c r="J576" s="253"/>
      <c r="K576" s="253"/>
      <c r="L576" s="257"/>
      <c r="M576" s="258"/>
      <c r="N576" s="259"/>
      <c r="O576" s="259"/>
      <c r="P576" s="259"/>
      <c r="Q576" s="259"/>
      <c r="R576" s="259"/>
      <c r="S576" s="259"/>
      <c r="T576" s="260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1" t="s">
        <v>177</v>
      </c>
      <c r="AU576" s="261" t="s">
        <v>125</v>
      </c>
      <c r="AV576" s="15" t="s">
        <v>79</v>
      </c>
      <c r="AW576" s="15" t="s">
        <v>33</v>
      </c>
      <c r="AX576" s="15" t="s">
        <v>72</v>
      </c>
      <c r="AY576" s="261" t="s">
        <v>116</v>
      </c>
    </row>
    <row r="577" s="13" customFormat="1">
      <c r="A577" s="13"/>
      <c r="B577" s="229"/>
      <c r="C577" s="230"/>
      <c r="D577" s="231" t="s">
        <v>177</v>
      </c>
      <c r="E577" s="232" t="s">
        <v>19</v>
      </c>
      <c r="F577" s="233" t="s">
        <v>455</v>
      </c>
      <c r="G577" s="230"/>
      <c r="H577" s="234">
        <v>16.800000000000001</v>
      </c>
      <c r="I577" s="235"/>
      <c r="J577" s="230"/>
      <c r="K577" s="230"/>
      <c r="L577" s="236"/>
      <c r="M577" s="237"/>
      <c r="N577" s="238"/>
      <c r="O577" s="238"/>
      <c r="P577" s="238"/>
      <c r="Q577" s="238"/>
      <c r="R577" s="238"/>
      <c r="S577" s="238"/>
      <c r="T577" s="23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0" t="s">
        <v>177</v>
      </c>
      <c r="AU577" s="240" t="s">
        <v>125</v>
      </c>
      <c r="AV577" s="13" t="s">
        <v>125</v>
      </c>
      <c r="AW577" s="13" t="s">
        <v>33</v>
      </c>
      <c r="AX577" s="13" t="s">
        <v>72</v>
      </c>
      <c r="AY577" s="240" t="s">
        <v>116</v>
      </c>
    </row>
    <row r="578" s="15" customFormat="1">
      <c r="A578" s="15"/>
      <c r="B578" s="252"/>
      <c r="C578" s="253"/>
      <c r="D578" s="231" t="s">
        <v>177</v>
      </c>
      <c r="E578" s="254" t="s">
        <v>19</v>
      </c>
      <c r="F578" s="255" t="s">
        <v>233</v>
      </c>
      <c r="G578" s="253"/>
      <c r="H578" s="254" t="s">
        <v>19</v>
      </c>
      <c r="I578" s="256"/>
      <c r="J578" s="253"/>
      <c r="K578" s="253"/>
      <c r="L578" s="257"/>
      <c r="M578" s="258"/>
      <c r="N578" s="259"/>
      <c r="O578" s="259"/>
      <c r="P578" s="259"/>
      <c r="Q578" s="259"/>
      <c r="R578" s="259"/>
      <c r="S578" s="259"/>
      <c r="T578" s="260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1" t="s">
        <v>177</v>
      </c>
      <c r="AU578" s="261" t="s">
        <v>125</v>
      </c>
      <c r="AV578" s="15" t="s">
        <v>79</v>
      </c>
      <c r="AW578" s="15" t="s">
        <v>33</v>
      </c>
      <c r="AX578" s="15" t="s">
        <v>72</v>
      </c>
      <c r="AY578" s="261" t="s">
        <v>116</v>
      </c>
    </row>
    <row r="579" s="13" customFormat="1">
      <c r="A579" s="13"/>
      <c r="B579" s="229"/>
      <c r="C579" s="230"/>
      <c r="D579" s="231" t="s">
        <v>177</v>
      </c>
      <c r="E579" s="232" t="s">
        <v>19</v>
      </c>
      <c r="F579" s="233" t="s">
        <v>456</v>
      </c>
      <c r="G579" s="230"/>
      <c r="H579" s="234">
        <v>20.899999999999999</v>
      </c>
      <c r="I579" s="235"/>
      <c r="J579" s="230"/>
      <c r="K579" s="230"/>
      <c r="L579" s="236"/>
      <c r="M579" s="237"/>
      <c r="N579" s="238"/>
      <c r="O579" s="238"/>
      <c r="P579" s="238"/>
      <c r="Q579" s="238"/>
      <c r="R579" s="238"/>
      <c r="S579" s="238"/>
      <c r="T579" s="23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0" t="s">
        <v>177</v>
      </c>
      <c r="AU579" s="240" t="s">
        <v>125</v>
      </c>
      <c r="AV579" s="13" t="s">
        <v>125</v>
      </c>
      <c r="AW579" s="13" t="s">
        <v>33</v>
      </c>
      <c r="AX579" s="13" t="s">
        <v>72</v>
      </c>
      <c r="AY579" s="240" t="s">
        <v>116</v>
      </c>
    </row>
    <row r="580" s="15" customFormat="1">
      <c r="A580" s="15"/>
      <c r="B580" s="252"/>
      <c r="C580" s="253"/>
      <c r="D580" s="231" t="s">
        <v>177</v>
      </c>
      <c r="E580" s="254" t="s">
        <v>19</v>
      </c>
      <c r="F580" s="255" t="s">
        <v>296</v>
      </c>
      <c r="G580" s="253"/>
      <c r="H580" s="254" t="s">
        <v>19</v>
      </c>
      <c r="I580" s="256"/>
      <c r="J580" s="253"/>
      <c r="K580" s="253"/>
      <c r="L580" s="257"/>
      <c r="M580" s="258"/>
      <c r="N580" s="259"/>
      <c r="O580" s="259"/>
      <c r="P580" s="259"/>
      <c r="Q580" s="259"/>
      <c r="R580" s="259"/>
      <c r="S580" s="259"/>
      <c r="T580" s="260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1" t="s">
        <v>177</v>
      </c>
      <c r="AU580" s="261" t="s">
        <v>125</v>
      </c>
      <c r="AV580" s="15" t="s">
        <v>79</v>
      </c>
      <c r="AW580" s="15" t="s">
        <v>33</v>
      </c>
      <c r="AX580" s="15" t="s">
        <v>72</v>
      </c>
      <c r="AY580" s="261" t="s">
        <v>116</v>
      </c>
    </row>
    <row r="581" s="13" customFormat="1">
      <c r="A581" s="13"/>
      <c r="B581" s="229"/>
      <c r="C581" s="230"/>
      <c r="D581" s="231" t="s">
        <v>177</v>
      </c>
      <c r="E581" s="232" t="s">
        <v>19</v>
      </c>
      <c r="F581" s="233" t="s">
        <v>457</v>
      </c>
      <c r="G581" s="230"/>
      <c r="H581" s="234">
        <v>10.140000000000001</v>
      </c>
      <c r="I581" s="235"/>
      <c r="J581" s="230"/>
      <c r="K581" s="230"/>
      <c r="L581" s="236"/>
      <c r="M581" s="237"/>
      <c r="N581" s="238"/>
      <c r="O581" s="238"/>
      <c r="P581" s="238"/>
      <c r="Q581" s="238"/>
      <c r="R581" s="238"/>
      <c r="S581" s="238"/>
      <c r="T581" s="23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0" t="s">
        <v>177</v>
      </c>
      <c r="AU581" s="240" t="s">
        <v>125</v>
      </c>
      <c r="AV581" s="13" t="s">
        <v>125</v>
      </c>
      <c r="AW581" s="13" t="s">
        <v>33</v>
      </c>
      <c r="AX581" s="13" t="s">
        <v>72</v>
      </c>
      <c r="AY581" s="240" t="s">
        <v>116</v>
      </c>
    </row>
    <row r="582" s="15" customFormat="1">
      <c r="A582" s="15"/>
      <c r="B582" s="252"/>
      <c r="C582" s="253"/>
      <c r="D582" s="231" t="s">
        <v>177</v>
      </c>
      <c r="E582" s="254" t="s">
        <v>19</v>
      </c>
      <c r="F582" s="255" t="s">
        <v>315</v>
      </c>
      <c r="G582" s="253"/>
      <c r="H582" s="254" t="s">
        <v>19</v>
      </c>
      <c r="I582" s="256"/>
      <c r="J582" s="253"/>
      <c r="K582" s="253"/>
      <c r="L582" s="257"/>
      <c r="M582" s="258"/>
      <c r="N582" s="259"/>
      <c r="O582" s="259"/>
      <c r="P582" s="259"/>
      <c r="Q582" s="259"/>
      <c r="R582" s="259"/>
      <c r="S582" s="259"/>
      <c r="T582" s="260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1" t="s">
        <v>177</v>
      </c>
      <c r="AU582" s="261" t="s">
        <v>125</v>
      </c>
      <c r="AV582" s="15" t="s">
        <v>79</v>
      </c>
      <c r="AW582" s="15" t="s">
        <v>33</v>
      </c>
      <c r="AX582" s="15" t="s">
        <v>72</v>
      </c>
      <c r="AY582" s="261" t="s">
        <v>116</v>
      </c>
    </row>
    <row r="583" s="13" customFormat="1">
      <c r="A583" s="13"/>
      <c r="B583" s="229"/>
      <c r="C583" s="230"/>
      <c r="D583" s="231" t="s">
        <v>177</v>
      </c>
      <c r="E583" s="232" t="s">
        <v>19</v>
      </c>
      <c r="F583" s="233" t="s">
        <v>458</v>
      </c>
      <c r="G583" s="230"/>
      <c r="H583" s="234">
        <v>6.9400000000000004</v>
      </c>
      <c r="I583" s="235"/>
      <c r="J583" s="230"/>
      <c r="K583" s="230"/>
      <c r="L583" s="236"/>
      <c r="M583" s="237"/>
      <c r="N583" s="238"/>
      <c r="O583" s="238"/>
      <c r="P583" s="238"/>
      <c r="Q583" s="238"/>
      <c r="R583" s="238"/>
      <c r="S583" s="238"/>
      <c r="T583" s="23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0" t="s">
        <v>177</v>
      </c>
      <c r="AU583" s="240" t="s">
        <v>125</v>
      </c>
      <c r="AV583" s="13" t="s">
        <v>125</v>
      </c>
      <c r="AW583" s="13" t="s">
        <v>33</v>
      </c>
      <c r="AX583" s="13" t="s">
        <v>72</v>
      </c>
      <c r="AY583" s="240" t="s">
        <v>116</v>
      </c>
    </row>
    <row r="584" s="15" customFormat="1">
      <c r="A584" s="15"/>
      <c r="B584" s="252"/>
      <c r="C584" s="253"/>
      <c r="D584" s="231" t="s">
        <v>177</v>
      </c>
      <c r="E584" s="254" t="s">
        <v>19</v>
      </c>
      <c r="F584" s="255" t="s">
        <v>302</v>
      </c>
      <c r="G584" s="253"/>
      <c r="H584" s="254" t="s">
        <v>19</v>
      </c>
      <c r="I584" s="256"/>
      <c r="J584" s="253"/>
      <c r="K584" s="253"/>
      <c r="L584" s="257"/>
      <c r="M584" s="258"/>
      <c r="N584" s="259"/>
      <c r="O584" s="259"/>
      <c r="P584" s="259"/>
      <c r="Q584" s="259"/>
      <c r="R584" s="259"/>
      <c r="S584" s="259"/>
      <c r="T584" s="260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1" t="s">
        <v>177</v>
      </c>
      <c r="AU584" s="261" t="s">
        <v>125</v>
      </c>
      <c r="AV584" s="15" t="s">
        <v>79</v>
      </c>
      <c r="AW584" s="15" t="s">
        <v>33</v>
      </c>
      <c r="AX584" s="15" t="s">
        <v>72</v>
      </c>
      <c r="AY584" s="261" t="s">
        <v>116</v>
      </c>
    </row>
    <row r="585" s="13" customFormat="1">
      <c r="A585" s="13"/>
      <c r="B585" s="229"/>
      <c r="C585" s="230"/>
      <c r="D585" s="231" t="s">
        <v>177</v>
      </c>
      <c r="E585" s="232" t="s">
        <v>19</v>
      </c>
      <c r="F585" s="233" t="s">
        <v>459</v>
      </c>
      <c r="G585" s="230"/>
      <c r="H585" s="234">
        <v>11.060000000000001</v>
      </c>
      <c r="I585" s="235"/>
      <c r="J585" s="230"/>
      <c r="K585" s="230"/>
      <c r="L585" s="236"/>
      <c r="M585" s="237"/>
      <c r="N585" s="238"/>
      <c r="O585" s="238"/>
      <c r="P585" s="238"/>
      <c r="Q585" s="238"/>
      <c r="R585" s="238"/>
      <c r="S585" s="238"/>
      <c r="T585" s="23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0" t="s">
        <v>177</v>
      </c>
      <c r="AU585" s="240" t="s">
        <v>125</v>
      </c>
      <c r="AV585" s="13" t="s">
        <v>125</v>
      </c>
      <c r="AW585" s="13" t="s">
        <v>33</v>
      </c>
      <c r="AX585" s="13" t="s">
        <v>72</v>
      </c>
      <c r="AY585" s="240" t="s">
        <v>116</v>
      </c>
    </row>
    <row r="586" s="15" customFormat="1">
      <c r="A586" s="15"/>
      <c r="B586" s="252"/>
      <c r="C586" s="253"/>
      <c r="D586" s="231" t="s">
        <v>177</v>
      </c>
      <c r="E586" s="254" t="s">
        <v>19</v>
      </c>
      <c r="F586" s="255" t="s">
        <v>237</v>
      </c>
      <c r="G586" s="253"/>
      <c r="H586" s="254" t="s">
        <v>19</v>
      </c>
      <c r="I586" s="256"/>
      <c r="J586" s="253"/>
      <c r="K586" s="253"/>
      <c r="L586" s="257"/>
      <c r="M586" s="258"/>
      <c r="N586" s="259"/>
      <c r="O586" s="259"/>
      <c r="P586" s="259"/>
      <c r="Q586" s="259"/>
      <c r="R586" s="259"/>
      <c r="S586" s="259"/>
      <c r="T586" s="260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1" t="s">
        <v>177</v>
      </c>
      <c r="AU586" s="261" t="s">
        <v>125</v>
      </c>
      <c r="AV586" s="15" t="s">
        <v>79</v>
      </c>
      <c r="AW586" s="15" t="s">
        <v>33</v>
      </c>
      <c r="AX586" s="15" t="s">
        <v>72</v>
      </c>
      <c r="AY586" s="261" t="s">
        <v>116</v>
      </c>
    </row>
    <row r="587" s="13" customFormat="1">
      <c r="A587" s="13"/>
      <c r="B587" s="229"/>
      <c r="C587" s="230"/>
      <c r="D587" s="231" t="s">
        <v>177</v>
      </c>
      <c r="E587" s="232" t="s">
        <v>19</v>
      </c>
      <c r="F587" s="233" t="s">
        <v>460</v>
      </c>
      <c r="G587" s="230"/>
      <c r="H587" s="234">
        <v>13.800000000000001</v>
      </c>
      <c r="I587" s="235"/>
      <c r="J587" s="230"/>
      <c r="K587" s="230"/>
      <c r="L587" s="236"/>
      <c r="M587" s="237"/>
      <c r="N587" s="238"/>
      <c r="O587" s="238"/>
      <c r="P587" s="238"/>
      <c r="Q587" s="238"/>
      <c r="R587" s="238"/>
      <c r="S587" s="238"/>
      <c r="T587" s="23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0" t="s">
        <v>177</v>
      </c>
      <c r="AU587" s="240" t="s">
        <v>125</v>
      </c>
      <c r="AV587" s="13" t="s">
        <v>125</v>
      </c>
      <c r="AW587" s="13" t="s">
        <v>33</v>
      </c>
      <c r="AX587" s="13" t="s">
        <v>72</v>
      </c>
      <c r="AY587" s="240" t="s">
        <v>116</v>
      </c>
    </row>
    <row r="588" s="14" customFormat="1">
      <c r="A588" s="14"/>
      <c r="B588" s="241"/>
      <c r="C588" s="242"/>
      <c r="D588" s="231" t="s">
        <v>177</v>
      </c>
      <c r="E588" s="243" t="s">
        <v>19</v>
      </c>
      <c r="F588" s="244" t="s">
        <v>181</v>
      </c>
      <c r="G588" s="242"/>
      <c r="H588" s="245">
        <v>79.640000000000001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1" t="s">
        <v>177</v>
      </c>
      <c r="AU588" s="251" t="s">
        <v>125</v>
      </c>
      <c r="AV588" s="14" t="s">
        <v>139</v>
      </c>
      <c r="AW588" s="14" t="s">
        <v>33</v>
      </c>
      <c r="AX588" s="14" t="s">
        <v>79</v>
      </c>
      <c r="AY588" s="251" t="s">
        <v>116</v>
      </c>
    </row>
    <row r="589" s="2" customFormat="1" ht="24.15" customHeight="1">
      <c r="A589" s="40"/>
      <c r="B589" s="41"/>
      <c r="C589" s="206" t="s">
        <v>461</v>
      </c>
      <c r="D589" s="206" t="s">
        <v>119</v>
      </c>
      <c r="E589" s="207" t="s">
        <v>462</v>
      </c>
      <c r="F589" s="208" t="s">
        <v>463</v>
      </c>
      <c r="G589" s="209" t="s">
        <v>265</v>
      </c>
      <c r="H589" s="210">
        <v>8</v>
      </c>
      <c r="I589" s="211"/>
      <c r="J589" s="212">
        <f>ROUND(I589*H589,2)</f>
        <v>0</v>
      </c>
      <c r="K589" s="208" t="s">
        <v>174</v>
      </c>
      <c r="L589" s="46"/>
      <c r="M589" s="213" t="s">
        <v>19</v>
      </c>
      <c r="N589" s="214" t="s">
        <v>44</v>
      </c>
      <c r="O589" s="86"/>
      <c r="P589" s="215">
        <f>O589*H589</f>
        <v>0</v>
      </c>
      <c r="Q589" s="215">
        <v>0.017770000000000001</v>
      </c>
      <c r="R589" s="215">
        <f>Q589*H589</f>
        <v>0.14216000000000001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139</v>
      </c>
      <c r="AT589" s="217" t="s">
        <v>119</v>
      </c>
      <c r="AU589" s="217" t="s">
        <v>125</v>
      </c>
      <c r="AY589" s="19" t="s">
        <v>116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125</v>
      </c>
      <c r="BK589" s="218">
        <f>ROUND(I589*H589,2)</f>
        <v>0</v>
      </c>
      <c r="BL589" s="19" t="s">
        <v>139</v>
      </c>
      <c r="BM589" s="217" t="s">
        <v>464</v>
      </c>
    </row>
    <row r="590" s="2" customFormat="1">
      <c r="A590" s="40"/>
      <c r="B590" s="41"/>
      <c r="C590" s="42"/>
      <c r="D590" s="219" t="s">
        <v>127</v>
      </c>
      <c r="E590" s="42"/>
      <c r="F590" s="220" t="s">
        <v>465</v>
      </c>
      <c r="G590" s="42"/>
      <c r="H590" s="42"/>
      <c r="I590" s="221"/>
      <c r="J590" s="42"/>
      <c r="K590" s="42"/>
      <c r="L590" s="46"/>
      <c r="M590" s="222"/>
      <c r="N590" s="223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127</v>
      </c>
      <c r="AU590" s="19" t="s">
        <v>125</v>
      </c>
    </row>
    <row r="591" s="13" customFormat="1">
      <c r="A591" s="13"/>
      <c r="B591" s="229"/>
      <c r="C591" s="230"/>
      <c r="D591" s="231" t="s">
        <v>177</v>
      </c>
      <c r="E591" s="232" t="s">
        <v>19</v>
      </c>
      <c r="F591" s="233" t="s">
        <v>466</v>
      </c>
      <c r="G591" s="230"/>
      <c r="H591" s="234">
        <v>1</v>
      </c>
      <c r="I591" s="235"/>
      <c r="J591" s="230"/>
      <c r="K591" s="230"/>
      <c r="L591" s="236"/>
      <c r="M591" s="237"/>
      <c r="N591" s="238"/>
      <c r="O591" s="238"/>
      <c r="P591" s="238"/>
      <c r="Q591" s="238"/>
      <c r="R591" s="238"/>
      <c r="S591" s="238"/>
      <c r="T591" s="23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0" t="s">
        <v>177</v>
      </c>
      <c r="AU591" s="240" t="s">
        <v>125</v>
      </c>
      <c r="AV591" s="13" t="s">
        <v>125</v>
      </c>
      <c r="AW591" s="13" t="s">
        <v>33</v>
      </c>
      <c r="AX591" s="13" t="s">
        <v>72</v>
      </c>
      <c r="AY591" s="240" t="s">
        <v>116</v>
      </c>
    </row>
    <row r="592" s="13" customFormat="1">
      <c r="A592" s="13"/>
      <c r="B592" s="229"/>
      <c r="C592" s="230"/>
      <c r="D592" s="231" t="s">
        <v>177</v>
      </c>
      <c r="E592" s="232" t="s">
        <v>19</v>
      </c>
      <c r="F592" s="233" t="s">
        <v>467</v>
      </c>
      <c r="G592" s="230"/>
      <c r="H592" s="234">
        <v>1</v>
      </c>
      <c r="I592" s="235"/>
      <c r="J592" s="230"/>
      <c r="K592" s="230"/>
      <c r="L592" s="236"/>
      <c r="M592" s="237"/>
      <c r="N592" s="238"/>
      <c r="O592" s="238"/>
      <c r="P592" s="238"/>
      <c r="Q592" s="238"/>
      <c r="R592" s="238"/>
      <c r="S592" s="238"/>
      <c r="T592" s="23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0" t="s">
        <v>177</v>
      </c>
      <c r="AU592" s="240" t="s">
        <v>125</v>
      </c>
      <c r="AV592" s="13" t="s">
        <v>125</v>
      </c>
      <c r="AW592" s="13" t="s">
        <v>33</v>
      </c>
      <c r="AX592" s="13" t="s">
        <v>72</v>
      </c>
      <c r="AY592" s="240" t="s">
        <v>116</v>
      </c>
    </row>
    <row r="593" s="13" customFormat="1">
      <c r="A593" s="13"/>
      <c r="B593" s="229"/>
      <c r="C593" s="230"/>
      <c r="D593" s="231" t="s">
        <v>177</v>
      </c>
      <c r="E593" s="232" t="s">
        <v>19</v>
      </c>
      <c r="F593" s="233" t="s">
        <v>468</v>
      </c>
      <c r="G593" s="230"/>
      <c r="H593" s="234">
        <v>1</v>
      </c>
      <c r="I593" s="235"/>
      <c r="J593" s="230"/>
      <c r="K593" s="230"/>
      <c r="L593" s="236"/>
      <c r="M593" s="237"/>
      <c r="N593" s="238"/>
      <c r="O593" s="238"/>
      <c r="P593" s="238"/>
      <c r="Q593" s="238"/>
      <c r="R593" s="238"/>
      <c r="S593" s="238"/>
      <c r="T593" s="23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0" t="s">
        <v>177</v>
      </c>
      <c r="AU593" s="240" t="s">
        <v>125</v>
      </c>
      <c r="AV593" s="13" t="s">
        <v>125</v>
      </c>
      <c r="AW593" s="13" t="s">
        <v>33</v>
      </c>
      <c r="AX593" s="13" t="s">
        <v>72</v>
      </c>
      <c r="AY593" s="240" t="s">
        <v>116</v>
      </c>
    </row>
    <row r="594" s="13" customFormat="1">
      <c r="A594" s="13"/>
      <c r="B594" s="229"/>
      <c r="C594" s="230"/>
      <c r="D594" s="231" t="s">
        <v>177</v>
      </c>
      <c r="E594" s="232" t="s">
        <v>19</v>
      </c>
      <c r="F594" s="233" t="s">
        <v>469</v>
      </c>
      <c r="G594" s="230"/>
      <c r="H594" s="234">
        <v>1</v>
      </c>
      <c r="I594" s="235"/>
      <c r="J594" s="230"/>
      <c r="K594" s="230"/>
      <c r="L594" s="236"/>
      <c r="M594" s="237"/>
      <c r="N594" s="238"/>
      <c r="O594" s="238"/>
      <c r="P594" s="238"/>
      <c r="Q594" s="238"/>
      <c r="R594" s="238"/>
      <c r="S594" s="238"/>
      <c r="T594" s="23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0" t="s">
        <v>177</v>
      </c>
      <c r="AU594" s="240" t="s">
        <v>125</v>
      </c>
      <c r="AV594" s="13" t="s">
        <v>125</v>
      </c>
      <c r="AW594" s="13" t="s">
        <v>33</v>
      </c>
      <c r="AX594" s="13" t="s">
        <v>72</v>
      </c>
      <c r="AY594" s="240" t="s">
        <v>116</v>
      </c>
    </row>
    <row r="595" s="13" customFormat="1">
      <c r="A595" s="13"/>
      <c r="B595" s="229"/>
      <c r="C595" s="230"/>
      <c r="D595" s="231" t="s">
        <v>177</v>
      </c>
      <c r="E595" s="232" t="s">
        <v>19</v>
      </c>
      <c r="F595" s="233" t="s">
        <v>470</v>
      </c>
      <c r="G595" s="230"/>
      <c r="H595" s="234">
        <v>1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177</v>
      </c>
      <c r="AU595" s="240" t="s">
        <v>125</v>
      </c>
      <c r="AV595" s="13" t="s">
        <v>125</v>
      </c>
      <c r="AW595" s="13" t="s">
        <v>33</v>
      </c>
      <c r="AX595" s="13" t="s">
        <v>72</v>
      </c>
      <c r="AY595" s="240" t="s">
        <v>116</v>
      </c>
    </row>
    <row r="596" s="13" customFormat="1">
      <c r="A596" s="13"/>
      <c r="B596" s="229"/>
      <c r="C596" s="230"/>
      <c r="D596" s="231" t="s">
        <v>177</v>
      </c>
      <c r="E596" s="232" t="s">
        <v>19</v>
      </c>
      <c r="F596" s="233" t="s">
        <v>471</v>
      </c>
      <c r="G596" s="230"/>
      <c r="H596" s="234">
        <v>1</v>
      </c>
      <c r="I596" s="235"/>
      <c r="J596" s="230"/>
      <c r="K596" s="230"/>
      <c r="L596" s="236"/>
      <c r="M596" s="237"/>
      <c r="N596" s="238"/>
      <c r="O596" s="238"/>
      <c r="P596" s="238"/>
      <c r="Q596" s="238"/>
      <c r="R596" s="238"/>
      <c r="S596" s="238"/>
      <c r="T596" s="23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0" t="s">
        <v>177</v>
      </c>
      <c r="AU596" s="240" t="s">
        <v>125</v>
      </c>
      <c r="AV596" s="13" t="s">
        <v>125</v>
      </c>
      <c r="AW596" s="13" t="s">
        <v>33</v>
      </c>
      <c r="AX596" s="13" t="s">
        <v>72</v>
      </c>
      <c r="AY596" s="240" t="s">
        <v>116</v>
      </c>
    </row>
    <row r="597" s="13" customFormat="1">
      <c r="A597" s="13"/>
      <c r="B597" s="229"/>
      <c r="C597" s="230"/>
      <c r="D597" s="231" t="s">
        <v>177</v>
      </c>
      <c r="E597" s="232" t="s">
        <v>19</v>
      </c>
      <c r="F597" s="233" t="s">
        <v>472</v>
      </c>
      <c r="G597" s="230"/>
      <c r="H597" s="234">
        <v>1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177</v>
      </c>
      <c r="AU597" s="240" t="s">
        <v>125</v>
      </c>
      <c r="AV597" s="13" t="s">
        <v>125</v>
      </c>
      <c r="AW597" s="13" t="s">
        <v>33</v>
      </c>
      <c r="AX597" s="13" t="s">
        <v>72</v>
      </c>
      <c r="AY597" s="240" t="s">
        <v>116</v>
      </c>
    </row>
    <row r="598" s="13" customFormat="1">
      <c r="A598" s="13"/>
      <c r="B598" s="229"/>
      <c r="C598" s="230"/>
      <c r="D598" s="231" t="s">
        <v>177</v>
      </c>
      <c r="E598" s="232" t="s">
        <v>19</v>
      </c>
      <c r="F598" s="233" t="s">
        <v>473</v>
      </c>
      <c r="G598" s="230"/>
      <c r="H598" s="234">
        <v>1</v>
      </c>
      <c r="I598" s="235"/>
      <c r="J598" s="230"/>
      <c r="K598" s="230"/>
      <c r="L598" s="236"/>
      <c r="M598" s="237"/>
      <c r="N598" s="238"/>
      <c r="O598" s="238"/>
      <c r="P598" s="238"/>
      <c r="Q598" s="238"/>
      <c r="R598" s="238"/>
      <c r="S598" s="238"/>
      <c r="T598" s="23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0" t="s">
        <v>177</v>
      </c>
      <c r="AU598" s="240" t="s">
        <v>125</v>
      </c>
      <c r="AV598" s="13" t="s">
        <v>125</v>
      </c>
      <c r="AW598" s="13" t="s">
        <v>33</v>
      </c>
      <c r="AX598" s="13" t="s">
        <v>72</v>
      </c>
      <c r="AY598" s="240" t="s">
        <v>116</v>
      </c>
    </row>
    <row r="599" s="14" customFormat="1">
      <c r="A599" s="14"/>
      <c r="B599" s="241"/>
      <c r="C599" s="242"/>
      <c r="D599" s="231" t="s">
        <v>177</v>
      </c>
      <c r="E599" s="243" t="s">
        <v>19</v>
      </c>
      <c r="F599" s="244" t="s">
        <v>181</v>
      </c>
      <c r="G599" s="242"/>
      <c r="H599" s="245">
        <v>8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1" t="s">
        <v>177</v>
      </c>
      <c r="AU599" s="251" t="s">
        <v>125</v>
      </c>
      <c r="AV599" s="14" t="s">
        <v>139</v>
      </c>
      <c r="AW599" s="14" t="s">
        <v>33</v>
      </c>
      <c r="AX599" s="14" t="s">
        <v>79</v>
      </c>
      <c r="AY599" s="251" t="s">
        <v>116</v>
      </c>
    </row>
    <row r="600" s="2" customFormat="1" ht="16.5" customHeight="1">
      <c r="A600" s="40"/>
      <c r="B600" s="41"/>
      <c r="C600" s="273" t="s">
        <v>474</v>
      </c>
      <c r="D600" s="273" t="s">
        <v>358</v>
      </c>
      <c r="E600" s="274" t="s">
        <v>475</v>
      </c>
      <c r="F600" s="275" t="s">
        <v>476</v>
      </c>
      <c r="G600" s="276" t="s">
        <v>265</v>
      </c>
      <c r="H600" s="277">
        <v>2</v>
      </c>
      <c r="I600" s="278"/>
      <c r="J600" s="279">
        <f>ROUND(I600*H600,2)</f>
        <v>0</v>
      </c>
      <c r="K600" s="275" t="s">
        <v>174</v>
      </c>
      <c r="L600" s="280"/>
      <c r="M600" s="281" t="s">
        <v>19</v>
      </c>
      <c r="N600" s="282" t="s">
        <v>44</v>
      </c>
      <c r="O600" s="86"/>
      <c r="P600" s="215">
        <f>O600*H600</f>
        <v>0</v>
      </c>
      <c r="Q600" s="215">
        <v>0.01201</v>
      </c>
      <c r="R600" s="215">
        <f>Q600*H600</f>
        <v>0.02402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243</v>
      </c>
      <c r="AT600" s="217" t="s">
        <v>358</v>
      </c>
      <c r="AU600" s="217" t="s">
        <v>125</v>
      </c>
      <c r="AY600" s="19" t="s">
        <v>116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125</v>
      </c>
      <c r="BK600" s="218">
        <f>ROUND(I600*H600,2)</f>
        <v>0</v>
      </c>
      <c r="BL600" s="19" t="s">
        <v>139</v>
      </c>
      <c r="BM600" s="217" t="s">
        <v>477</v>
      </c>
    </row>
    <row r="601" s="2" customFormat="1" ht="16.5" customHeight="1">
      <c r="A601" s="40"/>
      <c r="B601" s="41"/>
      <c r="C601" s="273" t="s">
        <v>478</v>
      </c>
      <c r="D601" s="273" t="s">
        <v>358</v>
      </c>
      <c r="E601" s="274" t="s">
        <v>479</v>
      </c>
      <c r="F601" s="275" t="s">
        <v>480</v>
      </c>
      <c r="G601" s="276" t="s">
        <v>265</v>
      </c>
      <c r="H601" s="277">
        <v>4</v>
      </c>
      <c r="I601" s="278"/>
      <c r="J601" s="279">
        <f>ROUND(I601*H601,2)</f>
        <v>0</v>
      </c>
      <c r="K601" s="275" t="s">
        <v>174</v>
      </c>
      <c r="L601" s="280"/>
      <c r="M601" s="281" t="s">
        <v>19</v>
      </c>
      <c r="N601" s="282" t="s">
        <v>44</v>
      </c>
      <c r="O601" s="86"/>
      <c r="P601" s="215">
        <f>O601*H601</f>
        <v>0</v>
      </c>
      <c r="Q601" s="215">
        <v>0.012489999999999999</v>
      </c>
      <c r="R601" s="215">
        <f>Q601*H601</f>
        <v>0.049959999999999997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243</v>
      </c>
      <c r="AT601" s="217" t="s">
        <v>358</v>
      </c>
      <c r="AU601" s="217" t="s">
        <v>125</v>
      </c>
      <c r="AY601" s="19" t="s">
        <v>116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125</v>
      </c>
      <c r="BK601" s="218">
        <f>ROUND(I601*H601,2)</f>
        <v>0</v>
      </c>
      <c r="BL601" s="19" t="s">
        <v>139</v>
      </c>
      <c r="BM601" s="217" t="s">
        <v>481</v>
      </c>
    </row>
    <row r="602" s="2" customFormat="1" ht="16.5" customHeight="1">
      <c r="A602" s="40"/>
      <c r="B602" s="41"/>
      <c r="C602" s="273" t="s">
        <v>361</v>
      </c>
      <c r="D602" s="273" t="s">
        <v>358</v>
      </c>
      <c r="E602" s="274" t="s">
        <v>482</v>
      </c>
      <c r="F602" s="275" t="s">
        <v>483</v>
      </c>
      <c r="G602" s="276" t="s">
        <v>265</v>
      </c>
      <c r="H602" s="277">
        <v>2</v>
      </c>
      <c r="I602" s="278"/>
      <c r="J602" s="279">
        <f>ROUND(I602*H602,2)</f>
        <v>0</v>
      </c>
      <c r="K602" s="275" t="s">
        <v>174</v>
      </c>
      <c r="L602" s="280"/>
      <c r="M602" s="281" t="s">
        <v>19</v>
      </c>
      <c r="N602" s="282" t="s">
        <v>44</v>
      </c>
      <c r="O602" s="86"/>
      <c r="P602" s="215">
        <f>O602*H602</f>
        <v>0</v>
      </c>
      <c r="Q602" s="215">
        <v>0.01521</v>
      </c>
      <c r="R602" s="215">
        <f>Q602*H602</f>
        <v>0.030419999999999999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243</v>
      </c>
      <c r="AT602" s="217" t="s">
        <v>358</v>
      </c>
      <c r="AU602" s="217" t="s">
        <v>125</v>
      </c>
      <c r="AY602" s="19" t="s">
        <v>116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125</v>
      </c>
      <c r="BK602" s="218">
        <f>ROUND(I602*H602,2)</f>
        <v>0</v>
      </c>
      <c r="BL602" s="19" t="s">
        <v>139</v>
      </c>
      <c r="BM602" s="217" t="s">
        <v>484</v>
      </c>
    </row>
    <row r="603" s="12" customFormat="1" ht="22.8" customHeight="1">
      <c r="A603" s="12"/>
      <c r="B603" s="190"/>
      <c r="C603" s="191"/>
      <c r="D603" s="192" t="s">
        <v>71</v>
      </c>
      <c r="E603" s="204" t="s">
        <v>250</v>
      </c>
      <c r="F603" s="204" t="s">
        <v>485</v>
      </c>
      <c r="G603" s="191"/>
      <c r="H603" s="191"/>
      <c r="I603" s="194"/>
      <c r="J603" s="205">
        <f>BK603</f>
        <v>0</v>
      </c>
      <c r="K603" s="191"/>
      <c r="L603" s="196"/>
      <c r="M603" s="197"/>
      <c r="N603" s="198"/>
      <c r="O603" s="198"/>
      <c r="P603" s="199">
        <f>SUM(P604:P905)</f>
        <v>0</v>
      </c>
      <c r="Q603" s="198"/>
      <c r="R603" s="199">
        <f>SUM(R604:R905)</f>
        <v>0.024533039999999999</v>
      </c>
      <c r="S603" s="198"/>
      <c r="T603" s="200">
        <f>SUM(T604:T905)</f>
        <v>29.914039999999996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1" t="s">
        <v>79</v>
      </c>
      <c r="AT603" s="202" t="s">
        <v>71</v>
      </c>
      <c r="AU603" s="202" t="s">
        <v>79</v>
      </c>
      <c r="AY603" s="201" t="s">
        <v>116</v>
      </c>
      <c r="BK603" s="203">
        <f>SUM(BK604:BK905)</f>
        <v>0</v>
      </c>
    </row>
    <row r="604" s="2" customFormat="1" ht="24.15" customHeight="1">
      <c r="A604" s="40"/>
      <c r="B604" s="41"/>
      <c r="C604" s="206" t="s">
        <v>486</v>
      </c>
      <c r="D604" s="206" t="s">
        <v>119</v>
      </c>
      <c r="E604" s="207" t="s">
        <v>487</v>
      </c>
      <c r="F604" s="208" t="s">
        <v>488</v>
      </c>
      <c r="G604" s="209" t="s">
        <v>173</v>
      </c>
      <c r="H604" s="210">
        <v>6.2999999999999998</v>
      </c>
      <c r="I604" s="211"/>
      <c r="J604" s="212">
        <f>ROUND(I604*H604,2)</f>
        <v>0</v>
      </c>
      <c r="K604" s="208" t="s">
        <v>174</v>
      </c>
      <c r="L604" s="46"/>
      <c r="M604" s="213" t="s">
        <v>19</v>
      </c>
      <c r="N604" s="214" t="s">
        <v>44</v>
      </c>
      <c r="O604" s="86"/>
      <c r="P604" s="215">
        <f>O604*H604</f>
        <v>0</v>
      </c>
      <c r="Q604" s="215">
        <v>0</v>
      </c>
      <c r="R604" s="215">
        <f>Q604*H604</f>
        <v>0</v>
      </c>
      <c r="S604" s="215">
        <v>0.13100000000000001</v>
      </c>
      <c r="T604" s="216">
        <f>S604*H604</f>
        <v>0.82530000000000003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139</v>
      </c>
      <c r="AT604" s="217" t="s">
        <v>119</v>
      </c>
      <c r="AU604" s="217" t="s">
        <v>125</v>
      </c>
      <c r="AY604" s="19" t="s">
        <v>116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125</v>
      </c>
      <c r="BK604" s="218">
        <f>ROUND(I604*H604,2)</f>
        <v>0</v>
      </c>
      <c r="BL604" s="19" t="s">
        <v>139</v>
      </c>
      <c r="BM604" s="217" t="s">
        <v>489</v>
      </c>
    </row>
    <row r="605" s="2" customFormat="1">
      <c r="A605" s="40"/>
      <c r="B605" s="41"/>
      <c r="C605" s="42"/>
      <c r="D605" s="219" t="s">
        <v>127</v>
      </c>
      <c r="E605" s="42"/>
      <c r="F605" s="220" t="s">
        <v>490</v>
      </c>
      <c r="G605" s="42"/>
      <c r="H605" s="42"/>
      <c r="I605" s="221"/>
      <c r="J605" s="42"/>
      <c r="K605" s="42"/>
      <c r="L605" s="46"/>
      <c r="M605" s="222"/>
      <c r="N605" s="22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127</v>
      </c>
      <c r="AU605" s="19" t="s">
        <v>125</v>
      </c>
    </row>
    <row r="606" s="13" customFormat="1">
      <c r="A606" s="13"/>
      <c r="B606" s="229"/>
      <c r="C606" s="230"/>
      <c r="D606" s="231" t="s">
        <v>177</v>
      </c>
      <c r="E606" s="232" t="s">
        <v>19</v>
      </c>
      <c r="F606" s="233" t="s">
        <v>491</v>
      </c>
      <c r="G606" s="230"/>
      <c r="H606" s="234">
        <v>0.75</v>
      </c>
      <c r="I606" s="235"/>
      <c r="J606" s="230"/>
      <c r="K606" s="230"/>
      <c r="L606" s="236"/>
      <c r="M606" s="237"/>
      <c r="N606" s="238"/>
      <c r="O606" s="238"/>
      <c r="P606" s="238"/>
      <c r="Q606" s="238"/>
      <c r="R606" s="238"/>
      <c r="S606" s="238"/>
      <c r="T606" s="23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0" t="s">
        <v>177</v>
      </c>
      <c r="AU606" s="240" t="s">
        <v>125</v>
      </c>
      <c r="AV606" s="13" t="s">
        <v>125</v>
      </c>
      <c r="AW606" s="13" t="s">
        <v>33</v>
      </c>
      <c r="AX606" s="13" t="s">
        <v>72</v>
      </c>
      <c r="AY606" s="240" t="s">
        <v>116</v>
      </c>
    </row>
    <row r="607" s="13" customFormat="1">
      <c r="A607" s="13"/>
      <c r="B607" s="229"/>
      <c r="C607" s="230"/>
      <c r="D607" s="231" t="s">
        <v>177</v>
      </c>
      <c r="E607" s="232" t="s">
        <v>19</v>
      </c>
      <c r="F607" s="233" t="s">
        <v>492</v>
      </c>
      <c r="G607" s="230"/>
      <c r="H607" s="234">
        <v>0.75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177</v>
      </c>
      <c r="AU607" s="240" t="s">
        <v>125</v>
      </c>
      <c r="AV607" s="13" t="s">
        <v>125</v>
      </c>
      <c r="AW607" s="13" t="s">
        <v>33</v>
      </c>
      <c r="AX607" s="13" t="s">
        <v>72</v>
      </c>
      <c r="AY607" s="240" t="s">
        <v>116</v>
      </c>
    </row>
    <row r="608" s="13" customFormat="1">
      <c r="A608" s="13"/>
      <c r="B608" s="229"/>
      <c r="C608" s="230"/>
      <c r="D608" s="231" t="s">
        <v>177</v>
      </c>
      <c r="E608" s="232" t="s">
        <v>19</v>
      </c>
      <c r="F608" s="233" t="s">
        <v>493</v>
      </c>
      <c r="G608" s="230"/>
      <c r="H608" s="234">
        <v>2.3999999999999999</v>
      </c>
      <c r="I608" s="235"/>
      <c r="J608" s="230"/>
      <c r="K608" s="230"/>
      <c r="L608" s="236"/>
      <c r="M608" s="237"/>
      <c r="N608" s="238"/>
      <c r="O608" s="238"/>
      <c r="P608" s="238"/>
      <c r="Q608" s="238"/>
      <c r="R608" s="238"/>
      <c r="S608" s="238"/>
      <c r="T608" s="23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0" t="s">
        <v>177</v>
      </c>
      <c r="AU608" s="240" t="s">
        <v>125</v>
      </c>
      <c r="AV608" s="13" t="s">
        <v>125</v>
      </c>
      <c r="AW608" s="13" t="s">
        <v>33</v>
      </c>
      <c r="AX608" s="13" t="s">
        <v>72</v>
      </c>
      <c r="AY608" s="240" t="s">
        <v>116</v>
      </c>
    </row>
    <row r="609" s="13" customFormat="1">
      <c r="A609" s="13"/>
      <c r="B609" s="229"/>
      <c r="C609" s="230"/>
      <c r="D609" s="231" t="s">
        <v>177</v>
      </c>
      <c r="E609" s="232" t="s">
        <v>19</v>
      </c>
      <c r="F609" s="233" t="s">
        <v>494</v>
      </c>
      <c r="G609" s="230"/>
      <c r="H609" s="234">
        <v>2.3999999999999999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177</v>
      </c>
      <c r="AU609" s="240" t="s">
        <v>125</v>
      </c>
      <c r="AV609" s="13" t="s">
        <v>125</v>
      </c>
      <c r="AW609" s="13" t="s">
        <v>33</v>
      </c>
      <c r="AX609" s="13" t="s">
        <v>72</v>
      </c>
      <c r="AY609" s="240" t="s">
        <v>116</v>
      </c>
    </row>
    <row r="610" s="14" customFormat="1">
      <c r="A610" s="14"/>
      <c r="B610" s="241"/>
      <c r="C610" s="242"/>
      <c r="D610" s="231" t="s">
        <v>177</v>
      </c>
      <c r="E610" s="243" t="s">
        <v>19</v>
      </c>
      <c r="F610" s="244" t="s">
        <v>181</v>
      </c>
      <c r="G610" s="242"/>
      <c r="H610" s="245">
        <v>6.2999999999999998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1" t="s">
        <v>177</v>
      </c>
      <c r="AU610" s="251" t="s">
        <v>125</v>
      </c>
      <c r="AV610" s="14" t="s">
        <v>139</v>
      </c>
      <c r="AW610" s="14" t="s">
        <v>33</v>
      </c>
      <c r="AX610" s="14" t="s">
        <v>79</v>
      </c>
      <c r="AY610" s="251" t="s">
        <v>116</v>
      </c>
    </row>
    <row r="611" s="2" customFormat="1" ht="16.5" customHeight="1">
      <c r="A611" s="40"/>
      <c r="B611" s="41"/>
      <c r="C611" s="206" t="s">
        <v>495</v>
      </c>
      <c r="D611" s="206" t="s">
        <v>119</v>
      </c>
      <c r="E611" s="207" t="s">
        <v>496</v>
      </c>
      <c r="F611" s="208" t="s">
        <v>497</v>
      </c>
      <c r="G611" s="209" t="s">
        <v>371</v>
      </c>
      <c r="H611" s="210">
        <v>7.226</v>
      </c>
      <c r="I611" s="211"/>
      <c r="J611" s="212">
        <f>ROUND(I611*H611,2)</f>
        <v>0</v>
      </c>
      <c r="K611" s="208" t="s">
        <v>174</v>
      </c>
      <c r="L611" s="46"/>
      <c r="M611" s="213" t="s">
        <v>19</v>
      </c>
      <c r="N611" s="214" t="s">
        <v>44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2.2000000000000002</v>
      </c>
      <c r="T611" s="216">
        <f>S611*H611</f>
        <v>15.897200000000002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139</v>
      </c>
      <c r="AT611" s="217" t="s">
        <v>119</v>
      </c>
      <c r="AU611" s="217" t="s">
        <v>125</v>
      </c>
      <c r="AY611" s="19" t="s">
        <v>116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125</v>
      </c>
      <c r="BK611" s="218">
        <f>ROUND(I611*H611,2)</f>
        <v>0</v>
      </c>
      <c r="BL611" s="19" t="s">
        <v>139</v>
      </c>
      <c r="BM611" s="217" t="s">
        <v>498</v>
      </c>
    </row>
    <row r="612" s="2" customFormat="1">
      <c r="A612" s="40"/>
      <c r="B612" s="41"/>
      <c r="C612" s="42"/>
      <c r="D612" s="219" t="s">
        <v>127</v>
      </c>
      <c r="E612" s="42"/>
      <c r="F612" s="220" t="s">
        <v>499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127</v>
      </c>
      <c r="AU612" s="19" t="s">
        <v>125</v>
      </c>
    </row>
    <row r="613" s="15" customFormat="1">
      <c r="A613" s="15"/>
      <c r="B613" s="252"/>
      <c r="C613" s="253"/>
      <c r="D613" s="231" t="s">
        <v>177</v>
      </c>
      <c r="E613" s="254" t="s">
        <v>19</v>
      </c>
      <c r="F613" s="255" t="s">
        <v>374</v>
      </c>
      <c r="G613" s="253"/>
      <c r="H613" s="254" t="s">
        <v>19</v>
      </c>
      <c r="I613" s="256"/>
      <c r="J613" s="253"/>
      <c r="K613" s="253"/>
      <c r="L613" s="257"/>
      <c r="M613" s="258"/>
      <c r="N613" s="259"/>
      <c r="O613" s="259"/>
      <c r="P613" s="259"/>
      <c r="Q613" s="259"/>
      <c r="R613" s="259"/>
      <c r="S613" s="259"/>
      <c r="T613" s="260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1" t="s">
        <v>177</v>
      </c>
      <c r="AU613" s="261" t="s">
        <v>125</v>
      </c>
      <c r="AV613" s="15" t="s">
        <v>79</v>
      </c>
      <c r="AW613" s="15" t="s">
        <v>33</v>
      </c>
      <c r="AX613" s="15" t="s">
        <v>72</v>
      </c>
      <c r="AY613" s="261" t="s">
        <v>116</v>
      </c>
    </row>
    <row r="614" s="15" customFormat="1">
      <c r="A614" s="15"/>
      <c r="B614" s="252"/>
      <c r="C614" s="253"/>
      <c r="D614" s="231" t="s">
        <v>177</v>
      </c>
      <c r="E614" s="254" t="s">
        <v>19</v>
      </c>
      <c r="F614" s="255" t="s">
        <v>231</v>
      </c>
      <c r="G614" s="253"/>
      <c r="H614" s="254" t="s">
        <v>19</v>
      </c>
      <c r="I614" s="256"/>
      <c r="J614" s="253"/>
      <c r="K614" s="253"/>
      <c r="L614" s="257"/>
      <c r="M614" s="258"/>
      <c r="N614" s="259"/>
      <c r="O614" s="259"/>
      <c r="P614" s="259"/>
      <c r="Q614" s="259"/>
      <c r="R614" s="259"/>
      <c r="S614" s="259"/>
      <c r="T614" s="260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1" t="s">
        <v>177</v>
      </c>
      <c r="AU614" s="261" t="s">
        <v>125</v>
      </c>
      <c r="AV614" s="15" t="s">
        <v>79</v>
      </c>
      <c r="AW614" s="15" t="s">
        <v>33</v>
      </c>
      <c r="AX614" s="15" t="s">
        <v>72</v>
      </c>
      <c r="AY614" s="261" t="s">
        <v>116</v>
      </c>
    </row>
    <row r="615" s="13" customFormat="1">
      <c r="A615" s="13"/>
      <c r="B615" s="229"/>
      <c r="C615" s="230"/>
      <c r="D615" s="231" t="s">
        <v>177</v>
      </c>
      <c r="E615" s="232" t="s">
        <v>19</v>
      </c>
      <c r="F615" s="233" t="s">
        <v>375</v>
      </c>
      <c r="G615" s="230"/>
      <c r="H615" s="234">
        <v>1.8</v>
      </c>
      <c r="I615" s="235"/>
      <c r="J615" s="230"/>
      <c r="K615" s="230"/>
      <c r="L615" s="236"/>
      <c r="M615" s="237"/>
      <c r="N615" s="238"/>
      <c r="O615" s="238"/>
      <c r="P615" s="238"/>
      <c r="Q615" s="238"/>
      <c r="R615" s="238"/>
      <c r="S615" s="238"/>
      <c r="T615" s="23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0" t="s">
        <v>177</v>
      </c>
      <c r="AU615" s="240" t="s">
        <v>125</v>
      </c>
      <c r="AV615" s="13" t="s">
        <v>125</v>
      </c>
      <c r="AW615" s="13" t="s">
        <v>33</v>
      </c>
      <c r="AX615" s="13" t="s">
        <v>72</v>
      </c>
      <c r="AY615" s="240" t="s">
        <v>116</v>
      </c>
    </row>
    <row r="616" s="13" customFormat="1">
      <c r="A616" s="13"/>
      <c r="B616" s="229"/>
      <c r="C616" s="230"/>
      <c r="D616" s="231" t="s">
        <v>177</v>
      </c>
      <c r="E616" s="232" t="s">
        <v>19</v>
      </c>
      <c r="F616" s="233" t="s">
        <v>376</v>
      </c>
      <c r="G616" s="230"/>
      <c r="H616" s="234">
        <v>0.040000000000000001</v>
      </c>
      <c r="I616" s="235"/>
      <c r="J616" s="230"/>
      <c r="K616" s="230"/>
      <c r="L616" s="236"/>
      <c r="M616" s="237"/>
      <c r="N616" s="238"/>
      <c r="O616" s="238"/>
      <c r="P616" s="238"/>
      <c r="Q616" s="238"/>
      <c r="R616" s="238"/>
      <c r="S616" s="238"/>
      <c r="T616" s="23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0" t="s">
        <v>177</v>
      </c>
      <c r="AU616" s="240" t="s">
        <v>125</v>
      </c>
      <c r="AV616" s="13" t="s">
        <v>125</v>
      </c>
      <c r="AW616" s="13" t="s">
        <v>33</v>
      </c>
      <c r="AX616" s="13" t="s">
        <v>72</v>
      </c>
      <c r="AY616" s="240" t="s">
        <v>116</v>
      </c>
    </row>
    <row r="617" s="13" customFormat="1">
      <c r="A617" s="13"/>
      <c r="B617" s="229"/>
      <c r="C617" s="230"/>
      <c r="D617" s="231" t="s">
        <v>177</v>
      </c>
      <c r="E617" s="232" t="s">
        <v>19</v>
      </c>
      <c r="F617" s="233" t="s">
        <v>386</v>
      </c>
      <c r="G617" s="230"/>
      <c r="H617" s="234">
        <v>0.014</v>
      </c>
      <c r="I617" s="235"/>
      <c r="J617" s="230"/>
      <c r="K617" s="230"/>
      <c r="L617" s="236"/>
      <c r="M617" s="237"/>
      <c r="N617" s="238"/>
      <c r="O617" s="238"/>
      <c r="P617" s="238"/>
      <c r="Q617" s="238"/>
      <c r="R617" s="238"/>
      <c r="S617" s="238"/>
      <c r="T617" s="23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0" t="s">
        <v>177</v>
      </c>
      <c r="AU617" s="240" t="s">
        <v>125</v>
      </c>
      <c r="AV617" s="13" t="s">
        <v>125</v>
      </c>
      <c r="AW617" s="13" t="s">
        <v>33</v>
      </c>
      <c r="AX617" s="13" t="s">
        <v>72</v>
      </c>
      <c r="AY617" s="240" t="s">
        <v>116</v>
      </c>
    </row>
    <row r="618" s="15" customFormat="1">
      <c r="A618" s="15"/>
      <c r="B618" s="252"/>
      <c r="C618" s="253"/>
      <c r="D618" s="231" t="s">
        <v>177</v>
      </c>
      <c r="E618" s="254" t="s">
        <v>19</v>
      </c>
      <c r="F618" s="255" t="s">
        <v>233</v>
      </c>
      <c r="G618" s="253"/>
      <c r="H618" s="254" t="s">
        <v>19</v>
      </c>
      <c r="I618" s="256"/>
      <c r="J618" s="253"/>
      <c r="K618" s="253"/>
      <c r="L618" s="257"/>
      <c r="M618" s="258"/>
      <c r="N618" s="259"/>
      <c r="O618" s="259"/>
      <c r="P618" s="259"/>
      <c r="Q618" s="259"/>
      <c r="R618" s="259"/>
      <c r="S618" s="259"/>
      <c r="T618" s="26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1" t="s">
        <v>177</v>
      </c>
      <c r="AU618" s="261" t="s">
        <v>125</v>
      </c>
      <c r="AV618" s="15" t="s">
        <v>79</v>
      </c>
      <c r="AW618" s="15" t="s">
        <v>33</v>
      </c>
      <c r="AX618" s="15" t="s">
        <v>72</v>
      </c>
      <c r="AY618" s="261" t="s">
        <v>116</v>
      </c>
    </row>
    <row r="619" s="13" customFormat="1">
      <c r="A619" s="13"/>
      <c r="B619" s="229"/>
      <c r="C619" s="230"/>
      <c r="D619" s="231" t="s">
        <v>177</v>
      </c>
      <c r="E619" s="232" t="s">
        <v>19</v>
      </c>
      <c r="F619" s="233" t="s">
        <v>377</v>
      </c>
      <c r="G619" s="230"/>
      <c r="H619" s="234">
        <v>2.194</v>
      </c>
      <c r="I619" s="235"/>
      <c r="J619" s="230"/>
      <c r="K619" s="230"/>
      <c r="L619" s="236"/>
      <c r="M619" s="237"/>
      <c r="N619" s="238"/>
      <c r="O619" s="238"/>
      <c r="P619" s="238"/>
      <c r="Q619" s="238"/>
      <c r="R619" s="238"/>
      <c r="S619" s="238"/>
      <c r="T619" s="23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0" t="s">
        <v>177</v>
      </c>
      <c r="AU619" s="240" t="s">
        <v>125</v>
      </c>
      <c r="AV619" s="13" t="s">
        <v>125</v>
      </c>
      <c r="AW619" s="13" t="s">
        <v>33</v>
      </c>
      <c r="AX619" s="13" t="s">
        <v>72</v>
      </c>
      <c r="AY619" s="240" t="s">
        <v>116</v>
      </c>
    </row>
    <row r="620" s="13" customFormat="1">
      <c r="A620" s="13"/>
      <c r="B620" s="229"/>
      <c r="C620" s="230"/>
      <c r="D620" s="231" t="s">
        <v>177</v>
      </c>
      <c r="E620" s="232" t="s">
        <v>19</v>
      </c>
      <c r="F620" s="233" t="s">
        <v>378</v>
      </c>
      <c r="G620" s="230"/>
      <c r="H620" s="234">
        <v>-0.029000000000000001</v>
      </c>
      <c r="I620" s="235"/>
      <c r="J620" s="230"/>
      <c r="K620" s="230"/>
      <c r="L620" s="236"/>
      <c r="M620" s="237"/>
      <c r="N620" s="238"/>
      <c r="O620" s="238"/>
      <c r="P620" s="238"/>
      <c r="Q620" s="238"/>
      <c r="R620" s="238"/>
      <c r="S620" s="238"/>
      <c r="T620" s="23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0" t="s">
        <v>177</v>
      </c>
      <c r="AU620" s="240" t="s">
        <v>125</v>
      </c>
      <c r="AV620" s="13" t="s">
        <v>125</v>
      </c>
      <c r="AW620" s="13" t="s">
        <v>33</v>
      </c>
      <c r="AX620" s="13" t="s">
        <v>72</v>
      </c>
      <c r="AY620" s="240" t="s">
        <v>116</v>
      </c>
    </row>
    <row r="621" s="13" customFormat="1">
      <c r="A621" s="13"/>
      <c r="B621" s="229"/>
      <c r="C621" s="230"/>
      <c r="D621" s="231" t="s">
        <v>177</v>
      </c>
      <c r="E621" s="232" t="s">
        <v>19</v>
      </c>
      <c r="F621" s="233" t="s">
        <v>379</v>
      </c>
      <c r="G621" s="230"/>
      <c r="H621" s="234">
        <v>-0.025000000000000001</v>
      </c>
      <c r="I621" s="235"/>
      <c r="J621" s="230"/>
      <c r="K621" s="230"/>
      <c r="L621" s="236"/>
      <c r="M621" s="237"/>
      <c r="N621" s="238"/>
      <c r="O621" s="238"/>
      <c r="P621" s="238"/>
      <c r="Q621" s="238"/>
      <c r="R621" s="238"/>
      <c r="S621" s="238"/>
      <c r="T621" s="23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0" t="s">
        <v>177</v>
      </c>
      <c r="AU621" s="240" t="s">
        <v>125</v>
      </c>
      <c r="AV621" s="13" t="s">
        <v>125</v>
      </c>
      <c r="AW621" s="13" t="s">
        <v>33</v>
      </c>
      <c r="AX621" s="13" t="s">
        <v>72</v>
      </c>
      <c r="AY621" s="240" t="s">
        <v>116</v>
      </c>
    </row>
    <row r="622" s="13" customFormat="1">
      <c r="A622" s="13"/>
      <c r="B622" s="229"/>
      <c r="C622" s="230"/>
      <c r="D622" s="231" t="s">
        <v>177</v>
      </c>
      <c r="E622" s="232" t="s">
        <v>19</v>
      </c>
      <c r="F622" s="233" t="s">
        <v>380</v>
      </c>
      <c r="G622" s="230"/>
      <c r="H622" s="234">
        <v>0.080000000000000002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177</v>
      </c>
      <c r="AU622" s="240" t="s">
        <v>125</v>
      </c>
      <c r="AV622" s="13" t="s">
        <v>125</v>
      </c>
      <c r="AW622" s="13" t="s">
        <v>33</v>
      </c>
      <c r="AX622" s="13" t="s">
        <v>72</v>
      </c>
      <c r="AY622" s="240" t="s">
        <v>116</v>
      </c>
    </row>
    <row r="623" s="13" customFormat="1">
      <c r="A623" s="13"/>
      <c r="B623" s="229"/>
      <c r="C623" s="230"/>
      <c r="D623" s="231" t="s">
        <v>177</v>
      </c>
      <c r="E623" s="232" t="s">
        <v>19</v>
      </c>
      <c r="F623" s="233" t="s">
        <v>500</v>
      </c>
      <c r="G623" s="230"/>
      <c r="H623" s="234">
        <v>0.0089999999999999993</v>
      </c>
      <c r="I623" s="235"/>
      <c r="J623" s="230"/>
      <c r="K623" s="230"/>
      <c r="L623" s="236"/>
      <c r="M623" s="237"/>
      <c r="N623" s="238"/>
      <c r="O623" s="238"/>
      <c r="P623" s="238"/>
      <c r="Q623" s="238"/>
      <c r="R623" s="238"/>
      <c r="S623" s="238"/>
      <c r="T623" s="23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0" t="s">
        <v>177</v>
      </c>
      <c r="AU623" s="240" t="s">
        <v>125</v>
      </c>
      <c r="AV623" s="13" t="s">
        <v>125</v>
      </c>
      <c r="AW623" s="13" t="s">
        <v>33</v>
      </c>
      <c r="AX623" s="13" t="s">
        <v>72</v>
      </c>
      <c r="AY623" s="240" t="s">
        <v>116</v>
      </c>
    </row>
    <row r="624" s="15" customFormat="1">
      <c r="A624" s="15"/>
      <c r="B624" s="252"/>
      <c r="C624" s="253"/>
      <c r="D624" s="231" t="s">
        <v>177</v>
      </c>
      <c r="E624" s="254" t="s">
        <v>19</v>
      </c>
      <c r="F624" s="255" t="s">
        <v>296</v>
      </c>
      <c r="G624" s="253"/>
      <c r="H624" s="254" t="s">
        <v>19</v>
      </c>
      <c r="I624" s="256"/>
      <c r="J624" s="253"/>
      <c r="K624" s="253"/>
      <c r="L624" s="257"/>
      <c r="M624" s="258"/>
      <c r="N624" s="259"/>
      <c r="O624" s="259"/>
      <c r="P624" s="259"/>
      <c r="Q624" s="259"/>
      <c r="R624" s="259"/>
      <c r="S624" s="259"/>
      <c r="T624" s="260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1" t="s">
        <v>177</v>
      </c>
      <c r="AU624" s="261" t="s">
        <v>125</v>
      </c>
      <c r="AV624" s="15" t="s">
        <v>79</v>
      </c>
      <c r="AW624" s="15" t="s">
        <v>33</v>
      </c>
      <c r="AX624" s="15" t="s">
        <v>72</v>
      </c>
      <c r="AY624" s="261" t="s">
        <v>116</v>
      </c>
    </row>
    <row r="625" s="13" customFormat="1">
      <c r="A625" s="13"/>
      <c r="B625" s="229"/>
      <c r="C625" s="230"/>
      <c r="D625" s="231" t="s">
        <v>177</v>
      </c>
      <c r="E625" s="232" t="s">
        <v>19</v>
      </c>
      <c r="F625" s="233" t="s">
        <v>381</v>
      </c>
      <c r="G625" s="230"/>
      <c r="H625" s="234">
        <v>0.39600000000000002</v>
      </c>
      <c r="I625" s="235"/>
      <c r="J625" s="230"/>
      <c r="K625" s="230"/>
      <c r="L625" s="236"/>
      <c r="M625" s="237"/>
      <c r="N625" s="238"/>
      <c r="O625" s="238"/>
      <c r="P625" s="238"/>
      <c r="Q625" s="238"/>
      <c r="R625" s="238"/>
      <c r="S625" s="238"/>
      <c r="T625" s="23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0" t="s">
        <v>177</v>
      </c>
      <c r="AU625" s="240" t="s">
        <v>125</v>
      </c>
      <c r="AV625" s="13" t="s">
        <v>125</v>
      </c>
      <c r="AW625" s="13" t="s">
        <v>33</v>
      </c>
      <c r="AX625" s="13" t="s">
        <v>72</v>
      </c>
      <c r="AY625" s="240" t="s">
        <v>116</v>
      </c>
    </row>
    <row r="626" s="13" customFormat="1">
      <c r="A626" s="13"/>
      <c r="B626" s="229"/>
      <c r="C626" s="230"/>
      <c r="D626" s="231" t="s">
        <v>177</v>
      </c>
      <c r="E626" s="232" t="s">
        <v>19</v>
      </c>
      <c r="F626" s="233" t="s">
        <v>382</v>
      </c>
      <c r="G626" s="230"/>
      <c r="H626" s="234">
        <v>0.017000000000000001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177</v>
      </c>
      <c r="AU626" s="240" t="s">
        <v>125</v>
      </c>
      <c r="AV626" s="13" t="s">
        <v>125</v>
      </c>
      <c r="AW626" s="13" t="s">
        <v>33</v>
      </c>
      <c r="AX626" s="13" t="s">
        <v>72</v>
      </c>
      <c r="AY626" s="240" t="s">
        <v>116</v>
      </c>
    </row>
    <row r="627" s="13" customFormat="1">
      <c r="A627" s="13"/>
      <c r="B627" s="229"/>
      <c r="C627" s="230"/>
      <c r="D627" s="231" t="s">
        <v>177</v>
      </c>
      <c r="E627" s="232" t="s">
        <v>19</v>
      </c>
      <c r="F627" s="233" t="s">
        <v>383</v>
      </c>
      <c r="G627" s="230"/>
      <c r="H627" s="234">
        <v>0.029999999999999999</v>
      </c>
      <c r="I627" s="235"/>
      <c r="J627" s="230"/>
      <c r="K627" s="230"/>
      <c r="L627" s="236"/>
      <c r="M627" s="237"/>
      <c r="N627" s="238"/>
      <c r="O627" s="238"/>
      <c r="P627" s="238"/>
      <c r="Q627" s="238"/>
      <c r="R627" s="238"/>
      <c r="S627" s="238"/>
      <c r="T627" s="23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0" t="s">
        <v>177</v>
      </c>
      <c r="AU627" s="240" t="s">
        <v>125</v>
      </c>
      <c r="AV627" s="13" t="s">
        <v>125</v>
      </c>
      <c r="AW627" s="13" t="s">
        <v>33</v>
      </c>
      <c r="AX627" s="13" t="s">
        <v>72</v>
      </c>
      <c r="AY627" s="240" t="s">
        <v>116</v>
      </c>
    </row>
    <row r="628" s="13" customFormat="1">
      <c r="A628" s="13"/>
      <c r="B628" s="229"/>
      <c r="C628" s="230"/>
      <c r="D628" s="231" t="s">
        <v>177</v>
      </c>
      <c r="E628" s="232" t="s">
        <v>19</v>
      </c>
      <c r="F628" s="233" t="s">
        <v>384</v>
      </c>
      <c r="G628" s="230"/>
      <c r="H628" s="234">
        <v>0.043999999999999997</v>
      </c>
      <c r="I628" s="235"/>
      <c r="J628" s="230"/>
      <c r="K628" s="230"/>
      <c r="L628" s="236"/>
      <c r="M628" s="237"/>
      <c r="N628" s="238"/>
      <c r="O628" s="238"/>
      <c r="P628" s="238"/>
      <c r="Q628" s="238"/>
      <c r="R628" s="238"/>
      <c r="S628" s="238"/>
      <c r="T628" s="23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0" t="s">
        <v>177</v>
      </c>
      <c r="AU628" s="240" t="s">
        <v>125</v>
      </c>
      <c r="AV628" s="13" t="s">
        <v>125</v>
      </c>
      <c r="AW628" s="13" t="s">
        <v>33</v>
      </c>
      <c r="AX628" s="13" t="s">
        <v>72</v>
      </c>
      <c r="AY628" s="240" t="s">
        <v>116</v>
      </c>
    </row>
    <row r="629" s="13" customFormat="1">
      <c r="A629" s="13"/>
      <c r="B629" s="229"/>
      <c r="C629" s="230"/>
      <c r="D629" s="231" t="s">
        <v>177</v>
      </c>
      <c r="E629" s="232" t="s">
        <v>19</v>
      </c>
      <c r="F629" s="233" t="s">
        <v>385</v>
      </c>
      <c r="G629" s="230"/>
      <c r="H629" s="234">
        <v>0.017999999999999999</v>
      </c>
      <c r="I629" s="235"/>
      <c r="J629" s="230"/>
      <c r="K629" s="230"/>
      <c r="L629" s="236"/>
      <c r="M629" s="237"/>
      <c r="N629" s="238"/>
      <c r="O629" s="238"/>
      <c r="P629" s="238"/>
      <c r="Q629" s="238"/>
      <c r="R629" s="238"/>
      <c r="S629" s="238"/>
      <c r="T629" s="23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0" t="s">
        <v>177</v>
      </c>
      <c r="AU629" s="240" t="s">
        <v>125</v>
      </c>
      <c r="AV629" s="13" t="s">
        <v>125</v>
      </c>
      <c r="AW629" s="13" t="s">
        <v>33</v>
      </c>
      <c r="AX629" s="13" t="s">
        <v>72</v>
      </c>
      <c r="AY629" s="240" t="s">
        <v>116</v>
      </c>
    </row>
    <row r="630" s="13" customFormat="1">
      <c r="A630" s="13"/>
      <c r="B630" s="229"/>
      <c r="C630" s="230"/>
      <c r="D630" s="231" t="s">
        <v>177</v>
      </c>
      <c r="E630" s="232" t="s">
        <v>19</v>
      </c>
      <c r="F630" s="233" t="s">
        <v>501</v>
      </c>
      <c r="G630" s="230"/>
      <c r="H630" s="234">
        <v>0.14599999999999999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177</v>
      </c>
      <c r="AU630" s="240" t="s">
        <v>125</v>
      </c>
      <c r="AV630" s="13" t="s">
        <v>125</v>
      </c>
      <c r="AW630" s="13" t="s">
        <v>33</v>
      </c>
      <c r="AX630" s="13" t="s">
        <v>72</v>
      </c>
      <c r="AY630" s="240" t="s">
        <v>116</v>
      </c>
    </row>
    <row r="631" s="15" customFormat="1">
      <c r="A631" s="15"/>
      <c r="B631" s="252"/>
      <c r="C631" s="253"/>
      <c r="D631" s="231" t="s">
        <v>177</v>
      </c>
      <c r="E631" s="254" t="s">
        <v>19</v>
      </c>
      <c r="F631" s="255" t="s">
        <v>315</v>
      </c>
      <c r="G631" s="253"/>
      <c r="H631" s="254" t="s">
        <v>19</v>
      </c>
      <c r="I631" s="256"/>
      <c r="J631" s="253"/>
      <c r="K631" s="253"/>
      <c r="L631" s="257"/>
      <c r="M631" s="258"/>
      <c r="N631" s="259"/>
      <c r="O631" s="259"/>
      <c r="P631" s="259"/>
      <c r="Q631" s="259"/>
      <c r="R631" s="259"/>
      <c r="S631" s="259"/>
      <c r="T631" s="260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1" t="s">
        <v>177</v>
      </c>
      <c r="AU631" s="261" t="s">
        <v>125</v>
      </c>
      <c r="AV631" s="15" t="s">
        <v>79</v>
      </c>
      <c r="AW631" s="15" t="s">
        <v>33</v>
      </c>
      <c r="AX631" s="15" t="s">
        <v>72</v>
      </c>
      <c r="AY631" s="261" t="s">
        <v>116</v>
      </c>
    </row>
    <row r="632" s="13" customFormat="1">
      <c r="A632" s="13"/>
      <c r="B632" s="229"/>
      <c r="C632" s="230"/>
      <c r="D632" s="231" t="s">
        <v>177</v>
      </c>
      <c r="E632" s="232" t="s">
        <v>19</v>
      </c>
      <c r="F632" s="233" t="s">
        <v>388</v>
      </c>
      <c r="G632" s="230"/>
      <c r="H632" s="234">
        <v>0.33400000000000002</v>
      </c>
      <c r="I632" s="235"/>
      <c r="J632" s="230"/>
      <c r="K632" s="230"/>
      <c r="L632" s="236"/>
      <c r="M632" s="237"/>
      <c r="N632" s="238"/>
      <c r="O632" s="238"/>
      <c r="P632" s="238"/>
      <c r="Q632" s="238"/>
      <c r="R632" s="238"/>
      <c r="S632" s="238"/>
      <c r="T632" s="23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0" t="s">
        <v>177</v>
      </c>
      <c r="AU632" s="240" t="s">
        <v>125</v>
      </c>
      <c r="AV632" s="13" t="s">
        <v>125</v>
      </c>
      <c r="AW632" s="13" t="s">
        <v>33</v>
      </c>
      <c r="AX632" s="13" t="s">
        <v>72</v>
      </c>
      <c r="AY632" s="240" t="s">
        <v>116</v>
      </c>
    </row>
    <row r="633" s="13" customFormat="1">
      <c r="A633" s="13"/>
      <c r="B633" s="229"/>
      <c r="C633" s="230"/>
      <c r="D633" s="231" t="s">
        <v>177</v>
      </c>
      <c r="E633" s="232" t="s">
        <v>19</v>
      </c>
      <c r="F633" s="233" t="s">
        <v>389</v>
      </c>
      <c r="G633" s="230"/>
      <c r="H633" s="234">
        <v>0.0070000000000000001</v>
      </c>
      <c r="I633" s="235"/>
      <c r="J633" s="230"/>
      <c r="K633" s="230"/>
      <c r="L633" s="236"/>
      <c r="M633" s="237"/>
      <c r="N633" s="238"/>
      <c r="O633" s="238"/>
      <c r="P633" s="238"/>
      <c r="Q633" s="238"/>
      <c r="R633" s="238"/>
      <c r="S633" s="238"/>
      <c r="T633" s="23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0" t="s">
        <v>177</v>
      </c>
      <c r="AU633" s="240" t="s">
        <v>125</v>
      </c>
      <c r="AV633" s="13" t="s">
        <v>125</v>
      </c>
      <c r="AW633" s="13" t="s">
        <v>33</v>
      </c>
      <c r="AX633" s="13" t="s">
        <v>72</v>
      </c>
      <c r="AY633" s="240" t="s">
        <v>116</v>
      </c>
    </row>
    <row r="634" s="15" customFormat="1">
      <c r="A634" s="15"/>
      <c r="B634" s="252"/>
      <c r="C634" s="253"/>
      <c r="D634" s="231" t="s">
        <v>177</v>
      </c>
      <c r="E634" s="254" t="s">
        <v>19</v>
      </c>
      <c r="F634" s="255" t="s">
        <v>302</v>
      </c>
      <c r="G634" s="253"/>
      <c r="H634" s="254" t="s">
        <v>19</v>
      </c>
      <c r="I634" s="256"/>
      <c r="J634" s="253"/>
      <c r="K634" s="253"/>
      <c r="L634" s="257"/>
      <c r="M634" s="258"/>
      <c r="N634" s="259"/>
      <c r="O634" s="259"/>
      <c r="P634" s="259"/>
      <c r="Q634" s="259"/>
      <c r="R634" s="259"/>
      <c r="S634" s="259"/>
      <c r="T634" s="260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1" t="s">
        <v>177</v>
      </c>
      <c r="AU634" s="261" t="s">
        <v>125</v>
      </c>
      <c r="AV634" s="15" t="s">
        <v>79</v>
      </c>
      <c r="AW634" s="15" t="s">
        <v>33</v>
      </c>
      <c r="AX634" s="15" t="s">
        <v>72</v>
      </c>
      <c r="AY634" s="261" t="s">
        <v>116</v>
      </c>
    </row>
    <row r="635" s="13" customFormat="1">
      <c r="A635" s="13"/>
      <c r="B635" s="229"/>
      <c r="C635" s="230"/>
      <c r="D635" s="231" t="s">
        <v>177</v>
      </c>
      <c r="E635" s="232" t="s">
        <v>19</v>
      </c>
      <c r="F635" s="233" t="s">
        <v>390</v>
      </c>
      <c r="G635" s="230"/>
      <c r="H635" s="234">
        <v>0.78500000000000003</v>
      </c>
      <c r="I635" s="235"/>
      <c r="J635" s="230"/>
      <c r="K635" s="230"/>
      <c r="L635" s="236"/>
      <c r="M635" s="237"/>
      <c r="N635" s="238"/>
      <c r="O635" s="238"/>
      <c r="P635" s="238"/>
      <c r="Q635" s="238"/>
      <c r="R635" s="238"/>
      <c r="S635" s="238"/>
      <c r="T635" s="23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0" t="s">
        <v>177</v>
      </c>
      <c r="AU635" s="240" t="s">
        <v>125</v>
      </c>
      <c r="AV635" s="13" t="s">
        <v>125</v>
      </c>
      <c r="AW635" s="13" t="s">
        <v>33</v>
      </c>
      <c r="AX635" s="13" t="s">
        <v>72</v>
      </c>
      <c r="AY635" s="240" t="s">
        <v>116</v>
      </c>
    </row>
    <row r="636" s="13" customFormat="1">
      <c r="A636" s="13"/>
      <c r="B636" s="229"/>
      <c r="C636" s="230"/>
      <c r="D636" s="231" t="s">
        <v>177</v>
      </c>
      <c r="E636" s="232" t="s">
        <v>19</v>
      </c>
      <c r="F636" s="233" t="s">
        <v>391</v>
      </c>
      <c r="G636" s="230"/>
      <c r="H636" s="234">
        <v>-0.0040000000000000001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177</v>
      </c>
      <c r="AU636" s="240" t="s">
        <v>125</v>
      </c>
      <c r="AV636" s="13" t="s">
        <v>125</v>
      </c>
      <c r="AW636" s="13" t="s">
        <v>33</v>
      </c>
      <c r="AX636" s="13" t="s">
        <v>72</v>
      </c>
      <c r="AY636" s="240" t="s">
        <v>116</v>
      </c>
    </row>
    <row r="637" s="13" customFormat="1">
      <c r="A637" s="13"/>
      <c r="B637" s="229"/>
      <c r="C637" s="230"/>
      <c r="D637" s="231" t="s">
        <v>177</v>
      </c>
      <c r="E637" s="232" t="s">
        <v>19</v>
      </c>
      <c r="F637" s="233" t="s">
        <v>502</v>
      </c>
      <c r="G637" s="230"/>
      <c r="H637" s="234">
        <v>0.0080000000000000002</v>
      </c>
      <c r="I637" s="235"/>
      <c r="J637" s="230"/>
      <c r="K637" s="230"/>
      <c r="L637" s="236"/>
      <c r="M637" s="237"/>
      <c r="N637" s="238"/>
      <c r="O637" s="238"/>
      <c r="P637" s="238"/>
      <c r="Q637" s="238"/>
      <c r="R637" s="238"/>
      <c r="S637" s="238"/>
      <c r="T637" s="23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0" t="s">
        <v>177</v>
      </c>
      <c r="AU637" s="240" t="s">
        <v>125</v>
      </c>
      <c r="AV637" s="13" t="s">
        <v>125</v>
      </c>
      <c r="AW637" s="13" t="s">
        <v>33</v>
      </c>
      <c r="AX637" s="13" t="s">
        <v>72</v>
      </c>
      <c r="AY637" s="240" t="s">
        <v>116</v>
      </c>
    </row>
    <row r="638" s="13" customFormat="1">
      <c r="A638" s="13"/>
      <c r="B638" s="229"/>
      <c r="C638" s="230"/>
      <c r="D638" s="231" t="s">
        <v>177</v>
      </c>
      <c r="E638" s="232" t="s">
        <v>19</v>
      </c>
      <c r="F638" s="233" t="s">
        <v>500</v>
      </c>
      <c r="G638" s="230"/>
      <c r="H638" s="234">
        <v>0.0089999999999999993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177</v>
      </c>
      <c r="AU638" s="240" t="s">
        <v>125</v>
      </c>
      <c r="AV638" s="13" t="s">
        <v>125</v>
      </c>
      <c r="AW638" s="13" t="s">
        <v>33</v>
      </c>
      <c r="AX638" s="13" t="s">
        <v>72</v>
      </c>
      <c r="AY638" s="240" t="s">
        <v>116</v>
      </c>
    </row>
    <row r="639" s="13" customFormat="1">
      <c r="A639" s="13"/>
      <c r="B639" s="229"/>
      <c r="C639" s="230"/>
      <c r="D639" s="231" t="s">
        <v>177</v>
      </c>
      <c r="E639" s="232" t="s">
        <v>19</v>
      </c>
      <c r="F639" s="233" t="s">
        <v>376</v>
      </c>
      <c r="G639" s="230"/>
      <c r="H639" s="234">
        <v>0.040000000000000001</v>
      </c>
      <c r="I639" s="235"/>
      <c r="J639" s="230"/>
      <c r="K639" s="230"/>
      <c r="L639" s="236"/>
      <c r="M639" s="237"/>
      <c r="N639" s="238"/>
      <c r="O639" s="238"/>
      <c r="P639" s="238"/>
      <c r="Q639" s="238"/>
      <c r="R639" s="238"/>
      <c r="S639" s="238"/>
      <c r="T639" s="23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0" t="s">
        <v>177</v>
      </c>
      <c r="AU639" s="240" t="s">
        <v>125</v>
      </c>
      <c r="AV639" s="13" t="s">
        <v>125</v>
      </c>
      <c r="AW639" s="13" t="s">
        <v>33</v>
      </c>
      <c r="AX639" s="13" t="s">
        <v>72</v>
      </c>
      <c r="AY639" s="240" t="s">
        <v>116</v>
      </c>
    </row>
    <row r="640" s="15" customFormat="1">
      <c r="A640" s="15"/>
      <c r="B640" s="252"/>
      <c r="C640" s="253"/>
      <c r="D640" s="231" t="s">
        <v>177</v>
      </c>
      <c r="E640" s="254" t="s">
        <v>19</v>
      </c>
      <c r="F640" s="255" t="s">
        <v>237</v>
      </c>
      <c r="G640" s="253"/>
      <c r="H640" s="254" t="s">
        <v>19</v>
      </c>
      <c r="I640" s="256"/>
      <c r="J640" s="253"/>
      <c r="K640" s="253"/>
      <c r="L640" s="257"/>
      <c r="M640" s="258"/>
      <c r="N640" s="259"/>
      <c r="O640" s="259"/>
      <c r="P640" s="259"/>
      <c r="Q640" s="259"/>
      <c r="R640" s="259"/>
      <c r="S640" s="259"/>
      <c r="T640" s="260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1" t="s">
        <v>177</v>
      </c>
      <c r="AU640" s="261" t="s">
        <v>125</v>
      </c>
      <c r="AV640" s="15" t="s">
        <v>79</v>
      </c>
      <c r="AW640" s="15" t="s">
        <v>33</v>
      </c>
      <c r="AX640" s="15" t="s">
        <v>72</v>
      </c>
      <c r="AY640" s="261" t="s">
        <v>116</v>
      </c>
    </row>
    <row r="641" s="13" customFormat="1">
      <c r="A641" s="13"/>
      <c r="B641" s="229"/>
      <c r="C641" s="230"/>
      <c r="D641" s="231" t="s">
        <v>177</v>
      </c>
      <c r="E641" s="232" t="s">
        <v>19</v>
      </c>
      <c r="F641" s="233" t="s">
        <v>392</v>
      </c>
      <c r="G641" s="230"/>
      <c r="H641" s="234">
        <v>1.2729999999999999</v>
      </c>
      <c r="I641" s="235"/>
      <c r="J641" s="230"/>
      <c r="K641" s="230"/>
      <c r="L641" s="236"/>
      <c r="M641" s="237"/>
      <c r="N641" s="238"/>
      <c r="O641" s="238"/>
      <c r="P641" s="238"/>
      <c r="Q641" s="238"/>
      <c r="R641" s="238"/>
      <c r="S641" s="238"/>
      <c r="T641" s="23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0" t="s">
        <v>177</v>
      </c>
      <c r="AU641" s="240" t="s">
        <v>125</v>
      </c>
      <c r="AV641" s="13" t="s">
        <v>125</v>
      </c>
      <c r="AW641" s="13" t="s">
        <v>33</v>
      </c>
      <c r="AX641" s="13" t="s">
        <v>72</v>
      </c>
      <c r="AY641" s="240" t="s">
        <v>116</v>
      </c>
    </row>
    <row r="642" s="13" customFormat="1">
      <c r="A642" s="13"/>
      <c r="B642" s="229"/>
      <c r="C642" s="230"/>
      <c r="D642" s="231" t="s">
        <v>177</v>
      </c>
      <c r="E642" s="232" t="s">
        <v>19</v>
      </c>
      <c r="F642" s="233" t="s">
        <v>376</v>
      </c>
      <c r="G642" s="230"/>
      <c r="H642" s="234">
        <v>0.040000000000000001</v>
      </c>
      <c r="I642" s="235"/>
      <c r="J642" s="230"/>
      <c r="K642" s="230"/>
      <c r="L642" s="236"/>
      <c r="M642" s="237"/>
      <c r="N642" s="238"/>
      <c r="O642" s="238"/>
      <c r="P642" s="238"/>
      <c r="Q642" s="238"/>
      <c r="R642" s="238"/>
      <c r="S642" s="238"/>
      <c r="T642" s="23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0" t="s">
        <v>177</v>
      </c>
      <c r="AU642" s="240" t="s">
        <v>125</v>
      </c>
      <c r="AV642" s="13" t="s">
        <v>125</v>
      </c>
      <c r="AW642" s="13" t="s">
        <v>33</v>
      </c>
      <c r="AX642" s="13" t="s">
        <v>72</v>
      </c>
      <c r="AY642" s="240" t="s">
        <v>116</v>
      </c>
    </row>
    <row r="643" s="14" customFormat="1">
      <c r="A643" s="14"/>
      <c r="B643" s="241"/>
      <c r="C643" s="242"/>
      <c r="D643" s="231" t="s">
        <v>177</v>
      </c>
      <c r="E643" s="243" t="s">
        <v>19</v>
      </c>
      <c r="F643" s="244" t="s">
        <v>181</v>
      </c>
      <c r="G643" s="242"/>
      <c r="H643" s="245">
        <v>7.226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1" t="s">
        <v>177</v>
      </c>
      <c r="AU643" s="251" t="s">
        <v>125</v>
      </c>
      <c r="AV643" s="14" t="s">
        <v>139</v>
      </c>
      <c r="AW643" s="14" t="s">
        <v>33</v>
      </c>
      <c r="AX643" s="14" t="s">
        <v>79</v>
      </c>
      <c r="AY643" s="251" t="s">
        <v>116</v>
      </c>
    </row>
    <row r="644" s="2" customFormat="1" ht="21.75" customHeight="1">
      <c r="A644" s="40"/>
      <c r="B644" s="41"/>
      <c r="C644" s="206" t="s">
        <v>503</v>
      </c>
      <c r="D644" s="206" t="s">
        <v>119</v>
      </c>
      <c r="E644" s="207" t="s">
        <v>504</v>
      </c>
      <c r="F644" s="208" t="s">
        <v>505</v>
      </c>
      <c r="G644" s="209" t="s">
        <v>371</v>
      </c>
      <c r="H644" s="210">
        <v>7.226</v>
      </c>
      <c r="I644" s="211"/>
      <c r="J644" s="212">
        <f>ROUND(I644*H644,2)</f>
        <v>0</v>
      </c>
      <c r="K644" s="208" t="s">
        <v>174</v>
      </c>
      <c r="L644" s="46"/>
      <c r="M644" s="213" t="s">
        <v>19</v>
      </c>
      <c r="N644" s="214" t="s">
        <v>44</v>
      </c>
      <c r="O644" s="86"/>
      <c r="P644" s="215">
        <f>O644*H644</f>
        <v>0</v>
      </c>
      <c r="Q644" s="215">
        <v>0</v>
      </c>
      <c r="R644" s="215">
        <f>Q644*H644</f>
        <v>0</v>
      </c>
      <c r="S644" s="215">
        <v>0.043999999999999997</v>
      </c>
      <c r="T644" s="216">
        <f>S644*H644</f>
        <v>0.317944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17" t="s">
        <v>139</v>
      </c>
      <c r="AT644" s="217" t="s">
        <v>119</v>
      </c>
      <c r="AU644" s="217" t="s">
        <v>125</v>
      </c>
      <c r="AY644" s="19" t="s">
        <v>116</v>
      </c>
      <c r="BE644" s="218">
        <f>IF(N644="základní",J644,0)</f>
        <v>0</v>
      </c>
      <c r="BF644" s="218">
        <f>IF(N644="snížená",J644,0)</f>
        <v>0</v>
      </c>
      <c r="BG644" s="218">
        <f>IF(N644="zákl. přenesená",J644,0)</f>
        <v>0</v>
      </c>
      <c r="BH644" s="218">
        <f>IF(N644="sníž. přenesená",J644,0)</f>
        <v>0</v>
      </c>
      <c r="BI644" s="218">
        <f>IF(N644="nulová",J644,0)</f>
        <v>0</v>
      </c>
      <c r="BJ644" s="19" t="s">
        <v>125</v>
      </c>
      <c r="BK644" s="218">
        <f>ROUND(I644*H644,2)</f>
        <v>0</v>
      </c>
      <c r="BL644" s="19" t="s">
        <v>139</v>
      </c>
      <c r="BM644" s="217" t="s">
        <v>506</v>
      </c>
    </row>
    <row r="645" s="2" customFormat="1">
      <c r="A645" s="40"/>
      <c r="B645" s="41"/>
      <c r="C645" s="42"/>
      <c r="D645" s="219" t="s">
        <v>127</v>
      </c>
      <c r="E645" s="42"/>
      <c r="F645" s="220" t="s">
        <v>507</v>
      </c>
      <c r="G645" s="42"/>
      <c r="H645" s="42"/>
      <c r="I645" s="221"/>
      <c r="J645" s="42"/>
      <c r="K645" s="42"/>
      <c r="L645" s="46"/>
      <c r="M645" s="222"/>
      <c r="N645" s="223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127</v>
      </c>
      <c r="AU645" s="19" t="s">
        <v>125</v>
      </c>
    </row>
    <row r="646" s="2" customFormat="1" ht="16.5" customHeight="1">
      <c r="A646" s="40"/>
      <c r="B646" s="41"/>
      <c r="C646" s="206" t="s">
        <v>508</v>
      </c>
      <c r="D646" s="206" t="s">
        <v>119</v>
      </c>
      <c r="E646" s="207" t="s">
        <v>509</v>
      </c>
      <c r="F646" s="208" t="s">
        <v>510</v>
      </c>
      <c r="G646" s="209" t="s">
        <v>173</v>
      </c>
      <c r="H646" s="210">
        <v>72.231999999999999</v>
      </c>
      <c r="I646" s="211"/>
      <c r="J646" s="212">
        <f>ROUND(I646*H646,2)</f>
        <v>0</v>
      </c>
      <c r="K646" s="208" t="s">
        <v>174</v>
      </c>
      <c r="L646" s="46"/>
      <c r="M646" s="213" t="s">
        <v>19</v>
      </c>
      <c r="N646" s="214" t="s">
        <v>44</v>
      </c>
      <c r="O646" s="86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139</v>
      </c>
      <c r="AT646" s="217" t="s">
        <v>119</v>
      </c>
      <c r="AU646" s="217" t="s">
        <v>125</v>
      </c>
      <c r="AY646" s="19" t="s">
        <v>116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125</v>
      </c>
      <c r="BK646" s="218">
        <f>ROUND(I646*H646,2)</f>
        <v>0</v>
      </c>
      <c r="BL646" s="19" t="s">
        <v>139</v>
      </c>
      <c r="BM646" s="217" t="s">
        <v>511</v>
      </c>
    </row>
    <row r="647" s="2" customFormat="1">
      <c r="A647" s="40"/>
      <c r="B647" s="41"/>
      <c r="C647" s="42"/>
      <c r="D647" s="219" t="s">
        <v>127</v>
      </c>
      <c r="E647" s="42"/>
      <c r="F647" s="220" t="s">
        <v>512</v>
      </c>
      <c r="G647" s="42"/>
      <c r="H647" s="42"/>
      <c r="I647" s="221"/>
      <c r="J647" s="42"/>
      <c r="K647" s="42"/>
      <c r="L647" s="46"/>
      <c r="M647" s="222"/>
      <c r="N647" s="22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127</v>
      </c>
      <c r="AU647" s="19" t="s">
        <v>125</v>
      </c>
    </row>
    <row r="648" s="15" customFormat="1">
      <c r="A648" s="15"/>
      <c r="B648" s="252"/>
      <c r="C648" s="253"/>
      <c r="D648" s="231" t="s">
        <v>177</v>
      </c>
      <c r="E648" s="254" t="s">
        <v>19</v>
      </c>
      <c r="F648" s="255" t="s">
        <v>239</v>
      </c>
      <c r="G648" s="253"/>
      <c r="H648" s="254" t="s">
        <v>19</v>
      </c>
      <c r="I648" s="256"/>
      <c r="J648" s="253"/>
      <c r="K648" s="253"/>
      <c r="L648" s="257"/>
      <c r="M648" s="258"/>
      <c r="N648" s="259"/>
      <c r="O648" s="259"/>
      <c r="P648" s="259"/>
      <c r="Q648" s="259"/>
      <c r="R648" s="259"/>
      <c r="S648" s="259"/>
      <c r="T648" s="260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1" t="s">
        <v>177</v>
      </c>
      <c r="AU648" s="261" t="s">
        <v>125</v>
      </c>
      <c r="AV648" s="15" t="s">
        <v>79</v>
      </c>
      <c r="AW648" s="15" t="s">
        <v>33</v>
      </c>
      <c r="AX648" s="15" t="s">
        <v>72</v>
      </c>
      <c r="AY648" s="261" t="s">
        <v>116</v>
      </c>
    </row>
    <row r="649" s="13" customFormat="1">
      <c r="A649" s="13"/>
      <c r="B649" s="229"/>
      <c r="C649" s="230"/>
      <c r="D649" s="231" t="s">
        <v>177</v>
      </c>
      <c r="E649" s="232" t="s">
        <v>19</v>
      </c>
      <c r="F649" s="233" t="s">
        <v>232</v>
      </c>
      <c r="G649" s="230"/>
      <c r="H649" s="234">
        <v>18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177</v>
      </c>
      <c r="AU649" s="240" t="s">
        <v>125</v>
      </c>
      <c r="AV649" s="13" t="s">
        <v>125</v>
      </c>
      <c r="AW649" s="13" t="s">
        <v>33</v>
      </c>
      <c r="AX649" s="13" t="s">
        <v>72</v>
      </c>
      <c r="AY649" s="240" t="s">
        <v>116</v>
      </c>
    </row>
    <row r="650" s="13" customFormat="1">
      <c r="A650" s="13"/>
      <c r="B650" s="229"/>
      <c r="C650" s="230"/>
      <c r="D650" s="231" t="s">
        <v>177</v>
      </c>
      <c r="E650" s="232" t="s">
        <v>19</v>
      </c>
      <c r="F650" s="233" t="s">
        <v>431</v>
      </c>
      <c r="G650" s="230"/>
      <c r="H650" s="234">
        <v>0.40000000000000002</v>
      </c>
      <c r="I650" s="235"/>
      <c r="J650" s="230"/>
      <c r="K650" s="230"/>
      <c r="L650" s="236"/>
      <c r="M650" s="237"/>
      <c r="N650" s="238"/>
      <c r="O650" s="238"/>
      <c r="P650" s="238"/>
      <c r="Q650" s="238"/>
      <c r="R650" s="238"/>
      <c r="S650" s="238"/>
      <c r="T650" s="23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0" t="s">
        <v>177</v>
      </c>
      <c r="AU650" s="240" t="s">
        <v>125</v>
      </c>
      <c r="AV650" s="13" t="s">
        <v>125</v>
      </c>
      <c r="AW650" s="13" t="s">
        <v>33</v>
      </c>
      <c r="AX650" s="13" t="s">
        <v>72</v>
      </c>
      <c r="AY650" s="240" t="s">
        <v>116</v>
      </c>
    </row>
    <row r="651" s="15" customFormat="1">
      <c r="A651" s="15"/>
      <c r="B651" s="252"/>
      <c r="C651" s="253"/>
      <c r="D651" s="231" t="s">
        <v>177</v>
      </c>
      <c r="E651" s="254" t="s">
        <v>19</v>
      </c>
      <c r="F651" s="255" t="s">
        <v>241</v>
      </c>
      <c r="G651" s="253"/>
      <c r="H651" s="254" t="s">
        <v>19</v>
      </c>
      <c r="I651" s="256"/>
      <c r="J651" s="253"/>
      <c r="K651" s="253"/>
      <c r="L651" s="257"/>
      <c r="M651" s="258"/>
      <c r="N651" s="259"/>
      <c r="O651" s="259"/>
      <c r="P651" s="259"/>
      <c r="Q651" s="259"/>
      <c r="R651" s="259"/>
      <c r="S651" s="259"/>
      <c r="T651" s="260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1" t="s">
        <v>177</v>
      </c>
      <c r="AU651" s="261" t="s">
        <v>125</v>
      </c>
      <c r="AV651" s="15" t="s">
        <v>79</v>
      </c>
      <c r="AW651" s="15" t="s">
        <v>33</v>
      </c>
      <c r="AX651" s="15" t="s">
        <v>72</v>
      </c>
      <c r="AY651" s="261" t="s">
        <v>116</v>
      </c>
    </row>
    <row r="652" s="13" customFormat="1">
      <c r="A652" s="13"/>
      <c r="B652" s="229"/>
      <c r="C652" s="230"/>
      <c r="D652" s="231" t="s">
        <v>177</v>
      </c>
      <c r="E652" s="232" t="s">
        <v>19</v>
      </c>
      <c r="F652" s="233" t="s">
        <v>234</v>
      </c>
      <c r="G652" s="230"/>
      <c r="H652" s="234">
        <v>21.943000000000001</v>
      </c>
      <c r="I652" s="235"/>
      <c r="J652" s="230"/>
      <c r="K652" s="230"/>
      <c r="L652" s="236"/>
      <c r="M652" s="237"/>
      <c r="N652" s="238"/>
      <c r="O652" s="238"/>
      <c r="P652" s="238"/>
      <c r="Q652" s="238"/>
      <c r="R652" s="238"/>
      <c r="S652" s="238"/>
      <c r="T652" s="23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0" t="s">
        <v>177</v>
      </c>
      <c r="AU652" s="240" t="s">
        <v>125</v>
      </c>
      <c r="AV652" s="13" t="s">
        <v>125</v>
      </c>
      <c r="AW652" s="13" t="s">
        <v>33</v>
      </c>
      <c r="AX652" s="13" t="s">
        <v>72</v>
      </c>
      <c r="AY652" s="240" t="s">
        <v>116</v>
      </c>
    </row>
    <row r="653" s="13" customFormat="1">
      <c r="A653" s="13"/>
      <c r="B653" s="229"/>
      <c r="C653" s="230"/>
      <c r="D653" s="231" t="s">
        <v>177</v>
      </c>
      <c r="E653" s="232" t="s">
        <v>19</v>
      </c>
      <c r="F653" s="233" t="s">
        <v>236</v>
      </c>
      <c r="G653" s="230"/>
      <c r="H653" s="234">
        <v>-0.28999999999999998</v>
      </c>
      <c r="I653" s="235"/>
      <c r="J653" s="230"/>
      <c r="K653" s="230"/>
      <c r="L653" s="236"/>
      <c r="M653" s="237"/>
      <c r="N653" s="238"/>
      <c r="O653" s="238"/>
      <c r="P653" s="238"/>
      <c r="Q653" s="238"/>
      <c r="R653" s="238"/>
      <c r="S653" s="238"/>
      <c r="T653" s="23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0" t="s">
        <v>177</v>
      </c>
      <c r="AU653" s="240" t="s">
        <v>125</v>
      </c>
      <c r="AV653" s="13" t="s">
        <v>125</v>
      </c>
      <c r="AW653" s="13" t="s">
        <v>33</v>
      </c>
      <c r="AX653" s="13" t="s">
        <v>72</v>
      </c>
      <c r="AY653" s="240" t="s">
        <v>116</v>
      </c>
    </row>
    <row r="654" s="13" customFormat="1">
      <c r="A654" s="13"/>
      <c r="B654" s="229"/>
      <c r="C654" s="230"/>
      <c r="D654" s="231" t="s">
        <v>177</v>
      </c>
      <c r="E654" s="232" t="s">
        <v>19</v>
      </c>
      <c r="F654" s="233" t="s">
        <v>235</v>
      </c>
      <c r="G654" s="230"/>
      <c r="H654" s="234">
        <v>-0.248</v>
      </c>
      <c r="I654" s="235"/>
      <c r="J654" s="230"/>
      <c r="K654" s="230"/>
      <c r="L654" s="236"/>
      <c r="M654" s="237"/>
      <c r="N654" s="238"/>
      <c r="O654" s="238"/>
      <c r="P654" s="238"/>
      <c r="Q654" s="238"/>
      <c r="R654" s="238"/>
      <c r="S654" s="238"/>
      <c r="T654" s="23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0" t="s">
        <v>177</v>
      </c>
      <c r="AU654" s="240" t="s">
        <v>125</v>
      </c>
      <c r="AV654" s="13" t="s">
        <v>125</v>
      </c>
      <c r="AW654" s="13" t="s">
        <v>33</v>
      </c>
      <c r="AX654" s="13" t="s">
        <v>72</v>
      </c>
      <c r="AY654" s="240" t="s">
        <v>116</v>
      </c>
    </row>
    <row r="655" s="13" customFormat="1">
      <c r="A655" s="13"/>
      <c r="B655" s="229"/>
      <c r="C655" s="230"/>
      <c r="D655" s="231" t="s">
        <v>177</v>
      </c>
      <c r="E655" s="232" t="s">
        <v>19</v>
      </c>
      <c r="F655" s="233" t="s">
        <v>432</v>
      </c>
      <c r="G655" s="230"/>
      <c r="H655" s="234">
        <v>0.80000000000000004</v>
      </c>
      <c r="I655" s="235"/>
      <c r="J655" s="230"/>
      <c r="K655" s="230"/>
      <c r="L655" s="236"/>
      <c r="M655" s="237"/>
      <c r="N655" s="238"/>
      <c r="O655" s="238"/>
      <c r="P655" s="238"/>
      <c r="Q655" s="238"/>
      <c r="R655" s="238"/>
      <c r="S655" s="238"/>
      <c r="T655" s="23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0" t="s">
        <v>177</v>
      </c>
      <c r="AU655" s="240" t="s">
        <v>125</v>
      </c>
      <c r="AV655" s="13" t="s">
        <v>125</v>
      </c>
      <c r="AW655" s="13" t="s">
        <v>33</v>
      </c>
      <c r="AX655" s="13" t="s">
        <v>72</v>
      </c>
      <c r="AY655" s="240" t="s">
        <v>116</v>
      </c>
    </row>
    <row r="656" s="15" customFormat="1">
      <c r="A656" s="15"/>
      <c r="B656" s="252"/>
      <c r="C656" s="253"/>
      <c r="D656" s="231" t="s">
        <v>177</v>
      </c>
      <c r="E656" s="254" t="s">
        <v>19</v>
      </c>
      <c r="F656" s="255" t="s">
        <v>307</v>
      </c>
      <c r="G656" s="253"/>
      <c r="H656" s="254" t="s">
        <v>19</v>
      </c>
      <c r="I656" s="256"/>
      <c r="J656" s="253"/>
      <c r="K656" s="253"/>
      <c r="L656" s="257"/>
      <c r="M656" s="258"/>
      <c r="N656" s="259"/>
      <c r="O656" s="259"/>
      <c r="P656" s="259"/>
      <c r="Q656" s="259"/>
      <c r="R656" s="259"/>
      <c r="S656" s="259"/>
      <c r="T656" s="260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1" t="s">
        <v>177</v>
      </c>
      <c r="AU656" s="261" t="s">
        <v>125</v>
      </c>
      <c r="AV656" s="15" t="s">
        <v>79</v>
      </c>
      <c r="AW656" s="15" t="s">
        <v>33</v>
      </c>
      <c r="AX656" s="15" t="s">
        <v>72</v>
      </c>
      <c r="AY656" s="261" t="s">
        <v>116</v>
      </c>
    </row>
    <row r="657" s="13" customFormat="1">
      <c r="A657" s="13"/>
      <c r="B657" s="229"/>
      <c r="C657" s="230"/>
      <c r="D657" s="231" t="s">
        <v>177</v>
      </c>
      <c r="E657" s="232" t="s">
        <v>19</v>
      </c>
      <c r="F657" s="233" t="s">
        <v>433</v>
      </c>
      <c r="G657" s="230"/>
      <c r="H657" s="234">
        <v>3.96</v>
      </c>
      <c r="I657" s="235"/>
      <c r="J657" s="230"/>
      <c r="K657" s="230"/>
      <c r="L657" s="236"/>
      <c r="M657" s="237"/>
      <c r="N657" s="238"/>
      <c r="O657" s="238"/>
      <c r="P657" s="238"/>
      <c r="Q657" s="238"/>
      <c r="R657" s="238"/>
      <c r="S657" s="238"/>
      <c r="T657" s="23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0" t="s">
        <v>177</v>
      </c>
      <c r="AU657" s="240" t="s">
        <v>125</v>
      </c>
      <c r="AV657" s="13" t="s">
        <v>125</v>
      </c>
      <c r="AW657" s="13" t="s">
        <v>33</v>
      </c>
      <c r="AX657" s="13" t="s">
        <v>72</v>
      </c>
      <c r="AY657" s="240" t="s">
        <v>116</v>
      </c>
    </row>
    <row r="658" s="13" customFormat="1">
      <c r="A658" s="13"/>
      <c r="B658" s="229"/>
      <c r="C658" s="230"/>
      <c r="D658" s="231" t="s">
        <v>177</v>
      </c>
      <c r="E658" s="232" t="s">
        <v>19</v>
      </c>
      <c r="F658" s="233" t="s">
        <v>434</v>
      </c>
      <c r="G658" s="230"/>
      <c r="H658" s="234">
        <v>0.16500000000000001</v>
      </c>
      <c r="I658" s="235"/>
      <c r="J658" s="230"/>
      <c r="K658" s="230"/>
      <c r="L658" s="236"/>
      <c r="M658" s="237"/>
      <c r="N658" s="238"/>
      <c r="O658" s="238"/>
      <c r="P658" s="238"/>
      <c r="Q658" s="238"/>
      <c r="R658" s="238"/>
      <c r="S658" s="238"/>
      <c r="T658" s="23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0" t="s">
        <v>177</v>
      </c>
      <c r="AU658" s="240" t="s">
        <v>125</v>
      </c>
      <c r="AV658" s="13" t="s">
        <v>125</v>
      </c>
      <c r="AW658" s="13" t="s">
        <v>33</v>
      </c>
      <c r="AX658" s="13" t="s">
        <v>72</v>
      </c>
      <c r="AY658" s="240" t="s">
        <v>116</v>
      </c>
    </row>
    <row r="659" s="13" customFormat="1">
      <c r="A659" s="13"/>
      <c r="B659" s="229"/>
      <c r="C659" s="230"/>
      <c r="D659" s="231" t="s">
        <v>177</v>
      </c>
      <c r="E659" s="232" t="s">
        <v>19</v>
      </c>
      <c r="F659" s="233" t="s">
        <v>435</v>
      </c>
      <c r="G659" s="230"/>
      <c r="H659" s="234">
        <v>0.29999999999999999</v>
      </c>
      <c r="I659" s="235"/>
      <c r="J659" s="230"/>
      <c r="K659" s="230"/>
      <c r="L659" s="236"/>
      <c r="M659" s="237"/>
      <c r="N659" s="238"/>
      <c r="O659" s="238"/>
      <c r="P659" s="238"/>
      <c r="Q659" s="238"/>
      <c r="R659" s="238"/>
      <c r="S659" s="238"/>
      <c r="T659" s="23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0" t="s">
        <v>177</v>
      </c>
      <c r="AU659" s="240" t="s">
        <v>125</v>
      </c>
      <c r="AV659" s="13" t="s">
        <v>125</v>
      </c>
      <c r="AW659" s="13" t="s">
        <v>33</v>
      </c>
      <c r="AX659" s="13" t="s">
        <v>72</v>
      </c>
      <c r="AY659" s="240" t="s">
        <v>116</v>
      </c>
    </row>
    <row r="660" s="13" customFormat="1">
      <c r="A660" s="13"/>
      <c r="B660" s="229"/>
      <c r="C660" s="230"/>
      <c r="D660" s="231" t="s">
        <v>177</v>
      </c>
      <c r="E660" s="232" t="s">
        <v>19</v>
      </c>
      <c r="F660" s="233" t="s">
        <v>436</v>
      </c>
      <c r="G660" s="230"/>
      <c r="H660" s="234">
        <v>0.435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177</v>
      </c>
      <c r="AU660" s="240" t="s">
        <v>125</v>
      </c>
      <c r="AV660" s="13" t="s">
        <v>125</v>
      </c>
      <c r="AW660" s="13" t="s">
        <v>33</v>
      </c>
      <c r="AX660" s="13" t="s">
        <v>72</v>
      </c>
      <c r="AY660" s="240" t="s">
        <v>116</v>
      </c>
    </row>
    <row r="661" s="13" customFormat="1">
      <c r="A661" s="13"/>
      <c r="B661" s="229"/>
      <c r="C661" s="230"/>
      <c r="D661" s="231" t="s">
        <v>177</v>
      </c>
      <c r="E661" s="232" t="s">
        <v>19</v>
      </c>
      <c r="F661" s="233" t="s">
        <v>437</v>
      </c>
      <c r="G661" s="230"/>
      <c r="H661" s="234">
        <v>0.17999999999999999</v>
      </c>
      <c r="I661" s="235"/>
      <c r="J661" s="230"/>
      <c r="K661" s="230"/>
      <c r="L661" s="236"/>
      <c r="M661" s="237"/>
      <c r="N661" s="238"/>
      <c r="O661" s="238"/>
      <c r="P661" s="238"/>
      <c r="Q661" s="238"/>
      <c r="R661" s="238"/>
      <c r="S661" s="238"/>
      <c r="T661" s="23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0" t="s">
        <v>177</v>
      </c>
      <c r="AU661" s="240" t="s">
        <v>125</v>
      </c>
      <c r="AV661" s="13" t="s">
        <v>125</v>
      </c>
      <c r="AW661" s="13" t="s">
        <v>33</v>
      </c>
      <c r="AX661" s="13" t="s">
        <v>72</v>
      </c>
      <c r="AY661" s="240" t="s">
        <v>116</v>
      </c>
    </row>
    <row r="662" s="13" customFormat="1">
      <c r="A662" s="13"/>
      <c r="B662" s="229"/>
      <c r="C662" s="230"/>
      <c r="D662" s="231" t="s">
        <v>177</v>
      </c>
      <c r="E662" s="232" t="s">
        <v>19</v>
      </c>
      <c r="F662" s="233" t="s">
        <v>438</v>
      </c>
      <c r="G662" s="230"/>
      <c r="H662" s="234">
        <v>0.13500000000000001</v>
      </c>
      <c r="I662" s="235"/>
      <c r="J662" s="230"/>
      <c r="K662" s="230"/>
      <c r="L662" s="236"/>
      <c r="M662" s="237"/>
      <c r="N662" s="238"/>
      <c r="O662" s="238"/>
      <c r="P662" s="238"/>
      <c r="Q662" s="238"/>
      <c r="R662" s="238"/>
      <c r="S662" s="238"/>
      <c r="T662" s="23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0" t="s">
        <v>177</v>
      </c>
      <c r="AU662" s="240" t="s">
        <v>125</v>
      </c>
      <c r="AV662" s="13" t="s">
        <v>125</v>
      </c>
      <c r="AW662" s="13" t="s">
        <v>33</v>
      </c>
      <c r="AX662" s="13" t="s">
        <v>72</v>
      </c>
      <c r="AY662" s="240" t="s">
        <v>116</v>
      </c>
    </row>
    <row r="663" s="13" customFormat="1">
      <c r="A663" s="13"/>
      <c r="B663" s="229"/>
      <c r="C663" s="230"/>
      <c r="D663" s="231" t="s">
        <v>177</v>
      </c>
      <c r="E663" s="232" t="s">
        <v>19</v>
      </c>
      <c r="F663" s="233" t="s">
        <v>439</v>
      </c>
      <c r="G663" s="230"/>
      <c r="H663" s="234">
        <v>1.548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0" t="s">
        <v>177</v>
      </c>
      <c r="AU663" s="240" t="s">
        <v>125</v>
      </c>
      <c r="AV663" s="13" t="s">
        <v>125</v>
      </c>
      <c r="AW663" s="13" t="s">
        <v>33</v>
      </c>
      <c r="AX663" s="13" t="s">
        <v>72</v>
      </c>
      <c r="AY663" s="240" t="s">
        <v>116</v>
      </c>
    </row>
    <row r="664" s="15" customFormat="1">
      <c r="A664" s="15"/>
      <c r="B664" s="252"/>
      <c r="C664" s="253"/>
      <c r="D664" s="231" t="s">
        <v>177</v>
      </c>
      <c r="E664" s="254" t="s">
        <v>19</v>
      </c>
      <c r="F664" s="255" t="s">
        <v>320</v>
      </c>
      <c r="G664" s="253"/>
      <c r="H664" s="254" t="s">
        <v>19</v>
      </c>
      <c r="I664" s="256"/>
      <c r="J664" s="253"/>
      <c r="K664" s="253"/>
      <c r="L664" s="257"/>
      <c r="M664" s="258"/>
      <c r="N664" s="259"/>
      <c r="O664" s="259"/>
      <c r="P664" s="259"/>
      <c r="Q664" s="259"/>
      <c r="R664" s="259"/>
      <c r="S664" s="259"/>
      <c r="T664" s="260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1" t="s">
        <v>177</v>
      </c>
      <c r="AU664" s="261" t="s">
        <v>125</v>
      </c>
      <c r="AV664" s="15" t="s">
        <v>79</v>
      </c>
      <c r="AW664" s="15" t="s">
        <v>33</v>
      </c>
      <c r="AX664" s="15" t="s">
        <v>72</v>
      </c>
      <c r="AY664" s="261" t="s">
        <v>116</v>
      </c>
    </row>
    <row r="665" s="13" customFormat="1">
      <c r="A665" s="13"/>
      <c r="B665" s="229"/>
      <c r="C665" s="230"/>
      <c r="D665" s="231" t="s">
        <v>177</v>
      </c>
      <c r="E665" s="232" t="s">
        <v>19</v>
      </c>
      <c r="F665" s="233" t="s">
        <v>449</v>
      </c>
      <c r="G665" s="230"/>
      <c r="H665" s="234">
        <v>3.496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177</v>
      </c>
      <c r="AU665" s="240" t="s">
        <v>125</v>
      </c>
      <c r="AV665" s="13" t="s">
        <v>125</v>
      </c>
      <c r="AW665" s="13" t="s">
        <v>33</v>
      </c>
      <c r="AX665" s="13" t="s">
        <v>72</v>
      </c>
      <c r="AY665" s="240" t="s">
        <v>116</v>
      </c>
    </row>
    <row r="666" s="13" customFormat="1">
      <c r="A666" s="13"/>
      <c r="B666" s="229"/>
      <c r="C666" s="230"/>
      <c r="D666" s="231" t="s">
        <v>177</v>
      </c>
      <c r="E666" s="232" t="s">
        <v>19</v>
      </c>
      <c r="F666" s="233" t="s">
        <v>441</v>
      </c>
      <c r="G666" s="230"/>
      <c r="H666" s="234">
        <v>0.070000000000000007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177</v>
      </c>
      <c r="AU666" s="240" t="s">
        <v>125</v>
      </c>
      <c r="AV666" s="13" t="s">
        <v>125</v>
      </c>
      <c r="AW666" s="13" t="s">
        <v>33</v>
      </c>
      <c r="AX666" s="13" t="s">
        <v>72</v>
      </c>
      <c r="AY666" s="240" t="s">
        <v>116</v>
      </c>
    </row>
    <row r="667" s="15" customFormat="1">
      <c r="A667" s="15"/>
      <c r="B667" s="252"/>
      <c r="C667" s="253"/>
      <c r="D667" s="231" t="s">
        <v>177</v>
      </c>
      <c r="E667" s="254" t="s">
        <v>19</v>
      </c>
      <c r="F667" s="255" t="s">
        <v>322</v>
      </c>
      <c r="G667" s="253"/>
      <c r="H667" s="254" t="s">
        <v>19</v>
      </c>
      <c r="I667" s="256"/>
      <c r="J667" s="253"/>
      <c r="K667" s="253"/>
      <c r="L667" s="257"/>
      <c r="M667" s="258"/>
      <c r="N667" s="259"/>
      <c r="O667" s="259"/>
      <c r="P667" s="259"/>
      <c r="Q667" s="259"/>
      <c r="R667" s="259"/>
      <c r="S667" s="259"/>
      <c r="T667" s="260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1" t="s">
        <v>177</v>
      </c>
      <c r="AU667" s="261" t="s">
        <v>125</v>
      </c>
      <c r="AV667" s="15" t="s">
        <v>79</v>
      </c>
      <c r="AW667" s="15" t="s">
        <v>33</v>
      </c>
      <c r="AX667" s="15" t="s">
        <v>72</v>
      </c>
      <c r="AY667" s="261" t="s">
        <v>116</v>
      </c>
    </row>
    <row r="668" s="13" customFormat="1">
      <c r="A668" s="13"/>
      <c r="B668" s="229"/>
      <c r="C668" s="230"/>
      <c r="D668" s="231" t="s">
        <v>177</v>
      </c>
      <c r="E668" s="232" t="s">
        <v>19</v>
      </c>
      <c r="F668" s="233" t="s">
        <v>442</v>
      </c>
      <c r="G668" s="230"/>
      <c r="H668" s="234">
        <v>7.8479999999999999</v>
      </c>
      <c r="I668" s="235"/>
      <c r="J668" s="230"/>
      <c r="K668" s="230"/>
      <c r="L668" s="236"/>
      <c r="M668" s="237"/>
      <c r="N668" s="238"/>
      <c r="O668" s="238"/>
      <c r="P668" s="238"/>
      <c r="Q668" s="238"/>
      <c r="R668" s="238"/>
      <c r="S668" s="238"/>
      <c r="T668" s="23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0" t="s">
        <v>177</v>
      </c>
      <c r="AU668" s="240" t="s">
        <v>125</v>
      </c>
      <c r="AV668" s="13" t="s">
        <v>125</v>
      </c>
      <c r="AW668" s="13" t="s">
        <v>33</v>
      </c>
      <c r="AX668" s="13" t="s">
        <v>72</v>
      </c>
      <c r="AY668" s="240" t="s">
        <v>116</v>
      </c>
    </row>
    <row r="669" s="13" customFormat="1">
      <c r="A669" s="13"/>
      <c r="B669" s="229"/>
      <c r="C669" s="230"/>
      <c r="D669" s="231" t="s">
        <v>177</v>
      </c>
      <c r="E669" s="232" t="s">
        <v>19</v>
      </c>
      <c r="F669" s="233" t="s">
        <v>443</v>
      </c>
      <c r="G669" s="230"/>
      <c r="H669" s="234">
        <v>-0.040000000000000001</v>
      </c>
      <c r="I669" s="235"/>
      <c r="J669" s="230"/>
      <c r="K669" s="230"/>
      <c r="L669" s="236"/>
      <c r="M669" s="237"/>
      <c r="N669" s="238"/>
      <c r="O669" s="238"/>
      <c r="P669" s="238"/>
      <c r="Q669" s="238"/>
      <c r="R669" s="238"/>
      <c r="S669" s="238"/>
      <c r="T669" s="23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0" t="s">
        <v>177</v>
      </c>
      <c r="AU669" s="240" t="s">
        <v>125</v>
      </c>
      <c r="AV669" s="13" t="s">
        <v>125</v>
      </c>
      <c r="AW669" s="13" t="s">
        <v>33</v>
      </c>
      <c r="AX669" s="13" t="s">
        <v>72</v>
      </c>
      <c r="AY669" s="240" t="s">
        <v>116</v>
      </c>
    </row>
    <row r="670" s="13" customFormat="1">
      <c r="A670" s="13"/>
      <c r="B670" s="229"/>
      <c r="C670" s="230"/>
      <c r="D670" s="231" t="s">
        <v>177</v>
      </c>
      <c r="E670" s="232" t="s">
        <v>19</v>
      </c>
      <c r="F670" s="233" t="s">
        <v>431</v>
      </c>
      <c r="G670" s="230"/>
      <c r="H670" s="234">
        <v>0.40000000000000002</v>
      </c>
      <c r="I670" s="235"/>
      <c r="J670" s="230"/>
      <c r="K670" s="230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177</v>
      </c>
      <c r="AU670" s="240" t="s">
        <v>125</v>
      </c>
      <c r="AV670" s="13" t="s">
        <v>125</v>
      </c>
      <c r="AW670" s="13" t="s">
        <v>33</v>
      </c>
      <c r="AX670" s="13" t="s">
        <v>72</v>
      </c>
      <c r="AY670" s="240" t="s">
        <v>116</v>
      </c>
    </row>
    <row r="671" s="15" customFormat="1">
      <c r="A671" s="15"/>
      <c r="B671" s="252"/>
      <c r="C671" s="253"/>
      <c r="D671" s="231" t="s">
        <v>177</v>
      </c>
      <c r="E671" s="254" t="s">
        <v>19</v>
      </c>
      <c r="F671" s="255" t="s">
        <v>242</v>
      </c>
      <c r="G671" s="253"/>
      <c r="H671" s="254" t="s">
        <v>19</v>
      </c>
      <c r="I671" s="256"/>
      <c r="J671" s="253"/>
      <c r="K671" s="253"/>
      <c r="L671" s="257"/>
      <c r="M671" s="258"/>
      <c r="N671" s="259"/>
      <c r="O671" s="259"/>
      <c r="P671" s="259"/>
      <c r="Q671" s="259"/>
      <c r="R671" s="259"/>
      <c r="S671" s="259"/>
      <c r="T671" s="260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61" t="s">
        <v>177</v>
      </c>
      <c r="AU671" s="261" t="s">
        <v>125</v>
      </c>
      <c r="AV671" s="15" t="s">
        <v>79</v>
      </c>
      <c r="AW671" s="15" t="s">
        <v>33</v>
      </c>
      <c r="AX671" s="15" t="s">
        <v>72</v>
      </c>
      <c r="AY671" s="261" t="s">
        <v>116</v>
      </c>
    </row>
    <row r="672" s="13" customFormat="1">
      <c r="A672" s="13"/>
      <c r="B672" s="229"/>
      <c r="C672" s="230"/>
      <c r="D672" s="231" t="s">
        <v>177</v>
      </c>
      <c r="E672" s="232" t="s">
        <v>19</v>
      </c>
      <c r="F672" s="233" t="s">
        <v>238</v>
      </c>
      <c r="G672" s="230"/>
      <c r="H672" s="234">
        <v>12.73</v>
      </c>
      <c r="I672" s="235"/>
      <c r="J672" s="230"/>
      <c r="K672" s="230"/>
      <c r="L672" s="236"/>
      <c r="M672" s="237"/>
      <c r="N672" s="238"/>
      <c r="O672" s="238"/>
      <c r="P672" s="238"/>
      <c r="Q672" s="238"/>
      <c r="R672" s="238"/>
      <c r="S672" s="238"/>
      <c r="T672" s="23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0" t="s">
        <v>177</v>
      </c>
      <c r="AU672" s="240" t="s">
        <v>125</v>
      </c>
      <c r="AV672" s="13" t="s">
        <v>125</v>
      </c>
      <c r="AW672" s="13" t="s">
        <v>33</v>
      </c>
      <c r="AX672" s="13" t="s">
        <v>72</v>
      </c>
      <c r="AY672" s="240" t="s">
        <v>116</v>
      </c>
    </row>
    <row r="673" s="13" customFormat="1">
      <c r="A673" s="13"/>
      <c r="B673" s="229"/>
      <c r="C673" s="230"/>
      <c r="D673" s="231" t="s">
        <v>177</v>
      </c>
      <c r="E673" s="232" t="s">
        <v>19</v>
      </c>
      <c r="F673" s="233" t="s">
        <v>431</v>
      </c>
      <c r="G673" s="230"/>
      <c r="H673" s="234">
        <v>0.40000000000000002</v>
      </c>
      <c r="I673" s="235"/>
      <c r="J673" s="230"/>
      <c r="K673" s="230"/>
      <c r="L673" s="236"/>
      <c r="M673" s="237"/>
      <c r="N673" s="238"/>
      <c r="O673" s="238"/>
      <c r="P673" s="238"/>
      <c r="Q673" s="238"/>
      <c r="R673" s="238"/>
      <c r="S673" s="238"/>
      <c r="T673" s="23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0" t="s">
        <v>177</v>
      </c>
      <c r="AU673" s="240" t="s">
        <v>125</v>
      </c>
      <c r="AV673" s="13" t="s">
        <v>125</v>
      </c>
      <c r="AW673" s="13" t="s">
        <v>33</v>
      </c>
      <c r="AX673" s="13" t="s">
        <v>72</v>
      </c>
      <c r="AY673" s="240" t="s">
        <v>116</v>
      </c>
    </row>
    <row r="674" s="14" customFormat="1">
      <c r="A674" s="14"/>
      <c r="B674" s="241"/>
      <c r="C674" s="242"/>
      <c r="D674" s="231" t="s">
        <v>177</v>
      </c>
      <c r="E674" s="243" t="s">
        <v>19</v>
      </c>
      <c r="F674" s="244" t="s">
        <v>181</v>
      </c>
      <c r="G674" s="242"/>
      <c r="H674" s="245">
        <v>72.232000000000014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1" t="s">
        <v>177</v>
      </c>
      <c r="AU674" s="251" t="s">
        <v>125</v>
      </c>
      <c r="AV674" s="14" t="s">
        <v>139</v>
      </c>
      <c r="AW674" s="14" t="s">
        <v>33</v>
      </c>
      <c r="AX674" s="14" t="s">
        <v>79</v>
      </c>
      <c r="AY674" s="251" t="s">
        <v>116</v>
      </c>
    </row>
    <row r="675" s="2" customFormat="1" ht="16.5" customHeight="1">
      <c r="A675" s="40"/>
      <c r="B675" s="41"/>
      <c r="C675" s="206" t="s">
        <v>513</v>
      </c>
      <c r="D675" s="206" t="s">
        <v>119</v>
      </c>
      <c r="E675" s="207" t="s">
        <v>514</v>
      </c>
      <c r="F675" s="208" t="s">
        <v>515</v>
      </c>
      <c r="G675" s="209" t="s">
        <v>173</v>
      </c>
      <c r="H675" s="210">
        <v>144.464</v>
      </c>
      <c r="I675" s="211"/>
      <c r="J675" s="212">
        <f>ROUND(I675*H675,2)</f>
        <v>0</v>
      </c>
      <c r="K675" s="208" t="s">
        <v>174</v>
      </c>
      <c r="L675" s="46"/>
      <c r="M675" s="213" t="s">
        <v>19</v>
      </c>
      <c r="N675" s="214" t="s">
        <v>44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139</v>
      </c>
      <c r="AT675" s="217" t="s">
        <v>119</v>
      </c>
      <c r="AU675" s="217" t="s">
        <v>125</v>
      </c>
      <c r="AY675" s="19" t="s">
        <v>116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125</v>
      </c>
      <c r="BK675" s="218">
        <f>ROUND(I675*H675,2)</f>
        <v>0</v>
      </c>
      <c r="BL675" s="19" t="s">
        <v>139</v>
      </c>
      <c r="BM675" s="217" t="s">
        <v>516</v>
      </c>
    </row>
    <row r="676" s="2" customFormat="1">
      <c r="A676" s="40"/>
      <c r="B676" s="41"/>
      <c r="C676" s="42"/>
      <c r="D676" s="219" t="s">
        <v>127</v>
      </c>
      <c r="E676" s="42"/>
      <c r="F676" s="220" t="s">
        <v>517</v>
      </c>
      <c r="G676" s="42"/>
      <c r="H676" s="42"/>
      <c r="I676" s="221"/>
      <c r="J676" s="42"/>
      <c r="K676" s="42"/>
      <c r="L676" s="46"/>
      <c r="M676" s="222"/>
      <c r="N676" s="223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127</v>
      </c>
      <c r="AU676" s="19" t="s">
        <v>125</v>
      </c>
    </row>
    <row r="677" s="13" customFormat="1">
      <c r="A677" s="13"/>
      <c r="B677" s="229"/>
      <c r="C677" s="230"/>
      <c r="D677" s="231" t="s">
        <v>177</v>
      </c>
      <c r="E677" s="232" t="s">
        <v>19</v>
      </c>
      <c r="F677" s="233" t="s">
        <v>518</v>
      </c>
      <c r="G677" s="230"/>
      <c r="H677" s="234">
        <v>144.464</v>
      </c>
      <c r="I677" s="235"/>
      <c r="J677" s="230"/>
      <c r="K677" s="230"/>
      <c r="L677" s="236"/>
      <c r="M677" s="237"/>
      <c r="N677" s="238"/>
      <c r="O677" s="238"/>
      <c r="P677" s="238"/>
      <c r="Q677" s="238"/>
      <c r="R677" s="238"/>
      <c r="S677" s="238"/>
      <c r="T677" s="23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0" t="s">
        <v>177</v>
      </c>
      <c r="AU677" s="240" t="s">
        <v>125</v>
      </c>
      <c r="AV677" s="13" t="s">
        <v>125</v>
      </c>
      <c r="AW677" s="13" t="s">
        <v>33</v>
      </c>
      <c r="AX677" s="13" t="s">
        <v>79</v>
      </c>
      <c r="AY677" s="240" t="s">
        <v>116</v>
      </c>
    </row>
    <row r="678" s="2" customFormat="1" ht="24.15" customHeight="1">
      <c r="A678" s="40"/>
      <c r="B678" s="41"/>
      <c r="C678" s="206" t="s">
        <v>519</v>
      </c>
      <c r="D678" s="206" t="s">
        <v>119</v>
      </c>
      <c r="E678" s="207" t="s">
        <v>520</v>
      </c>
      <c r="F678" s="208" t="s">
        <v>521</v>
      </c>
      <c r="G678" s="209" t="s">
        <v>173</v>
      </c>
      <c r="H678" s="210">
        <v>36.552</v>
      </c>
      <c r="I678" s="211"/>
      <c r="J678" s="212">
        <f>ROUND(I678*H678,2)</f>
        <v>0</v>
      </c>
      <c r="K678" s="208" t="s">
        <v>174</v>
      </c>
      <c r="L678" s="46"/>
      <c r="M678" s="213" t="s">
        <v>19</v>
      </c>
      <c r="N678" s="214" t="s">
        <v>44</v>
      </c>
      <c r="O678" s="86"/>
      <c r="P678" s="215">
        <f>O678*H678</f>
        <v>0</v>
      </c>
      <c r="Q678" s="215">
        <v>0</v>
      </c>
      <c r="R678" s="215">
        <f>Q678*H678</f>
        <v>0</v>
      </c>
      <c r="S678" s="215">
        <v>0.035000000000000003</v>
      </c>
      <c r="T678" s="216">
        <f>S678*H678</f>
        <v>1.27932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7" t="s">
        <v>139</v>
      </c>
      <c r="AT678" s="217" t="s">
        <v>119</v>
      </c>
      <c r="AU678" s="217" t="s">
        <v>125</v>
      </c>
      <c r="AY678" s="19" t="s">
        <v>116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9" t="s">
        <v>125</v>
      </c>
      <c r="BK678" s="218">
        <f>ROUND(I678*H678,2)</f>
        <v>0</v>
      </c>
      <c r="BL678" s="19" t="s">
        <v>139</v>
      </c>
      <c r="BM678" s="217" t="s">
        <v>522</v>
      </c>
    </row>
    <row r="679" s="2" customFormat="1">
      <c r="A679" s="40"/>
      <c r="B679" s="41"/>
      <c r="C679" s="42"/>
      <c r="D679" s="219" t="s">
        <v>127</v>
      </c>
      <c r="E679" s="42"/>
      <c r="F679" s="220" t="s">
        <v>523</v>
      </c>
      <c r="G679" s="42"/>
      <c r="H679" s="42"/>
      <c r="I679" s="221"/>
      <c r="J679" s="42"/>
      <c r="K679" s="42"/>
      <c r="L679" s="46"/>
      <c r="M679" s="222"/>
      <c r="N679" s="223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127</v>
      </c>
      <c r="AU679" s="19" t="s">
        <v>125</v>
      </c>
    </row>
    <row r="680" s="15" customFormat="1">
      <c r="A680" s="15"/>
      <c r="B680" s="252"/>
      <c r="C680" s="253"/>
      <c r="D680" s="231" t="s">
        <v>177</v>
      </c>
      <c r="E680" s="254" t="s">
        <v>19</v>
      </c>
      <c r="F680" s="255" t="s">
        <v>296</v>
      </c>
      <c r="G680" s="253"/>
      <c r="H680" s="254" t="s">
        <v>19</v>
      </c>
      <c r="I680" s="256"/>
      <c r="J680" s="253"/>
      <c r="K680" s="253"/>
      <c r="L680" s="257"/>
      <c r="M680" s="258"/>
      <c r="N680" s="259"/>
      <c r="O680" s="259"/>
      <c r="P680" s="259"/>
      <c r="Q680" s="259"/>
      <c r="R680" s="259"/>
      <c r="S680" s="259"/>
      <c r="T680" s="260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1" t="s">
        <v>177</v>
      </c>
      <c r="AU680" s="261" t="s">
        <v>125</v>
      </c>
      <c r="AV680" s="15" t="s">
        <v>79</v>
      </c>
      <c r="AW680" s="15" t="s">
        <v>33</v>
      </c>
      <c r="AX680" s="15" t="s">
        <v>72</v>
      </c>
      <c r="AY680" s="261" t="s">
        <v>116</v>
      </c>
    </row>
    <row r="681" s="13" customFormat="1">
      <c r="A681" s="13"/>
      <c r="B681" s="229"/>
      <c r="C681" s="230"/>
      <c r="D681" s="231" t="s">
        <v>177</v>
      </c>
      <c r="E681" s="232" t="s">
        <v>19</v>
      </c>
      <c r="F681" s="233" t="s">
        <v>433</v>
      </c>
      <c r="G681" s="230"/>
      <c r="H681" s="234">
        <v>3.96</v>
      </c>
      <c r="I681" s="235"/>
      <c r="J681" s="230"/>
      <c r="K681" s="230"/>
      <c r="L681" s="236"/>
      <c r="M681" s="237"/>
      <c r="N681" s="238"/>
      <c r="O681" s="238"/>
      <c r="P681" s="238"/>
      <c r="Q681" s="238"/>
      <c r="R681" s="238"/>
      <c r="S681" s="238"/>
      <c r="T681" s="23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0" t="s">
        <v>177</v>
      </c>
      <c r="AU681" s="240" t="s">
        <v>125</v>
      </c>
      <c r="AV681" s="13" t="s">
        <v>125</v>
      </c>
      <c r="AW681" s="13" t="s">
        <v>33</v>
      </c>
      <c r="AX681" s="13" t="s">
        <v>72</v>
      </c>
      <c r="AY681" s="240" t="s">
        <v>116</v>
      </c>
    </row>
    <row r="682" s="13" customFormat="1">
      <c r="A682" s="13"/>
      <c r="B682" s="229"/>
      <c r="C682" s="230"/>
      <c r="D682" s="231" t="s">
        <v>177</v>
      </c>
      <c r="E682" s="232" t="s">
        <v>19</v>
      </c>
      <c r="F682" s="233" t="s">
        <v>434</v>
      </c>
      <c r="G682" s="230"/>
      <c r="H682" s="234">
        <v>0.16500000000000001</v>
      </c>
      <c r="I682" s="235"/>
      <c r="J682" s="230"/>
      <c r="K682" s="230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177</v>
      </c>
      <c r="AU682" s="240" t="s">
        <v>125</v>
      </c>
      <c r="AV682" s="13" t="s">
        <v>125</v>
      </c>
      <c r="AW682" s="13" t="s">
        <v>33</v>
      </c>
      <c r="AX682" s="13" t="s">
        <v>72</v>
      </c>
      <c r="AY682" s="240" t="s">
        <v>116</v>
      </c>
    </row>
    <row r="683" s="13" customFormat="1">
      <c r="A683" s="13"/>
      <c r="B683" s="229"/>
      <c r="C683" s="230"/>
      <c r="D683" s="231" t="s">
        <v>177</v>
      </c>
      <c r="E683" s="232" t="s">
        <v>19</v>
      </c>
      <c r="F683" s="233" t="s">
        <v>435</v>
      </c>
      <c r="G683" s="230"/>
      <c r="H683" s="234">
        <v>0.29999999999999999</v>
      </c>
      <c r="I683" s="235"/>
      <c r="J683" s="230"/>
      <c r="K683" s="230"/>
      <c r="L683" s="236"/>
      <c r="M683" s="237"/>
      <c r="N683" s="238"/>
      <c r="O683" s="238"/>
      <c r="P683" s="238"/>
      <c r="Q683" s="238"/>
      <c r="R683" s="238"/>
      <c r="S683" s="238"/>
      <c r="T683" s="23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0" t="s">
        <v>177</v>
      </c>
      <c r="AU683" s="240" t="s">
        <v>125</v>
      </c>
      <c r="AV683" s="13" t="s">
        <v>125</v>
      </c>
      <c r="AW683" s="13" t="s">
        <v>33</v>
      </c>
      <c r="AX683" s="13" t="s">
        <v>72</v>
      </c>
      <c r="AY683" s="240" t="s">
        <v>116</v>
      </c>
    </row>
    <row r="684" s="13" customFormat="1">
      <c r="A684" s="13"/>
      <c r="B684" s="229"/>
      <c r="C684" s="230"/>
      <c r="D684" s="231" t="s">
        <v>177</v>
      </c>
      <c r="E684" s="232" t="s">
        <v>19</v>
      </c>
      <c r="F684" s="233" t="s">
        <v>436</v>
      </c>
      <c r="G684" s="230"/>
      <c r="H684" s="234">
        <v>0.435</v>
      </c>
      <c r="I684" s="235"/>
      <c r="J684" s="230"/>
      <c r="K684" s="230"/>
      <c r="L684" s="236"/>
      <c r="M684" s="237"/>
      <c r="N684" s="238"/>
      <c r="O684" s="238"/>
      <c r="P684" s="238"/>
      <c r="Q684" s="238"/>
      <c r="R684" s="238"/>
      <c r="S684" s="238"/>
      <c r="T684" s="23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0" t="s">
        <v>177</v>
      </c>
      <c r="AU684" s="240" t="s">
        <v>125</v>
      </c>
      <c r="AV684" s="13" t="s">
        <v>125</v>
      </c>
      <c r="AW684" s="13" t="s">
        <v>33</v>
      </c>
      <c r="AX684" s="13" t="s">
        <v>72</v>
      </c>
      <c r="AY684" s="240" t="s">
        <v>116</v>
      </c>
    </row>
    <row r="685" s="13" customFormat="1">
      <c r="A685" s="13"/>
      <c r="B685" s="229"/>
      <c r="C685" s="230"/>
      <c r="D685" s="231" t="s">
        <v>177</v>
      </c>
      <c r="E685" s="232" t="s">
        <v>19</v>
      </c>
      <c r="F685" s="233" t="s">
        <v>524</v>
      </c>
      <c r="G685" s="230"/>
      <c r="H685" s="234">
        <v>0.089999999999999997</v>
      </c>
      <c r="I685" s="235"/>
      <c r="J685" s="230"/>
      <c r="K685" s="230"/>
      <c r="L685" s="236"/>
      <c r="M685" s="237"/>
      <c r="N685" s="238"/>
      <c r="O685" s="238"/>
      <c r="P685" s="238"/>
      <c r="Q685" s="238"/>
      <c r="R685" s="238"/>
      <c r="S685" s="238"/>
      <c r="T685" s="23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0" t="s">
        <v>177</v>
      </c>
      <c r="AU685" s="240" t="s">
        <v>125</v>
      </c>
      <c r="AV685" s="13" t="s">
        <v>125</v>
      </c>
      <c r="AW685" s="13" t="s">
        <v>33</v>
      </c>
      <c r="AX685" s="13" t="s">
        <v>72</v>
      </c>
      <c r="AY685" s="240" t="s">
        <v>116</v>
      </c>
    </row>
    <row r="686" s="13" customFormat="1">
      <c r="A686" s="13"/>
      <c r="B686" s="229"/>
      <c r="C686" s="230"/>
      <c r="D686" s="231" t="s">
        <v>177</v>
      </c>
      <c r="E686" s="232" t="s">
        <v>19</v>
      </c>
      <c r="F686" s="233" t="s">
        <v>525</v>
      </c>
      <c r="G686" s="230"/>
      <c r="H686" s="234">
        <v>1.458</v>
      </c>
      <c r="I686" s="235"/>
      <c r="J686" s="230"/>
      <c r="K686" s="230"/>
      <c r="L686" s="236"/>
      <c r="M686" s="237"/>
      <c r="N686" s="238"/>
      <c r="O686" s="238"/>
      <c r="P686" s="238"/>
      <c r="Q686" s="238"/>
      <c r="R686" s="238"/>
      <c r="S686" s="238"/>
      <c r="T686" s="23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0" t="s">
        <v>177</v>
      </c>
      <c r="AU686" s="240" t="s">
        <v>125</v>
      </c>
      <c r="AV686" s="13" t="s">
        <v>125</v>
      </c>
      <c r="AW686" s="13" t="s">
        <v>33</v>
      </c>
      <c r="AX686" s="13" t="s">
        <v>72</v>
      </c>
      <c r="AY686" s="240" t="s">
        <v>116</v>
      </c>
    </row>
    <row r="687" s="15" customFormat="1">
      <c r="A687" s="15"/>
      <c r="B687" s="252"/>
      <c r="C687" s="253"/>
      <c r="D687" s="231" t="s">
        <v>177</v>
      </c>
      <c r="E687" s="254" t="s">
        <v>19</v>
      </c>
      <c r="F687" s="255" t="s">
        <v>315</v>
      </c>
      <c r="G687" s="253"/>
      <c r="H687" s="254" t="s">
        <v>19</v>
      </c>
      <c r="I687" s="256"/>
      <c r="J687" s="253"/>
      <c r="K687" s="253"/>
      <c r="L687" s="257"/>
      <c r="M687" s="258"/>
      <c r="N687" s="259"/>
      <c r="O687" s="259"/>
      <c r="P687" s="259"/>
      <c r="Q687" s="259"/>
      <c r="R687" s="259"/>
      <c r="S687" s="259"/>
      <c r="T687" s="260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1" t="s">
        <v>177</v>
      </c>
      <c r="AU687" s="261" t="s">
        <v>125</v>
      </c>
      <c r="AV687" s="15" t="s">
        <v>79</v>
      </c>
      <c r="AW687" s="15" t="s">
        <v>33</v>
      </c>
      <c r="AX687" s="15" t="s">
        <v>72</v>
      </c>
      <c r="AY687" s="261" t="s">
        <v>116</v>
      </c>
    </row>
    <row r="688" s="13" customFormat="1">
      <c r="A688" s="13"/>
      <c r="B688" s="229"/>
      <c r="C688" s="230"/>
      <c r="D688" s="231" t="s">
        <v>177</v>
      </c>
      <c r="E688" s="232" t="s">
        <v>19</v>
      </c>
      <c r="F688" s="233" t="s">
        <v>440</v>
      </c>
      <c r="G688" s="230"/>
      <c r="H688" s="234">
        <v>3.3439999999999999</v>
      </c>
      <c r="I688" s="235"/>
      <c r="J688" s="230"/>
      <c r="K688" s="230"/>
      <c r="L688" s="236"/>
      <c r="M688" s="237"/>
      <c r="N688" s="238"/>
      <c r="O688" s="238"/>
      <c r="P688" s="238"/>
      <c r="Q688" s="238"/>
      <c r="R688" s="238"/>
      <c r="S688" s="238"/>
      <c r="T688" s="23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0" t="s">
        <v>177</v>
      </c>
      <c r="AU688" s="240" t="s">
        <v>125</v>
      </c>
      <c r="AV688" s="13" t="s">
        <v>125</v>
      </c>
      <c r="AW688" s="13" t="s">
        <v>33</v>
      </c>
      <c r="AX688" s="13" t="s">
        <v>72</v>
      </c>
      <c r="AY688" s="240" t="s">
        <v>116</v>
      </c>
    </row>
    <row r="689" s="13" customFormat="1">
      <c r="A689" s="13"/>
      <c r="B689" s="229"/>
      <c r="C689" s="230"/>
      <c r="D689" s="231" t="s">
        <v>177</v>
      </c>
      <c r="E689" s="232" t="s">
        <v>19</v>
      </c>
      <c r="F689" s="233" t="s">
        <v>441</v>
      </c>
      <c r="G689" s="230"/>
      <c r="H689" s="234">
        <v>0.070000000000000007</v>
      </c>
      <c r="I689" s="235"/>
      <c r="J689" s="230"/>
      <c r="K689" s="230"/>
      <c r="L689" s="236"/>
      <c r="M689" s="237"/>
      <c r="N689" s="238"/>
      <c r="O689" s="238"/>
      <c r="P689" s="238"/>
      <c r="Q689" s="238"/>
      <c r="R689" s="238"/>
      <c r="S689" s="238"/>
      <c r="T689" s="23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0" t="s">
        <v>177</v>
      </c>
      <c r="AU689" s="240" t="s">
        <v>125</v>
      </c>
      <c r="AV689" s="13" t="s">
        <v>125</v>
      </c>
      <c r="AW689" s="13" t="s">
        <v>33</v>
      </c>
      <c r="AX689" s="13" t="s">
        <v>72</v>
      </c>
      <c r="AY689" s="240" t="s">
        <v>116</v>
      </c>
    </row>
    <row r="690" s="15" customFormat="1">
      <c r="A690" s="15"/>
      <c r="B690" s="252"/>
      <c r="C690" s="253"/>
      <c r="D690" s="231" t="s">
        <v>177</v>
      </c>
      <c r="E690" s="254" t="s">
        <v>19</v>
      </c>
      <c r="F690" s="255" t="s">
        <v>302</v>
      </c>
      <c r="G690" s="253"/>
      <c r="H690" s="254" t="s">
        <v>19</v>
      </c>
      <c r="I690" s="256"/>
      <c r="J690" s="253"/>
      <c r="K690" s="253"/>
      <c r="L690" s="257"/>
      <c r="M690" s="258"/>
      <c r="N690" s="259"/>
      <c r="O690" s="259"/>
      <c r="P690" s="259"/>
      <c r="Q690" s="259"/>
      <c r="R690" s="259"/>
      <c r="S690" s="259"/>
      <c r="T690" s="260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1" t="s">
        <v>177</v>
      </c>
      <c r="AU690" s="261" t="s">
        <v>125</v>
      </c>
      <c r="AV690" s="15" t="s">
        <v>79</v>
      </c>
      <c r="AW690" s="15" t="s">
        <v>33</v>
      </c>
      <c r="AX690" s="15" t="s">
        <v>72</v>
      </c>
      <c r="AY690" s="261" t="s">
        <v>116</v>
      </c>
    </row>
    <row r="691" s="13" customFormat="1">
      <c r="A691" s="13"/>
      <c r="B691" s="229"/>
      <c r="C691" s="230"/>
      <c r="D691" s="231" t="s">
        <v>177</v>
      </c>
      <c r="E691" s="232" t="s">
        <v>19</v>
      </c>
      <c r="F691" s="233" t="s">
        <v>442</v>
      </c>
      <c r="G691" s="230"/>
      <c r="H691" s="234">
        <v>7.8479999999999999</v>
      </c>
      <c r="I691" s="235"/>
      <c r="J691" s="230"/>
      <c r="K691" s="230"/>
      <c r="L691" s="236"/>
      <c r="M691" s="237"/>
      <c r="N691" s="238"/>
      <c r="O691" s="238"/>
      <c r="P691" s="238"/>
      <c r="Q691" s="238"/>
      <c r="R691" s="238"/>
      <c r="S691" s="238"/>
      <c r="T691" s="23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0" t="s">
        <v>177</v>
      </c>
      <c r="AU691" s="240" t="s">
        <v>125</v>
      </c>
      <c r="AV691" s="13" t="s">
        <v>125</v>
      </c>
      <c r="AW691" s="13" t="s">
        <v>33</v>
      </c>
      <c r="AX691" s="13" t="s">
        <v>72</v>
      </c>
      <c r="AY691" s="240" t="s">
        <v>116</v>
      </c>
    </row>
    <row r="692" s="13" customFormat="1">
      <c r="A692" s="13"/>
      <c r="B692" s="229"/>
      <c r="C692" s="230"/>
      <c r="D692" s="231" t="s">
        <v>177</v>
      </c>
      <c r="E692" s="232" t="s">
        <v>19</v>
      </c>
      <c r="F692" s="233" t="s">
        <v>443</v>
      </c>
      <c r="G692" s="230"/>
      <c r="H692" s="234">
        <v>-0.040000000000000001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177</v>
      </c>
      <c r="AU692" s="240" t="s">
        <v>125</v>
      </c>
      <c r="AV692" s="13" t="s">
        <v>125</v>
      </c>
      <c r="AW692" s="13" t="s">
        <v>33</v>
      </c>
      <c r="AX692" s="13" t="s">
        <v>72</v>
      </c>
      <c r="AY692" s="240" t="s">
        <v>116</v>
      </c>
    </row>
    <row r="693" s="13" customFormat="1">
      <c r="A693" s="13"/>
      <c r="B693" s="229"/>
      <c r="C693" s="230"/>
      <c r="D693" s="231" t="s">
        <v>177</v>
      </c>
      <c r="E693" s="232" t="s">
        <v>19</v>
      </c>
      <c r="F693" s="233" t="s">
        <v>526</v>
      </c>
      <c r="G693" s="230"/>
      <c r="H693" s="234">
        <v>0.080000000000000002</v>
      </c>
      <c r="I693" s="235"/>
      <c r="J693" s="230"/>
      <c r="K693" s="230"/>
      <c r="L693" s="236"/>
      <c r="M693" s="237"/>
      <c r="N693" s="238"/>
      <c r="O693" s="238"/>
      <c r="P693" s="238"/>
      <c r="Q693" s="238"/>
      <c r="R693" s="238"/>
      <c r="S693" s="238"/>
      <c r="T693" s="23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0" t="s">
        <v>177</v>
      </c>
      <c r="AU693" s="240" t="s">
        <v>125</v>
      </c>
      <c r="AV693" s="13" t="s">
        <v>125</v>
      </c>
      <c r="AW693" s="13" t="s">
        <v>33</v>
      </c>
      <c r="AX693" s="13" t="s">
        <v>72</v>
      </c>
      <c r="AY693" s="240" t="s">
        <v>116</v>
      </c>
    </row>
    <row r="694" s="13" customFormat="1">
      <c r="A694" s="13"/>
      <c r="B694" s="229"/>
      <c r="C694" s="230"/>
      <c r="D694" s="231" t="s">
        <v>177</v>
      </c>
      <c r="E694" s="232" t="s">
        <v>19</v>
      </c>
      <c r="F694" s="233" t="s">
        <v>524</v>
      </c>
      <c r="G694" s="230"/>
      <c r="H694" s="234">
        <v>0.089999999999999997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177</v>
      </c>
      <c r="AU694" s="240" t="s">
        <v>125</v>
      </c>
      <c r="AV694" s="13" t="s">
        <v>125</v>
      </c>
      <c r="AW694" s="13" t="s">
        <v>33</v>
      </c>
      <c r="AX694" s="13" t="s">
        <v>72</v>
      </c>
      <c r="AY694" s="240" t="s">
        <v>116</v>
      </c>
    </row>
    <row r="695" s="13" customFormat="1">
      <c r="A695" s="13"/>
      <c r="B695" s="229"/>
      <c r="C695" s="230"/>
      <c r="D695" s="231" t="s">
        <v>177</v>
      </c>
      <c r="E695" s="232" t="s">
        <v>19</v>
      </c>
      <c r="F695" s="233" t="s">
        <v>431</v>
      </c>
      <c r="G695" s="230"/>
      <c r="H695" s="234">
        <v>0.40000000000000002</v>
      </c>
      <c r="I695" s="235"/>
      <c r="J695" s="230"/>
      <c r="K695" s="230"/>
      <c r="L695" s="236"/>
      <c r="M695" s="237"/>
      <c r="N695" s="238"/>
      <c r="O695" s="238"/>
      <c r="P695" s="238"/>
      <c r="Q695" s="238"/>
      <c r="R695" s="238"/>
      <c r="S695" s="238"/>
      <c r="T695" s="23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0" t="s">
        <v>177</v>
      </c>
      <c r="AU695" s="240" t="s">
        <v>125</v>
      </c>
      <c r="AV695" s="13" t="s">
        <v>125</v>
      </c>
      <c r="AW695" s="13" t="s">
        <v>33</v>
      </c>
      <c r="AX695" s="13" t="s">
        <v>72</v>
      </c>
      <c r="AY695" s="240" t="s">
        <v>116</v>
      </c>
    </row>
    <row r="696" s="15" customFormat="1">
      <c r="A696" s="15"/>
      <c r="B696" s="252"/>
      <c r="C696" s="253"/>
      <c r="D696" s="231" t="s">
        <v>177</v>
      </c>
      <c r="E696" s="254" t="s">
        <v>19</v>
      </c>
      <c r="F696" s="255" t="s">
        <v>307</v>
      </c>
      <c r="G696" s="253"/>
      <c r="H696" s="254" t="s">
        <v>19</v>
      </c>
      <c r="I696" s="256"/>
      <c r="J696" s="253"/>
      <c r="K696" s="253"/>
      <c r="L696" s="257"/>
      <c r="M696" s="258"/>
      <c r="N696" s="259"/>
      <c r="O696" s="259"/>
      <c r="P696" s="259"/>
      <c r="Q696" s="259"/>
      <c r="R696" s="259"/>
      <c r="S696" s="259"/>
      <c r="T696" s="260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1" t="s">
        <v>177</v>
      </c>
      <c r="AU696" s="261" t="s">
        <v>125</v>
      </c>
      <c r="AV696" s="15" t="s">
        <v>79</v>
      </c>
      <c r="AW696" s="15" t="s">
        <v>33</v>
      </c>
      <c r="AX696" s="15" t="s">
        <v>72</v>
      </c>
      <c r="AY696" s="261" t="s">
        <v>116</v>
      </c>
    </row>
    <row r="697" s="13" customFormat="1">
      <c r="A697" s="13"/>
      <c r="B697" s="229"/>
      <c r="C697" s="230"/>
      <c r="D697" s="231" t="s">
        <v>177</v>
      </c>
      <c r="E697" s="232" t="s">
        <v>19</v>
      </c>
      <c r="F697" s="233" t="s">
        <v>433</v>
      </c>
      <c r="G697" s="230"/>
      <c r="H697" s="234">
        <v>3.96</v>
      </c>
      <c r="I697" s="235"/>
      <c r="J697" s="230"/>
      <c r="K697" s="230"/>
      <c r="L697" s="236"/>
      <c r="M697" s="237"/>
      <c r="N697" s="238"/>
      <c r="O697" s="238"/>
      <c r="P697" s="238"/>
      <c r="Q697" s="238"/>
      <c r="R697" s="238"/>
      <c r="S697" s="238"/>
      <c r="T697" s="23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0" t="s">
        <v>177</v>
      </c>
      <c r="AU697" s="240" t="s">
        <v>125</v>
      </c>
      <c r="AV697" s="13" t="s">
        <v>125</v>
      </c>
      <c r="AW697" s="13" t="s">
        <v>33</v>
      </c>
      <c r="AX697" s="13" t="s">
        <v>72</v>
      </c>
      <c r="AY697" s="240" t="s">
        <v>116</v>
      </c>
    </row>
    <row r="698" s="13" customFormat="1">
      <c r="A698" s="13"/>
      <c r="B698" s="229"/>
      <c r="C698" s="230"/>
      <c r="D698" s="231" t="s">
        <v>177</v>
      </c>
      <c r="E698" s="232" t="s">
        <v>19</v>
      </c>
      <c r="F698" s="233" t="s">
        <v>434</v>
      </c>
      <c r="G698" s="230"/>
      <c r="H698" s="234">
        <v>0.16500000000000001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177</v>
      </c>
      <c r="AU698" s="240" t="s">
        <v>125</v>
      </c>
      <c r="AV698" s="13" t="s">
        <v>125</v>
      </c>
      <c r="AW698" s="13" t="s">
        <v>33</v>
      </c>
      <c r="AX698" s="13" t="s">
        <v>72</v>
      </c>
      <c r="AY698" s="240" t="s">
        <v>116</v>
      </c>
    </row>
    <row r="699" s="13" customFormat="1">
      <c r="A699" s="13"/>
      <c r="B699" s="229"/>
      <c r="C699" s="230"/>
      <c r="D699" s="231" t="s">
        <v>177</v>
      </c>
      <c r="E699" s="232" t="s">
        <v>19</v>
      </c>
      <c r="F699" s="233" t="s">
        <v>435</v>
      </c>
      <c r="G699" s="230"/>
      <c r="H699" s="234">
        <v>0.29999999999999999</v>
      </c>
      <c r="I699" s="235"/>
      <c r="J699" s="230"/>
      <c r="K699" s="230"/>
      <c r="L699" s="236"/>
      <c r="M699" s="237"/>
      <c r="N699" s="238"/>
      <c r="O699" s="238"/>
      <c r="P699" s="238"/>
      <c r="Q699" s="238"/>
      <c r="R699" s="238"/>
      <c r="S699" s="238"/>
      <c r="T699" s="23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0" t="s">
        <v>177</v>
      </c>
      <c r="AU699" s="240" t="s">
        <v>125</v>
      </c>
      <c r="AV699" s="13" t="s">
        <v>125</v>
      </c>
      <c r="AW699" s="13" t="s">
        <v>33</v>
      </c>
      <c r="AX699" s="13" t="s">
        <v>72</v>
      </c>
      <c r="AY699" s="240" t="s">
        <v>116</v>
      </c>
    </row>
    <row r="700" s="13" customFormat="1">
      <c r="A700" s="13"/>
      <c r="B700" s="229"/>
      <c r="C700" s="230"/>
      <c r="D700" s="231" t="s">
        <v>177</v>
      </c>
      <c r="E700" s="232" t="s">
        <v>19</v>
      </c>
      <c r="F700" s="233" t="s">
        <v>436</v>
      </c>
      <c r="G700" s="230"/>
      <c r="H700" s="234">
        <v>0.435</v>
      </c>
      <c r="I700" s="235"/>
      <c r="J700" s="230"/>
      <c r="K700" s="230"/>
      <c r="L700" s="236"/>
      <c r="M700" s="237"/>
      <c r="N700" s="238"/>
      <c r="O700" s="238"/>
      <c r="P700" s="238"/>
      <c r="Q700" s="238"/>
      <c r="R700" s="238"/>
      <c r="S700" s="238"/>
      <c r="T700" s="23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0" t="s">
        <v>177</v>
      </c>
      <c r="AU700" s="240" t="s">
        <v>125</v>
      </c>
      <c r="AV700" s="13" t="s">
        <v>125</v>
      </c>
      <c r="AW700" s="13" t="s">
        <v>33</v>
      </c>
      <c r="AX700" s="13" t="s">
        <v>72</v>
      </c>
      <c r="AY700" s="240" t="s">
        <v>116</v>
      </c>
    </row>
    <row r="701" s="13" customFormat="1">
      <c r="A701" s="13"/>
      <c r="B701" s="229"/>
      <c r="C701" s="230"/>
      <c r="D701" s="231" t="s">
        <v>177</v>
      </c>
      <c r="E701" s="232" t="s">
        <v>19</v>
      </c>
      <c r="F701" s="233" t="s">
        <v>524</v>
      </c>
      <c r="G701" s="230"/>
      <c r="H701" s="234">
        <v>0.089999999999999997</v>
      </c>
      <c r="I701" s="235"/>
      <c r="J701" s="230"/>
      <c r="K701" s="230"/>
      <c r="L701" s="236"/>
      <c r="M701" s="237"/>
      <c r="N701" s="238"/>
      <c r="O701" s="238"/>
      <c r="P701" s="238"/>
      <c r="Q701" s="238"/>
      <c r="R701" s="238"/>
      <c r="S701" s="238"/>
      <c r="T701" s="23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0" t="s">
        <v>177</v>
      </c>
      <c r="AU701" s="240" t="s">
        <v>125</v>
      </c>
      <c r="AV701" s="13" t="s">
        <v>125</v>
      </c>
      <c r="AW701" s="13" t="s">
        <v>33</v>
      </c>
      <c r="AX701" s="13" t="s">
        <v>72</v>
      </c>
      <c r="AY701" s="240" t="s">
        <v>116</v>
      </c>
    </row>
    <row r="702" s="13" customFormat="1">
      <c r="A702" s="13"/>
      <c r="B702" s="229"/>
      <c r="C702" s="230"/>
      <c r="D702" s="231" t="s">
        <v>177</v>
      </c>
      <c r="E702" s="232" t="s">
        <v>19</v>
      </c>
      <c r="F702" s="233" t="s">
        <v>525</v>
      </c>
      <c r="G702" s="230"/>
      <c r="H702" s="234">
        <v>1.458</v>
      </c>
      <c r="I702" s="235"/>
      <c r="J702" s="230"/>
      <c r="K702" s="230"/>
      <c r="L702" s="236"/>
      <c r="M702" s="237"/>
      <c r="N702" s="238"/>
      <c r="O702" s="238"/>
      <c r="P702" s="238"/>
      <c r="Q702" s="238"/>
      <c r="R702" s="238"/>
      <c r="S702" s="238"/>
      <c r="T702" s="23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0" t="s">
        <v>177</v>
      </c>
      <c r="AU702" s="240" t="s">
        <v>125</v>
      </c>
      <c r="AV702" s="13" t="s">
        <v>125</v>
      </c>
      <c r="AW702" s="13" t="s">
        <v>33</v>
      </c>
      <c r="AX702" s="13" t="s">
        <v>72</v>
      </c>
      <c r="AY702" s="240" t="s">
        <v>116</v>
      </c>
    </row>
    <row r="703" s="15" customFormat="1">
      <c r="A703" s="15"/>
      <c r="B703" s="252"/>
      <c r="C703" s="253"/>
      <c r="D703" s="231" t="s">
        <v>177</v>
      </c>
      <c r="E703" s="254" t="s">
        <v>19</v>
      </c>
      <c r="F703" s="255" t="s">
        <v>320</v>
      </c>
      <c r="G703" s="253"/>
      <c r="H703" s="254" t="s">
        <v>19</v>
      </c>
      <c r="I703" s="256"/>
      <c r="J703" s="253"/>
      <c r="K703" s="253"/>
      <c r="L703" s="257"/>
      <c r="M703" s="258"/>
      <c r="N703" s="259"/>
      <c r="O703" s="259"/>
      <c r="P703" s="259"/>
      <c r="Q703" s="259"/>
      <c r="R703" s="259"/>
      <c r="S703" s="259"/>
      <c r="T703" s="260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1" t="s">
        <v>177</v>
      </c>
      <c r="AU703" s="261" t="s">
        <v>125</v>
      </c>
      <c r="AV703" s="15" t="s">
        <v>79</v>
      </c>
      <c r="AW703" s="15" t="s">
        <v>33</v>
      </c>
      <c r="AX703" s="15" t="s">
        <v>72</v>
      </c>
      <c r="AY703" s="261" t="s">
        <v>116</v>
      </c>
    </row>
    <row r="704" s="13" customFormat="1">
      <c r="A704" s="13"/>
      <c r="B704" s="229"/>
      <c r="C704" s="230"/>
      <c r="D704" s="231" t="s">
        <v>177</v>
      </c>
      <c r="E704" s="232" t="s">
        <v>19</v>
      </c>
      <c r="F704" s="233" t="s">
        <v>449</v>
      </c>
      <c r="G704" s="230"/>
      <c r="H704" s="234">
        <v>3.496</v>
      </c>
      <c r="I704" s="235"/>
      <c r="J704" s="230"/>
      <c r="K704" s="230"/>
      <c r="L704" s="236"/>
      <c r="M704" s="237"/>
      <c r="N704" s="238"/>
      <c r="O704" s="238"/>
      <c r="P704" s="238"/>
      <c r="Q704" s="238"/>
      <c r="R704" s="238"/>
      <c r="S704" s="238"/>
      <c r="T704" s="23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0" t="s">
        <v>177</v>
      </c>
      <c r="AU704" s="240" t="s">
        <v>125</v>
      </c>
      <c r="AV704" s="13" t="s">
        <v>125</v>
      </c>
      <c r="AW704" s="13" t="s">
        <v>33</v>
      </c>
      <c r="AX704" s="13" t="s">
        <v>72</v>
      </c>
      <c r="AY704" s="240" t="s">
        <v>116</v>
      </c>
    </row>
    <row r="705" s="13" customFormat="1">
      <c r="A705" s="13"/>
      <c r="B705" s="229"/>
      <c r="C705" s="230"/>
      <c r="D705" s="231" t="s">
        <v>177</v>
      </c>
      <c r="E705" s="232" t="s">
        <v>19</v>
      </c>
      <c r="F705" s="233" t="s">
        <v>441</v>
      </c>
      <c r="G705" s="230"/>
      <c r="H705" s="234">
        <v>0.070000000000000007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177</v>
      </c>
      <c r="AU705" s="240" t="s">
        <v>125</v>
      </c>
      <c r="AV705" s="13" t="s">
        <v>125</v>
      </c>
      <c r="AW705" s="13" t="s">
        <v>33</v>
      </c>
      <c r="AX705" s="13" t="s">
        <v>72</v>
      </c>
      <c r="AY705" s="240" t="s">
        <v>116</v>
      </c>
    </row>
    <row r="706" s="15" customFormat="1">
      <c r="A706" s="15"/>
      <c r="B706" s="252"/>
      <c r="C706" s="253"/>
      <c r="D706" s="231" t="s">
        <v>177</v>
      </c>
      <c r="E706" s="254" t="s">
        <v>19</v>
      </c>
      <c r="F706" s="255" t="s">
        <v>322</v>
      </c>
      <c r="G706" s="253"/>
      <c r="H706" s="254" t="s">
        <v>19</v>
      </c>
      <c r="I706" s="256"/>
      <c r="J706" s="253"/>
      <c r="K706" s="253"/>
      <c r="L706" s="257"/>
      <c r="M706" s="258"/>
      <c r="N706" s="259"/>
      <c r="O706" s="259"/>
      <c r="P706" s="259"/>
      <c r="Q706" s="259"/>
      <c r="R706" s="259"/>
      <c r="S706" s="259"/>
      <c r="T706" s="260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1" t="s">
        <v>177</v>
      </c>
      <c r="AU706" s="261" t="s">
        <v>125</v>
      </c>
      <c r="AV706" s="15" t="s">
        <v>79</v>
      </c>
      <c r="AW706" s="15" t="s">
        <v>33</v>
      </c>
      <c r="AX706" s="15" t="s">
        <v>72</v>
      </c>
      <c r="AY706" s="261" t="s">
        <v>116</v>
      </c>
    </row>
    <row r="707" s="13" customFormat="1">
      <c r="A707" s="13"/>
      <c r="B707" s="229"/>
      <c r="C707" s="230"/>
      <c r="D707" s="231" t="s">
        <v>177</v>
      </c>
      <c r="E707" s="232" t="s">
        <v>19</v>
      </c>
      <c r="F707" s="233" t="s">
        <v>442</v>
      </c>
      <c r="G707" s="230"/>
      <c r="H707" s="234">
        <v>7.8479999999999999</v>
      </c>
      <c r="I707" s="235"/>
      <c r="J707" s="230"/>
      <c r="K707" s="230"/>
      <c r="L707" s="236"/>
      <c r="M707" s="237"/>
      <c r="N707" s="238"/>
      <c r="O707" s="238"/>
      <c r="P707" s="238"/>
      <c r="Q707" s="238"/>
      <c r="R707" s="238"/>
      <c r="S707" s="238"/>
      <c r="T707" s="23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0" t="s">
        <v>177</v>
      </c>
      <c r="AU707" s="240" t="s">
        <v>125</v>
      </c>
      <c r="AV707" s="13" t="s">
        <v>125</v>
      </c>
      <c r="AW707" s="13" t="s">
        <v>33</v>
      </c>
      <c r="AX707" s="13" t="s">
        <v>72</v>
      </c>
      <c r="AY707" s="240" t="s">
        <v>116</v>
      </c>
    </row>
    <row r="708" s="13" customFormat="1">
      <c r="A708" s="13"/>
      <c r="B708" s="229"/>
      <c r="C708" s="230"/>
      <c r="D708" s="231" t="s">
        <v>177</v>
      </c>
      <c r="E708" s="232" t="s">
        <v>19</v>
      </c>
      <c r="F708" s="233" t="s">
        <v>443</v>
      </c>
      <c r="G708" s="230"/>
      <c r="H708" s="234">
        <v>-0.040000000000000001</v>
      </c>
      <c r="I708" s="235"/>
      <c r="J708" s="230"/>
      <c r="K708" s="230"/>
      <c r="L708" s="236"/>
      <c r="M708" s="237"/>
      <c r="N708" s="238"/>
      <c r="O708" s="238"/>
      <c r="P708" s="238"/>
      <c r="Q708" s="238"/>
      <c r="R708" s="238"/>
      <c r="S708" s="238"/>
      <c r="T708" s="23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0" t="s">
        <v>177</v>
      </c>
      <c r="AU708" s="240" t="s">
        <v>125</v>
      </c>
      <c r="AV708" s="13" t="s">
        <v>125</v>
      </c>
      <c r="AW708" s="13" t="s">
        <v>33</v>
      </c>
      <c r="AX708" s="13" t="s">
        <v>72</v>
      </c>
      <c r="AY708" s="240" t="s">
        <v>116</v>
      </c>
    </row>
    <row r="709" s="13" customFormat="1">
      <c r="A709" s="13"/>
      <c r="B709" s="229"/>
      <c r="C709" s="230"/>
      <c r="D709" s="231" t="s">
        <v>177</v>
      </c>
      <c r="E709" s="232" t="s">
        <v>19</v>
      </c>
      <c r="F709" s="233" t="s">
        <v>526</v>
      </c>
      <c r="G709" s="230"/>
      <c r="H709" s="234">
        <v>0.080000000000000002</v>
      </c>
      <c r="I709" s="235"/>
      <c r="J709" s="230"/>
      <c r="K709" s="230"/>
      <c r="L709" s="236"/>
      <c r="M709" s="237"/>
      <c r="N709" s="238"/>
      <c r="O709" s="238"/>
      <c r="P709" s="238"/>
      <c r="Q709" s="238"/>
      <c r="R709" s="238"/>
      <c r="S709" s="238"/>
      <c r="T709" s="23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0" t="s">
        <v>177</v>
      </c>
      <c r="AU709" s="240" t="s">
        <v>125</v>
      </c>
      <c r="AV709" s="13" t="s">
        <v>125</v>
      </c>
      <c r="AW709" s="13" t="s">
        <v>33</v>
      </c>
      <c r="AX709" s="13" t="s">
        <v>72</v>
      </c>
      <c r="AY709" s="240" t="s">
        <v>116</v>
      </c>
    </row>
    <row r="710" s="13" customFormat="1">
      <c r="A710" s="13"/>
      <c r="B710" s="229"/>
      <c r="C710" s="230"/>
      <c r="D710" s="231" t="s">
        <v>177</v>
      </c>
      <c r="E710" s="232" t="s">
        <v>19</v>
      </c>
      <c r="F710" s="233" t="s">
        <v>431</v>
      </c>
      <c r="G710" s="230"/>
      <c r="H710" s="234">
        <v>0.40000000000000002</v>
      </c>
      <c r="I710" s="235"/>
      <c r="J710" s="230"/>
      <c r="K710" s="230"/>
      <c r="L710" s="236"/>
      <c r="M710" s="237"/>
      <c r="N710" s="238"/>
      <c r="O710" s="238"/>
      <c r="P710" s="238"/>
      <c r="Q710" s="238"/>
      <c r="R710" s="238"/>
      <c r="S710" s="238"/>
      <c r="T710" s="23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0" t="s">
        <v>177</v>
      </c>
      <c r="AU710" s="240" t="s">
        <v>125</v>
      </c>
      <c r="AV710" s="13" t="s">
        <v>125</v>
      </c>
      <c r="AW710" s="13" t="s">
        <v>33</v>
      </c>
      <c r="AX710" s="13" t="s">
        <v>72</v>
      </c>
      <c r="AY710" s="240" t="s">
        <v>116</v>
      </c>
    </row>
    <row r="711" s="13" customFormat="1">
      <c r="A711" s="13"/>
      <c r="B711" s="229"/>
      <c r="C711" s="230"/>
      <c r="D711" s="231" t="s">
        <v>177</v>
      </c>
      <c r="E711" s="232" t="s">
        <v>19</v>
      </c>
      <c r="F711" s="233" t="s">
        <v>524</v>
      </c>
      <c r="G711" s="230"/>
      <c r="H711" s="234">
        <v>0.089999999999999997</v>
      </c>
      <c r="I711" s="235"/>
      <c r="J711" s="230"/>
      <c r="K711" s="230"/>
      <c r="L711" s="236"/>
      <c r="M711" s="237"/>
      <c r="N711" s="238"/>
      <c r="O711" s="238"/>
      <c r="P711" s="238"/>
      <c r="Q711" s="238"/>
      <c r="R711" s="238"/>
      <c r="S711" s="238"/>
      <c r="T711" s="23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0" t="s">
        <v>177</v>
      </c>
      <c r="AU711" s="240" t="s">
        <v>125</v>
      </c>
      <c r="AV711" s="13" t="s">
        <v>125</v>
      </c>
      <c r="AW711" s="13" t="s">
        <v>33</v>
      </c>
      <c r="AX711" s="13" t="s">
        <v>72</v>
      </c>
      <c r="AY711" s="240" t="s">
        <v>116</v>
      </c>
    </row>
    <row r="712" s="14" customFormat="1">
      <c r="A712" s="14"/>
      <c r="B712" s="241"/>
      <c r="C712" s="242"/>
      <c r="D712" s="231" t="s">
        <v>177</v>
      </c>
      <c r="E712" s="243" t="s">
        <v>19</v>
      </c>
      <c r="F712" s="244" t="s">
        <v>181</v>
      </c>
      <c r="G712" s="242"/>
      <c r="H712" s="245">
        <v>36.551999999999992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1" t="s">
        <v>177</v>
      </c>
      <c r="AU712" s="251" t="s">
        <v>125</v>
      </c>
      <c r="AV712" s="14" t="s">
        <v>139</v>
      </c>
      <c r="AW712" s="14" t="s">
        <v>33</v>
      </c>
      <c r="AX712" s="14" t="s">
        <v>79</v>
      </c>
      <c r="AY712" s="251" t="s">
        <v>116</v>
      </c>
    </row>
    <row r="713" s="2" customFormat="1" ht="16.5" customHeight="1">
      <c r="A713" s="40"/>
      <c r="B713" s="41"/>
      <c r="C713" s="206" t="s">
        <v>527</v>
      </c>
      <c r="D713" s="206" t="s">
        <v>119</v>
      </c>
      <c r="E713" s="207" t="s">
        <v>528</v>
      </c>
      <c r="F713" s="208" t="s">
        <v>529</v>
      </c>
      <c r="G713" s="209" t="s">
        <v>184</v>
      </c>
      <c r="H713" s="210">
        <v>41.200000000000003</v>
      </c>
      <c r="I713" s="211"/>
      <c r="J713" s="212">
        <f>ROUND(I713*H713,2)</f>
        <v>0</v>
      </c>
      <c r="K713" s="208" t="s">
        <v>174</v>
      </c>
      <c r="L713" s="46"/>
      <c r="M713" s="213" t="s">
        <v>19</v>
      </c>
      <c r="N713" s="214" t="s">
        <v>44</v>
      </c>
      <c r="O713" s="86"/>
      <c r="P713" s="215">
        <f>O713*H713</f>
        <v>0</v>
      </c>
      <c r="Q713" s="215">
        <v>0</v>
      </c>
      <c r="R713" s="215">
        <f>Q713*H713</f>
        <v>0</v>
      </c>
      <c r="S713" s="215">
        <v>0.0089999999999999993</v>
      </c>
      <c r="T713" s="216">
        <f>S713*H713</f>
        <v>0.37080000000000002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7" t="s">
        <v>139</v>
      </c>
      <c r="AT713" s="217" t="s">
        <v>119</v>
      </c>
      <c r="AU713" s="217" t="s">
        <v>125</v>
      </c>
      <c r="AY713" s="19" t="s">
        <v>116</v>
      </c>
      <c r="BE713" s="218">
        <f>IF(N713="základní",J713,0)</f>
        <v>0</v>
      </c>
      <c r="BF713" s="218">
        <f>IF(N713="snížená",J713,0)</f>
        <v>0</v>
      </c>
      <c r="BG713" s="218">
        <f>IF(N713="zákl. přenesená",J713,0)</f>
        <v>0</v>
      </c>
      <c r="BH713" s="218">
        <f>IF(N713="sníž. přenesená",J713,0)</f>
        <v>0</v>
      </c>
      <c r="BI713" s="218">
        <f>IF(N713="nulová",J713,0)</f>
        <v>0</v>
      </c>
      <c r="BJ713" s="19" t="s">
        <v>125</v>
      </c>
      <c r="BK713" s="218">
        <f>ROUND(I713*H713,2)</f>
        <v>0</v>
      </c>
      <c r="BL713" s="19" t="s">
        <v>139</v>
      </c>
      <c r="BM713" s="217" t="s">
        <v>530</v>
      </c>
    </row>
    <row r="714" s="2" customFormat="1">
      <c r="A714" s="40"/>
      <c r="B714" s="41"/>
      <c r="C714" s="42"/>
      <c r="D714" s="219" t="s">
        <v>127</v>
      </c>
      <c r="E714" s="42"/>
      <c r="F714" s="220" t="s">
        <v>531</v>
      </c>
      <c r="G714" s="42"/>
      <c r="H714" s="42"/>
      <c r="I714" s="221"/>
      <c r="J714" s="42"/>
      <c r="K714" s="42"/>
      <c r="L714" s="46"/>
      <c r="M714" s="222"/>
      <c r="N714" s="223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127</v>
      </c>
      <c r="AU714" s="19" t="s">
        <v>125</v>
      </c>
    </row>
    <row r="715" s="15" customFormat="1">
      <c r="A715" s="15"/>
      <c r="B715" s="252"/>
      <c r="C715" s="253"/>
      <c r="D715" s="231" t="s">
        <v>177</v>
      </c>
      <c r="E715" s="254" t="s">
        <v>19</v>
      </c>
      <c r="F715" s="255" t="s">
        <v>296</v>
      </c>
      <c r="G715" s="253"/>
      <c r="H715" s="254" t="s">
        <v>19</v>
      </c>
      <c r="I715" s="256"/>
      <c r="J715" s="253"/>
      <c r="K715" s="253"/>
      <c r="L715" s="257"/>
      <c r="M715" s="258"/>
      <c r="N715" s="259"/>
      <c r="O715" s="259"/>
      <c r="P715" s="259"/>
      <c r="Q715" s="259"/>
      <c r="R715" s="259"/>
      <c r="S715" s="259"/>
      <c r="T715" s="260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1" t="s">
        <v>177</v>
      </c>
      <c r="AU715" s="261" t="s">
        <v>125</v>
      </c>
      <c r="AV715" s="15" t="s">
        <v>79</v>
      </c>
      <c r="AW715" s="15" t="s">
        <v>33</v>
      </c>
      <c r="AX715" s="15" t="s">
        <v>72</v>
      </c>
      <c r="AY715" s="261" t="s">
        <v>116</v>
      </c>
    </row>
    <row r="716" s="13" customFormat="1">
      <c r="A716" s="13"/>
      <c r="B716" s="229"/>
      <c r="C716" s="230"/>
      <c r="D716" s="231" t="s">
        <v>177</v>
      </c>
      <c r="E716" s="232" t="s">
        <v>19</v>
      </c>
      <c r="F716" s="233" t="s">
        <v>532</v>
      </c>
      <c r="G716" s="230"/>
      <c r="H716" s="234">
        <v>10.34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177</v>
      </c>
      <c r="AU716" s="240" t="s">
        <v>125</v>
      </c>
      <c r="AV716" s="13" t="s">
        <v>125</v>
      </c>
      <c r="AW716" s="13" t="s">
        <v>33</v>
      </c>
      <c r="AX716" s="13" t="s">
        <v>72</v>
      </c>
      <c r="AY716" s="240" t="s">
        <v>116</v>
      </c>
    </row>
    <row r="717" s="15" customFormat="1">
      <c r="A717" s="15"/>
      <c r="B717" s="252"/>
      <c r="C717" s="253"/>
      <c r="D717" s="231" t="s">
        <v>177</v>
      </c>
      <c r="E717" s="254" t="s">
        <v>19</v>
      </c>
      <c r="F717" s="255" t="s">
        <v>302</v>
      </c>
      <c r="G717" s="253"/>
      <c r="H717" s="254" t="s">
        <v>19</v>
      </c>
      <c r="I717" s="256"/>
      <c r="J717" s="253"/>
      <c r="K717" s="253"/>
      <c r="L717" s="257"/>
      <c r="M717" s="258"/>
      <c r="N717" s="259"/>
      <c r="O717" s="259"/>
      <c r="P717" s="259"/>
      <c r="Q717" s="259"/>
      <c r="R717" s="259"/>
      <c r="S717" s="259"/>
      <c r="T717" s="260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1" t="s">
        <v>177</v>
      </c>
      <c r="AU717" s="261" t="s">
        <v>125</v>
      </c>
      <c r="AV717" s="15" t="s">
        <v>79</v>
      </c>
      <c r="AW717" s="15" t="s">
        <v>33</v>
      </c>
      <c r="AX717" s="15" t="s">
        <v>72</v>
      </c>
      <c r="AY717" s="261" t="s">
        <v>116</v>
      </c>
    </row>
    <row r="718" s="13" customFormat="1">
      <c r="A718" s="13"/>
      <c r="B718" s="229"/>
      <c r="C718" s="230"/>
      <c r="D718" s="231" t="s">
        <v>177</v>
      </c>
      <c r="E718" s="232" t="s">
        <v>19</v>
      </c>
      <c r="F718" s="233" t="s">
        <v>533</v>
      </c>
      <c r="G718" s="230"/>
      <c r="H718" s="234">
        <v>10.26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177</v>
      </c>
      <c r="AU718" s="240" t="s">
        <v>125</v>
      </c>
      <c r="AV718" s="13" t="s">
        <v>125</v>
      </c>
      <c r="AW718" s="13" t="s">
        <v>33</v>
      </c>
      <c r="AX718" s="13" t="s">
        <v>72</v>
      </c>
      <c r="AY718" s="240" t="s">
        <v>116</v>
      </c>
    </row>
    <row r="719" s="15" customFormat="1">
      <c r="A719" s="15"/>
      <c r="B719" s="252"/>
      <c r="C719" s="253"/>
      <c r="D719" s="231" t="s">
        <v>177</v>
      </c>
      <c r="E719" s="254" t="s">
        <v>19</v>
      </c>
      <c r="F719" s="255" t="s">
        <v>307</v>
      </c>
      <c r="G719" s="253"/>
      <c r="H719" s="254" t="s">
        <v>19</v>
      </c>
      <c r="I719" s="256"/>
      <c r="J719" s="253"/>
      <c r="K719" s="253"/>
      <c r="L719" s="257"/>
      <c r="M719" s="258"/>
      <c r="N719" s="259"/>
      <c r="O719" s="259"/>
      <c r="P719" s="259"/>
      <c r="Q719" s="259"/>
      <c r="R719" s="259"/>
      <c r="S719" s="259"/>
      <c r="T719" s="260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1" t="s">
        <v>177</v>
      </c>
      <c r="AU719" s="261" t="s">
        <v>125</v>
      </c>
      <c r="AV719" s="15" t="s">
        <v>79</v>
      </c>
      <c r="AW719" s="15" t="s">
        <v>33</v>
      </c>
      <c r="AX719" s="15" t="s">
        <v>72</v>
      </c>
      <c r="AY719" s="261" t="s">
        <v>116</v>
      </c>
    </row>
    <row r="720" s="13" customFormat="1">
      <c r="A720" s="13"/>
      <c r="B720" s="229"/>
      <c r="C720" s="230"/>
      <c r="D720" s="231" t="s">
        <v>177</v>
      </c>
      <c r="E720" s="232" t="s">
        <v>19</v>
      </c>
      <c r="F720" s="233" t="s">
        <v>532</v>
      </c>
      <c r="G720" s="230"/>
      <c r="H720" s="234">
        <v>10.34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177</v>
      </c>
      <c r="AU720" s="240" t="s">
        <v>125</v>
      </c>
      <c r="AV720" s="13" t="s">
        <v>125</v>
      </c>
      <c r="AW720" s="13" t="s">
        <v>33</v>
      </c>
      <c r="AX720" s="13" t="s">
        <v>72</v>
      </c>
      <c r="AY720" s="240" t="s">
        <v>116</v>
      </c>
    </row>
    <row r="721" s="15" customFormat="1">
      <c r="A721" s="15"/>
      <c r="B721" s="252"/>
      <c r="C721" s="253"/>
      <c r="D721" s="231" t="s">
        <v>177</v>
      </c>
      <c r="E721" s="254" t="s">
        <v>19</v>
      </c>
      <c r="F721" s="255" t="s">
        <v>322</v>
      </c>
      <c r="G721" s="253"/>
      <c r="H721" s="254" t="s">
        <v>19</v>
      </c>
      <c r="I721" s="256"/>
      <c r="J721" s="253"/>
      <c r="K721" s="253"/>
      <c r="L721" s="257"/>
      <c r="M721" s="258"/>
      <c r="N721" s="259"/>
      <c r="O721" s="259"/>
      <c r="P721" s="259"/>
      <c r="Q721" s="259"/>
      <c r="R721" s="259"/>
      <c r="S721" s="259"/>
      <c r="T721" s="260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1" t="s">
        <v>177</v>
      </c>
      <c r="AU721" s="261" t="s">
        <v>125</v>
      </c>
      <c r="AV721" s="15" t="s">
        <v>79</v>
      </c>
      <c r="AW721" s="15" t="s">
        <v>33</v>
      </c>
      <c r="AX721" s="15" t="s">
        <v>72</v>
      </c>
      <c r="AY721" s="261" t="s">
        <v>116</v>
      </c>
    </row>
    <row r="722" s="13" customFormat="1">
      <c r="A722" s="13"/>
      <c r="B722" s="229"/>
      <c r="C722" s="230"/>
      <c r="D722" s="231" t="s">
        <v>177</v>
      </c>
      <c r="E722" s="232" t="s">
        <v>19</v>
      </c>
      <c r="F722" s="233" t="s">
        <v>533</v>
      </c>
      <c r="G722" s="230"/>
      <c r="H722" s="234">
        <v>10.26</v>
      </c>
      <c r="I722" s="235"/>
      <c r="J722" s="230"/>
      <c r="K722" s="230"/>
      <c r="L722" s="236"/>
      <c r="M722" s="237"/>
      <c r="N722" s="238"/>
      <c r="O722" s="238"/>
      <c r="P722" s="238"/>
      <c r="Q722" s="238"/>
      <c r="R722" s="238"/>
      <c r="S722" s="238"/>
      <c r="T722" s="23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0" t="s">
        <v>177</v>
      </c>
      <c r="AU722" s="240" t="s">
        <v>125</v>
      </c>
      <c r="AV722" s="13" t="s">
        <v>125</v>
      </c>
      <c r="AW722" s="13" t="s">
        <v>33</v>
      </c>
      <c r="AX722" s="13" t="s">
        <v>72</v>
      </c>
      <c r="AY722" s="240" t="s">
        <v>116</v>
      </c>
    </row>
    <row r="723" s="14" customFormat="1">
      <c r="A723" s="14"/>
      <c r="B723" s="241"/>
      <c r="C723" s="242"/>
      <c r="D723" s="231" t="s">
        <v>177</v>
      </c>
      <c r="E723" s="243" t="s">
        <v>19</v>
      </c>
      <c r="F723" s="244" t="s">
        <v>181</v>
      </c>
      <c r="G723" s="242"/>
      <c r="H723" s="245">
        <v>41.200000000000003</v>
      </c>
      <c r="I723" s="246"/>
      <c r="J723" s="242"/>
      <c r="K723" s="242"/>
      <c r="L723" s="247"/>
      <c r="M723" s="248"/>
      <c r="N723" s="249"/>
      <c r="O723" s="249"/>
      <c r="P723" s="249"/>
      <c r="Q723" s="249"/>
      <c r="R723" s="249"/>
      <c r="S723" s="249"/>
      <c r="T723" s="25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1" t="s">
        <v>177</v>
      </c>
      <c r="AU723" s="251" t="s">
        <v>125</v>
      </c>
      <c r="AV723" s="14" t="s">
        <v>139</v>
      </c>
      <c r="AW723" s="14" t="s">
        <v>33</v>
      </c>
      <c r="AX723" s="14" t="s">
        <v>79</v>
      </c>
      <c r="AY723" s="251" t="s">
        <v>116</v>
      </c>
    </row>
    <row r="724" s="2" customFormat="1" ht="24.15" customHeight="1">
      <c r="A724" s="40"/>
      <c r="B724" s="41"/>
      <c r="C724" s="206" t="s">
        <v>534</v>
      </c>
      <c r="D724" s="206" t="s">
        <v>119</v>
      </c>
      <c r="E724" s="207" t="s">
        <v>535</v>
      </c>
      <c r="F724" s="208" t="s">
        <v>536</v>
      </c>
      <c r="G724" s="209" t="s">
        <v>173</v>
      </c>
      <c r="H724" s="210">
        <v>16.399999999999999</v>
      </c>
      <c r="I724" s="211"/>
      <c r="J724" s="212">
        <f>ROUND(I724*H724,2)</f>
        <v>0</v>
      </c>
      <c r="K724" s="208" t="s">
        <v>174</v>
      </c>
      <c r="L724" s="46"/>
      <c r="M724" s="213" t="s">
        <v>19</v>
      </c>
      <c r="N724" s="214" t="s">
        <v>44</v>
      </c>
      <c r="O724" s="86"/>
      <c r="P724" s="215">
        <f>O724*H724</f>
        <v>0</v>
      </c>
      <c r="Q724" s="215">
        <v>0</v>
      </c>
      <c r="R724" s="215">
        <f>Q724*H724</f>
        <v>0</v>
      </c>
      <c r="S724" s="215">
        <v>0.075999999999999998</v>
      </c>
      <c r="T724" s="216">
        <f>S724*H724</f>
        <v>1.2464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17" t="s">
        <v>139</v>
      </c>
      <c r="AT724" s="217" t="s">
        <v>119</v>
      </c>
      <c r="AU724" s="217" t="s">
        <v>125</v>
      </c>
      <c r="AY724" s="19" t="s">
        <v>116</v>
      </c>
      <c r="BE724" s="218">
        <f>IF(N724="základní",J724,0)</f>
        <v>0</v>
      </c>
      <c r="BF724" s="218">
        <f>IF(N724="snížená",J724,0)</f>
        <v>0</v>
      </c>
      <c r="BG724" s="218">
        <f>IF(N724="zákl. přenesená",J724,0)</f>
        <v>0</v>
      </c>
      <c r="BH724" s="218">
        <f>IF(N724="sníž. přenesená",J724,0)</f>
        <v>0</v>
      </c>
      <c r="BI724" s="218">
        <f>IF(N724="nulová",J724,0)</f>
        <v>0</v>
      </c>
      <c r="BJ724" s="19" t="s">
        <v>125</v>
      </c>
      <c r="BK724" s="218">
        <f>ROUND(I724*H724,2)</f>
        <v>0</v>
      </c>
      <c r="BL724" s="19" t="s">
        <v>139</v>
      </c>
      <c r="BM724" s="217" t="s">
        <v>537</v>
      </c>
    </row>
    <row r="725" s="2" customFormat="1">
      <c r="A725" s="40"/>
      <c r="B725" s="41"/>
      <c r="C725" s="42"/>
      <c r="D725" s="219" t="s">
        <v>127</v>
      </c>
      <c r="E725" s="42"/>
      <c r="F725" s="220" t="s">
        <v>538</v>
      </c>
      <c r="G725" s="42"/>
      <c r="H725" s="42"/>
      <c r="I725" s="221"/>
      <c r="J725" s="42"/>
      <c r="K725" s="42"/>
      <c r="L725" s="46"/>
      <c r="M725" s="222"/>
      <c r="N725" s="223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127</v>
      </c>
      <c r="AU725" s="19" t="s">
        <v>125</v>
      </c>
    </row>
    <row r="726" s="15" customFormat="1">
      <c r="A726" s="15"/>
      <c r="B726" s="252"/>
      <c r="C726" s="253"/>
      <c r="D726" s="231" t="s">
        <v>177</v>
      </c>
      <c r="E726" s="254" t="s">
        <v>19</v>
      </c>
      <c r="F726" s="255" t="s">
        <v>539</v>
      </c>
      <c r="G726" s="253"/>
      <c r="H726" s="254" t="s">
        <v>19</v>
      </c>
      <c r="I726" s="256"/>
      <c r="J726" s="253"/>
      <c r="K726" s="253"/>
      <c r="L726" s="257"/>
      <c r="M726" s="258"/>
      <c r="N726" s="259"/>
      <c r="O726" s="259"/>
      <c r="P726" s="259"/>
      <c r="Q726" s="259"/>
      <c r="R726" s="259"/>
      <c r="S726" s="259"/>
      <c r="T726" s="260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1" t="s">
        <v>177</v>
      </c>
      <c r="AU726" s="261" t="s">
        <v>125</v>
      </c>
      <c r="AV726" s="15" t="s">
        <v>79</v>
      </c>
      <c r="AW726" s="15" t="s">
        <v>33</v>
      </c>
      <c r="AX726" s="15" t="s">
        <v>72</v>
      </c>
      <c r="AY726" s="261" t="s">
        <v>116</v>
      </c>
    </row>
    <row r="727" s="13" customFormat="1">
      <c r="A727" s="13"/>
      <c r="B727" s="229"/>
      <c r="C727" s="230"/>
      <c r="D727" s="231" t="s">
        <v>177</v>
      </c>
      <c r="E727" s="232" t="s">
        <v>19</v>
      </c>
      <c r="F727" s="233" t="s">
        <v>540</v>
      </c>
      <c r="G727" s="230"/>
      <c r="H727" s="234">
        <v>2.3999999999999999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177</v>
      </c>
      <c r="AU727" s="240" t="s">
        <v>125</v>
      </c>
      <c r="AV727" s="13" t="s">
        <v>125</v>
      </c>
      <c r="AW727" s="13" t="s">
        <v>33</v>
      </c>
      <c r="AX727" s="13" t="s">
        <v>72</v>
      </c>
      <c r="AY727" s="240" t="s">
        <v>116</v>
      </c>
    </row>
    <row r="728" s="13" customFormat="1">
      <c r="A728" s="13"/>
      <c r="B728" s="229"/>
      <c r="C728" s="230"/>
      <c r="D728" s="231" t="s">
        <v>177</v>
      </c>
      <c r="E728" s="232" t="s">
        <v>19</v>
      </c>
      <c r="F728" s="233" t="s">
        <v>541</v>
      </c>
      <c r="G728" s="230"/>
      <c r="H728" s="234">
        <v>2.7999999999999998</v>
      </c>
      <c r="I728" s="235"/>
      <c r="J728" s="230"/>
      <c r="K728" s="230"/>
      <c r="L728" s="236"/>
      <c r="M728" s="237"/>
      <c r="N728" s="238"/>
      <c r="O728" s="238"/>
      <c r="P728" s="238"/>
      <c r="Q728" s="238"/>
      <c r="R728" s="238"/>
      <c r="S728" s="238"/>
      <c r="T728" s="23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0" t="s">
        <v>177</v>
      </c>
      <c r="AU728" s="240" t="s">
        <v>125</v>
      </c>
      <c r="AV728" s="13" t="s">
        <v>125</v>
      </c>
      <c r="AW728" s="13" t="s">
        <v>33</v>
      </c>
      <c r="AX728" s="13" t="s">
        <v>72</v>
      </c>
      <c r="AY728" s="240" t="s">
        <v>116</v>
      </c>
    </row>
    <row r="729" s="13" customFormat="1">
      <c r="A729" s="13"/>
      <c r="B729" s="229"/>
      <c r="C729" s="230"/>
      <c r="D729" s="231" t="s">
        <v>177</v>
      </c>
      <c r="E729" s="232" t="s">
        <v>19</v>
      </c>
      <c r="F729" s="233" t="s">
        <v>542</v>
      </c>
      <c r="G729" s="230"/>
      <c r="H729" s="234">
        <v>11.199999999999999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177</v>
      </c>
      <c r="AU729" s="240" t="s">
        <v>125</v>
      </c>
      <c r="AV729" s="13" t="s">
        <v>125</v>
      </c>
      <c r="AW729" s="13" t="s">
        <v>33</v>
      </c>
      <c r="AX729" s="13" t="s">
        <v>72</v>
      </c>
      <c r="AY729" s="240" t="s">
        <v>116</v>
      </c>
    </row>
    <row r="730" s="14" customFormat="1">
      <c r="A730" s="14"/>
      <c r="B730" s="241"/>
      <c r="C730" s="242"/>
      <c r="D730" s="231" t="s">
        <v>177</v>
      </c>
      <c r="E730" s="243" t="s">
        <v>19</v>
      </c>
      <c r="F730" s="244" t="s">
        <v>181</v>
      </c>
      <c r="G730" s="242"/>
      <c r="H730" s="245">
        <v>16.399999999999999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1" t="s">
        <v>177</v>
      </c>
      <c r="AU730" s="251" t="s">
        <v>125</v>
      </c>
      <c r="AV730" s="14" t="s">
        <v>139</v>
      </c>
      <c r="AW730" s="14" t="s">
        <v>33</v>
      </c>
      <c r="AX730" s="14" t="s">
        <v>79</v>
      </c>
      <c r="AY730" s="251" t="s">
        <v>116</v>
      </c>
    </row>
    <row r="731" s="2" customFormat="1" ht="24.15" customHeight="1">
      <c r="A731" s="40"/>
      <c r="B731" s="41"/>
      <c r="C731" s="206" t="s">
        <v>543</v>
      </c>
      <c r="D731" s="206" t="s">
        <v>119</v>
      </c>
      <c r="E731" s="207" t="s">
        <v>544</v>
      </c>
      <c r="F731" s="208" t="s">
        <v>545</v>
      </c>
      <c r="G731" s="209" t="s">
        <v>173</v>
      </c>
      <c r="H731" s="210">
        <v>3.7799999999999998</v>
      </c>
      <c r="I731" s="211"/>
      <c r="J731" s="212">
        <f>ROUND(I731*H731,2)</f>
        <v>0</v>
      </c>
      <c r="K731" s="208" t="s">
        <v>174</v>
      </c>
      <c r="L731" s="46"/>
      <c r="M731" s="213" t="s">
        <v>19</v>
      </c>
      <c r="N731" s="214" t="s">
        <v>44</v>
      </c>
      <c r="O731" s="86"/>
      <c r="P731" s="215">
        <f>O731*H731</f>
        <v>0</v>
      </c>
      <c r="Q731" s="215">
        <v>0</v>
      </c>
      <c r="R731" s="215">
        <f>Q731*H731</f>
        <v>0</v>
      </c>
      <c r="S731" s="215">
        <v>0.17999999999999999</v>
      </c>
      <c r="T731" s="216">
        <f>S731*H731</f>
        <v>0.68039999999999989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139</v>
      </c>
      <c r="AT731" s="217" t="s">
        <v>119</v>
      </c>
      <c r="AU731" s="217" t="s">
        <v>125</v>
      </c>
      <c r="AY731" s="19" t="s">
        <v>116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125</v>
      </c>
      <c r="BK731" s="218">
        <f>ROUND(I731*H731,2)</f>
        <v>0</v>
      </c>
      <c r="BL731" s="19" t="s">
        <v>139</v>
      </c>
      <c r="BM731" s="217" t="s">
        <v>546</v>
      </c>
    </row>
    <row r="732" s="2" customFormat="1">
      <c r="A732" s="40"/>
      <c r="B732" s="41"/>
      <c r="C732" s="42"/>
      <c r="D732" s="219" t="s">
        <v>127</v>
      </c>
      <c r="E732" s="42"/>
      <c r="F732" s="220" t="s">
        <v>547</v>
      </c>
      <c r="G732" s="42"/>
      <c r="H732" s="42"/>
      <c r="I732" s="221"/>
      <c r="J732" s="42"/>
      <c r="K732" s="42"/>
      <c r="L732" s="46"/>
      <c r="M732" s="222"/>
      <c r="N732" s="22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127</v>
      </c>
      <c r="AU732" s="19" t="s">
        <v>125</v>
      </c>
    </row>
    <row r="733" s="13" customFormat="1">
      <c r="A733" s="13"/>
      <c r="B733" s="229"/>
      <c r="C733" s="230"/>
      <c r="D733" s="231" t="s">
        <v>177</v>
      </c>
      <c r="E733" s="232" t="s">
        <v>19</v>
      </c>
      <c r="F733" s="233" t="s">
        <v>548</v>
      </c>
      <c r="G733" s="230"/>
      <c r="H733" s="234">
        <v>1.8899999999999999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177</v>
      </c>
      <c r="AU733" s="240" t="s">
        <v>125</v>
      </c>
      <c r="AV733" s="13" t="s">
        <v>125</v>
      </c>
      <c r="AW733" s="13" t="s">
        <v>33</v>
      </c>
      <c r="AX733" s="13" t="s">
        <v>72</v>
      </c>
      <c r="AY733" s="240" t="s">
        <v>116</v>
      </c>
    </row>
    <row r="734" s="13" customFormat="1">
      <c r="A734" s="13"/>
      <c r="B734" s="229"/>
      <c r="C734" s="230"/>
      <c r="D734" s="231" t="s">
        <v>177</v>
      </c>
      <c r="E734" s="232" t="s">
        <v>19</v>
      </c>
      <c r="F734" s="233" t="s">
        <v>549</v>
      </c>
      <c r="G734" s="230"/>
      <c r="H734" s="234">
        <v>1.8899999999999999</v>
      </c>
      <c r="I734" s="235"/>
      <c r="J734" s="230"/>
      <c r="K734" s="230"/>
      <c r="L734" s="236"/>
      <c r="M734" s="237"/>
      <c r="N734" s="238"/>
      <c r="O734" s="238"/>
      <c r="P734" s="238"/>
      <c r="Q734" s="238"/>
      <c r="R734" s="238"/>
      <c r="S734" s="238"/>
      <c r="T734" s="23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0" t="s">
        <v>177</v>
      </c>
      <c r="AU734" s="240" t="s">
        <v>125</v>
      </c>
      <c r="AV734" s="13" t="s">
        <v>125</v>
      </c>
      <c r="AW734" s="13" t="s">
        <v>33</v>
      </c>
      <c r="AX734" s="13" t="s">
        <v>72</v>
      </c>
      <c r="AY734" s="240" t="s">
        <v>116</v>
      </c>
    </row>
    <row r="735" s="14" customFormat="1">
      <c r="A735" s="14"/>
      <c r="B735" s="241"/>
      <c r="C735" s="242"/>
      <c r="D735" s="231" t="s">
        <v>177</v>
      </c>
      <c r="E735" s="243" t="s">
        <v>19</v>
      </c>
      <c r="F735" s="244" t="s">
        <v>181</v>
      </c>
      <c r="G735" s="242"/>
      <c r="H735" s="245">
        <v>3.7799999999999998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1" t="s">
        <v>177</v>
      </c>
      <c r="AU735" s="251" t="s">
        <v>125</v>
      </c>
      <c r="AV735" s="14" t="s">
        <v>139</v>
      </c>
      <c r="AW735" s="14" t="s">
        <v>33</v>
      </c>
      <c r="AX735" s="14" t="s">
        <v>79</v>
      </c>
      <c r="AY735" s="251" t="s">
        <v>116</v>
      </c>
    </row>
    <row r="736" s="2" customFormat="1" ht="24.15" customHeight="1">
      <c r="A736" s="40"/>
      <c r="B736" s="41"/>
      <c r="C736" s="206" t="s">
        <v>550</v>
      </c>
      <c r="D736" s="206" t="s">
        <v>119</v>
      </c>
      <c r="E736" s="207" t="s">
        <v>551</v>
      </c>
      <c r="F736" s="208" t="s">
        <v>552</v>
      </c>
      <c r="G736" s="209" t="s">
        <v>184</v>
      </c>
      <c r="H736" s="210">
        <v>2.3999999999999999</v>
      </c>
      <c r="I736" s="211"/>
      <c r="J736" s="212">
        <f>ROUND(I736*H736,2)</f>
        <v>0</v>
      </c>
      <c r="K736" s="208" t="s">
        <v>174</v>
      </c>
      <c r="L736" s="46"/>
      <c r="M736" s="213" t="s">
        <v>19</v>
      </c>
      <c r="N736" s="214" t="s">
        <v>44</v>
      </c>
      <c r="O736" s="86"/>
      <c r="P736" s="215">
        <f>O736*H736</f>
        <v>0</v>
      </c>
      <c r="Q736" s="215">
        <v>0</v>
      </c>
      <c r="R736" s="215">
        <f>Q736*H736</f>
        <v>0</v>
      </c>
      <c r="S736" s="215">
        <v>0.042000000000000003</v>
      </c>
      <c r="T736" s="216">
        <f>S736*H736</f>
        <v>0.1008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7" t="s">
        <v>139</v>
      </c>
      <c r="AT736" s="217" t="s">
        <v>119</v>
      </c>
      <c r="AU736" s="217" t="s">
        <v>125</v>
      </c>
      <c r="AY736" s="19" t="s">
        <v>116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9" t="s">
        <v>125</v>
      </c>
      <c r="BK736" s="218">
        <f>ROUND(I736*H736,2)</f>
        <v>0</v>
      </c>
      <c r="BL736" s="19" t="s">
        <v>139</v>
      </c>
      <c r="BM736" s="217" t="s">
        <v>553</v>
      </c>
    </row>
    <row r="737" s="2" customFormat="1">
      <c r="A737" s="40"/>
      <c r="B737" s="41"/>
      <c r="C737" s="42"/>
      <c r="D737" s="219" t="s">
        <v>127</v>
      </c>
      <c r="E737" s="42"/>
      <c r="F737" s="220" t="s">
        <v>554</v>
      </c>
      <c r="G737" s="42"/>
      <c r="H737" s="42"/>
      <c r="I737" s="221"/>
      <c r="J737" s="42"/>
      <c r="K737" s="42"/>
      <c r="L737" s="46"/>
      <c r="M737" s="222"/>
      <c r="N737" s="223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127</v>
      </c>
      <c r="AU737" s="19" t="s">
        <v>125</v>
      </c>
    </row>
    <row r="738" s="13" customFormat="1">
      <c r="A738" s="13"/>
      <c r="B738" s="229"/>
      <c r="C738" s="230"/>
      <c r="D738" s="231" t="s">
        <v>177</v>
      </c>
      <c r="E738" s="232" t="s">
        <v>19</v>
      </c>
      <c r="F738" s="233" t="s">
        <v>555</v>
      </c>
      <c r="G738" s="230"/>
      <c r="H738" s="234">
        <v>1.2</v>
      </c>
      <c r="I738" s="235"/>
      <c r="J738" s="230"/>
      <c r="K738" s="230"/>
      <c r="L738" s="236"/>
      <c r="M738" s="237"/>
      <c r="N738" s="238"/>
      <c r="O738" s="238"/>
      <c r="P738" s="238"/>
      <c r="Q738" s="238"/>
      <c r="R738" s="238"/>
      <c r="S738" s="238"/>
      <c r="T738" s="23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0" t="s">
        <v>177</v>
      </c>
      <c r="AU738" s="240" t="s">
        <v>125</v>
      </c>
      <c r="AV738" s="13" t="s">
        <v>125</v>
      </c>
      <c r="AW738" s="13" t="s">
        <v>33</v>
      </c>
      <c r="AX738" s="13" t="s">
        <v>72</v>
      </c>
      <c r="AY738" s="240" t="s">
        <v>116</v>
      </c>
    </row>
    <row r="739" s="13" customFormat="1">
      <c r="A739" s="13"/>
      <c r="B739" s="229"/>
      <c r="C739" s="230"/>
      <c r="D739" s="231" t="s">
        <v>177</v>
      </c>
      <c r="E739" s="232" t="s">
        <v>19</v>
      </c>
      <c r="F739" s="233" t="s">
        <v>556</v>
      </c>
      <c r="G739" s="230"/>
      <c r="H739" s="234">
        <v>1.2</v>
      </c>
      <c r="I739" s="235"/>
      <c r="J739" s="230"/>
      <c r="K739" s="230"/>
      <c r="L739" s="236"/>
      <c r="M739" s="237"/>
      <c r="N739" s="238"/>
      <c r="O739" s="238"/>
      <c r="P739" s="238"/>
      <c r="Q739" s="238"/>
      <c r="R739" s="238"/>
      <c r="S739" s="238"/>
      <c r="T739" s="23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0" t="s">
        <v>177</v>
      </c>
      <c r="AU739" s="240" t="s">
        <v>125</v>
      </c>
      <c r="AV739" s="13" t="s">
        <v>125</v>
      </c>
      <c r="AW739" s="13" t="s">
        <v>33</v>
      </c>
      <c r="AX739" s="13" t="s">
        <v>72</v>
      </c>
      <c r="AY739" s="240" t="s">
        <v>116</v>
      </c>
    </row>
    <row r="740" s="14" customFormat="1">
      <c r="A740" s="14"/>
      <c r="B740" s="241"/>
      <c r="C740" s="242"/>
      <c r="D740" s="231" t="s">
        <v>177</v>
      </c>
      <c r="E740" s="243" t="s">
        <v>19</v>
      </c>
      <c r="F740" s="244" t="s">
        <v>181</v>
      </c>
      <c r="G740" s="242"/>
      <c r="H740" s="245">
        <v>2.3999999999999999</v>
      </c>
      <c r="I740" s="246"/>
      <c r="J740" s="242"/>
      <c r="K740" s="242"/>
      <c r="L740" s="247"/>
      <c r="M740" s="248"/>
      <c r="N740" s="249"/>
      <c r="O740" s="249"/>
      <c r="P740" s="249"/>
      <c r="Q740" s="249"/>
      <c r="R740" s="249"/>
      <c r="S740" s="249"/>
      <c r="T740" s="25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1" t="s">
        <v>177</v>
      </c>
      <c r="AU740" s="251" t="s">
        <v>125</v>
      </c>
      <c r="AV740" s="14" t="s">
        <v>139</v>
      </c>
      <c r="AW740" s="14" t="s">
        <v>33</v>
      </c>
      <c r="AX740" s="14" t="s">
        <v>79</v>
      </c>
      <c r="AY740" s="251" t="s">
        <v>116</v>
      </c>
    </row>
    <row r="741" s="2" customFormat="1" ht="21.75" customHeight="1">
      <c r="A741" s="40"/>
      <c r="B741" s="41"/>
      <c r="C741" s="206" t="s">
        <v>557</v>
      </c>
      <c r="D741" s="206" t="s">
        <v>119</v>
      </c>
      <c r="E741" s="207" t="s">
        <v>558</v>
      </c>
      <c r="F741" s="208" t="s">
        <v>559</v>
      </c>
      <c r="G741" s="209" t="s">
        <v>173</v>
      </c>
      <c r="H741" s="210">
        <v>104.27</v>
      </c>
      <c r="I741" s="211"/>
      <c r="J741" s="212">
        <f>ROUND(I741*H741,2)</f>
        <v>0</v>
      </c>
      <c r="K741" s="208" t="s">
        <v>174</v>
      </c>
      <c r="L741" s="46"/>
      <c r="M741" s="213" t="s">
        <v>19</v>
      </c>
      <c r="N741" s="214" t="s">
        <v>44</v>
      </c>
      <c r="O741" s="86"/>
      <c r="P741" s="215">
        <f>O741*H741</f>
        <v>0</v>
      </c>
      <c r="Q741" s="215">
        <v>0</v>
      </c>
      <c r="R741" s="215">
        <f>Q741*H741</f>
        <v>0</v>
      </c>
      <c r="S741" s="215">
        <v>0.01</v>
      </c>
      <c r="T741" s="216">
        <f>S741*H741</f>
        <v>1.0427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139</v>
      </c>
      <c r="AT741" s="217" t="s">
        <v>119</v>
      </c>
      <c r="AU741" s="217" t="s">
        <v>125</v>
      </c>
      <c r="AY741" s="19" t="s">
        <v>116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125</v>
      </c>
      <c r="BK741" s="218">
        <f>ROUND(I741*H741,2)</f>
        <v>0</v>
      </c>
      <c r="BL741" s="19" t="s">
        <v>139</v>
      </c>
      <c r="BM741" s="217" t="s">
        <v>560</v>
      </c>
    </row>
    <row r="742" s="2" customFormat="1">
      <c r="A742" s="40"/>
      <c r="B742" s="41"/>
      <c r="C742" s="42"/>
      <c r="D742" s="219" t="s">
        <v>127</v>
      </c>
      <c r="E742" s="42"/>
      <c r="F742" s="220" t="s">
        <v>561</v>
      </c>
      <c r="G742" s="42"/>
      <c r="H742" s="42"/>
      <c r="I742" s="221"/>
      <c r="J742" s="42"/>
      <c r="K742" s="42"/>
      <c r="L742" s="46"/>
      <c r="M742" s="222"/>
      <c r="N742" s="223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127</v>
      </c>
      <c r="AU742" s="19" t="s">
        <v>125</v>
      </c>
    </row>
    <row r="743" s="15" customFormat="1">
      <c r="A743" s="15"/>
      <c r="B743" s="252"/>
      <c r="C743" s="253"/>
      <c r="D743" s="231" t="s">
        <v>177</v>
      </c>
      <c r="E743" s="254" t="s">
        <v>19</v>
      </c>
      <c r="F743" s="255" t="s">
        <v>231</v>
      </c>
      <c r="G743" s="253"/>
      <c r="H743" s="254" t="s">
        <v>19</v>
      </c>
      <c r="I743" s="256"/>
      <c r="J743" s="253"/>
      <c r="K743" s="253"/>
      <c r="L743" s="257"/>
      <c r="M743" s="258"/>
      <c r="N743" s="259"/>
      <c r="O743" s="259"/>
      <c r="P743" s="259"/>
      <c r="Q743" s="259"/>
      <c r="R743" s="259"/>
      <c r="S743" s="259"/>
      <c r="T743" s="260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1" t="s">
        <v>177</v>
      </c>
      <c r="AU743" s="261" t="s">
        <v>125</v>
      </c>
      <c r="AV743" s="15" t="s">
        <v>79</v>
      </c>
      <c r="AW743" s="15" t="s">
        <v>33</v>
      </c>
      <c r="AX743" s="15" t="s">
        <v>72</v>
      </c>
      <c r="AY743" s="261" t="s">
        <v>116</v>
      </c>
    </row>
    <row r="744" s="13" customFormat="1">
      <c r="A744" s="13"/>
      <c r="B744" s="229"/>
      <c r="C744" s="230"/>
      <c r="D744" s="231" t="s">
        <v>177</v>
      </c>
      <c r="E744" s="232" t="s">
        <v>19</v>
      </c>
      <c r="F744" s="233" t="s">
        <v>232</v>
      </c>
      <c r="G744" s="230"/>
      <c r="H744" s="234">
        <v>18</v>
      </c>
      <c r="I744" s="235"/>
      <c r="J744" s="230"/>
      <c r="K744" s="230"/>
      <c r="L744" s="236"/>
      <c r="M744" s="237"/>
      <c r="N744" s="238"/>
      <c r="O744" s="238"/>
      <c r="P744" s="238"/>
      <c r="Q744" s="238"/>
      <c r="R744" s="238"/>
      <c r="S744" s="238"/>
      <c r="T744" s="23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0" t="s">
        <v>177</v>
      </c>
      <c r="AU744" s="240" t="s">
        <v>125</v>
      </c>
      <c r="AV744" s="13" t="s">
        <v>125</v>
      </c>
      <c r="AW744" s="13" t="s">
        <v>33</v>
      </c>
      <c r="AX744" s="13" t="s">
        <v>72</v>
      </c>
      <c r="AY744" s="240" t="s">
        <v>116</v>
      </c>
    </row>
    <row r="745" s="15" customFormat="1">
      <c r="A745" s="15"/>
      <c r="B745" s="252"/>
      <c r="C745" s="253"/>
      <c r="D745" s="231" t="s">
        <v>177</v>
      </c>
      <c r="E745" s="254" t="s">
        <v>19</v>
      </c>
      <c r="F745" s="255" t="s">
        <v>233</v>
      </c>
      <c r="G745" s="253"/>
      <c r="H745" s="254" t="s">
        <v>19</v>
      </c>
      <c r="I745" s="256"/>
      <c r="J745" s="253"/>
      <c r="K745" s="253"/>
      <c r="L745" s="257"/>
      <c r="M745" s="258"/>
      <c r="N745" s="259"/>
      <c r="O745" s="259"/>
      <c r="P745" s="259"/>
      <c r="Q745" s="259"/>
      <c r="R745" s="259"/>
      <c r="S745" s="259"/>
      <c r="T745" s="260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1" t="s">
        <v>177</v>
      </c>
      <c r="AU745" s="261" t="s">
        <v>125</v>
      </c>
      <c r="AV745" s="15" t="s">
        <v>79</v>
      </c>
      <c r="AW745" s="15" t="s">
        <v>33</v>
      </c>
      <c r="AX745" s="15" t="s">
        <v>72</v>
      </c>
      <c r="AY745" s="261" t="s">
        <v>116</v>
      </c>
    </row>
    <row r="746" s="13" customFormat="1">
      <c r="A746" s="13"/>
      <c r="B746" s="229"/>
      <c r="C746" s="230"/>
      <c r="D746" s="231" t="s">
        <v>177</v>
      </c>
      <c r="E746" s="232" t="s">
        <v>19</v>
      </c>
      <c r="F746" s="233" t="s">
        <v>234</v>
      </c>
      <c r="G746" s="230"/>
      <c r="H746" s="234">
        <v>21.943000000000001</v>
      </c>
      <c r="I746" s="235"/>
      <c r="J746" s="230"/>
      <c r="K746" s="230"/>
      <c r="L746" s="236"/>
      <c r="M746" s="237"/>
      <c r="N746" s="238"/>
      <c r="O746" s="238"/>
      <c r="P746" s="238"/>
      <c r="Q746" s="238"/>
      <c r="R746" s="238"/>
      <c r="S746" s="238"/>
      <c r="T746" s="23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0" t="s">
        <v>177</v>
      </c>
      <c r="AU746" s="240" t="s">
        <v>125</v>
      </c>
      <c r="AV746" s="13" t="s">
        <v>125</v>
      </c>
      <c r="AW746" s="13" t="s">
        <v>33</v>
      </c>
      <c r="AX746" s="13" t="s">
        <v>72</v>
      </c>
      <c r="AY746" s="240" t="s">
        <v>116</v>
      </c>
    </row>
    <row r="747" s="13" customFormat="1">
      <c r="A747" s="13"/>
      <c r="B747" s="229"/>
      <c r="C747" s="230"/>
      <c r="D747" s="231" t="s">
        <v>177</v>
      </c>
      <c r="E747" s="232" t="s">
        <v>19</v>
      </c>
      <c r="F747" s="233" t="s">
        <v>235</v>
      </c>
      <c r="G747" s="230"/>
      <c r="H747" s="234">
        <v>-0.248</v>
      </c>
      <c r="I747" s="235"/>
      <c r="J747" s="230"/>
      <c r="K747" s="230"/>
      <c r="L747" s="236"/>
      <c r="M747" s="237"/>
      <c r="N747" s="238"/>
      <c r="O747" s="238"/>
      <c r="P747" s="238"/>
      <c r="Q747" s="238"/>
      <c r="R747" s="238"/>
      <c r="S747" s="238"/>
      <c r="T747" s="23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0" t="s">
        <v>177</v>
      </c>
      <c r="AU747" s="240" t="s">
        <v>125</v>
      </c>
      <c r="AV747" s="13" t="s">
        <v>125</v>
      </c>
      <c r="AW747" s="13" t="s">
        <v>33</v>
      </c>
      <c r="AX747" s="13" t="s">
        <v>72</v>
      </c>
      <c r="AY747" s="240" t="s">
        <v>116</v>
      </c>
    </row>
    <row r="748" s="13" customFormat="1">
      <c r="A748" s="13"/>
      <c r="B748" s="229"/>
      <c r="C748" s="230"/>
      <c r="D748" s="231" t="s">
        <v>177</v>
      </c>
      <c r="E748" s="232" t="s">
        <v>19</v>
      </c>
      <c r="F748" s="233" t="s">
        <v>236</v>
      </c>
      <c r="G748" s="230"/>
      <c r="H748" s="234">
        <v>-0.28999999999999998</v>
      </c>
      <c r="I748" s="235"/>
      <c r="J748" s="230"/>
      <c r="K748" s="230"/>
      <c r="L748" s="236"/>
      <c r="M748" s="237"/>
      <c r="N748" s="238"/>
      <c r="O748" s="238"/>
      <c r="P748" s="238"/>
      <c r="Q748" s="238"/>
      <c r="R748" s="238"/>
      <c r="S748" s="238"/>
      <c r="T748" s="23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0" t="s">
        <v>177</v>
      </c>
      <c r="AU748" s="240" t="s">
        <v>125</v>
      </c>
      <c r="AV748" s="13" t="s">
        <v>125</v>
      </c>
      <c r="AW748" s="13" t="s">
        <v>33</v>
      </c>
      <c r="AX748" s="13" t="s">
        <v>72</v>
      </c>
      <c r="AY748" s="240" t="s">
        <v>116</v>
      </c>
    </row>
    <row r="749" s="15" customFormat="1">
      <c r="A749" s="15"/>
      <c r="B749" s="252"/>
      <c r="C749" s="253"/>
      <c r="D749" s="231" t="s">
        <v>177</v>
      </c>
      <c r="E749" s="254" t="s">
        <v>19</v>
      </c>
      <c r="F749" s="255" t="s">
        <v>237</v>
      </c>
      <c r="G749" s="253"/>
      <c r="H749" s="254" t="s">
        <v>19</v>
      </c>
      <c r="I749" s="256"/>
      <c r="J749" s="253"/>
      <c r="K749" s="253"/>
      <c r="L749" s="257"/>
      <c r="M749" s="258"/>
      <c r="N749" s="259"/>
      <c r="O749" s="259"/>
      <c r="P749" s="259"/>
      <c r="Q749" s="259"/>
      <c r="R749" s="259"/>
      <c r="S749" s="259"/>
      <c r="T749" s="260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1" t="s">
        <v>177</v>
      </c>
      <c r="AU749" s="261" t="s">
        <v>125</v>
      </c>
      <c r="AV749" s="15" t="s">
        <v>79</v>
      </c>
      <c r="AW749" s="15" t="s">
        <v>33</v>
      </c>
      <c r="AX749" s="15" t="s">
        <v>72</v>
      </c>
      <c r="AY749" s="261" t="s">
        <v>116</v>
      </c>
    </row>
    <row r="750" s="13" customFormat="1">
      <c r="A750" s="13"/>
      <c r="B750" s="229"/>
      <c r="C750" s="230"/>
      <c r="D750" s="231" t="s">
        <v>177</v>
      </c>
      <c r="E750" s="232" t="s">
        <v>19</v>
      </c>
      <c r="F750" s="233" t="s">
        <v>238</v>
      </c>
      <c r="G750" s="230"/>
      <c r="H750" s="234">
        <v>12.73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177</v>
      </c>
      <c r="AU750" s="240" t="s">
        <v>125</v>
      </c>
      <c r="AV750" s="13" t="s">
        <v>125</v>
      </c>
      <c r="AW750" s="13" t="s">
        <v>33</v>
      </c>
      <c r="AX750" s="13" t="s">
        <v>72</v>
      </c>
      <c r="AY750" s="240" t="s">
        <v>116</v>
      </c>
    </row>
    <row r="751" s="15" customFormat="1">
      <c r="A751" s="15"/>
      <c r="B751" s="252"/>
      <c r="C751" s="253"/>
      <c r="D751" s="231" t="s">
        <v>177</v>
      </c>
      <c r="E751" s="254" t="s">
        <v>19</v>
      </c>
      <c r="F751" s="255" t="s">
        <v>239</v>
      </c>
      <c r="G751" s="253"/>
      <c r="H751" s="254" t="s">
        <v>19</v>
      </c>
      <c r="I751" s="256"/>
      <c r="J751" s="253"/>
      <c r="K751" s="253"/>
      <c r="L751" s="257"/>
      <c r="M751" s="258"/>
      <c r="N751" s="259"/>
      <c r="O751" s="259"/>
      <c r="P751" s="259"/>
      <c r="Q751" s="259"/>
      <c r="R751" s="259"/>
      <c r="S751" s="259"/>
      <c r="T751" s="260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1" t="s">
        <v>177</v>
      </c>
      <c r="AU751" s="261" t="s">
        <v>125</v>
      </c>
      <c r="AV751" s="15" t="s">
        <v>79</v>
      </c>
      <c r="AW751" s="15" t="s">
        <v>33</v>
      </c>
      <c r="AX751" s="15" t="s">
        <v>72</v>
      </c>
      <c r="AY751" s="261" t="s">
        <v>116</v>
      </c>
    </row>
    <row r="752" s="13" customFormat="1">
      <c r="A752" s="13"/>
      <c r="B752" s="229"/>
      <c r="C752" s="230"/>
      <c r="D752" s="231" t="s">
        <v>177</v>
      </c>
      <c r="E752" s="232" t="s">
        <v>19</v>
      </c>
      <c r="F752" s="233" t="s">
        <v>240</v>
      </c>
      <c r="G752" s="230"/>
      <c r="H752" s="234">
        <v>18</v>
      </c>
      <c r="I752" s="235"/>
      <c r="J752" s="230"/>
      <c r="K752" s="230"/>
      <c r="L752" s="236"/>
      <c r="M752" s="237"/>
      <c r="N752" s="238"/>
      <c r="O752" s="238"/>
      <c r="P752" s="238"/>
      <c r="Q752" s="238"/>
      <c r="R752" s="238"/>
      <c r="S752" s="238"/>
      <c r="T752" s="23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0" t="s">
        <v>177</v>
      </c>
      <c r="AU752" s="240" t="s">
        <v>125</v>
      </c>
      <c r="AV752" s="13" t="s">
        <v>125</v>
      </c>
      <c r="AW752" s="13" t="s">
        <v>33</v>
      </c>
      <c r="AX752" s="13" t="s">
        <v>72</v>
      </c>
      <c r="AY752" s="240" t="s">
        <v>116</v>
      </c>
    </row>
    <row r="753" s="15" customFormat="1">
      <c r="A753" s="15"/>
      <c r="B753" s="252"/>
      <c r="C753" s="253"/>
      <c r="D753" s="231" t="s">
        <v>177</v>
      </c>
      <c r="E753" s="254" t="s">
        <v>19</v>
      </c>
      <c r="F753" s="255" t="s">
        <v>241</v>
      </c>
      <c r="G753" s="253"/>
      <c r="H753" s="254" t="s">
        <v>19</v>
      </c>
      <c r="I753" s="256"/>
      <c r="J753" s="253"/>
      <c r="K753" s="253"/>
      <c r="L753" s="257"/>
      <c r="M753" s="258"/>
      <c r="N753" s="259"/>
      <c r="O753" s="259"/>
      <c r="P753" s="259"/>
      <c r="Q753" s="259"/>
      <c r="R753" s="259"/>
      <c r="S753" s="259"/>
      <c r="T753" s="260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1" t="s">
        <v>177</v>
      </c>
      <c r="AU753" s="261" t="s">
        <v>125</v>
      </c>
      <c r="AV753" s="15" t="s">
        <v>79</v>
      </c>
      <c r="AW753" s="15" t="s">
        <v>33</v>
      </c>
      <c r="AX753" s="15" t="s">
        <v>72</v>
      </c>
      <c r="AY753" s="261" t="s">
        <v>116</v>
      </c>
    </row>
    <row r="754" s="13" customFormat="1">
      <c r="A754" s="13"/>
      <c r="B754" s="229"/>
      <c r="C754" s="230"/>
      <c r="D754" s="231" t="s">
        <v>177</v>
      </c>
      <c r="E754" s="232" t="s">
        <v>19</v>
      </c>
      <c r="F754" s="233" t="s">
        <v>234</v>
      </c>
      <c r="G754" s="230"/>
      <c r="H754" s="234">
        <v>21.943000000000001</v>
      </c>
      <c r="I754" s="235"/>
      <c r="J754" s="230"/>
      <c r="K754" s="230"/>
      <c r="L754" s="236"/>
      <c r="M754" s="237"/>
      <c r="N754" s="238"/>
      <c r="O754" s="238"/>
      <c r="P754" s="238"/>
      <c r="Q754" s="238"/>
      <c r="R754" s="238"/>
      <c r="S754" s="238"/>
      <c r="T754" s="23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0" t="s">
        <v>177</v>
      </c>
      <c r="AU754" s="240" t="s">
        <v>125</v>
      </c>
      <c r="AV754" s="13" t="s">
        <v>125</v>
      </c>
      <c r="AW754" s="13" t="s">
        <v>33</v>
      </c>
      <c r="AX754" s="13" t="s">
        <v>72</v>
      </c>
      <c r="AY754" s="240" t="s">
        <v>116</v>
      </c>
    </row>
    <row r="755" s="13" customFormat="1">
      <c r="A755" s="13"/>
      <c r="B755" s="229"/>
      <c r="C755" s="230"/>
      <c r="D755" s="231" t="s">
        <v>177</v>
      </c>
      <c r="E755" s="232" t="s">
        <v>19</v>
      </c>
      <c r="F755" s="233" t="s">
        <v>235</v>
      </c>
      <c r="G755" s="230"/>
      <c r="H755" s="234">
        <v>-0.248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177</v>
      </c>
      <c r="AU755" s="240" t="s">
        <v>125</v>
      </c>
      <c r="AV755" s="13" t="s">
        <v>125</v>
      </c>
      <c r="AW755" s="13" t="s">
        <v>33</v>
      </c>
      <c r="AX755" s="13" t="s">
        <v>72</v>
      </c>
      <c r="AY755" s="240" t="s">
        <v>116</v>
      </c>
    </row>
    <row r="756" s="13" customFormat="1">
      <c r="A756" s="13"/>
      <c r="B756" s="229"/>
      <c r="C756" s="230"/>
      <c r="D756" s="231" t="s">
        <v>177</v>
      </c>
      <c r="E756" s="232" t="s">
        <v>19</v>
      </c>
      <c r="F756" s="233" t="s">
        <v>236</v>
      </c>
      <c r="G756" s="230"/>
      <c r="H756" s="234">
        <v>-0.28999999999999998</v>
      </c>
      <c r="I756" s="235"/>
      <c r="J756" s="230"/>
      <c r="K756" s="230"/>
      <c r="L756" s="236"/>
      <c r="M756" s="237"/>
      <c r="N756" s="238"/>
      <c r="O756" s="238"/>
      <c r="P756" s="238"/>
      <c r="Q756" s="238"/>
      <c r="R756" s="238"/>
      <c r="S756" s="238"/>
      <c r="T756" s="23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0" t="s">
        <v>177</v>
      </c>
      <c r="AU756" s="240" t="s">
        <v>125</v>
      </c>
      <c r="AV756" s="13" t="s">
        <v>125</v>
      </c>
      <c r="AW756" s="13" t="s">
        <v>33</v>
      </c>
      <c r="AX756" s="13" t="s">
        <v>72</v>
      </c>
      <c r="AY756" s="240" t="s">
        <v>116</v>
      </c>
    </row>
    <row r="757" s="15" customFormat="1">
      <c r="A757" s="15"/>
      <c r="B757" s="252"/>
      <c r="C757" s="253"/>
      <c r="D757" s="231" t="s">
        <v>177</v>
      </c>
      <c r="E757" s="254" t="s">
        <v>19</v>
      </c>
      <c r="F757" s="255" t="s">
        <v>242</v>
      </c>
      <c r="G757" s="253"/>
      <c r="H757" s="254" t="s">
        <v>19</v>
      </c>
      <c r="I757" s="256"/>
      <c r="J757" s="253"/>
      <c r="K757" s="253"/>
      <c r="L757" s="257"/>
      <c r="M757" s="258"/>
      <c r="N757" s="259"/>
      <c r="O757" s="259"/>
      <c r="P757" s="259"/>
      <c r="Q757" s="259"/>
      <c r="R757" s="259"/>
      <c r="S757" s="259"/>
      <c r="T757" s="260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1" t="s">
        <v>177</v>
      </c>
      <c r="AU757" s="261" t="s">
        <v>125</v>
      </c>
      <c r="AV757" s="15" t="s">
        <v>79</v>
      </c>
      <c r="AW757" s="15" t="s">
        <v>33</v>
      </c>
      <c r="AX757" s="15" t="s">
        <v>72</v>
      </c>
      <c r="AY757" s="261" t="s">
        <v>116</v>
      </c>
    </row>
    <row r="758" s="13" customFormat="1">
      <c r="A758" s="13"/>
      <c r="B758" s="229"/>
      <c r="C758" s="230"/>
      <c r="D758" s="231" t="s">
        <v>177</v>
      </c>
      <c r="E758" s="232" t="s">
        <v>19</v>
      </c>
      <c r="F758" s="233" t="s">
        <v>238</v>
      </c>
      <c r="G758" s="230"/>
      <c r="H758" s="234">
        <v>12.73</v>
      </c>
      <c r="I758" s="235"/>
      <c r="J758" s="230"/>
      <c r="K758" s="230"/>
      <c r="L758" s="236"/>
      <c r="M758" s="237"/>
      <c r="N758" s="238"/>
      <c r="O758" s="238"/>
      <c r="P758" s="238"/>
      <c r="Q758" s="238"/>
      <c r="R758" s="238"/>
      <c r="S758" s="238"/>
      <c r="T758" s="23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0" t="s">
        <v>177</v>
      </c>
      <c r="AU758" s="240" t="s">
        <v>125</v>
      </c>
      <c r="AV758" s="13" t="s">
        <v>125</v>
      </c>
      <c r="AW758" s="13" t="s">
        <v>33</v>
      </c>
      <c r="AX758" s="13" t="s">
        <v>72</v>
      </c>
      <c r="AY758" s="240" t="s">
        <v>116</v>
      </c>
    </row>
    <row r="759" s="14" customFormat="1">
      <c r="A759" s="14"/>
      <c r="B759" s="241"/>
      <c r="C759" s="242"/>
      <c r="D759" s="231" t="s">
        <v>177</v>
      </c>
      <c r="E759" s="243" t="s">
        <v>19</v>
      </c>
      <c r="F759" s="244" t="s">
        <v>181</v>
      </c>
      <c r="G759" s="242"/>
      <c r="H759" s="245">
        <v>104.27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1" t="s">
        <v>177</v>
      </c>
      <c r="AU759" s="251" t="s">
        <v>125</v>
      </c>
      <c r="AV759" s="14" t="s">
        <v>139</v>
      </c>
      <c r="AW759" s="14" t="s">
        <v>33</v>
      </c>
      <c r="AX759" s="14" t="s">
        <v>79</v>
      </c>
      <c r="AY759" s="251" t="s">
        <v>116</v>
      </c>
    </row>
    <row r="760" s="2" customFormat="1" ht="24.15" customHeight="1">
      <c r="A760" s="40"/>
      <c r="B760" s="41"/>
      <c r="C760" s="206" t="s">
        <v>562</v>
      </c>
      <c r="D760" s="206" t="s">
        <v>119</v>
      </c>
      <c r="E760" s="207" t="s">
        <v>563</v>
      </c>
      <c r="F760" s="208" t="s">
        <v>564</v>
      </c>
      <c r="G760" s="209" t="s">
        <v>173</v>
      </c>
      <c r="H760" s="210">
        <v>309.80000000000001</v>
      </c>
      <c r="I760" s="211"/>
      <c r="J760" s="212">
        <f>ROUND(I760*H760,2)</f>
        <v>0</v>
      </c>
      <c r="K760" s="208" t="s">
        <v>174</v>
      </c>
      <c r="L760" s="46"/>
      <c r="M760" s="213" t="s">
        <v>19</v>
      </c>
      <c r="N760" s="214" t="s">
        <v>44</v>
      </c>
      <c r="O760" s="86"/>
      <c r="P760" s="215">
        <f>O760*H760</f>
        <v>0</v>
      </c>
      <c r="Q760" s="215">
        <v>0</v>
      </c>
      <c r="R760" s="215">
        <f>Q760*H760</f>
        <v>0</v>
      </c>
      <c r="S760" s="215">
        <v>0.01</v>
      </c>
      <c r="T760" s="216">
        <f>S760*H760</f>
        <v>3.0980000000000003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17" t="s">
        <v>139</v>
      </c>
      <c r="AT760" s="217" t="s">
        <v>119</v>
      </c>
      <c r="AU760" s="217" t="s">
        <v>125</v>
      </c>
      <c r="AY760" s="19" t="s">
        <v>116</v>
      </c>
      <c r="BE760" s="218">
        <f>IF(N760="základní",J760,0)</f>
        <v>0</v>
      </c>
      <c r="BF760" s="218">
        <f>IF(N760="snížená",J760,0)</f>
        <v>0</v>
      </c>
      <c r="BG760" s="218">
        <f>IF(N760="zákl. přenesená",J760,0)</f>
        <v>0</v>
      </c>
      <c r="BH760" s="218">
        <f>IF(N760="sníž. přenesená",J760,0)</f>
        <v>0</v>
      </c>
      <c r="BI760" s="218">
        <f>IF(N760="nulová",J760,0)</f>
        <v>0</v>
      </c>
      <c r="BJ760" s="19" t="s">
        <v>125</v>
      </c>
      <c r="BK760" s="218">
        <f>ROUND(I760*H760,2)</f>
        <v>0</v>
      </c>
      <c r="BL760" s="19" t="s">
        <v>139</v>
      </c>
      <c r="BM760" s="217" t="s">
        <v>565</v>
      </c>
    </row>
    <row r="761" s="2" customFormat="1">
      <c r="A761" s="40"/>
      <c r="B761" s="41"/>
      <c r="C761" s="42"/>
      <c r="D761" s="219" t="s">
        <v>127</v>
      </c>
      <c r="E761" s="42"/>
      <c r="F761" s="220" t="s">
        <v>566</v>
      </c>
      <c r="G761" s="42"/>
      <c r="H761" s="42"/>
      <c r="I761" s="221"/>
      <c r="J761" s="42"/>
      <c r="K761" s="42"/>
      <c r="L761" s="46"/>
      <c r="M761" s="222"/>
      <c r="N761" s="223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127</v>
      </c>
      <c r="AU761" s="19" t="s">
        <v>125</v>
      </c>
    </row>
    <row r="762" s="15" customFormat="1">
      <c r="A762" s="15"/>
      <c r="B762" s="252"/>
      <c r="C762" s="253"/>
      <c r="D762" s="231" t="s">
        <v>177</v>
      </c>
      <c r="E762" s="254" t="s">
        <v>19</v>
      </c>
      <c r="F762" s="255" t="s">
        <v>231</v>
      </c>
      <c r="G762" s="253"/>
      <c r="H762" s="254" t="s">
        <v>19</v>
      </c>
      <c r="I762" s="256"/>
      <c r="J762" s="253"/>
      <c r="K762" s="253"/>
      <c r="L762" s="257"/>
      <c r="M762" s="258"/>
      <c r="N762" s="259"/>
      <c r="O762" s="259"/>
      <c r="P762" s="259"/>
      <c r="Q762" s="259"/>
      <c r="R762" s="259"/>
      <c r="S762" s="259"/>
      <c r="T762" s="260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1" t="s">
        <v>177</v>
      </c>
      <c r="AU762" s="261" t="s">
        <v>125</v>
      </c>
      <c r="AV762" s="15" t="s">
        <v>79</v>
      </c>
      <c r="AW762" s="15" t="s">
        <v>33</v>
      </c>
      <c r="AX762" s="15" t="s">
        <v>72</v>
      </c>
      <c r="AY762" s="261" t="s">
        <v>116</v>
      </c>
    </row>
    <row r="763" s="13" customFormat="1">
      <c r="A763" s="13"/>
      <c r="B763" s="229"/>
      <c r="C763" s="230"/>
      <c r="D763" s="231" t="s">
        <v>177</v>
      </c>
      <c r="E763" s="232" t="s">
        <v>19</v>
      </c>
      <c r="F763" s="233" t="s">
        <v>284</v>
      </c>
      <c r="G763" s="230"/>
      <c r="H763" s="234">
        <v>46.439999999999998</v>
      </c>
      <c r="I763" s="235"/>
      <c r="J763" s="230"/>
      <c r="K763" s="230"/>
      <c r="L763" s="236"/>
      <c r="M763" s="237"/>
      <c r="N763" s="238"/>
      <c r="O763" s="238"/>
      <c r="P763" s="238"/>
      <c r="Q763" s="238"/>
      <c r="R763" s="238"/>
      <c r="S763" s="238"/>
      <c r="T763" s="23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0" t="s">
        <v>177</v>
      </c>
      <c r="AU763" s="240" t="s">
        <v>125</v>
      </c>
      <c r="AV763" s="13" t="s">
        <v>125</v>
      </c>
      <c r="AW763" s="13" t="s">
        <v>33</v>
      </c>
      <c r="AX763" s="13" t="s">
        <v>72</v>
      </c>
      <c r="AY763" s="240" t="s">
        <v>116</v>
      </c>
    </row>
    <row r="764" s="13" customFormat="1">
      <c r="A764" s="13"/>
      <c r="B764" s="229"/>
      <c r="C764" s="230"/>
      <c r="D764" s="231" t="s">
        <v>177</v>
      </c>
      <c r="E764" s="232" t="s">
        <v>19</v>
      </c>
      <c r="F764" s="233" t="s">
        <v>285</v>
      </c>
      <c r="G764" s="230"/>
      <c r="H764" s="234">
        <v>-3</v>
      </c>
      <c r="I764" s="235"/>
      <c r="J764" s="230"/>
      <c r="K764" s="230"/>
      <c r="L764" s="236"/>
      <c r="M764" s="237"/>
      <c r="N764" s="238"/>
      <c r="O764" s="238"/>
      <c r="P764" s="238"/>
      <c r="Q764" s="238"/>
      <c r="R764" s="238"/>
      <c r="S764" s="238"/>
      <c r="T764" s="23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0" t="s">
        <v>177</v>
      </c>
      <c r="AU764" s="240" t="s">
        <v>125</v>
      </c>
      <c r="AV764" s="13" t="s">
        <v>125</v>
      </c>
      <c r="AW764" s="13" t="s">
        <v>33</v>
      </c>
      <c r="AX764" s="13" t="s">
        <v>72</v>
      </c>
      <c r="AY764" s="240" t="s">
        <v>116</v>
      </c>
    </row>
    <row r="765" s="13" customFormat="1">
      <c r="A765" s="13"/>
      <c r="B765" s="229"/>
      <c r="C765" s="230"/>
      <c r="D765" s="231" t="s">
        <v>177</v>
      </c>
      <c r="E765" s="232" t="s">
        <v>19</v>
      </c>
      <c r="F765" s="233" t="s">
        <v>286</v>
      </c>
      <c r="G765" s="230"/>
      <c r="H765" s="234">
        <v>1</v>
      </c>
      <c r="I765" s="235"/>
      <c r="J765" s="230"/>
      <c r="K765" s="230"/>
      <c r="L765" s="236"/>
      <c r="M765" s="237"/>
      <c r="N765" s="238"/>
      <c r="O765" s="238"/>
      <c r="P765" s="238"/>
      <c r="Q765" s="238"/>
      <c r="R765" s="238"/>
      <c r="S765" s="238"/>
      <c r="T765" s="23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0" t="s">
        <v>177</v>
      </c>
      <c r="AU765" s="240" t="s">
        <v>125</v>
      </c>
      <c r="AV765" s="13" t="s">
        <v>125</v>
      </c>
      <c r="AW765" s="13" t="s">
        <v>33</v>
      </c>
      <c r="AX765" s="13" t="s">
        <v>72</v>
      </c>
      <c r="AY765" s="240" t="s">
        <v>116</v>
      </c>
    </row>
    <row r="766" s="13" customFormat="1">
      <c r="A766" s="13"/>
      <c r="B766" s="229"/>
      <c r="C766" s="230"/>
      <c r="D766" s="231" t="s">
        <v>177</v>
      </c>
      <c r="E766" s="232" t="s">
        <v>19</v>
      </c>
      <c r="F766" s="233" t="s">
        <v>287</v>
      </c>
      <c r="G766" s="230"/>
      <c r="H766" s="234">
        <v>1.3600000000000001</v>
      </c>
      <c r="I766" s="235"/>
      <c r="J766" s="230"/>
      <c r="K766" s="230"/>
      <c r="L766" s="236"/>
      <c r="M766" s="237"/>
      <c r="N766" s="238"/>
      <c r="O766" s="238"/>
      <c r="P766" s="238"/>
      <c r="Q766" s="238"/>
      <c r="R766" s="238"/>
      <c r="S766" s="238"/>
      <c r="T766" s="23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0" t="s">
        <v>177</v>
      </c>
      <c r="AU766" s="240" t="s">
        <v>125</v>
      </c>
      <c r="AV766" s="13" t="s">
        <v>125</v>
      </c>
      <c r="AW766" s="13" t="s">
        <v>33</v>
      </c>
      <c r="AX766" s="13" t="s">
        <v>72</v>
      </c>
      <c r="AY766" s="240" t="s">
        <v>116</v>
      </c>
    </row>
    <row r="767" s="13" customFormat="1">
      <c r="A767" s="13"/>
      <c r="B767" s="229"/>
      <c r="C767" s="230"/>
      <c r="D767" s="231" t="s">
        <v>177</v>
      </c>
      <c r="E767" s="232" t="s">
        <v>19</v>
      </c>
      <c r="F767" s="233" t="s">
        <v>288</v>
      </c>
      <c r="G767" s="230"/>
      <c r="H767" s="234">
        <v>-1.8</v>
      </c>
      <c r="I767" s="235"/>
      <c r="J767" s="230"/>
      <c r="K767" s="230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177</v>
      </c>
      <c r="AU767" s="240" t="s">
        <v>125</v>
      </c>
      <c r="AV767" s="13" t="s">
        <v>125</v>
      </c>
      <c r="AW767" s="13" t="s">
        <v>33</v>
      </c>
      <c r="AX767" s="13" t="s">
        <v>72</v>
      </c>
      <c r="AY767" s="240" t="s">
        <v>116</v>
      </c>
    </row>
    <row r="768" s="15" customFormat="1">
      <c r="A768" s="15"/>
      <c r="B768" s="252"/>
      <c r="C768" s="253"/>
      <c r="D768" s="231" t="s">
        <v>177</v>
      </c>
      <c r="E768" s="254" t="s">
        <v>19</v>
      </c>
      <c r="F768" s="255" t="s">
        <v>233</v>
      </c>
      <c r="G768" s="253"/>
      <c r="H768" s="254" t="s">
        <v>19</v>
      </c>
      <c r="I768" s="256"/>
      <c r="J768" s="253"/>
      <c r="K768" s="253"/>
      <c r="L768" s="257"/>
      <c r="M768" s="258"/>
      <c r="N768" s="259"/>
      <c r="O768" s="259"/>
      <c r="P768" s="259"/>
      <c r="Q768" s="259"/>
      <c r="R768" s="259"/>
      <c r="S768" s="259"/>
      <c r="T768" s="260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1" t="s">
        <v>177</v>
      </c>
      <c r="AU768" s="261" t="s">
        <v>125</v>
      </c>
      <c r="AV768" s="15" t="s">
        <v>79</v>
      </c>
      <c r="AW768" s="15" t="s">
        <v>33</v>
      </c>
      <c r="AX768" s="15" t="s">
        <v>72</v>
      </c>
      <c r="AY768" s="261" t="s">
        <v>116</v>
      </c>
    </row>
    <row r="769" s="13" customFormat="1">
      <c r="A769" s="13"/>
      <c r="B769" s="229"/>
      <c r="C769" s="230"/>
      <c r="D769" s="231" t="s">
        <v>177</v>
      </c>
      <c r="E769" s="232" t="s">
        <v>19</v>
      </c>
      <c r="F769" s="233" t="s">
        <v>289</v>
      </c>
      <c r="G769" s="230"/>
      <c r="H769" s="234">
        <v>56.43</v>
      </c>
      <c r="I769" s="235"/>
      <c r="J769" s="230"/>
      <c r="K769" s="230"/>
      <c r="L769" s="236"/>
      <c r="M769" s="237"/>
      <c r="N769" s="238"/>
      <c r="O769" s="238"/>
      <c r="P769" s="238"/>
      <c r="Q769" s="238"/>
      <c r="R769" s="238"/>
      <c r="S769" s="238"/>
      <c r="T769" s="23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0" t="s">
        <v>177</v>
      </c>
      <c r="AU769" s="240" t="s">
        <v>125</v>
      </c>
      <c r="AV769" s="13" t="s">
        <v>125</v>
      </c>
      <c r="AW769" s="13" t="s">
        <v>33</v>
      </c>
      <c r="AX769" s="13" t="s">
        <v>72</v>
      </c>
      <c r="AY769" s="240" t="s">
        <v>116</v>
      </c>
    </row>
    <row r="770" s="13" customFormat="1">
      <c r="A770" s="13"/>
      <c r="B770" s="229"/>
      <c r="C770" s="230"/>
      <c r="D770" s="231" t="s">
        <v>177</v>
      </c>
      <c r="E770" s="232" t="s">
        <v>19</v>
      </c>
      <c r="F770" s="233" t="s">
        <v>290</v>
      </c>
      <c r="G770" s="230"/>
      <c r="H770" s="234">
        <v>-13.44</v>
      </c>
      <c r="I770" s="235"/>
      <c r="J770" s="230"/>
      <c r="K770" s="230"/>
      <c r="L770" s="236"/>
      <c r="M770" s="237"/>
      <c r="N770" s="238"/>
      <c r="O770" s="238"/>
      <c r="P770" s="238"/>
      <c r="Q770" s="238"/>
      <c r="R770" s="238"/>
      <c r="S770" s="238"/>
      <c r="T770" s="23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0" t="s">
        <v>177</v>
      </c>
      <c r="AU770" s="240" t="s">
        <v>125</v>
      </c>
      <c r="AV770" s="13" t="s">
        <v>125</v>
      </c>
      <c r="AW770" s="13" t="s">
        <v>33</v>
      </c>
      <c r="AX770" s="13" t="s">
        <v>72</v>
      </c>
      <c r="AY770" s="240" t="s">
        <v>116</v>
      </c>
    </row>
    <row r="771" s="13" customFormat="1">
      <c r="A771" s="13"/>
      <c r="B771" s="229"/>
      <c r="C771" s="230"/>
      <c r="D771" s="231" t="s">
        <v>177</v>
      </c>
      <c r="E771" s="232" t="s">
        <v>19</v>
      </c>
      <c r="F771" s="233" t="s">
        <v>291</v>
      </c>
      <c r="G771" s="230"/>
      <c r="H771" s="234">
        <v>3.4199999999999999</v>
      </c>
      <c r="I771" s="235"/>
      <c r="J771" s="230"/>
      <c r="K771" s="230"/>
      <c r="L771" s="236"/>
      <c r="M771" s="237"/>
      <c r="N771" s="238"/>
      <c r="O771" s="238"/>
      <c r="P771" s="238"/>
      <c r="Q771" s="238"/>
      <c r="R771" s="238"/>
      <c r="S771" s="238"/>
      <c r="T771" s="23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0" t="s">
        <v>177</v>
      </c>
      <c r="AU771" s="240" t="s">
        <v>125</v>
      </c>
      <c r="AV771" s="13" t="s">
        <v>125</v>
      </c>
      <c r="AW771" s="13" t="s">
        <v>33</v>
      </c>
      <c r="AX771" s="13" t="s">
        <v>72</v>
      </c>
      <c r="AY771" s="240" t="s">
        <v>116</v>
      </c>
    </row>
    <row r="772" s="13" customFormat="1">
      <c r="A772" s="13"/>
      <c r="B772" s="229"/>
      <c r="C772" s="230"/>
      <c r="D772" s="231" t="s">
        <v>177</v>
      </c>
      <c r="E772" s="232" t="s">
        <v>19</v>
      </c>
      <c r="F772" s="233" t="s">
        <v>292</v>
      </c>
      <c r="G772" s="230"/>
      <c r="H772" s="234">
        <v>-6</v>
      </c>
      <c r="I772" s="235"/>
      <c r="J772" s="230"/>
      <c r="K772" s="230"/>
      <c r="L772" s="236"/>
      <c r="M772" s="237"/>
      <c r="N772" s="238"/>
      <c r="O772" s="238"/>
      <c r="P772" s="238"/>
      <c r="Q772" s="238"/>
      <c r="R772" s="238"/>
      <c r="S772" s="238"/>
      <c r="T772" s="23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0" t="s">
        <v>177</v>
      </c>
      <c r="AU772" s="240" t="s">
        <v>125</v>
      </c>
      <c r="AV772" s="13" t="s">
        <v>125</v>
      </c>
      <c r="AW772" s="13" t="s">
        <v>33</v>
      </c>
      <c r="AX772" s="13" t="s">
        <v>72</v>
      </c>
      <c r="AY772" s="240" t="s">
        <v>116</v>
      </c>
    </row>
    <row r="773" s="13" customFormat="1">
      <c r="A773" s="13"/>
      <c r="B773" s="229"/>
      <c r="C773" s="230"/>
      <c r="D773" s="231" t="s">
        <v>177</v>
      </c>
      <c r="E773" s="232" t="s">
        <v>19</v>
      </c>
      <c r="F773" s="233" t="s">
        <v>293</v>
      </c>
      <c r="G773" s="230"/>
      <c r="H773" s="234">
        <v>2</v>
      </c>
      <c r="I773" s="235"/>
      <c r="J773" s="230"/>
      <c r="K773" s="230"/>
      <c r="L773" s="236"/>
      <c r="M773" s="237"/>
      <c r="N773" s="238"/>
      <c r="O773" s="238"/>
      <c r="P773" s="238"/>
      <c r="Q773" s="238"/>
      <c r="R773" s="238"/>
      <c r="S773" s="238"/>
      <c r="T773" s="23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0" t="s">
        <v>177</v>
      </c>
      <c r="AU773" s="240" t="s">
        <v>125</v>
      </c>
      <c r="AV773" s="13" t="s">
        <v>125</v>
      </c>
      <c r="AW773" s="13" t="s">
        <v>33</v>
      </c>
      <c r="AX773" s="13" t="s">
        <v>72</v>
      </c>
      <c r="AY773" s="240" t="s">
        <v>116</v>
      </c>
    </row>
    <row r="774" s="13" customFormat="1">
      <c r="A774" s="13"/>
      <c r="B774" s="229"/>
      <c r="C774" s="230"/>
      <c r="D774" s="231" t="s">
        <v>177</v>
      </c>
      <c r="E774" s="232" t="s">
        <v>19</v>
      </c>
      <c r="F774" s="233" t="s">
        <v>294</v>
      </c>
      <c r="G774" s="230"/>
      <c r="H774" s="234">
        <v>2.7200000000000002</v>
      </c>
      <c r="I774" s="235"/>
      <c r="J774" s="230"/>
      <c r="K774" s="230"/>
      <c r="L774" s="236"/>
      <c r="M774" s="237"/>
      <c r="N774" s="238"/>
      <c r="O774" s="238"/>
      <c r="P774" s="238"/>
      <c r="Q774" s="238"/>
      <c r="R774" s="238"/>
      <c r="S774" s="238"/>
      <c r="T774" s="23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0" t="s">
        <v>177</v>
      </c>
      <c r="AU774" s="240" t="s">
        <v>125</v>
      </c>
      <c r="AV774" s="13" t="s">
        <v>125</v>
      </c>
      <c r="AW774" s="13" t="s">
        <v>33</v>
      </c>
      <c r="AX774" s="13" t="s">
        <v>72</v>
      </c>
      <c r="AY774" s="240" t="s">
        <v>116</v>
      </c>
    </row>
    <row r="775" s="13" customFormat="1">
      <c r="A775" s="13"/>
      <c r="B775" s="229"/>
      <c r="C775" s="230"/>
      <c r="D775" s="231" t="s">
        <v>177</v>
      </c>
      <c r="E775" s="232" t="s">
        <v>19</v>
      </c>
      <c r="F775" s="233" t="s">
        <v>295</v>
      </c>
      <c r="G775" s="230"/>
      <c r="H775" s="234">
        <v>-3.6000000000000001</v>
      </c>
      <c r="I775" s="235"/>
      <c r="J775" s="230"/>
      <c r="K775" s="230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177</v>
      </c>
      <c r="AU775" s="240" t="s">
        <v>125</v>
      </c>
      <c r="AV775" s="13" t="s">
        <v>125</v>
      </c>
      <c r="AW775" s="13" t="s">
        <v>33</v>
      </c>
      <c r="AX775" s="13" t="s">
        <v>72</v>
      </c>
      <c r="AY775" s="240" t="s">
        <v>116</v>
      </c>
    </row>
    <row r="776" s="15" customFormat="1">
      <c r="A776" s="15"/>
      <c r="B776" s="252"/>
      <c r="C776" s="253"/>
      <c r="D776" s="231" t="s">
        <v>177</v>
      </c>
      <c r="E776" s="254" t="s">
        <v>19</v>
      </c>
      <c r="F776" s="255" t="s">
        <v>296</v>
      </c>
      <c r="G776" s="253"/>
      <c r="H776" s="254" t="s">
        <v>19</v>
      </c>
      <c r="I776" s="256"/>
      <c r="J776" s="253"/>
      <c r="K776" s="253"/>
      <c r="L776" s="257"/>
      <c r="M776" s="258"/>
      <c r="N776" s="259"/>
      <c r="O776" s="259"/>
      <c r="P776" s="259"/>
      <c r="Q776" s="259"/>
      <c r="R776" s="259"/>
      <c r="S776" s="259"/>
      <c r="T776" s="260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1" t="s">
        <v>177</v>
      </c>
      <c r="AU776" s="261" t="s">
        <v>125</v>
      </c>
      <c r="AV776" s="15" t="s">
        <v>79</v>
      </c>
      <c r="AW776" s="15" t="s">
        <v>33</v>
      </c>
      <c r="AX776" s="15" t="s">
        <v>72</v>
      </c>
      <c r="AY776" s="261" t="s">
        <v>116</v>
      </c>
    </row>
    <row r="777" s="13" customFormat="1">
      <c r="A777" s="13"/>
      <c r="B777" s="229"/>
      <c r="C777" s="230"/>
      <c r="D777" s="231" t="s">
        <v>177</v>
      </c>
      <c r="E777" s="232" t="s">
        <v>19</v>
      </c>
      <c r="F777" s="233" t="s">
        <v>297</v>
      </c>
      <c r="G777" s="230"/>
      <c r="H777" s="234">
        <v>31.698</v>
      </c>
      <c r="I777" s="235"/>
      <c r="J777" s="230"/>
      <c r="K777" s="230"/>
      <c r="L777" s="236"/>
      <c r="M777" s="237"/>
      <c r="N777" s="238"/>
      <c r="O777" s="238"/>
      <c r="P777" s="238"/>
      <c r="Q777" s="238"/>
      <c r="R777" s="238"/>
      <c r="S777" s="238"/>
      <c r="T777" s="23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0" t="s">
        <v>177</v>
      </c>
      <c r="AU777" s="240" t="s">
        <v>125</v>
      </c>
      <c r="AV777" s="13" t="s">
        <v>125</v>
      </c>
      <c r="AW777" s="13" t="s">
        <v>33</v>
      </c>
      <c r="AX777" s="13" t="s">
        <v>72</v>
      </c>
      <c r="AY777" s="240" t="s">
        <v>116</v>
      </c>
    </row>
    <row r="778" s="13" customFormat="1">
      <c r="A778" s="13"/>
      <c r="B778" s="229"/>
      <c r="C778" s="230"/>
      <c r="D778" s="231" t="s">
        <v>177</v>
      </c>
      <c r="E778" s="232" t="s">
        <v>19</v>
      </c>
      <c r="F778" s="233" t="s">
        <v>298</v>
      </c>
      <c r="G778" s="230"/>
      <c r="H778" s="234">
        <v>3.6150000000000002</v>
      </c>
      <c r="I778" s="235"/>
      <c r="J778" s="230"/>
      <c r="K778" s="230"/>
      <c r="L778" s="236"/>
      <c r="M778" s="237"/>
      <c r="N778" s="238"/>
      <c r="O778" s="238"/>
      <c r="P778" s="238"/>
      <c r="Q778" s="238"/>
      <c r="R778" s="238"/>
      <c r="S778" s="238"/>
      <c r="T778" s="23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0" t="s">
        <v>177</v>
      </c>
      <c r="AU778" s="240" t="s">
        <v>125</v>
      </c>
      <c r="AV778" s="13" t="s">
        <v>125</v>
      </c>
      <c r="AW778" s="13" t="s">
        <v>33</v>
      </c>
      <c r="AX778" s="13" t="s">
        <v>72</v>
      </c>
      <c r="AY778" s="240" t="s">
        <v>116</v>
      </c>
    </row>
    <row r="779" s="13" customFormat="1">
      <c r="A779" s="13"/>
      <c r="B779" s="229"/>
      <c r="C779" s="230"/>
      <c r="D779" s="231" t="s">
        <v>177</v>
      </c>
      <c r="E779" s="232" t="s">
        <v>19</v>
      </c>
      <c r="F779" s="233" t="s">
        <v>299</v>
      </c>
      <c r="G779" s="230"/>
      <c r="H779" s="234">
        <v>-7.2000000000000002</v>
      </c>
      <c r="I779" s="235"/>
      <c r="J779" s="230"/>
      <c r="K779" s="230"/>
      <c r="L779" s="236"/>
      <c r="M779" s="237"/>
      <c r="N779" s="238"/>
      <c r="O779" s="238"/>
      <c r="P779" s="238"/>
      <c r="Q779" s="238"/>
      <c r="R779" s="238"/>
      <c r="S779" s="238"/>
      <c r="T779" s="23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0" t="s">
        <v>177</v>
      </c>
      <c r="AU779" s="240" t="s">
        <v>125</v>
      </c>
      <c r="AV779" s="13" t="s">
        <v>125</v>
      </c>
      <c r="AW779" s="13" t="s">
        <v>33</v>
      </c>
      <c r="AX779" s="13" t="s">
        <v>72</v>
      </c>
      <c r="AY779" s="240" t="s">
        <v>116</v>
      </c>
    </row>
    <row r="780" s="13" customFormat="1">
      <c r="A780" s="13"/>
      <c r="B780" s="229"/>
      <c r="C780" s="230"/>
      <c r="D780" s="231" t="s">
        <v>177</v>
      </c>
      <c r="E780" s="232" t="s">
        <v>19</v>
      </c>
      <c r="F780" s="233" t="s">
        <v>300</v>
      </c>
      <c r="G780" s="230"/>
      <c r="H780" s="234">
        <v>-1.3999999999999999</v>
      </c>
      <c r="I780" s="235"/>
      <c r="J780" s="230"/>
      <c r="K780" s="230"/>
      <c r="L780" s="236"/>
      <c r="M780" s="237"/>
      <c r="N780" s="238"/>
      <c r="O780" s="238"/>
      <c r="P780" s="238"/>
      <c r="Q780" s="238"/>
      <c r="R780" s="238"/>
      <c r="S780" s="238"/>
      <c r="T780" s="23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0" t="s">
        <v>177</v>
      </c>
      <c r="AU780" s="240" t="s">
        <v>125</v>
      </c>
      <c r="AV780" s="13" t="s">
        <v>125</v>
      </c>
      <c r="AW780" s="13" t="s">
        <v>33</v>
      </c>
      <c r="AX780" s="13" t="s">
        <v>72</v>
      </c>
      <c r="AY780" s="240" t="s">
        <v>116</v>
      </c>
    </row>
    <row r="781" s="13" customFormat="1">
      <c r="A781" s="13"/>
      <c r="B781" s="229"/>
      <c r="C781" s="230"/>
      <c r="D781" s="231" t="s">
        <v>177</v>
      </c>
      <c r="E781" s="232" t="s">
        <v>19</v>
      </c>
      <c r="F781" s="233" t="s">
        <v>301</v>
      </c>
      <c r="G781" s="230"/>
      <c r="H781" s="234">
        <v>0.88500000000000001</v>
      </c>
      <c r="I781" s="235"/>
      <c r="J781" s="230"/>
      <c r="K781" s="230"/>
      <c r="L781" s="236"/>
      <c r="M781" s="237"/>
      <c r="N781" s="238"/>
      <c r="O781" s="238"/>
      <c r="P781" s="238"/>
      <c r="Q781" s="238"/>
      <c r="R781" s="238"/>
      <c r="S781" s="238"/>
      <c r="T781" s="23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0" t="s">
        <v>177</v>
      </c>
      <c r="AU781" s="240" t="s">
        <v>125</v>
      </c>
      <c r="AV781" s="13" t="s">
        <v>125</v>
      </c>
      <c r="AW781" s="13" t="s">
        <v>33</v>
      </c>
      <c r="AX781" s="13" t="s">
        <v>72</v>
      </c>
      <c r="AY781" s="240" t="s">
        <v>116</v>
      </c>
    </row>
    <row r="782" s="15" customFormat="1">
      <c r="A782" s="15"/>
      <c r="B782" s="252"/>
      <c r="C782" s="253"/>
      <c r="D782" s="231" t="s">
        <v>177</v>
      </c>
      <c r="E782" s="254" t="s">
        <v>19</v>
      </c>
      <c r="F782" s="255" t="s">
        <v>567</v>
      </c>
      <c r="G782" s="253"/>
      <c r="H782" s="254" t="s">
        <v>19</v>
      </c>
      <c r="I782" s="256"/>
      <c r="J782" s="253"/>
      <c r="K782" s="253"/>
      <c r="L782" s="257"/>
      <c r="M782" s="258"/>
      <c r="N782" s="259"/>
      <c r="O782" s="259"/>
      <c r="P782" s="259"/>
      <c r="Q782" s="259"/>
      <c r="R782" s="259"/>
      <c r="S782" s="259"/>
      <c r="T782" s="260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1" t="s">
        <v>177</v>
      </c>
      <c r="AU782" s="261" t="s">
        <v>125</v>
      </c>
      <c r="AV782" s="15" t="s">
        <v>79</v>
      </c>
      <c r="AW782" s="15" t="s">
        <v>33</v>
      </c>
      <c r="AX782" s="15" t="s">
        <v>72</v>
      </c>
      <c r="AY782" s="261" t="s">
        <v>116</v>
      </c>
    </row>
    <row r="783" s="13" customFormat="1">
      <c r="A783" s="13"/>
      <c r="B783" s="229"/>
      <c r="C783" s="230"/>
      <c r="D783" s="231" t="s">
        <v>177</v>
      </c>
      <c r="E783" s="232" t="s">
        <v>19</v>
      </c>
      <c r="F783" s="233" t="s">
        <v>303</v>
      </c>
      <c r="G783" s="230"/>
      <c r="H783" s="234">
        <v>7.4619999999999997</v>
      </c>
      <c r="I783" s="235"/>
      <c r="J783" s="230"/>
      <c r="K783" s="230"/>
      <c r="L783" s="236"/>
      <c r="M783" s="237"/>
      <c r="N783" s="238"/>
      <c r="O783" s="238"/>
      <c r="P783" s="238"/>
      <c r="Q783" s="238"/>
      <c r="R783" s="238"/>
      <c r="S783" s="238"/>
      <c r="T783" s="23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0" t="s">
        <v>177</v>
      </c>
      <c r="AU783" s="240" t="s">
        <v>125</v>
      </c>
      <c r="AV783" s="13" t="s">
        <v>125</v>
      </c>
      <c r="AW783" s="13" t="s">
        <v>33</v>
      </c>
      <c r="AX783" s="13" t="s">
        <v>72</v>
      </c>
      <c r="AY783" s="240" t="s">
        <v>116</v>
      </c>
    </row>
    <row r="784" s="13" customFormat="1">
      <c r="A784" s="13"/>
      <c r="B784" s="229"/>
      <c r="C784" s="230"/>
      <c r="D784" s="231" t="s">
        <v>177</v>
      </c>
      <c r="E784" s="232" t="s">
        <v>19</v>
      </c>
      <c r="F784" s="233" t="s">
        <v>304</v>
      </c>
      <c r="G784" s="230"/>
      <c r="H784" s="234">
        <v>-0.80000000000000004</v>
      </c>
      <c r="I784" s="235"/>
      <c r="J784" s="230"/>
      <c r="K784" s="230"/>
      <c r="L784" s="236"/>
      <c r="M784" s="237"/>
      <c r="N784" s="238"/>
      <c r="O784" s="238"/>
      <c r="P784" s="238"/>
      <c r="Q784" s="238"/>
      <c r="R784" s="238"/>
      <c r="S784" s="238"/>
      <c r="T784" s="23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0" t="s">
        <v>177</v>
      </c>
      <c r="AU784" s="240" t="s">
        <v>125</v>
      </c>
      <c r="AV784" s="13" t="s">
        <v>125</v>
      </c>
      <c r="AW784" s="13" t="s">
        <v>33</v>
      </c>
      <c r="AX784" s="13" t="s">
        <v>72</v>
      </c>
      <c r="AY784" s="240" t="s">
        <v>116</v>
      </c>
    </row>
    <row r="785" s="13" customFormat="1">
      <c r="A785" s="13"/>
      <c r="B785" s="229"/>
      <c r="C785" s="230"/>
      <c r="D785" s="231" t="s">
        <v>177</v>
      </c>
      <c r="E785" s="232" t="s">
        <v>19</v>
      </c>
      <c r="F785" s="233" t="s">
        <v>286</v>
      </c>
      <c r="G785" s="230"/>
      <c r="H785" s="234">
        <v>1</v>
      </c>
      <c r="I785" s="235"/>
      <c r="J785" s="230"/>
      <c r="K785" s="230"/>
      <c r="L785" s="236"/>
      <c r="M785" s="237"/>
      <c r="N785" s="238"/>
      <c r="O785" s="238"/>
      <c r="P785" s="238"/>
      <c r="Q785" s="238"/>
      <c r="R785" s="238"/>
      <c r="S785" s="238"/>
      <c r="T785" s="23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0" t="s">
        <v>177</v>
      </c>
      <c r="AU785" s="240" t="s">
        <v>125</v>
      </c>
      <c r="AV785" s="13" t="s">
        <v>125</v>
      </c>
      <c r="AW785" s="13" t="s">
        <v>33</v>
      </c>
      <c r="AX785" s="13" t="s">
        <v>72</v>
      </c>
      <c r="AY785" s="240" t="s">
        <v>116</v>
      </c>
    </row>
    <row r="786" s="13" customFormat="1">
      <c r="A786" s="13"/>
      <c r="B786" s="229"/>
      <c r="C786" s="230"/>
      <c r="D786" s="231" t="s">
        <v>177</v>
      </c>
      <c r="E786" s="232" t="s">
        <v>19</v>
      </c>
      <c r="F786" s="233" t="s">
        <v>287</v>
      </c>
      <c r="G786" s="230"/>
      <c r="H786" s="234">
        <v>1.3600000000000001</v>
      </c>
      <c r="I786" s="235"/>
      <c r="J786" s="230"/>
      <c r="K786" s="230"/>
      <c r="L786" s="236"/>
      <c r="M786" s="237"/>
      <c r="N786" s="238"/>
      <c r="O786" s="238"/>
      <c r="P786" s="238"/>
      <c r="Q786" s="238"/>
      <c r="R786" s="238"/>
      <c r="S786" s="238"/>
      <c r="T786" s="23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0" t="s">
        <v>177</v>
      </c>
      <c r="AU786" s="240" t="s">
        <v>125</v>
      </c>
      <c r="AV786" s="13" t="s">
        <v>125</v>
      </c>
      <c r="AW786" s="13" t="s">
        <v>33</v>
      </c>
      <c r="AX786" s="13" t="s">
        <v>72</v>
      </c>
      <c r="AY786" s="240" t="s">
        <v>116</v>
      </c>
    </row>
    <row r="787" s="15" customFormat="1">
      <c r="A787" s="15"/>
      <c r="B787" s="252"/>
      <c r="C787" s="253"/>
      <c r="D787" s="231" t="s">
        <v>177</v>
      </c>
      <c r="E787" s="254" t="s">
        <v>19</v>
      </c>
      <c r="F787" s="255" t="s">
        <v>237</v>
      </c>
      <c r="G787" s="253"/>
      <c r="H787" s="254" t="s">
        <v>19</v>
      </c>
      <c r="I787" s="256"/>
      <c r="J787" s="253"/>
      <c r="K787" s="253"/>
      <c r="L787" s="257"/>
      <c r="M787" s="258"/>
      <c r="N787" s="259"/>
      <c r="O787" s="259"/>
      <c r="P787" s="259"/>
      <c r="Q787" s="259"/>
      <c r="R787" s="259"/>
      <c r="S787" s="259"/>
      <c r="T787" s="260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1" t="s">
        <v>177</v>
      </c>
      <c r="AU787" s="261" t="s">
        <v>125</v>
      </c>
      <c r="AV787" s="15" t="s">
        <v>79</v>
      </c>
      <c r="AW787" s="15" t="s">
        <v>33</v>
      </c>
      <c r="AX787" s="15" t="s">
        <v>72</v>
      </c>
      <c r="AY787" s="261" t="s">
        <v>116</v>
      </c>
    </row>
    <row r="788" s="13" customFormat="1">
      <c r="A788" s="13"/>
      <c r="B788" s="229"/>
      <c r="C788" s="230"/>
      <c r="D788" s="231" t="s">
        <v>177</v>
      </c>
      <c r="E788" s="232" t="s">
        <v>19</v>
      </c>
      <c r="F788" s="233" t="s">
        <v>305</v>
      </c>
      <c r="G788" s="230"/>
      <c r="H788" s="234">
        <v>38.609999999999999</v>
      </c>
      <c r="I788" s="235"/>
      <c r="J788" s="230"/>
      <c r="K788" s="230"/>
      <c r="L788" s="236"/>
      <c r="M788" s="237"/>
      <c r="N788" s="238"/>
      <c r="O788" s="238"/>
      <c r="P788" s="238"/>
      <c r="Q788" s="238"/>
      <c r="R788" s="238"/>
      <c r="S788" s="238"/>
      <c r="T788" s="23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0" t="s">
        <v>177</v>
      </c>
      <c r="AU788" s="240" t="s">
        <v>125</v>
      </c>
      <c r="AV788" s="13" t="s">
        <v>125</v>
      </c>
      <c r="AW788" s="13" t="s">
        <v>33</v>
      </c>
      <c r="AX788" s="13" t="s">
        <v>72</v>
      </c>
      <c r="AY788" s="240" t="s">
        <v>116</v>
      </c>
    </row>
    <row r="789" s="13" customFormat="1">
      <c r="A789" s="13"/>
      <c r="B789" s="229"/>
      <c r="C789" s="230"/>
      <c r="D789" s="231" t="s">
        <v>177</v>
      </c>
      <c r="E789" s="232" t="s">
        <v>19</v>
      </c>
      <c r="F789" s="233" t="s">
        <v>285</v>
      </c>
      <c r="G789" s="230"/>
      <c r="H789" s="234">
        <v>-3</v>
      </c>
      <c r="I789" s="235"/>
      <c r="J789" s="230"/>
      <c r="K789" s="230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177</v>
      </c>
      <c r="AU789" s="240" t="s">
        <v>125</v>
      </c>
      <c r="AV789" s="13" t="s">
        <v>125</v>
      </c>
      <c r="AW789" s="13" t="s">
        <v>33</v>
      </c>
      <c r="AX789" s="13" t="s">
        <v>72</v>
      </c>
      <c r="AY789" s="240" t="s">
        <v>116</v>
      </c>
    </row>
    <row r="790" s="13" customFormat="1">
      <c r="A790" s="13"/>
      <c r="B790" s="229"/>
      <c r="C790" s="230"/>
      <c r="D790" s="231" t="s">
        <v>177</v>
      </c>
      <c r="E790" s="232" t="s">
        <v>19</v>
      </c>
      <c r="F790" s="233" t="s">
        <v>286</v>
      </c>
      <c r="G790" s="230"/>
      <c r="H790" s="234">
        <v>1</v>
      </c>
      <c r="I790" s="235"/>
      <c r="J790" s="230"/>
      <c r="K790" s="230"/>
      <c r="L790" s="236"/>
      <c r="M790" s="237"/>
      <c r="N790" s="238"/>
      <c r="O790" s="238"/>
      <c r="P790" s="238"/>
      <c r="Q790" s="238"/>
      <c r="R790" s="238"/>
      <c r="S790" s="238"/>
      <c r="T790" s="23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0" t="s">
        <v>177</v>
      </c>
      <c r="AU790" s="240" t="s">
        <v>125</v>
      </c>
      <c r="AV790" s="13" t="s">
        <v>125</v>
      </c>
      <c r="AW790" s="13" t="s">
        <v>33</v>
      </c>
      <c r="AX790" s="13" t="s">
        <v>72</v>
      </c>
      <c r="AY790" s="240" t="s">
        <v>116</v>
      </c>
    </row>
    <row r="791" s="13" customFormat="1">
      <c r="A791" s="13"/>
      <c r="B791" s="229"/>
      <c r="C791" s="230"/>
      <c r="D791" s="231" t="s">
        <v>177</v>
      </c>
      <c r="E791" s="232" t="s">
        <v>19</v>
      </c>
      <c r="F791" s="233" t="s">
        <v>287</v>
      </c>
      <c r="G791" s="230"/>
      <c r="H791" s="234">
        <v>1.3600000000000001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177</v>
      </c>
      <c r="AU791" s="240" t="s">
        <v>125</v>
      </c>
      <c r="AV791" s="13" t="s">
        <v>125</v>
      </c>
      <c r="AW791" s="13" t="s">
        <v>33</v>
      </c>
      <c r="AX791" s="13" t="s">
        <v>72</v>
      </c>
      <c r="AY791" s="240" t="s">
        <v>116</v>
      </c>
    </row>
    <row r="792" s="13" customFormat="1">
      <c r="A792" s="13"/>
      <c r="B792" s="229"/>
      <c r="C792" s="230"/>
      <c r="D792" s="231" t="s">
        <v>177</v>
      </c>
      <c r="E792" s="232" t="s">
        <v>19</v>
      </c>
      <c r="F792" s="233" t="s">
        <v>306</v>
      </c>
      <c r="G792" s="230"/>
      <c r="H792" s="234">
        <v>-5.4000000000000004</v>
      </c>
      <c r="I792" s="235"/>
      <c r="J792" s="230"/>
      <c r="K792" s="230"/>
      <c r="L792" s="236"/>
      <c r="M792" s="237"/>
      <c r="N792" s="238"/>
      <c r="O792" s="238"/>
      <c r="P792" s="238"/>
      <c r="Q792" s="238"/>
      <c r="R792" s="238"/>
      <c r="S792" s="238"/>
      <c r="T792" s="239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0" t="s">
        <v>177</v>
      </c>
      <c r="AU792" s="240" t="s">
        <v>125</v>
      </c>
      <c r="AV792" s="13" t="s">
        <v>125</v>
      </c>
      <c r="AW792" s="13" t="s">
        <v>33</v>
      </c>
      <c r="AX792" s="13" t="s">
        <v>72</v>
      </c>
      <c r="AY792" s="240" t="s">
        <v>116</v>
      </c>
    </row>
    <row r="793" s="15" customFormat="1">
      <c r="A793" s="15"/>
      <c r="B793" s="252"/>
      <c r="C793" s="253"/>
      <c r="D793" s="231" t="s">
        <v>177</v>
      </c>
      <c r="E793" s="254" t="s">
        <v>19</v>
      </c>
      <c r="F793" s="255" t="s">
        <v>239</v>
      </c>
      <c r="G793" s="253"/>
      <c r="H793" s="254" t="s">
        <v>19</v>
      </c>
      <c r="I793" s="256"/>
      <c r="J793" s="253"/>
      <c r="K793" s="253"/>
      <c r="L793" s="257"/>
      <c r="M793" s="258"/>
      <c r="N793" s="259"/>
      <c r="O793" s="259"/>
      <c r="P793" s="259"/>
      <c r="Q793" s="259"/>
      <c r="R793" s="259"/>
      <c r="S793" s="259"/>
      <c r="T793" s="260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1" t="s">
        <v>177</v>
      </c>
      <c r="AU793" s="261" t="s">
        <v>125</v>
      </c>
      <c r="AV793" s="15" t="s">
        <v>79</v>
      </c>
      <c r="AW793" s="15" t="s">
        <v>33</v>
      </c>
      <c r="AX793" s="15" t="s">
        <v>72</v>
      </c>
      <c r="AY793" s="261" t="s">
        <v>116</v>
      </c>
    </row>
    <row r="794" s="13" customFormat="1">
      <c r="A794" s="13"/>
      <c r="B794" s="229"/>
      <c r="C794" s="230"/>
      <c r="D794" s="231" t="s">
        <v>177</v>
      </c>
      <c r="E794" s="232" t="s">
        <v>19</v>
      </c>
      <c r="F794" s="233" t="s">
        <v>284</v>
      </c>
      <c r="G794" s="230"/>
      <c r="H794" s="234">
        <v>46.439999999999998</v>
      </c>
      <c r="I794" s="235"/>
      <c r="J794" s="230"/>
      <c r="K794" s="230"/>
      <c r="L794" s="236"/>
      <c r="M794" s="237"/>
      <c r="N794" s="238"/>
      <c r="O794" s="238"/>
      <c r="P794" s="238"/>
      <c r="Q794" s="238"/>
      <c r="R794" s="238"/>
      <c r="S794" s="238"/>
      <c r="T794" s="23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0" t="s">
        <v>177</v>
      </c>
      <c r="AU794" s="240" t="s">
        <v>125</v>
      </c>
      <c r="AV794" s="13" t="s">
        <v>125</v>
      </c>
      <c r="AW794" s="13" t="s">
        <v>33</v>
      </c>
      <c r="AX794" s="13" t="s">
        <v>72</v>
      </c>
      <c r="AY794" s="240" t="s">
        <v>116</v>
      </c>
    </row>
    <row r="795" s="13" customFormat="1">
      <c r="A795" s="13"/>
      <c r="B795" s="229"/>
      <c r="C795" s="230"/>
      <c r="D795" s="231" t="s">
        <v>177</v>
      </c>
      <c r="E795" s="232" t="s">
        <v>19</v>
      </c>
      <c r="F795" s="233" t="s">
        <v>285</v>
      </c>
      <c r="G795" s="230"/>
      <c r="H795" s="234">
        <v>-3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177</v>
      </c>
      <c r="AU795" s="240" t="s">
        <v>125</v>
      </c>
      <c r="AV795" s="13" t="s">
        <v>125</v>
      </c>
      <c r="AW795" s="13" t="s">
        <v>33</v>
      </c>
      <c r="AX795" s="13" t="s">
        <v>72</v>
      </c>
      <c r="AY795" s="240" t="s">
        <v>116</v>
      </c>
    </row>
    <row r="796" s="13" customFormat="1">
      <c r="A796" s="13"/>
      <c r="B796" s="229"/>
      <c r="C796" s="230"/>
      <c r="D796" s="231" t="s">
        <v>177</v>
      </c>
      <c r="E796" s="232" t="s">
        <v>19</v>
      </c>
      <c r="F796" s="233" t="s">
        <v>286</v>
      </c>
      <c r="G796" s="230"/>
      <c r="H796" s="234">
        <v>1</v>
      </c>
      <c r="I796" s="235"/>
      <c r="J796" s="230"/>
      <c r="K796" s="230"/>
      <c r="L796" s="236"/>
      <c r="M796" s="237"/>
      <c r="N796" s="238"/>
      <c r="O796" s="238"/>
      <c r="P796" s="238"/>
      <c r="Q796" s="238"/>
      <c r="R796" s="238"/>
      <c r="S796" s="238"/>
      <c r="T796" s="239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0" t="s">
        <v>177</v>
      </c>
      <c r="AU796" s="240" t="s">
        <v>125</v>
      </c>
      <c r="AV796" s="13" t="s">
        <v>125</v>
      </c>
      <c r="AW796" s="13" t="s">
        <v>33</v>
      </c>
      <c r="AX796" s="13" t="s">
        <v>72</v>
      </c>
      <c r="AY796" s="240" t="s">
        <v>116</v>
      </c>
    </row>
    <row r="797" s="13" customFormat="1">
      <c r="A797" s="13"/>
      <c r="B797" s="229"/>
      <c r="C797" s="230"/>
      <c r="D797" s="231" t="s">
        <v>177</v>
      </c>
      <c r="E797" s="232" t="s">
        <v>19</v>
      </c>
      <c r="F797" s="233" t="s">
        <v>287</v>
      </c>
      <c r="G797" s="230"/>
      <c r="H797" s="234">
        <v>1.3600000000000001</v>
      </c>
      <c r="I797" s="235"/>
      <c r="J797" s="230"/>
      <c r="K797" s="230"/>
      <c r="L797" s="236"/>
      <c r="M797" s="237"/>
      <c r="N797" s="238"/>
      <c r="O797" s="238"/>
      <c r="P797" s="238"/>
      <c r="Q797" s="238"/>
      <c r="R797" s="238"/>
      <c r="S797" s="238"/>
      <c r="T797" s="23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0" t="s">
        <v>177</v>
      </c>
      <c r="AU797" s="240" t="s">
        <v>125</v>
      </c>
      <c r="AV797" s="13" t="s">
        <v>125</v>
      </c>
      <c r="AW797" s="13" t="s">
        <v>33</v>
      </c>
      <c r="AX797" s="13" t="s">
        <v>72</v>
      </c>
      <c r="AY797" s="240" t="s">
        <v>116</v>
      </c>
    </row>
    <row r="798" s="13" customFormat="1">
      <c r="A798" s="13"/>
      <c r="B798" s="229"/>
      <c r="C798" s="230"/>
      <c r="D798" s="231" t="s">
        <v>177</v>
      </c>
      <c r="E798" s="232" t="s">
        <v>19</v>
      </c>
      <c r="F798" s="233" t="s">
        <v>288</v>
      </c>
      <c r="G798" s="230"/>
      <c r="H798" s="234">
        <v>-1.8</v>
      </c>
      <c r="I798" s="235"/>
      <c r="J798" s="230"/>
      <c r="K798" s="230"/>
      <c r="L798" s="236"/>
      <c r="M798" s="237"/>
      <c r="N798" s="238"/>
      <c r="O798" s="238"/>
      <c r="P798" s="238"/>
      <c r="Q798" s="238"/>
      <c r="R798" s="238"/>
      <c r="S798" s="238"/>
      <c r="T798" s="23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0" t="s">
        <v>177</v>
      </c>
      <c r="AU798" s="240" t="s">
        <v>125</v>
      </c>
      <c r="AV798" s="13" t="s">
        <v>125</v>
      </c>
      <c r="AW798" s="13" t="s">
        <v>33</v>
      </c>
      <c r="AX798" s="13" t="s">
        <v>72</v>
      </c>
      <c r="AY798" s="240" t="s">
        <v>116</v>
      </c>
    </row>
    <row r="799" s="15" customFormat="1">
      <c r="A799" s="15"/>
      <c r="B799" s="252"/>
      <c r="C799" s="253"/>
      <c r="D799" s="231" t="s">
        <v>177</v>
      </c>
      <c r="E799" s="254" t="s">
        <v>19</v>
      </c>
      <c r="F799" s="255" t="s">
        <v>241</v>
      </c>
      <c r="G799" s="253"/>
      <c r="H799" s="254" t="s">
        <v>19</v>
      </c>
      <c r="I799" s="256"/>
      <c r="J799" s="253"/>
      <c r="K799" s="253"/>
      <c r="L799" s="257"/>
      <c r="M799" s="258"/>
      <c r="N799" s="259"/>
      <c r="O799" s="259"/>
      <c r="P799" s="259"/>
      <c r="Q799" s="259"/>
      <c r="R799" s="259"/>
      <c r="S799" s="259"/>
      <c r="T799" s="260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1" t="s">
        <v>177</v>
      </c>
      <c r="AU799" s="261" t="s">
        <v>125</v>
      </c>
      <c r="AV799" s="15" t="s">
        <v>79</v>
      </c>
      <c r="AW799" s="15" t="s">
        <v>33</v>
      </c>
      <c r="AX799" s="15" t="s">
        <v>72</v>
      </c>
      <c r="AY799" s="261" t="s">
        <v>116</v>
      </c>
    </row>
    <row r="800" s="13" customFormat="1">
      <c r="A800" s="13"/>
      <c r="B800" s="229"/>
      <c r="C800" s="230"/>
      <c r="D800" s="231" t="s">
        <v>177</v>
      </c>
      <c r="E800" s="232" t="s">
        <v>19</v>
      </c>
      <c r="F800" s="233" t="s">
        <v>289</v>
      </c>
      <c r="G800" s="230"/>
      <c r="H800" s="234">
        <v>56.43</v>
      </c>
      <c r="I800" s="235"/>
      <c r="J800" s="230"/>
      <c r="K800" s="230"/>
      <c r="L800" s="236"/>
      <c r="M800" s="237"/>
      <c r="N800" s="238"/>
      <c r="O800" s="238"/>
      <c r="P800" s="238"/>
      <c r="Q800" s="238"/>
      <c r="R800" s="238"/>
      <c r="S800" s="238"/>
      <c r="T800" s="23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0" t="s">
        <v>177</v>
      </c>
      <c r="AU800" s="240" t="s">
        <v>125</v>
      </c>
      <c r="AV800" s="13" t="s">
        <v>125</v>
      </c>
      <c r="AW800" s="13" t="s">
        <v>33</v>
      </c>
      <c r="AX800" s="13" t="s">
        <v>72</v>
      </c>
      <c r="AY800" s="240" t="s">
        <v>116</v>
      </c>
    </row>
    <row r="801" s="13" customFormat="1">
      <c r="A801" s="13"/>
      <c r="B801" s="229"/>
      <c r="C801" s="230"/>
      <c r="D801" s="231" t="s">
        <v>177</v>
      </c>
      <c r="E801" s="232" t="s">
        <v>19</v>
      </c>
      <c r="F801" s="233" t="s">
        <v>290</v>
      </c>
      <c r="G801" s="230"/>
      <c r="H801" s="234">
        <v>-13.44</v>
      </c>
      <c r="I801" s="235"/>
      <c r="J801" s="230"/>
      <c r="K801" s="230"/>
      <c r="L801" s="236"/>
      <c r="M801" s="237"/>
      <c r="N801" s="238"/>
      <c r="O801" s="238"/>
      <c r="P801" s="238"/>
      <c r="Q801" s="238"/>
      <c r="R801" s="238"/>
      <c r="S801" s="238"/>
      <c r="T801" s="23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0" t="s">
        <v>177</v>
      </c>
      <c r="AU801" s="240" t="s">
        <v>125</v>
      </c>
      <c r="AV801" s="13" t="s">
        <v>125</v>
      </c>
      <c r="AW801" s="13" t="s">
        <v>33</v>
      </c>
      <c r="AX801" s="13" t="s">
        <v>72</v>
      </c>
      <c r="AY801" s="240" t="s">
        <v>116</v>
      </c>
    </row>
    <row r="802" s="13" customFormat="1">
      <c r="A802" s="13"/>
      <c r="B802" s="229"/>
      <c r="C802" s="230"/>
      <c r="D802" s="231" t="s">
        <v>177</v>
      </c>
      <c r="E802" s="232" t="s">
        <v>19</v>
      </c>
      <c r="F802" s="233" t="s">
        <v>291</v>
      </c>
      <c r="G802" s="230"/>
      <c r="H802" s="234">
        <v>3.4199999999999999</v>
      </c>
      <c r="I802" s="235"/>
      <c r="J802" s="230"/>
      <c r="K802" s="230"/>
      <c r="L802" s="236"/>
      <c r="M802" s="237"/>
      <c r="N802" s="238"/>
      <c r="O802" s="238"/>
      <c r="P802" s="238"/>
      <c r="Q802" s="238"/>
      <c r="R802" s="238"/>
      <c r="S802" s="238"/>
      <c r="T802" s="23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0" t="s">
        <v>177</v>
      </c>
      <c r="AU802" s="240" t="s">
        <v>125</v>
      </c>
      <c r="AV802" s="13" t="s">
        <v>125</v>
      </c>
      <c r="AW802" s="13" t="s">
        <v>33</v>
      </c>
      <c r="AX802" s="13" t="s">
        <v>72</v>
      </c>
      <c r="AY802" s="240" t="s">
        <v>116</v>
      </c>
    </row>
    <row r="803" s="13" customFormat="1">
      <c r="A803" s="13"/>
      <c r="B803" s="229"/>
      <c r="C803" s="230"/>
      <c r="D803" s="231" t="s">
        <v>177</v>
      </c>
      <c r="E803" s="232" t="s">
        <v>19</v>
      </c>
      <c r="F803" s="233" t="s">
        <v>292</v>
      </c>
      <c r="G803" s="230"/>
      <c r="H803" s="234">
        <v>-6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177</v>
      </c>
      <c r="AU803" s="240" t="s">
        <v>125</v>
      </c>
      <c r="AV803" s="13" t="s">
        <v>125</v>
      </c>
      <c r="AW803" s="13" t="s">
        <v>33</v>
      </c>
      <c r="AX803" s="13" t="s">
        <v>72</v>
      </c>
      <c r="AY803" s="240" t="s">
        <v>116</v>
      </c>
    </row>
    <row r="804" s="13" customFormat="1">
      <c r="A804" s="13"/>
      <c r="B804" s="229"/>
      <c r="C804" s="230"/>
      <c r="D804" s="231" t="s">
        <v>177</v>
      </c>
      <c r="E804" s="232" t="s">
        <v>19</v>
      </c>
      <c r="F804" s="233" t="s">
        <v>293</v>
      </c>
      <c r="G804" s="230"/>
      <c r="H804" s="234">
        <v>2</v>
      </c>
      <c r="I804" s="235"/>
      <c r="J804" s="230"/>
      <c r="K804" s="230"/>
      <c r="L804" s="236"/>
      <c r="M804" s="237"/>
      <c r="N804" s="238"/>
      <c r="O804" s="238"/>
      <c r="P804" s="238"/>
      <c r="Q804" s="238"/>
      <c r="R804" s="238"/>
      <c r="S804" s="238"/>
      <c r="T804" s="23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0" t="s">
        <v>177</v>
      </c>
      <c r="AU804" s="240" t="s">
        <v>125</v>
      </c>
      <c r="AV804" s="13" t="s">
        <v>125</v>
      </c>
      <c r="AW804" s="13" t="s">
        <v>33</v>
      </c>
      <c r="AX804" s="13" t="s">
        <v>72</v>
      </c>
      <c r="AY804" s="240" t="s">
        <v>116</v>
      </c>
    </row>
    <row r="805" s="13" customFormat="1">
      <c r="A805" s="13"/>
      <c r="B805" s="229"/>
      <c r="C805" s="230"/>
      <c r="D805" s="231" t="s">
        <v>177</v>
      </c>
      <c r="E805" s="232" t="s">
        <v>19</v>
      </c>
      <c r="F805" s="233" t="s">
        <v>294</v>
      </c>
      <c r="G805" s="230"/>
      <c r="H805" s="234">
        <v>2.7200000000000002</v>
      </c>
      <c r="I805" s="235"/>
      <c r="J805" s="230"/>
      <c r="K805" s="230"/>
      <c r="L805" s="236"/>
      <c r="M805" s="237"/>
      <c r="N805" s="238"/>
      <c r="O805" s="238"/>
      <c r="P805" s="238"/>
      <c r="Q805" s="238"/>
      <c r="R805" s="238"/>
      <c r="S805" s="238"/>
      <c r="T805" s="23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0" t="s">
        <v>177</v>
      </c>
      <c r="AU805" s="240" t="s">
        <v>125</v>
      </c>
      <c r="AV805" s="13" t="s">
        <v>125</v>
      </c>
      <c r="AW805" s="13" t="s">
        <v>33</v>
      </c>
      <c r="AX805" s="13" t="s">
        <v>72</v>
      </c>
      <c r="AY805" s="240" t="s">
        <v>116</v>
      </c>
    </row>
    <row r="806" s="13" customFormat="1">
      <c r="A806" s="13"/>
      <c r="B806" s="229"/>
      <c r="C806" s="230"/>
      <c r="D806" s="231" t="s">
        <v>177</v>
      </c>
      <c r="E806" s="232" t="s">
        <v>19</v>
      </c>
      <c r="F806" s="233" t="s">
        <v>288</v>
      </c>
      <c r="G806" s="230"/>
      <c r="H806" s="234">
        <v>-1.8</v>
      </c>
      <c r="I806" s="235"/>
      <c r="J806" s="230"/>
      <c r="K806" s="230"/>
      <c r="L806" s="236"/>
      <c r="M806" s="237"/>
      <c r="N806" s="238"/>
      <c r="O806" s="238"/>
      <c r="P806" s="238"/>
      <c r="Q806" s="238"/>
      <c r="R806" s="238"/>
      <c r="S806" s="238"/>
      <c r="T806" s="23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0" t="s">
        <v>177</v>
      </c>
      <c r="AU806" s="240" t="s">
        <v>125</v>
      </c>
      <c r="AV806" s="13" t="s">
        <v>125</v>
      </c>
      <c r="AW806" s="13" t="s">
        <v>33</v>
      </c>
      <c r="AX806" s="13" t="s">
        <v>72</v>
      </c>
      <c r="AY806" s="240" t="s">
        <v>116</v>
      </c>
    </row>
    <row r="807" s="15" customFormat="1">
      <c r="A807" s="15"/>
      <c r="B807" s="252"/>
      <c r="C807" s="253"/>
      <c r="D807" s="231" t="s">
        <v>177</v>
      </c>
      <c r="E807" s="254" t="s">
        <v>19</v>
      </c>
      <c r="F807" s="255" t="s">
        <v>307</v>
      </c>
      <c r="G807" s="253"/>
      <c r="H807" s="254" t="s">
        <v>19</v>
      </c>
      <c r="I807" s="256"/>
      <c r="J807" s="253"/>
      <c r="K807" s="253"/>
      <c r="L807" s="257"/>
      <c r="M807" s="258"/>
      <c r="N807" s="259"/>
      <c r="O807" s="259"/>
      <c r="P807" s="259"/>
      <c r="Q807" s="259"/>
      <c r="R807" s="259"/>
      <c r="S807" s="259"/>
      <c r="T807" s="260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1" t="s">
        <v>177</v>
      </c>
      <c r="AU807" s="261" t="s">
        <v>125</v>
      </c>
      <c r="AV807" s="15" t="s">
        <v>79</v>
      </c>
      <c r="AW807" s="15" t="s">
        <v>33</v>
      </c>
      <c r="AX807" s="15" t="s">
        <v>72</v>
      </c>
      <c r="AY807" s="261" t="s">
        <v>116</v>
      </c>
    </row>
    <row r="808" s="13" customFormat="1">
      <c r="A808" s="13"/>
      <c r="B808" s="229"/>
      <c r="C808" s="230"/>
      <c r="D808" s="231" t="s">
        <v>177</v>
      </c>
      <c r="E808" s="232" t="s">
        <v>19</v>
      </c>
      <c r="F808" s="233" t="s">
        <v>297</v>
      </c>
      <c r="G808" s="230"/>
      <c r="H808" s="234">
        <v>31.698</v>
      </c>
      <c r="I808" s="235"/>
      <c r="J808" s="230"/>
      <c r="K808" s="230"/>
      <c r="L808" s="236"/>
      <c r="M808" s="237"/>
      <c r="N808" s="238"/>
      <c r="O808" s="238"/>
      <c r="P808" s="238"/>
      <c r="Q808" s="238"/>
      <c r="R808" s="238"/>
      <c r="S808" s="238"/>
      <c r="T808" s="23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0" t="s">
        <v>177</v>
      </c>
      <c r="AU808" s="240" t="s">
        <v>125</v>
      </c>
      <c r="AV808" s="13" t="s">
        <v>125</v>
      </c>
      <c r="AW808" s="13" t="s">
        <v>33</v>
      </c>
      <c r="AX808" s="13" t="s">
        <v>72</v>
      </c>
      <c r="AY808" s="240" t="s">
        <v>116</v>
      </c>
    </row>
    <row r="809" s="13" customFormat="1">
      <c r="A809" s="13"/>
      <c r="B809" s="229"/>
      <c r="C809" s="230"/>
      <c r="D809" s="231" t="s">
        <v>177</v>
      </c>
      <c r="E809" s="232" t="s">
        <v>19</v>
      </c>
      <c r="F809" s="233" t="s">
        <v>308</v>
      </c>
      <c r="G809" s="230"/>
      <c r="H809" s="234">
        <v>2.1749999999999998</v>
      </c>
      <c r="I809" s="235"/>
      <c r="J809" s="230"/>
      <c r="K809" s="230"/>
      <c r="L809" s="236"/>
      <c r="M809" s="237"/>
      <c r="N809" s="238"/>
      <c r="O809" s="238"/>
      <c r="P809" s="238"/>
      <c r="Q809" s="238"/>
      <c r="R809" s="238"/>
      <c r="S809" s="238"/>
      <c r="T809" s="23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0" t="s">
        <v>177</v>
      </c>
      <c r="AU809" s="240" t="s">
        <v>125</v>
      </c>
      <c r="AV809" s="13" t="s">
        <v>125</v>
      </c>
      <c r="AW809" s="13" t="s">
        <v>33</v>
      </c>
      <c r="AX809" s="13" t="s">
        <v>72</v>
      </c>
      <c r="AY809" s="240" t="s">
        <v>116</v>
      </c>
    </row>
    <row r="810" s="13" customFormat="1">
      <c r="A810" s="13"/>
      <c r="B810" s="229"/>
      <c r="C810" s="230"/>
      <c r="D810" s="231" t="s">
        <v>177</v>
      </c>
      <c r="E810" s="232" t="s">
        <v>19</v>
      </c>
      <c r="F810" s="233" t="s">
        <v>301</v>
      </c>
      <c r="G810" s="230"/>
      <c r="H810" s="234">
        <v>0.88500000000000001</v>
      </c>
      <c r="I810" s="235"/>
      <c r="J810" s="230"/>
      <c r="K810" s="230"/>
      <c r="L810" s="236"/>
      <c r="M810" s="237"/>
      <c r="N810" s="238"/>
      <c r="O810" s="238"/>
      <c r="P810" s="238"/>
      <c r="Q810" s="238"/>
      <c r="R810" s="238"/>
      <c r="S810" s="238"/>
      <c r="T810" s="23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0" t="s">
        <v>177</v>
      </c>
      <c r="AU810" s="240" t="s">
        <v>125</v>
      </c>
      <c r="AV810" s="13" t="s">
        <v>125</v>
      </c>
      <c r="AW810" s="13" t="s">
        <v>33</v>
      </c>
      <c r="AX810" s="13" t="s">
        <v>72</v>
      </c>
      <c r="AY810" s="240" t="s">
        <v>116</v>
      </c>
    </row>
    <row r="811" s="13" customFormat="1">
      <c r="A811" s="13"/>
      <c r="B811" s="229"/>
      <c r="C811" s="230"/>
      <c r="D811" s="231" t="s">
        <v>177</v>
      </c>
      <c r="E811" s="232" t="s">
        <v>19</v>
      </c>
      <c r="F811" s="233" t="s">
        <v>299</v>
      </c>
      <c r="G811" s="230"/>
      <c r="H811" s="234">
        <v>-7.2000000000000002</v>
      </c>
      <c r="I811" s="235"/>
      <c r="J811" s="230"/>
      <c r="K811" s="230"/>
      <c r="L811" s="236"/>
      <c r="M811" s="237"/>
      <c r="N811" s="238"/>
      <c r="O811" s="238"/>
      <c r="P811" s="238"/>
      <c r="Q811" s="238"/>
      <c r="R811" s="238"/>
      <c r="S811" s="238"/>
      <c r="T811" s="23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0" t="s">
        <v>177</v>
      </c>
      <c r="AU811" s="240" t="s">
        <v>125</v>
      </c>
      <c r="AV811" s="13" t="s">
        <v>125</v>
      </c>
      <c r="AW811" s="13" t="s">
        <v>33</v>
      </c>
      <c r="AX811" s="13" t="s">
        <v>72</v>
      </c>
      <c r="AY811" s="240" t="s">
        <v>116</v>
      </c>
    </row>
    <row r="812" s="13" customFormat="1">
      <c r="A812" s="13"/>
      <c r="B812" s="229"/>
      <c r="C812" s="230"/>
      <c r="D812" s="231" t="s">
        <v>177</v>
      </c>
      <c r="E812" s="232" t="s">
        <v>19</v>
      </c>
      <c r="F812" s="233" t="s">
        <v>300</v>
      </c>
      <c r="G812" s="230"/>
      <c r="H812" s="234">
        <v>-1.3999999999999999</v>
      </c>
      <c r="I812" s="235"/>
      <c r="J812" s="230"/>
      <c r="K812" s="230"/>
      <c r="L812" s="236"/>
      <c r="M812" s="237"/>
      <c r="N812" s="238"/>
      <c r="O812" s="238"/>
      <c r="P812" s="238"/>
      <c r="Q812" s="238"/>
      <c r="R812" s="238"/>
      <c r="S812" s="238"/>
      <c r="T812" s="23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0" t="s">
        <v>177</v>
      </c>
      <c r="AU812" s="240" t="s">
        <v>125</v>
      </c>
      <c r="AV812" s="13" t="s">
        <v>125</v>
      </c>
      <c r="AW812" s="13" t="s">
        <v>33</v>
      </c>
      <c r="AX812" s="13" t="s">
        <v>72</v>
      </c>
      <c r="AY812" s="240" t="s">
        <v>116</v>
      </c>
    </row>
    <row r="813" s="15" customFormat="1">
      <c r="A813" s="15"/>
      <c r="B813" s="252"/>
      <c r="C813" s="253"/>
      <c r="D813" s="231" t="s">
        <v>177</v>
      </c>
      <c r="E813" s="254" t="s">
        <v>19</v>
      </c>
      <c r="F813" s="255" t="s">
        <v>309</v>
      </c>
      <c r="G813" s="253"/>
      <c r="H813" s="254" t="s">
        <v>19</v>
      </c>
      <c r="I813" s="256"/>
      <c r="J813" s="253"/>
      <c r="K813" s="253"/>
      <c r="L813" s="257"/>
      <c r="M813" s="258"/>
      <c r="N813" s="259"/>
      <c r="O813" s="259"/>
      <c r="P813" s="259"/>
      <c r="Q813" s="259"/>
      <c r="R813" s="259"/>
      <c r="S813" s="259"/>
      <c r="T813" s="260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1" t="s">
        <v>177</v>
      </c>
      <c r="AU813" s="261" t="s">
        <v>125</v>
      </c>
      <c r="AV813" s="15" t="s">
        <v>79</v>
      </c>
      <c r="AW813" s="15" t="s">
        <v>33</v>
      </c>
      <c r="AX813" s="15" t="s">
        <v>72</v>
      </c>
      <c r="AY813" s="261" t="s">
        <v>116</v>
      </c>
    </row>
    <row r="814" s="13" customFormat="1">
      <c r="A814" s="13"/>
      <c r="B814" s="229"/>
      <c r="C814" s="230"/>
      <c r="D814" s="231" t="s">
        <v>177</v>
      </c>
      <c r="E814" s="232" t="s">
        <v>19</v>
      </c>
      <c r="F814" s="233" t="s">
        <v>303</v>
      </c>
      <c r="G814" s="230"/>
      <c r="H814" s="234">
        <v>7.4619999999999997</v>
      </c>
      <c r="I814" s="235"/>
      <c r="J814" s="230"/>
      <c r="K814" s="230"/>
      <c r="L814" s="236"/>
      <c r="M814" s="237"/>
      <c r="N814" s="238"/>
      <c r="O814" s="238"/>
      <c r="P814" s="238"/>
      <c r="Q814" s="238"/>
      <c r="R814" s="238"/>
      <c r="S814" s="238"/>
      <c r="T814" s="23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0" t="s">
        <v>177</v>
      </c>
      <c r="AU814" s="240" t="s">
        <v>125</v>
      </c>
      <c r="AV814" s="13" t="s">
        <v>125</v>
      </c>
      <c r="AW814" s="13" t="s">
        <v>33</v>
      </c>
      <c r="AX814" s="13" t="s">
        <v>72</v>
      </c>
      <c r="AY814" s="240" t="s">
        <v>116</v>
      </c>
    </row>
    <row r="815" s="13" customFormat="1">
      <c r="A815" s="13"/>
      <c r="B815" s="229"/>
      <c r="C815" s="230"/>
      <c r="D815" s="231" t="s">
        <v>177</v>
      </c>
      <c r="E815" s="232" t="s">
        <v>19</v>
      </c>
      <c r="F815" s="233" t="s">
        <v>304</v>
      </c>
      <c r="G815" s="230"/>
      <c r="H815" s="234">
        <v>-0.80000000000000004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177</v>
      </c>
      <c r="AU815" s="240" t="s">
        <v>125</v>
      </c>
      <c r="AV815" s="13" t="s">
        <v>125</v>
      </c>
      <c r="AW815" s="13" t="s">
        <v>33</v>
      </c>
      <c r="AX815" s="13" t="s">
        <v>72</v>
      </c>
      <c r="AY815" s="240" t="s">
        <v>116</v>
      </c>
    </row>
    <row r="816" s="13" customFormat="1">
      <c r="A816" s="13"/>
      <c r="B816" s="229"/>
      <c r="C816" s="230"/>
      <c r="D816" s="231" t="s">
        <v>177</v>
      </c>
      <c r="E816" s="232" t="s">
        <v>19</v>
      </c>
      <c r="F816" s="233" t="s">
        <v>286</v>
      </c>
      <c r="G816" s="230"/>
      <c r="H816" s="234">
        <v>1</v>
      </c>
      <c r="I816" s="235"/>
      <c r="J816" s="230"/>
      <c r="K816" s="230"/>
      <c r="L816" s="236"/>
      <c r="M816" s="237"/>
      <c r="N816" s="238"/>
      <c r="O816" s="238"/>
      <c r="P816" s="238"/>
      <c r="Q816" s="238"/>
      <c r="R816" s="238"/>
      <c r="S816" s="238"/>
      <c r="T816" s="23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0" t="s">
        <v>177</v>
      </c>
      <c r="AU816" s="240" t="s">
        <v>125</v>
      </c>
      <c r="AV816" s="13" t="s">
        <v>125</v>
      </c>
      <c r="AW816" s="13" t="s">
        <v>33</v>
      </c>
      <c r="AX816" s="13" t="s">
        <v>72</v>
      </c>
      <c r="AY816" s="240" t="s">
        <v>116</v>
      </c>
    </row>
    <row r="817" s="13" customFormat="1">
      <c r="A817" s="13"/>
      <c r="B817" s="229"/>
      <c r="C817" s="230"/>
      <c r="D817" s="231" t="s">
        <v>177</v>
      </c>
      <c r="E817" s="232" t="s">
        <v>19</v>
      </c>
      <c r="F817" s="233" t="s">
        <v>287</v>
      </c>
      <c r="G817" s="230"/>
      <c r="H817" s="234">
        <v>1.3600000000000001</v>
      </c>
      <c r="I817" s="235"/>
      <c r="J817" s="230"/>
      <c r="K817" s="230"/>
      <c r="L817" s="236"/>
      <c r="M817" s="237"/>
      <c r="N817" s="238"/>
      <c r="O817" s="238"/>
      <c r="P817" s="238"/>
      <c r="Q817" s="238"/>
      <c r="R817" s="238"/>
      <c r="S817" s="238"/>
      <c r="T817" s="23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0" t="s">
        <v>177</v>
      </c>
      <c r="AU817" s="240" t="s">
        <v>125</v>
      </c>
      <c r="AV817" s="13" t="s">
        <v>125</v>
      </c>
      <c r="AW817" s="13" t="s">
        <v>33</v>
      </c>
      <c r="AX817" s="13" t="s">
        <v>72</v>
      </c>
      <c r="AY817" s="240" t="s">
        <v>116</v>
      </c>
    </row>
    <row r="818" s="13" customFormat="1">
      <c r="A818" s="13"/>
      <c r="B818" s="229"/>
      <c r="C818" s="230"/>
      <c r="D818" s="231" t="s">
        <v>177</v>
      </c>
      <c r="E818" s="232" t="s">
        <v>19</v>
      </c>
      <c r="F818" s="233" t="s">
        <v>288</v>
      </c>
      <c r="G818" s="230"/>
      <c r="H818" s="234">
        <v>-1.8</v>
      </c>
      <c r="I818" s="235"/>
      <c r="J818" s="230"/>
      <c r="K818" s="230"/>
      <c r="L818" s="236"/>
      <c r="M818" s="237"/>
      <c r="N818" s="238"/>
      <c r="O818" s="238"/>
      <c r="P818" s="238"/>
      <c r="Q818" s="238"/>
      <c r="R818" s="238"/>
      <c r="S818" s="238"/>
      <c r="T818" s="23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0" t="s">
        <v>177</v>
      </c>
      <c r="AU818" s="240" t="s">
        <v>125</v>
      </c>
      <c r="AV818" s="13" t="s">
        <v>125</v>
      </c>
      <c r="AW818" s="13" t="s">
        <v>33</v>
      </c>
      <c r="AX818" s="13" t="s">
        <v>72</v>
      </c>
      <c r="AY818" s="240" t="s">
        <v>116</v>
      </c>
    </row>
    <row r="819" s="15" customFormat="1">
      <c r="A819" s="15"/>
      <c r="B819" s="252"/>
      <c r="C819" s="253"/>
      <c r="D819" s="231" t="s">
        <v>177</v>
      </c>
      <c r="E819" s="254" t="s">
        <v>19</v>
      </c>
      <c r="F819" s="255" t="s">
        <v>242</v>
      </c>
      <c r="G819" s="253"/>
      <c r="H819" s="254" t="s">
        <v>19</v>
      </c>
      <c r="I819" s="256"/>
      <c r="J819" s="253"/>
      <c r="K819" s="253"/>
      <c r="L819" s="257"/>
      <c r="M819" s="258"/>
      <c r="N819" s="259"/>
      <c r="O819" s="259"/>
      <c r="P819" s="259"/>
      <c r="Q819" s="259"/>
      <c r="R819" s="259"/>
      <c r="S819" s="259"/>
      <c r="T819" s="260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1" t="s">
        <v>177</v>
      </c>
      <c r="AU819" s="261" t="s">
        <v>125</v>
      </c>
      <c r="AV819" s="15" t="s">
        <v>79</v>
      </c>
      <c r="AW819" s="15" t="s">
        <v>33</v>
      </c>
      <c r="AX819" s="15" t="s">
        <v>72</v>
      </c>
      <c r="AY819" s="261" t="s">
        <v>116</v>
      </c>
    </row>
    <row r="820" s="13" customFormat="1">
      <c r="A820" s="13"/>
      <c r="B820" s="229"/>
      <c r="C820" s="230"/>
      <c r="D820" s="231" t="s">
        <v>177</v>
      </c>
      <c r="E820" s="232" t="s">
        <v>19</v>
      </c>
      <c r="F820" s="233" t="s">
        <v>305</v>
      </c>
      <c r="G820" s="230"/>
      <c r="H820" s="234">
        <v>38.609999999999999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177</v>
      </c>
      <c r="AU820" s="240" t="s">
        <v>125</v>
      </c>
      <c r="AV820" s="13" t="s">
        <v>125</v>
      </c>
      <c r="AW820" s="13" t="s">
        <v>33</v>
      </c>
      <c r="AX820" s="13" t="s">
        <v>72</v>
      </c>
      <c r="AY820" s="240" t="s">
        <v>116</v>
      </c>
    </row>
    <row r="821" s="13" customFormat="1">
      <c r="A821" s="13"/>
      <c r="B821" s="229"/>
      <c r="C821" s="230"/>
      <c r="D821" s="231" t="s">
        <v>177</v>
      </c>
      <c r="E821" s="232" t="s">
        <v>19</v>
      </c>
      <c r="F821" s="233" t="s">
        <v>285</v>
      </c>
      <c r="G821" s="230"/>
      <c r="H821" s="234">
        <v>-3</v>
      </c>
      <c r="I821" s="235"/>
      <c r="J821" s="230"/>
      <c r="K821" s="230"/>
      <c r="L821" s="236"/>
      <c r="M821" s="237"/>
      <c r="N821" s="238"/>
      <c r="O821" s="238"/>
      <c r="P821" s="238"/>
      <c r="Q821" s="238"/>
      <c r="R821" s="238"/>
      <c r="S821" s="238"/>
      <c r="T821" s="23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0" t="s">
        <v>177</v>
      </c>
      <c r="AU821" s="240" t="s">
        <v>125</v>
      </c>
      <c r="AV821" s="13" t="s">
        <v>125</v>
      </c>
      <c r="AW821" s="13" t="s">
        <v>33</v>
      </c>
      <c r="AX821" s="13" t="s">
        <v>72</v>
      </c>
      <c r="AY821" s="240" t="s">
        <v>116</v>
      </c>
    </row>
    <row r="822" s="13" customFormat="1">
      <c r="A822" s="13"/>
      <c r="B822" s="229"/>
      <c r="C822" s="230"/>
      <c r="D822" s="231" t="s">
        <v>177</v>
      </c>
      <c r="E822" s="232" t="s">
        <v>19</v>
      </c>
      <c r="F822" s="233" t="s">
        <v>286</v>
      </c>
      <c r="G822" s="230"/>
      <c r="H822" s="234">
        <v>1</v>
      </c>
      <c r="I822" s="235"/>
      <c r="J822" s="230"/>
      <c r="K822" s="230"/>
      <c r="L822" s="236"/>
      <c r="M822" s="237"/>
      <c r="N822" s="238"/>
      <c r="O822" s="238"/>
      <c r="P822" s="238"/>
      <c r="Q822" s="238"/>
      <c r="R822" s="238"/>
      <c r="S822" s="238"/>
      <c r="T822" s="23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0" t="s">
        <v>177</v>
      </c>
      <c r="AU822" s="240" t="s">
        <v>125</v>
      </c>
      <c r="AV822" s="13" t="s">
        <v>125</v>
      </c>
      <c r="AW822" s="13" t="s">
        <v>33</v>
      </c>
      <c r="AX822" s="13" t="s">
        <v>72</v>
      </c>
      <c r="AY822" s="240" t="s">
        <v>116</v>
      </c>
    </row>
    <row r="823" s="13" customFormat="1">
      <c r="A823" s="13"/>
      <c r="B823" s="229"/>
      <c r="C823" s="230"/>
      <c r="D823" s="231" t="s">
        <v>177</v>
      </c>
      <c r="E823" s="232" t="s">
        <v>19</v>
      </c>
      <c r="F823" s="233" t="s">
        <v>287</v>
      </c>
      <c r="G823" s="230"/>
      <c r="H823" s="234">
        <v>1.3600000000000001</v>
      </c>
      <c r="I823" s="235"/>
      <c r="J823" s="230"/>
      <c r="K823" s="230"/>
      <c r="L823" s="236"/>
      <c r="M823" s="237"/>
      <c r="N823" s="238"/>
      <c r="O823" s="238"/>
      <c r="P823" s="238"/>
      <c r="Q823" s="238"/>
      <c r="R823" s="238"/>
      <c r="S823" s="238"/>
      <c r="T823" s="23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0" t="s">
        <v>177</v>
      </c>
      <c r="AU823" s="240" t="s">
        <v>125</v>
      </c>
      <c r="AV823" s="13" t="s">
        <v>125</v>
      </c>
      <c r="AW823" s="13" t="s">
        <v>33</v>
      </c>
      <c r="AX823" s="13" t="s">
        <v>72</v>
      </c>
      <c r="AY823" s="240" t="s">
        <v>116</v>
      </c>
    </row>
    <row r="824" s="13" customFormat="1">
      <c r="A824" s="13"/>
      <c r="B824" s="229"/>
      <c r="C824" s="230"/>
      <c r="D824" s="231" t="s">
        <v>177</v>
      </c>
      <c r="E824" s="232" t="s">
        <v>19</v>
      </c>
      <c r="F824" s="233" t="s">
        <v>295</v>
      </c>
      <c r="G824" s="230"/>
      <c r="H824" s="234">
        <v>-3.6000000000000001</v>
      </c>
      <c r="I824" s="235"/>
      <c r="J824" s="230"/>
      <c r="K824" s="230"/>
      <c r="L824" s="236"/>
      <c r="M824" s="237"/>
      <c r="N824" s="238"/>
      <c r="O824" s="238"/>
      <c r="P824" s="238"/>
      <c r="Q824" s="238"/>
      <c r="R824" s="238"/>
      <c r="S824" s="238"/>
      <c r="T824" s="23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0" t="s">
        <v>177</v>
      </c>
      <c r="AU824" s="240" t="s">
        <v>125</v>
      </c>
      <c r="AV824" s="13" t="s">
        <v>125</v>
      </c>
      <c r="AW824" s="13" t="s">
        <v>33</v>
      </c>
      <c r="AX824" s="13" t="s">
        <v>72</v>
      </c>
      <c r="AY824" s="240" t="s">
        <v>116</v>
      </c>
    </row>
    <row r="825" s="14" customFormat="1">
      <c r="A825" s="14"/>
      <c r="B825" s="241"/>
      <c r="C825" s="242"/>
      <c r="D825" s="231" t="s">
        <v>177</v>
      </c>
      <c r="E825" s="243" t="s">
        <v>19</v>
      </c>
      <c r="F825" s="244" t="s">
        <v>181</v>
      </c>
      <c r="G825" s="242"/>
      <c r="H825" s="245">
        <v>309.80000000000001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1" t="s">
        <v>177</v>
      </c>
      <c r="AU825" s="251" t="s">
        <v>125</v>
      </c>
      <c r="AV825" s="14" t="s">
        <v>139</v>
      </c>
      <c r="AW825" s="14" t="s">
        <v>33</v>
      </c>
      <c r="AX825" s="14" t="s">
        <v>79</v>
      </c>
      <c r="AY825" s="251" t="s">
        <v>116</v>
      </c>
    </row>
    <row r="826" s="2" customFormat="1" ht="24.15" customHeight="1">
      <c r="A826" s="40"/>
      <c r="B826" s="41"/>
      <c r="C826" s="206" t="s">
        <v>568</v>
      </c>
      <c r="D826" s="206" t="s">
        <v>119</v>
      </c>
      <c r="E826" s="207" t="s">
        <v>569</v>
      </c>
      <c r="F826" s="208" t="s">
        <v>570</v>
      </c>
      <c r="G826" s="209" t="s">
        <v>173</v>
      </c>
      <c r="H826" s="210">
        <v>10.555999999999999</v>
      </c>
      <c r="I826" s="211"/>
      <c r="J826" s="212">
        <f>ROUND(I826*H826,2)</f>
        <v>0</v>
      </c>
      <c r="K826" s="208" t="s">
        <v>174</v>
      </c>
      <c r="L826" s="46"/>
      <c r="M826" s="213" t="s">
        <v>19</v>
      </c>
      <c r="N826" s="214" t="s">
        <v>44</v>
      </c>
      <c r="O826" s="86"/>
      <c r="P826" s="215">
        <f>O826*H826</f>
        <v>0</v>
      </c>
      <c r="Q826" s="215">
        <v>0</v>
      </c>
      <c r="R826" s="215">
        <f>Q826*H826</f>
        <v>0</v>
      </c>
      <c r="S826" s="215">
        <v>0.045999999999999999</v>
      </c>
      <c r="T826" s="216">
        <f>S826*H826</f>
        <v>0.48557599999999995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7" t="s">
        <v>139</v>
      </c>
      <c r="AT826" s="217" t="s">
        <v>119</v>
      </c>
      <c r="AU826" s="217" t="s">
        <v>125</v>
      </c>
      <c r="AY826" s="19" t="s">
        <v>116</v>
      </c>
      <c r="BE826" s="218">
        <f>IF(N826="základní",J826,0)</f>
        <v>0</v>
      </c>
      <c r="BF826" s="218">
        <f>IF(N826="snížená",J826,0)</f>
        <v>0</v>
      </c>
      <c r="BG826" s="218">
        <f>IF(N826="zákl. přenesená",J826,0)</f>
        <v>0</v>
      </c>
      <c r="BH826" s="218">
        <f>IF(N826="sníž. přenesená",J826,0)</f>
        <v>0</v>
      </c>
      <c r="BI826" s="218">
        <f>IF(N826="nulová",J826,0)</f>
        <v>0</v>
      </c>
      <c r="BJ826" s="19" t="s">
        <v>125</v>
      </c>
      <c r="BK826" s="218">
        <f>ROUND(I826*H826,2)</f>
        <v>0</v>
      </c>
      <c r="BL826" s="19" t="s">
        <v>139</v>
      </c>
      <c r="BM826" s="217" t="s">
        <v>571</v>
      </c>
    </row>
    <row r="827" s="2" customFormat="1">
      <c r="A827" s="40"/>
      <c r="B827" s="41"/>
      <c r="C827" s="42"/>
      <c r="D827" s="219" t="s">
        <v>127</v>
      </c>
      <c r="E827" s="42"/>
      <c r="F827" s="220" t="s">
        <v>572</v>
      </c>
      <c r="G827" s="42"/>
      <c r="H827" s="42"/>
      <c r="I827" s="221"/>
      <c r="J827" s="42"/>
      <c r="K827" s="42"/>
      <c r="L827" s="46"/>
      <c r="M827" s="222"/>
      <c r="N827" s="223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127</v>
      </c>
      <c r="AU827" s="19" t="s">
        <v>125</v>
      </c>
    </row>
    <row r="828" s="15" customFormat="1">
      <c r="A828" s="15"/>
      <c r="B828" s="252"/>
      <c r="C828" s="253"/>
      <c r="D828" s="231" t="s">
        <v>177</v>
      </c>
      <c r="E828" s="254" t="s">
        <v>19</v>
      </c>
      <c r="F828" s="255" t="s">
        <v>573</v>
      </c>
      <c r="G828" s="253"/>
      <c r="H828" s="254" t="s">
        <v>19</v>
      </c>
      <c r="I828" s="256"/>
      <c r="J828" s="253"/>
      <c r="K828" s="253"/>
      <c r="L828" s="257"/>
      <c r="M828" s="258"/>
      <c r="N828" s="259"/>
      <c r="O828" s="259"/>
      <c r="P828" s="259"/>
      <c r="Q828" s="259"/>
      <c r="R828" s="259"/>
      <c r="S828" s="259"/>
      <c r="T828" s="260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1" t="s">
        <v>177</v>
      </c>
      <c r="AU828" s="261" t="s">
        <v>125</v>
      </c>
      <c r="AV828" s="15" t="s">
        <v>79</v>
      </c>
      <c r="AW828" s="15" t="s">
        <v>33</v>
      </c>
      <c r="AX828" s="15" t="s">
        <v>72</v>
      </c>
      <c r="AY828" s="261" t="s">
        <v>116</v>
      </c>
    </row>
    <row r="829" s="15" customFormat="1">
      <c r="A829" s="15"/>
      <c r="B829" s="252"/>
      <c r="C829" s="253"/>
      <c r="D829" s="231" t="s">
        <v>177</v>
      </c>
      <c r="E829" s="254" t="s">
        <v>19</v>
      </c>
      <c r="F829" s="255" t="s">
        <v>315</v>
      </c>
      <c r="G829" s="253"/>
      <c r="H829" s="254" t="s">
        <v>19</v>
      </c>
      <c r="I829" s="256"/>
      <c r="J829" s="253"/>
      <c r="K829" s="253"/>
      <c r="L829" s="257"/>
      <c r="M829" s="258"/>
      <c r="N829" s="259"/>
      <c r="O829" s="259"/>
      <c r="P829" s="259"/>
      <c r="Q829" s="259"/>
      <c r="R829" s="259"/>
      <c r="S829" s="259"/>
      <c r="T829" s="260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1" t="s">
        <v>177</v>
      </c>
      <c r="AU829" s="261" t="s">
        <v>125</v>
      </c>
      <c r="AV829" s="15" t="s">
        <v>79</v>
      </c>
      <c r="AW829" s="15" t="s">
        <v>33</v>
      </c>
      <c r="AX829" s="15" t="s">
        <v>72</v>
      </c>
      <c r="AY829" s="261" t="s">
        <v>116</v>
      </c>
    </row>
    <row r="830" s="13" customFormat="1">
      <c r="A830" s="13"/>
      <c r="B830" s="229"/>
      <c r="C830" s="230"/>
      <c r="D830" s="231" t="s">
        <v>177</v>
      </c>
      <c r="E830" s="232" t="s">
        <v>19</v>
      </c>
      <c r="F830" s="233" t="s">
        <v>574</v>
      </c>
      <c r="G830" s="230"/>
      <c r="H830" s="234">
        <v>5.2080000000000002</v>
      </c>
      <c r="I830" s="235"/>
      <c r="J830" s="230"/>
      <c r="K830" s="230"/>
      <c r="L830" s="236"/>
      <c r="M830" s="237"/>
      <c r="N830" s="238"/>
      <c r="O830" s="238"/>
      <c r="P830" s="238"/>
      <c r="Q830" s="238"/>
      <c r="R830" s="238"/>
      <c r="S830" s="238"/>
      <c r="T830" s="23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0" t="s">
        <v>177</v>
      </c>
      <c r="AU830" s="240" t="s">
        <v>125</v>
      </c>
      <c r="AV830" s="13" t="s">
        <v>125</v>
      </c>
      <c r="AW830" s="13" t="s">
        <v>33</v>
      </c>
      <c r="AX830" s="13" t="s">
        <v>72</v>
      </c>
      <c r="AY830" s="240" t="s">
        <v>116</v>
      </c>
    </row>
    <row r="831" s="15" customFormat="1">
      <c r="A831" s="15"/>
      <c r="B831" s="252"/>
      <c r="C831" s="253"/>
      <c r="D831" s="231" t="s">
        <v>177</v>
      </c>
      <c r="E831" s="254" t="s">
        <v>19</v>
      </c>
      <c r="F831" s="255" t="s">
        <v>320</v>
      </c>
      <c r="G831" s="253"/>
      <c r="H831" s="254" t="s">
        <v>19</v>
      </c>
      <c r="I831" s="256"/>
      <c r="J831" s="253"/>
      <c r="K831" s="253"/>
      <c r="L831" s="257"/>
      <c r="M831" s="258"/>
      <c r="N831" s="259"/>
      <c r="O831" s="259"/>
      <c r="P831" s="259"/>
      <c r="Q831" s="259"/>
      <c r="R831" s="259"/>
      <c r="S831" s="259"/>
      <c r="T831" s="260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1" t="s">
        <v>177</v>
      </c>
      <c r="AU831" s="261" t="s">
        <v>125</v>
      </c>
      <c r="AV831" s="15" t="s">
        <v>79</v>
      </c>
      <c r="AW831" s="15" t="s">
        <v>33</v>
      </c>
      <c r="AX831" s="15" t="s">
        <v>72</v>
      </c>
      <c r="AY831" s="261" t="s">
        <v>116</v>
      </c>
    </row>
    <row r="832" s="13" customFormat="1">
      <c r="A832" s="13"/>
      <c r="B832" s="229"/>
      <c r="C832" s="230"/>
      <c r="D832" s="231" t="s">
        <v>177</v>
      </c>
      <c r="E832" s="232" t="s">
        <v>19</v>
      </c>
      <c r="F832" s="233" t="s">
        <v>575</v>
      </c>
      <c r="G832" s="230"/>
      <c r="H832" s="234">
        <v>5.3479999999999999</v>
      </c>
      <c r="I832" s="235"/>
      <c r="J832" s="230"/>
      <c r="K832" s="230"/>
      <c r="L832" s="236"/>
      <c r="M832" s="237"/>
      <c r="N832" s="238"/>
      <c r="O832" s="238"/>
      <c r="P832" s="238"/>
      <c r="Q832" s="238"/>
      <c r="R832" s="238"/>
      <c r="S832" s="238"/>
      <c r="T832" s="23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0" t="s">
        <v>177</v>
      </c>
      <c r="AU832" s="240" t="s">
        <v>125</v>
      </c>
      <c r="AV832" s="13" t="s">
        <v>125</v>
      </c>
      <c r="AW832" s="13" t="s">
        <v>33</v>
      </c>
      <c r="AX832" s="13" t="s">
        <v>72</v>
      </c>
      <c r="AY832" s="240" t="s">
        <v>116</v>
      </c>
    </row>
    <row r="833" s="14" customFormat="1">
      <c r="A833" s="14"/>
      <c r="B833" s="241"/>
      <c r="C833" s="242"/>
      <c r="D833" s="231" t="s">
        <v>177</v>
      </c>
      <c r="E833" s="243" t="s">
        <v>19</v>
      </c>
      <c r="F833" s="244" t="s">
        <v>181</v>
      </c>
      <c r="G833" s="242"/>
      <c r="H833" s="245">
        <v>10.556000000000001</v>
      </c>
      <c r="I833" s="246"/>
      <c r="J833" s="242"/>
      <c r="K833" s="242"/>
      <c r="L833" s="247"/>
      <c r="M833" s="248"/>
      <c r="N833" s="249"/>
      <c r="O833" s="249"/>
      <c r="P833" s="249"/>
      <c r="Q833" s="249"/>
      <c r="R833" s="249"/>
      <c r="S833" s="249"/>
      <c r="T833" s="25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1" t="s">
        <v>177</v>
      </c>
      <c r="AU833" s="251" t="s">
        <v>125</v>
      </c>
      <c r="AV833" s="14" t="s">
        <v>139</v>
      </c>
      <c r="AW833" s="14" t="s">
        <v>33</v>
      </c>
      <c r="AX833" s="14" t="s">
        <v>79</v>
      </c>
      <c r="AY833" s="251" t="s">
        <v>116</v>
      </c>
    </row>
    <row r="834" s="2" customFormat="1" ht="24.15" customHeight="1">
      <c r="A834" s="40"/>
      <c r="B834" s="41"/>
      <c r="C834" s="206" t="s">
        <v>576</v>
      </c>
      <c r="D834" s="206" t="s">
        <v>119</v>
      </c>
      <c r="E834" s="207" t="s">
        <v>577</v>
      </c>
      <c r="F834" s="208" t="s">
        <v>578</v>
      </c>
      <c r="G834" s="209" t="s">
        <v>173</v>
      </c>
      <c r="H834" s="210">
        <v>67.200000000000003</v>
      </c>
      <c r="I834" s="211"/>
      <c r="J834" s="212">
        <f>ROUND(I834*H834,2)</f>
        <v>0</v>
      </c>
      <c r="K834" s="208" t="s">
        <v>174</v>
      </c>
      <c r="L834" s="46"/>
      <c r="M834" s="213" t="s">
        <v>19</v>
      </c>
      <c r="N834" s="214" t="s">
        <v>44</v>
      </c>
      <c r="O834" s="86"/>
      <c r="P834" s="215">
        <f>O834*H834</f>
        <v>0</v>
      </c>
      <c r="Q834" s="215">
        <v>0</v>
      </c>
      <c r="R834" s="215">
        <f>Q834*H834</f>
        <v>0</v>
      </c>
      <c r="S834" s="215">
        <v>0.068000000000000005</v>
      </c>
      <c r="T834" s="216">
        <f>S834*H834</f>
        <v>4.5696000000000003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17" t="s">
        <v>139</v>
      </c>
      <c r="AT834" s="217" t="s">
        <v>119</v>
      </c>
      <c r="AU834" s="217" t="s">
        <v>125</v>
      </c>
      <c r="AY834" s="19" t="s">
        <v>116</v>
      </c>
      <c r="BE834" s="218">
        <f>IF(N834="základní",J834,0)</f>
        <v>0</v>
      </c>
      <c r="BF834" s="218">
        <f>IF(N834="snížená",J834,0)</f>
        <v>0</v>
      </c>
      <c r="BG834" s="218">
        <f>IF(N834="zákl. přenesená",J834,0)</f>
        <v>0</v>
      </c>
      <c r="BH834" s="218">
        <f>IF(N834="sníž. přenesená",J834,0)</f>
        <v>0</v>
      </c>
      <c r="BI834" s="218">
        <f>IF(N834="nulová",J834,0)</f>
        <v>0</v>
      </c>
      <c r="BJ834" s="19" t="s">
        <v>125</v>
      </c>
      <c r="BK834" s="218">
        <f>ROUND(I834*H834,2)</f>
        <v>0</v>
      </c>
      <c r="BL834" s="19" t="s">
        <v>139</v>
      </c>
      <c r="BM834" s="217" t="s">
        <v>579</v>
      </c>
    </row>
    <row r="835" s="2" customFormat="1">
      <c r="A835" s="40"/>
      <c r="B835" s="41"/>
      <c r="C835" s="42"/>
      <c r="D835" s="219" t="s">
        <v>127</v>
      </c>
      <c r="E835" s="42"/>
      <c r="F835" s="220" t="s">
        <v>580</v>
      </c>
      <c r="G835" s="42"/>
      <c r="H835" s="42"/>
      <c r="I835" s="221"/>
      <c r="J835" s="42"/>
      <c r="K835" s="42"/>
      <c r="L835" s="46"/>
      <c r="M835" s="222"/>
      <c r="N835" s="223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127</v>
      </c>
      <c r="AU835" s="19" t="s">
        <v>125</v>
      </c>
    </row>
    <row r="836" s="15" customFormat="1">
      <c r="A836" s="15"/>
      <c r="B836" s="252"/>
      <c r="C836" s="253"/>
      <c r="D836" s="231" t="s">
        <v>177</v>
      </c>
      <c r="E836" s="254" t="s">
        <v>19</v>
      </c>
      <c r="F836" s="255" t="s">
        <v>315</v>
      </c>
      <c r="G836" s="253"/>
      <c r="H836" s="254" t="s">
        <v>19</v>
      </c>
      <c r="I836" s="256"/>
      <c r="J836" s="253"/>
      <c r="K836" s="253"/>
      <c r="L836" s="257"/>
      <c r="M836" s="258"/>
      <c r="N836" s="259"/>
      <c r="O836" s="259"/>
      <c r="P836" s="259"/>
      <c r="Q836" s="259"/>
      <c r="R836" s="259"/>
      <c r="S836" s="259"/>
      <c r="T836" s="260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1" t="s">
        <v>177</v>
      </c>
      <c r="AU836" s="261" t="s">
        <v>125</v>
      </c>
      <c r="AV836" s="15" t="s">
        <v>79</v>
      </c>
      <c r="AW836" s="15" t="s">
        <v>33</v>
      </c>
      <c r="AX836" s="15" t="s">
        <v>72</v>
      </c>
      <c r="AY836" s="261" t="s">
        <v>116</v>
      </c>
    </row>
    <row r="837" s="13" customFormat="1">
      <c r="A837" s="13"/>
      <c r="B837" s="229"/>
      <c r="C837" s="230"/>
      <c r="D837" s="231" t="s">
        <v>177</v>
      </c>
      <c r="E837" s="232" t="s">
        <v>19</v>
      </c>
      <c r="F837" s="233" t="s">
        <v>581</v>
      </c>
      <c r="G837" s="230"/>
      <c r="H837" s="234">
        <v>13.48</v>
      </c>
      <c r="I837" s="235"/>
      <c r="J837" s="230"/>
      <c r="K837" s="230"/>
      <c r="L837" s="236"/>
      <c r="M837" s="237"/>
      <c r="N837" s="238"/>
      <c r="O837" s="238"/>
      <c r="P837" s="238"/>
      <c r="Q837" s="238"/>
      <c r="R837" s="238"/>
      <c r="S837" s="238"/>
      <c r="T837" s="23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0" t="s">
        <v>177</v>
      </c>
      <c r="AU837" s="240" t="s">
        <v>125</v>
      </c>
      <c r="AV837" s="13" t="s">
        <v>125</v>
      </c>
      <c r="AW837" s="13" t="s">
        <v>33</v>
      </c>
      <c r="AX837" s="13" t="s">
        <v>72</v>
      </c>
      <c r="AY837" s="240" t="s">
        <v>116</v>
      </c>
    </row>
    <row r="838" s="15" customFormat="1">
      <c r="A838" s="15"/>
      <c r="B838" s="252"/>
      <c r="C838" s="253"/>
      <c r="D838" s="231" t="s">
        <v>177</v>
      </c>
      <c r="E838" s="254" t="s">
        <v>19</v>
      </c>
      <c r="F838" s="255" t="s">
        <v>302</v>
      </c>
      <c r="G838" s="253"/>
      <c r="H838" s="254" t="s">
        <v>19</v>
      </c>
      <c r="I838" s="256"/>
      <c r="J838" s="253"/>
      <c r="K838" s="253"/>
      <c r="L838" s="257"/>
      <c r="M838" s="258"/>
      <c r="N838" s="259"/>
      <c r="O838" s="259"/>
      <c r="P838" s="259"/>
      <c r="Q838" s="259"/>
      <c r="R838" s="259"/>
      <c r="S838" s="259"/>
      <c r="T838" s="260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1" t="s">
        <v>177</v>
      </c>
      <c r="AU838" s="261" t="s">
        <v>125</v>
      </c>
      <c r="AV838" s="15" t="s">
        <v>79</v>
      </c>
      <c r="AW838" s="15" t="s">
        <v>33</v>
      </c>
      <c r="AX838" s="15" t="s">
        <v>72</v>
      </c>
      <c r="AY838" s="261" t="s">
        <v>116</v>
      </c>
    </row>
    <row r="839" s="13" customFormat="1">
      <c r="A839" s="13"/>
      <c r="B839" s="229"/>
      <c r="C839" s="230"/>
      <c r="D839" s="231" t="s">
        <v>177</v>
      </c>
      <c r="E839" s="232" t="s">
        <v>19</v>
      </c>
      <c r="F839" s="233" t="s">
        <v>318</v>
      </c>
      <c r="G839" s="230"/>
      <c r="H839" s="234">
        <v>19.719999999999999</v>
      </c>
      <c r="I839" s="235"/>
      <c r="J839" s="230"/>
      <c r="K839" s="230"/>
      <c r="L839" s="236"/>
      <c r="M839" s="237"/>
      <c r="N839" s="238"/>
      <c r="O839" s="238"/>
      <c r="P839" s="238"/>
      <c r="Q839" s="238"/>
      <c r="R839" s="238"/>
      <c r="S839" s="238"/>
      <c r="T839" s="23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0" t="s">
        <v>177</v>
      </c>
      <c r="AU839" s="240" t="s">
        <v>125</v>
      </c>
      <c r="AV839" s="13" t="s">
        <v>125</v>
      </c>
      <c r="AW839" s="13" t="s">
        <v>33</v>
      </c>
      <c r="AX839" s="13" t="s">
        <v>72</v>
      </c>
      <c r="AY839" s="240" t="s">
        <v>116</v>
      </c>
    </row>
    <row r="840" s="13" customFormat="1">
      <c r="A840" s="13"/>
      <c r="B840" s="229"/>
      <c r="C840" s="230"/>
      <c r="D840" s="231" t="s">
        <v>177</v>
      </c>
      <c r="E840" s="232" t="s">
        <v>19</v>
      </c>
      <c r="F840" s="233" t="s">
        <v>319</v>
      </c>
      <c r="G840" s="230"/>
      <c r="H840" s="234">
        <v>-2.2000000000000002</v>
      </c>
      <c r="I840" s="235"/>
      <c r="J840" s="230"/>
      <c r="K840" s="230"/>
      <c r="L840" s="236"/>
      <c r="M840" s="237"/>
      <c r="N840" s="238"/>
      <c r="O840" s="238"/>
      <c r="P840" s="238"/>
      <c r="Q840" s="238"/>
      <c r="R840" s="238"/>
      <c r="S840" s="238"/>
      <c r="T840" s="23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0" t="s">
        <v>177</v>
      </c>
      <c r="AU840" s="240" t="s">
        <v>125</v>
      </c>
      <c r="AV840" s="13" t="s">
        <v>125</v>
      </c>
      <c r="AW840" s="13" t="s">
        <v>33</v>
      </c>
      <c r="AX840" s="13" t="s">
        <v>72</v>
      </c>
      <c r="AY840" s="240" t="s">
        <v>116</v>
      </c>
    </row>
    <row r="841" s="15" customFormat="1">
      <c r="A841" s="15"/>
      <c r="B841" s="252"/>
      <c r="C841" s="253"/>
      <c r="D841" s="231" t="s">
        <v>177</v>
      </c>
      <c r="E841" s="254" t="s">
        <v>19</v>
      </c>
      <c r="F841" s="255" t="s">
        <v>320</v>
      </c>
      <c r="G841" s="253"/>
      <c r="H841" s="254" t="s">
        <v>19</v>
      </c>
      <c r="I841" s="256"/>
      <c r="J841" s="253"/>
      <c r="K841" s="253"/>
      <c r="L841" s="257"/>
      <c r="M841" s="258"/>
      <c r="N841" s="259"/>
      <c r="O841" s="259"/>
      <c r="P841" s="259"/>
      <c r="Q841" s="259"/>
      <c r="R841" s="259"/>
      <c r="S841" s="259"/>
      <c r="T841" s="260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1" t="s">
        <v>177</v>
      </c>
      <c r="AU841" s="261" t="s">
        <v>125</v>
      </c>
      <c r="AV841" s="15" t="s">
        <v>79</v>
      </c>
      <c r="AW841" s="15" t="s">
        <v>33</v>
      </c>
      <c r="AX841" s="15" t="s">
        <v>72</v>
      </c>
      <c r="AY841" s="261" t="s">
        <v>116</v>
      </c>
    </row>
    <row r="842" s="13" customFormat="1">
      <c r="A842" s="13"/>
      <c r="B842" s="229"/>
      <c r="C842" s="230"/>
      <c r="D842" s="231" t="s">
        <v>177</v>
      </c>
      <c r="E842" s="232" t="s">
        <v>19</v>
      </c>
      <c r="F842" s="233" t="s">
        <v>582</v>
      </c>
      <c r="G842" s="230"/>
      <c r="H842" s="234">
        <v>13.880000000000001</v>
      </c>
      <c r="I842" s="235"/>
      <c r="J842" s="230"/>
      <c r="K842" s="230"/>
      <c r="L842" s="236"/>
      <c r="M842" s="237"/>
      <c r="N842" s="238"/>
      <c r="O842" s="238"/>
      <c r="P842" s="238"/>
      <c r="Q842" s="238"/>
      <c r="R842" s="238"/>
      <c r="S842" s="238"/>
      <c r="T842" s="23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0" t="s">
        <v>177</v>
      </c>
      <c r="AU842" s="240" t="s">
        <v>125</v>
      </c>
      <c r="AV842" s="13" t="s">
        <v>125</v>
      </c>
      <c r="AW842" s="13" t="s">
        <v>33</v>
      </c>
      <c r="AX842" s="13" t="s">
        <v>72</v>
      </c>
      <c r="AY842" s="240" t="s">
        <v>116</v>
      </c>
    </row>
    <row r="843" s="15" customFormat="1">
      <c r="A843" s="15"/>
      <c r="B843" s="252"/>
      <c r="C843" s="253"/>
      <c r="D843" s="231" t="s">
        <v>177</v>
      </c>
      <c r="E843" s="254" t="s">
        <v>19</v>
      </c>
      <c r="F843" s="255" t="s">
        <v>322</v>
      </c>
      <c r="G843" s="253"/>
      <c r="H843" s="254" t="s">
        <v>19</v>
      </c>
      <c r="I843" s="256"/>
      <c r="J843" s="253"/>
      <c r="K843" s="253"/>
      <c r="L843" s="257"/>
      <c r="M843" s="258"/>
      <c r="N843" s="259"/>
      <c r="O843" s="259"/>
      <c r="P843" s="259"/>
      <c r="Q843" s="259"/>
      <c r="R843" s="259"/>
      <c r="S843" s="259"/>
      <c r="T843" s="260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1" t="s">
        <v>177</v>
      </c>
      <c r="AU843" s="261" t="s">
        <v>125</v>
      </c>
      <c r="AV843" s="15" t="s">
        <v>79</v>
      </c>
      <c r="AW843" s="15" t="s">
        <v>33</v>
      </c>
      <c r="AX843" s="15" t="s">
        <v>72</v>
      </c>
      <c r="AY843" s="261" t="s">
        <v>116</v>
      </c>
    </row>
    <row r="844" s="13" customFormat="1">
      <c r="A844" s="13"/>
      <c r="B844" s="229"/>
      <c r="C844" s="230"/>
      <c r="D844" s="231" t="s">
        <v>177</v>
      </c>
      <c r="E844" s="232" t="s">
        <v>19</v>
      </c>
      <c r="F844" s="233" t="s">
        <v>318</v>
      </c>
      <c r="G844" s="230"/>
      <c r="H844" s="234">
        <v>19.719999999999999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177</v>
      </c>
      <c r="AU844" s="240" t="s">
        <v>125</v>
      </c>
      <c r="AV844" s="13" t="s">
        <v>125</v>
      </c>
      <c r="AW844" s="13" t="s">
        <v>33</v>
      </c>
      <c r="AX844" s="13" t="s">
        <v>72</v>
      </c>
      <c r="AY844" s="240" t="s">
        <v>116</v>
      </c>
    </row>
    <row r="845" s="13" customFormat="1">
      <c r="A845" s="13"/>
      <c r="B845" s="229"/>
      <c r="C845" s="230"/>
      <c r="D845" s="231" t="s">
        <v>177</v>
      </c>
      <c r="E845" s="232" t="s">
        <v>19</v>
      </c>
      <c r="F845" s="233" t="s">
        <v>319</v>
      </c>
      <c r="G845" s="230"/>
      <c r="H845" s="234">
        <v>-2.2000000000000002</v>
      </c>
      <c r="I845" s="235"/>
      <c r="J845" s="230"/>
      <c r="K845" s="230"/>
      <c r="L845" s="236"/>
      <c r="M845" s="237"/>
      <c r="N845" s="238"/>
      <c r="O845" s="238"/>
      <c r="P845" s="238"/>
      <c r="Q845" s="238"/>
      <c r="R845" s="238"/>
      <c r="S845" s="238"/>
      <c r="T845" s="23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0" t="s">
        <v>177</v>
      </c>
      <c r="AU845" s="240" t="s">
        <v>125</v>
      </c>
      <c r="AV845" s="13" t="s">
        <v>125</v>
      </c>
      <c r="AW845" s="13" t="s">
        <v>33</v>
      </c>
      <c r="AX845" s="13" t="s">
        <v>72</v>
      </c>
      <c r="AY845" s="240" t="s">
        <v>116</v>
      </c>
    </row>
    <row r="846" s="13" customFormat="1">
      <c r="A846" s="13"/>
      <c r="B846" s="229"/>
      <c r="C846" s="230"/>
      <c r="D846" s="231" t="s">
        <v>177</v>
      </c>
      <c r="E846" s="232" t="s">
        <v>19</v>
      </c>
      <c r="F846" s="233" t="s">
        <v>493</v>
      </c>
      <c r="G846" s="230"/>
      <c r="H846" s="234">
        <v>2.3999999999999999</v>
      </c>
      <c r="I846" s="235"/>
      <c r="J846" s="230"/>
      <c r="K846" s="230"/>
      <c r="L846" s="236"/>
      <c r="M846" s="237"/>
      <c r="N846" s="238"/>
      <c r="O846" s="238"/>
      <c r="P846" s="238"/>
      <c r="Q846" s="238"/>
      <c r="R846" s="238"/>
      <c r="S846" s="238"/>
      <c r="T846" s="23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0" t="s">
        <v>177</v>
      </c>
      <c r="AU846" s="240" t="s">
        <v>125</v>
      </c>
      <c r="AV846" s="13" t="s">
        <v>125</v>
      </c>
      <c r="AW846" s="13" t="s">
        <v>33</v>
      </c>
      <c r="AX846" s="13" t="s">
        <v>72</v>
      </c>
      <c r="AY846" s="240" t="s">
        <v>116</v>
      </c>
    </row>
    <row r="847" s="13" customFormat="1">
      <c r="A847" s="13"/>
      <c r="B847" s="229"/>
      <c r="C847" s="230"/>
      <c r="D847" s="231" t="s">
        <v>177</v>
      </c>
      <c r="E847" s="232" t="s">
        <v>19</v>
      </c>
      <c r="F847" s="233" t="s">
        <v>494</v>
      </c>
      <c r="G847" s="230"/>
      <c r="H847" s="234">
        <v>2.3999999999999999</v>
      </c>
      <c r="I847" s="235"/>
      <c r="J847" s="230"/>
      <c r="K847" s="230"/>
      <c r="L847" s="236"/>
      <c r="M847" s="237"/>
      <c r="N847" s="238"/>
      <c r="O847" s="238"/>
      <c r="P847" s="238"/>
      <c r="Q847" s="238"/>
      <c r="R847" s="238"/>
      <c r="S847" s="238"/>
      <c r="T847" s="23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0" t="s">
        <v>177</v>
      </c>
      <c r="AU847" s="240" t="s">
        <v>125</v>
      </c>
      <c r="AV847" s="13" t="s">
        <v>125</v>
      </c>
      <c r="AW847" s="13" t="s">
        <v>33</v>
      </c>
      <c r="AX847" s="13" t="s">
        <v>72</v>
      </c>
      <c r="AY847" s="240" t="s">
        <v>116</v>
      </c>
    </row>
    <row r="848" s="14" customFormat="1">
      <c r="A848" s="14"/>
      <c r="B848" s="241"/>
      <c r="C848" s="242"/>
      <c r="D848" s="231" t="s">
        <v>177</v>
      </c>
      <c r="E848" s="243" t="s">
        <v>19</v>
      </c>
      <c r="F848" s="244" t="s">
        <v>181</v>
      </c>
      <c r="G848" s="242"/>
      <c r="H848" s="245">
        <v>67.200000000000003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1" t="s">
        <v>177</v>
      </c>
      <c r="AU848" s="251" t="s">
        <v>125</v>
      </c>
      <c r="AV848" s="14" t="s">
        <v>139</v>
      </c>
      <c r="AW848" s="14" t="s">
        <v>33</v>
      </c>
      <c r="AX848" s="14" t="s">
        <v>79</v>
      </c>
      <c r="AY848" s="251" t="s">
        <v>116</v>
      </c>
    </row>
    <row r="849" s="2" customFormat="1" ht="24.15" customHeight="1">
      <c r="A849" s="40"/>
      <c r="B849" s="41"/>
      <c r="C849" s="206" t="s">
        <v>583</v>
      </c>
      <c r="D849" s="206" t="s">
        <v>119</v>
      </c>
      <c r="E849" s="207" t="s">
        <v>584</v>
      </c>
      <c r="F849" s="208" t="s">
        <v>585</v>
      </c>
      <c r="G849" s="209" t="s">
        <v>173</v>
      </c>
      <c r="H849" s="210">
        <v>144.31200000000001</v>
      </c>
      <c r="I849" s="211"/>
      <c r="J849" s="212">
        <f>ROUND(I849*H849,2)</f>
        <v>0</v>
      </c>
      <c r="K849" s="208" t="s">
        <v>174</v>
      </c>
      <c r="L849" s="46"/>
      <c r="M849" s="213" t="s">
        <v>19</v>
      </c>
      <c r="N849" s="214" t="s">
        <v>44</v>
      </c>
      <c r="O849" s="86"/>
      <c r="P849" s="215">
        <f>O849*H849</f>
        <v>0</v>
      </c>
      <c r="Q849" s="215">
        <v>0.00012999999999999999</v>
      </c>
      <c r="R849" s="215">
        <f>Q849*H849</f>
        <v>0.018760559999999999</v>
      </c>
      <c r="S849" s="215">
        <v>0</v>
      </c>
      <c r="T849" s="216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7" t="s">
        <v>139</v>
      </c>
      <c r="AT849" s="217" t="s">
        <v>119</v>
      </c>
      <c r="AU849" s="217" t="s">
        <v>125</v>
      </c>
      <c r="AY849" s="19" t="s">
        <v>116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9" t="s">
        <v>125</v>
      </c>
      <c r="BK849" s="218">
        <f>ROUND(I849*H849,2)</f>
        <v>0</v>
      </c>
      <c r="BL849" s="19" t="s">
        <v>139</v>
      </c>
      <c r="BM849" s="217" t="s">
        <v>586</v>
      </c>
    </row>
    <row r="850" s="2" customFormat="1">
      <c r="A850" s="40"/>
      <c r="B850" s="41"/>
      <c r="C850" s="42"/>
      <c r="D850" s="219" t="s">
        <v>127</v>
      </c>
      <c r="E850" s="42"/>
      <c r="F850" s="220" t="s">
        <v>587</v>
      </c>
      <c r="G850" s="42"/>
      <c r="H850" s="42"/>
      <c r="I850" s="221"/>
      <c r="J850" s="42"/>
      <c r="K850" s="42"/>
      <c r="L850" s="46"/>
      <c r="M850" s="222"/>
      <c r="N850" s="223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127</v>
      </c>
      <c r="AU850" s="19" t="s">
        <v>125</v>
      </c>
    </row>
    <row r="851" s="15" customFormat="1">
      <c r="A851" s="15"/>
      <c r="B851" s="252"/>
      <c r="C851" s="253"/>
      <c r="D851" s="231" t="s">
        <v>177</v>
      </c>
      <c r="E851" s="254" t="s">
        <v>19</v>
      </c>
      <c r="F851" s="255" t="s">
        <v>231</v>
      </c>
      <c r="G851" s="253"/>
      <c r="H851" s="254" t="s">
        <v>19</v>
      </c>
      <c r="I851" s="256"/>
      <c r="J851" s="253"/>
      <c r="K851" s="253"/>
      <c r="L851" s="257"/>
      <c r="M851" s="258"/>
      <c r="N851" s="259"/>
      <c r="O851" s="259"/>
      <c r="P851" s="259"/>
      <c r="Q851" s="259"/>
      <c r="R851" s="259"/>
      <c r="S851" s="259"/>
      <c r="T851" s="260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1" t="s">
        <v>177</v>
      </c>
      <c r="AU851" s="261" t="s">
        <v>125</v>
      </c>
      <c r="AV851" s="15" t="s">
        <v>79</v>
      </c>
      <c r="AW851" s="15" t="s">
        <v>33</v>
      </c>
      <c r="AX851" s="15" t="s">
        <v>72</v>
      </c>
      <c r="AY851" s="261" t="s">
        <v>116</v>
      </c>
    </row>
    <row r="852" s="13" customFormat="1">
      <c r="A852" s="13"/>
      <c r="B852" s="229"/>
      <c r="C852" s="230"/>
      <c r="D852" s="231" t="s">
        <v>177</v>
      </c>
      <c r="E852" s="232" t="s">
        <v>19</v>
      </c>
      <c r="F852" s="233" t="s">
        <v>232</v>
      </c>
      <c r="G852" s="230"/>
      <c r="H852" s="234">
        <v>18</v>
      </c>
      <c r="I852" s="235"/>
      <c r="J852" s="230"/>
      <c r="K852" s="230"/>
      <c r="L852" s="236"/>
      <c r="M852" s="237"/>
      <c r="N852" s="238"/>
      <c r="O852" s="238"/>
      <c r="P852" s="238"/>
      <c r="Q852" s="238"/>
      <c r="R852" s="238"/>
      <c r="S852" s="238"/>
      <c r="T852" s="239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0" t="s">
        <v>177</v>
      </c>
      <c r="AU852" s="240" t="s">
        <v>125</v>
      </c>
      <c r="AV852" s="13" t="s">
        <v>125</v>
      </c>
      <c r="AW852" s="13" t="s">
        <v>33</v>
      </c>
      <c r="AX852" s="13" t="s">
        <v>72</v>
      </c>
      <c r="AY852" s="240" t="s">
        <v>116</v>
      </c>
    </row>
    <row r="853" s="13" customFormat="1">
      <c r="A853" s="13"/>
      <c r="B853" s="229"/>
      <c r="C853" s="230"/>
      <c r="D853" s="231" t="s">
        <v>177</v>
      </c>
      <c r="E853" s="232" t="s">
        <v>19</v>
      </c>
      <c r="F853" s="233" t="s">
        <v>431</v>
      </c>
      <c r="G853" s="230"/>
      <c r="H853" s="234">
        <v>0.40000000000000002</v>
      </c>
      <c r="I853" s="235"/>
      <c r="J853" s="230"/>
      <c r="K853" s="230"/>
      <c r="L853" s="236"/>
      <c r="M853" s="237"/>
      <c r="N853" s="238"/>
      <c r="O853" s="238"/>
      <c r="P853" s="238"/>
      <c r="Q853" s="238"/>
      <c r="R853" s="238"/>
      <c r="S853" s="238"/>
      <c r="T853" s="23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0" t="s">
        <v>177</v>
      </c>
      <c r="AU853" s="240" t="s">
        <v>125</v>
      </c>
      <c r="AV853" s="13" t="s">
        <v>125</v>
      </c>
      <c r="AW853" s="13" t="s">
        <v>33</v>
      </c>
      <c r="AX853" s="13" t="s">
        <v>72</v>
      </c>
      <c r="AY853" s="240" t="s">
        <v>116</v>
      </c>
    </row>
    <row r="854" s="15" customFormat="1">
      <c r="A854" s="15"/>
      <c r="B854" s="252"/>
      <c r="C854" s="253"/>
      <c r="D854" s="231" t="s">
        <v>177</v>
      </c>
      <c r="E854" s="254" t="s">
        <v>19</v>
      </c>
      <c r="F854" s="255" t="s">
        <v>233</v>
      </c>
      <c r="G854" s="253"/>
      <c r="H854" s="254" t="s">
        <v>19</v>
      </c>
      <c r="I854" s="256"/>
      <c r="J854" s="253"/>
      <c r="K854" s="253"/>
      <c r="L854" s="257"/>
      <c r="M854" s="258"/>
      <c r="N854" s="259"/>
      <c r="O854" s="259"/>
      <c r="P854" s="259"/>
      <c r="Q854" s="259"/>
      <c r="R854" s="259"/>
      <c r="S854" s="259"/>
      <c r="T854" s="260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1" t="s">
        <v>177</v>
      </c>
      <c r="AU854" s="261" t="s">
        <v>125</v>
      </c>
      <c r="AV854" s="15" t="s">
        <v>79</v>
      </c>
      <c r="AW854" s="15" t="s">
        <v>33</v>
      </c>
      <c r="AX854" s="15" t="s">
        <v>72</v>
      </c>
      <c r="AY854" s="261" t="s">
        <v>116</v>
      </c>
    </row>
    <row r="855" s="13" customFormat="1">
      <c r="A855" s="13"/>
      <c r="B855" s="229"/>
      <c r="C855" s="230"/>
      <c r="D855" s="231" t="s">
        <v>177</v>
      </c>
      <c r="E855" s="232" t="s">
        <v>19</v>
      </c>
      <c r="F855" s="233" t="s">
        <v>234</v>
      </c>
      <c r="G855" s="230"/>
      <c r="H855" s="234">
        <v>21.943000000000001</v>
      </c>
      <c r="I855" s="235"/>
      <c r="J855" s="230"/>
      <c r="K855" s="230"/>
      <c r="L855" s="236"/>
      <c r="M855" s="237"/>
      <c r="N855" s="238"/>
      <c r="O855" s="238"/>
      <c r="P855" s="238"/>
      <c r="Q855" s="238"/>
      <c r="R855" s="238"/>
      <c r="S855" s="238"/>
      <c r="T855" s="23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0" t="s">
        <v>177</v>
      </c>
      <c r="AU855" s="240" t="s">
        <v>125</v>
      </c>
      <c r="AV855" s="13" t="s">
        <v>125</v>
      </c>
      <c r="AW855" s="13" t="s">
        <v>33</v>
      </c>
      <c r="AX855" s="13" t="s">
        <v>72</v>
      </c>
      <c r="AY855" s="240" t="s">
        <v>116</v>
      </c>
    </row>
    <row r="856" s="13" customFormat="1">
      <c r="A856" s="13"/>
      <c r="B856" s="229"/>
      <c r="C856" s="230"/>
      <c r="D856" s="231" t="s">
        <v>177</v>
      </c>
      <c r="E856" s="232" t="s">
        <v>19</v>
      </c>
      <c r="F856" s="233" t="s">
        <v>236</v>
      </c>
      <c r="G856" s="230"/>
      <c r="H856" s="234">
        <v>-0.28999999999999998</v>
      </c>
      <c r="I856" s="235"/>
      <c r="J856" s="230"/>
      <c r="K856" s="230"/>
      <c r="L856" s="236"/>
      <c r="M856" s="237"/>
      <c r="N856" s="238"/>
      <c r="O856" s="238"/>
      <c r="P856" s="238"/>
      <c r="Q856" s="238"/>
      <c r="R856" s="238"/>
      <c r="S856" s="238"/>
      <c r="T856" s="239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0" t="s">
        <v>177</v>
      </c>
      <c r="AU856" s="240" t="s">
        <v>125</v>
      </c>
      <c r="AV856" s="13" t="s">
        <v>125</v>
      </c>
      <c r="AW856" s="13" t="s">
        <v>33</v>
      </c>
      <c r="AX856" s="13" t="s">
        <v>72</v>
      </c>
      <c r="AY856" s="240" t="s">
        <v>116</v>
      </c>
    </row>
    <row r="857" s="13" customFormat="1">
      <c r="A857" s="13"/>
      <c r="B857" s="229"/>
      <c r="C857" s="230"/>
      <c r="D857" s="231" t="s">
        <v>177</v>
      </c>
      <c r="E857" s="232" t="s">
        <v>19</v>
      </c>
      <c r="F857" s="233" t="s">
        <v>235</v>
      </c>
      <c r="G857" s="230"/>
      <c r="H857" s="234">
        <v>-0.248</v>
      </c>
      <c r="I857" s="235"/>
      <c r="J857" s="230"/>
      <c r="K857" s="230"/>
      <c r="L857" s="236"/>
      <c r="M857" s="237"/>
      <c r="N857" s="238"/>
      <c r="O857" s="238"/>
      <c r="P857" s="238"/>
      <c r="Q857" s="238"/>
      <c r="R857" s="238"/>
      <c r="S857" s="238"/>
      <c r="T857" s="23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0" t="s">
        <v>177</v>
      </c>
      <c r="AU857" s="240" t="s">
        <v>125</v>
      </c>
      <c r="AV857" s="13" t="s">
        <v>125</v>
      </c>
      <c r="AW857" s="13" t="s">
        <v>33</v>
      </c>
      <c r="AX857" s="13" t="s">
        <v>72</v>
      </c>
      <c r="AY857" s="240" t="s">
        <v>116</v>
      </c>
    </row>
    <row r="858" s="13" customFormat="1">
      <c r="A858" s="13"/>
      <c r="B858" s="229"/>
      <c r="C858" s="230"/>
      <c r="D858" s="231" t="s">
        <v>177</v>
      </c>
      <c r="E858" s="232" t="s">
        <v>19</v>
      </c>
      <c r="F858" s="233" t="s">
        <v>432</v>
      </c>
      <c r="G858" s="230"/>
      <c r="H858" s="234">
        <v>0.80000000000000004</v>
      </c>
      <c r="I858" s="235"/>
      <c r="J858" s="230"/>
      <c r="K858" s="230"/>
      <c r="L858" s="236"/>
      <c r="M858" s="237"/>
      <c r="N858" s="238"/>
      <c r="O858" s="238"/>
      <c r="P858" s="238"/>
      <c r="Q858" s="238"/>
      <c r="R858" s="238"/>
      <c r="S858" s="238"/>
      <c r="T858" s="239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0" t="s">
        <v>177</v>
      </c>
      <c r="AU858" s="240" t="s">
        <v>125</v>
      </c>
      <c r="AV858" s="13" t="s">
        <v>125</v>
      </c>
      <c r="AW858" s="13" t="s">
        <v>33</v>
      </c>
      <c r="AX858" s="13" t="s">
        <v>72</v>
      </c>
      <c r="AY858" s="240" t="s">
        <v>116</v>
      </c>
    </row>
    <row r="859" s="15" customFormat="1">
      <c r="A859" s="15"/>
      <c r="B859" s="252"/>
      <c r="C859" s="253"/>
      <c r="D859" s="231" t="s">
        <v>177</v>
      </c>
      <c r="E859" s="254" t="s">
        <v>19</v>
      </c>
      <c r="F859" s="255" t="s">
        <v>296</v>
      </c>
      <c r="G859" s="253"/>
      <c r="H859" s="254" t="s">
        <v>19</v>
      </c>
      <c r="I859" s="256"/>
      <c r="J859" s="253"/>
      <c r="K859" s="253"/>
      <c r="L859" s="257"/>
      <c r="M859" s="258"/>
      <c r="N859" s="259"/>
      <c r="O859" s="259"/>
      <c r="P859" s="259"/>
      <c r="Q859" s="259"/>
      <c r="R859" s="259"/>
      <c r="S859" s="259"/>
      <c r="T859" s="260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1" t="s">
        <v>177</v>
      </c>
      <c r="AU859" s="261" t="s">
        <v>125</v>
      </c>
      <c r="AV859" s="15" t="s">
        <v>79</v>
      </c>
      <c r="AW859" s="15" t="s">
        <v>33</v>
      </c>
      <c r="AX859" s="15" t="s">
        <v>72</v>
      </c>
      <c r="AY859" s="261" t="s">
        <v>116</v>
      </c>
    </row>
    <row r="860" s="13" customFormat="1">
      <c r="A860" s="13"/>
      <c r="B860" s="229"/>
      <c r="C860" s="230"/>
      <c r="D860" s="231" t="s">
        <v>177</v>
      </c>
      <c r="E860" s="232" t="s">
        <v>19</v>
      </c>
      <c r="F860" s="233" t="s">
        <v>433</v>
      </c>
      <c r="G860" s="230"/>
      <c r="H860" s="234">
        <v>3.96</v>
      </c>
      <c r="I860" s="235"/>
      <c r="J860" s="230"/>
      <c r="K860" s="230"/>
      <c r="L860" s="236"/>
      <c r="M860" s="237"/>
      <c r="N860" s="238"/>
      <c r="O860" s="238"/>
      <c r="P860" s="238"/>
      <c r="Q860" s="238"/>
      <c r="R860" s="238"/>
      <c r="S860" s="238"/>
      <c r="T860" s="23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0" t="s">
        <v>177</v>
      </c>
      <c r="AU860" s="240" t="s">
        <v>125</v>
      </c>
      <c r="AV860" s="13" t="s">
        <v>125</v>
      </c>
      <c r="AW860" s="13" t="s">
        <v>33</v>
      </c>
      <c r="AX860" s="13" t="s">
        <v>72</v>
      </c>
      <c r="AY860" s="240" t="s">
        <v>116</v>
      </c>
    </row>
    <row r="861" s="13" customFormat="1">
      <c r="A861" s="13"/>
      <c r="B861" s="229"/>
      <c r="C861" s="230"/>
      <c r="D861" s="231" t="s">
        <v>177</v>
      </c>
      <c r="E861" s="232" t="s">
        <v>19</v>
      </c>
      <c r="F861" s="233" t="s">
        <v>434</v>
      </c>
      <c r="G861" s="230"/>
      <c r="H861" s="234">
        <v>0.16500000000000001</v>
      </c>
      <c r="I861" s="235"/>
      <c r="J861" s="230"/>
      <c r="K861" s="230"/>
      <c r="L861" s="236"/>
      <c r="M861" s="237"/>
      <c r="N861" s="238"/>
      <c r="O861" s="238"/>
      <c r="P861" s="238"/>
      <c r="Q861" s="238"/>
      <c r="R861" s="238"/>
      <c r="S861" s="238"/>
      <c r="T861" s="23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0" t="s">
        <v>177</v>
      </c>
      <c r="AU861" s="240" t="s">
        <v>125</v>
      </c>
      <c r="AV861" s="13" t="s">
        <v>125</v>
      </c>
      <c r="AW861" s="13" t="s">
        <v>33</v>
      </c>
      <c r="AX861" s="13" t="s">
        <v>72</v>
      </c>
      <c r="AY861" s="240" t="s">
        <v>116</v>
      </c>
    </row>
    <row r="862" s="13" customFormat="1">
      <c r="A862" s="13"/>
      <c r="B862" s="229"/>
      <c r="C862" s="230"/>
      <c r="D862" s="231" t="s">
        <v>177</v>
      </c>
      <c r="E862" s="232" t="s">
        <v>19</v>
      </c>
      <c r="F862" s="233" t="s">
        <v>435</v>
      </c>
      <c r="G862" s="230"/>
      <c r="H862" s="234">
        <v>0.29999999999999999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177</v>
      </c>
      <c r="AU862" s="240" t="s">
        <v>125</v>
      </c>
      <c r="AV862" s="13" t="s">
        <v>125</v>
      </c>
      <c r="AW862" s="13" t="s">
        <v>33</v>
      </c>
      <c r="AX862" s="13" t="s">
        <v>72</v>
      </c>
      <c r="AY862" s="240" t="s">
        <v>116</v>
      </c>
    </row>
    <row r="863" s="13" customFormat="1">
      <c r="A863" s="13"/>
      <c r="B863" s="229"/>
      <c r="C863" s="230"/>
      <c r="D863" s="231" t="s">
        <v>177</v>
      </c>
      <c r="E863" s="232" t="s">
        <v>19</v>
      </c>
      <c r="F863" s="233" t="s">
        <v>436</v>
      </c>
      <c r="G863" s="230"/>
      <c r="H863" s="234">
        <v>0.435</v>
      </c>
      <c r="I863" s="235"/>
      <c r="J863" s="230"/>
      <c r="K863" s="230"/>
      <c r="L863" s="236"/>
      <c r="M863" s="237"/>
      <c r="N863" s="238"/>
      <c r="O863" s="238"/>
      <c r="P863" s="238"/>
      <c r="Q863" s="238"/>
      <c r="R863" s="238"/>
      <c r="S863" s="238"/>
      <c r="T863" s="239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0" t="s">
        <v>177</v>
      </c>
      <c r="AU863" s="240" t="s">
        <v>125</v>
      </c>
      <c r="AV863" s="13" t="s">
        <v>125</v>
      </c>
      <c r="AW863" s="13" t="s">
        <v>33</v>
      </c>
      <c r="AX863" s="13" t="s">
        <v>72</v>
      </c>
      <c r="AY863" s="240" t="s">
        <v>116</v>
      </c>
    </row>
    <row r="864" s="13" customFormat="1">
      <c r="A864" s="13"/>
      <c r="B864" s="229"/>
      <c r="C864" s="230"/>
      <c r="D864" s="231" t="s">
        <v>177</v>
      </c>
      <c r="E864" s="232" t="s">
        <v>19</v>
      </c>
      <c r="F864" s="233" t="s">
        <v>437</v>
      </c>
      <c r="G864" s="230"/>
      <c r="H864" s="234">
        <v>0.17999999999999999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177</v>
      </c>
      <c r="AU864" s="240" t="s">
        <v>125</v>
      </c>
      <c r="AV864" s="13" t="s">
        <v>125</v>
      </c>
      <c r="AW864" s="13" t="s">
        <v>33</v>
      </c>
      <c r="AX864" s="13" t="s">
        <v>72</v>
      </c>
      <c r="AY864" s="240" t="s">
        <v>116</v>
      </c>
    </row>
    <row r="865" s="13" customFormat="1">
      <c r="A865" s="13"/>
      <c r="B865" s="229"/>
      <c r="C865" s="230"/>
      <c r="D865" s="231" t="s">
        <v>177</v>
      </c>
      <c r="E865" s="232" t="s">
        <v>19</v>
      </c>
      <c r="F865" s="233" t="s">
        <v>438</v>
      </c>
      <c r="G865" s="230"/>
      <c r="H865" s="234">
        <v>0.13500000000000001</v>
      </c>
      <c r="I865" s="235"/>
      <c r="J865" s="230"/>
      <c r="K865" s="230"/>
      <c r="L865" s="236"/>
      <c r="M865" s="237"/>
      <c r="N865" s="238"/>
      <c r="O865" s="238"/>
      <c r="P865" s="238"/>
      <c r="Q865" s="238"/>
      <c r="R865" s="238"/>
      <c r="S865" s="238"/>
      <c r="T865" s="239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0" t="s">
        <v>177</v>
      </c>
      <c r="AU865" s="240" t="s">
        <v>125</v>
      </c>
      <c r="AV865" s="13" t="s">
        <v>125</v>
      </c>
      <c r="AW865" s="13" t="s">
        <v>33</v>
      </c>
      <c r="AX865" s="13" t="s">
        <v>72</v>
      </c>
      <c r="AY865" s="240" t="s">
        <v>116</v>
      </c>
    </row>
    <row r="866" s="13" customFormat="1">
      <c r="A866" s="13"/>
      <c r="B866" s="229"/>
      <c r="C866" s="230"/>
      <c r="D866" s="231" t="s">
        <v>177</v>
      </c>
      <c r="E866" s="232" t="s">
        <v>19</v>
      </c>
      <c r="F866" s="233" t="s">
        <v>439</v>
      </c>
      <c r="G866" s="230"/>
      <c r="H866" s="234">
        <v>1.548</v>
      </c>
      <c r="I866" s="235"/>
      <c r="J866" s="230"/>
      <c r="K866" s="230"/>
      <c r="L866" s="236"/>
      <c r="M866" s="237"/>
      <c r="N866" s="238"/>
      <c r="O866" s="238"/>
      <c r="P866" s="238"/>
      <c r="Q866" s="238"/>
      <c r="R866" s="238"/>
      <c r="S866" s="238"/>
      <c r="T866" s="23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0" t="s">
        <v>177</v>
      </c>
      <c r="AU866" s="240" t="s">
        <v>125</v>
      </c>
      <c r="AV866" s="13" t="s">
        <v>125</v>
      </c>
      <c r="AW866" s="13" t="s">
        <v>33</v>
      </c>
      <c r="AX866" s="13" t="s">
        <v>72</v>
      </c>
      <c r="AY866" s="240" t="s">
        <v>116</v>
      </c>
    </row>
    <row r="867" s="15" customFormat="1">
      <c r="A867" s="15"/>
      <c r="B867" s="252"/>
      <c r="C867" s="253"/>
      <c r="D867" s="231" t="s">
        <v>177</v>
      </c>
      <c r="E867" s="254" t="s">
        <v>19</v>
      </c>
      <c r="F867" s="255" t="s">
        <v>315</v>
      </c>
      <c r="G867" s="253"/>
      <c r="H867" s="254" t="s">
        <v>19</v>
      </c>
      <c r="I867" s="256"/>
      <c r="J867" s="253"/>
      <c r="K867" s="253"/>
      <c r="L867" s="257"/>
      <c r="M867" s="258"/>
      <c r="N867" s="259"/>
      <c r="O867" s="259"/>
      <c r="P867" s="259"/>
      <c r="Q867" s="259"/>
      <c r="R867" s="259"/>
      <c r="S867" s="259"/>
      <c r="T867" s="260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1" t="s">
        <v>177</v>
      </c>
      <c r="AU867" s="261" t="s">
        <v>125</v>
      </c>
      <c r="AV867" s="15" t="s">
        <v>79</v>
      </c>
      <c r="AW867" s="15" t="s">
        <v>33</v>
      </c>
      <c r="AX867" s="15" t="s">
        <v>72</v>
      </c>
      <c r="AY867" s="261" t="s">
        <v>116</v>
      </c>
    </row>
    <row r="868" s="13" customFormat="1">
      <c r="A868" s="13"/>
      <c r="B868" s="229"/>
      <c r="C868" s="230"/>
      <c r="D868" s="231" t="s">
        <v>177</v>
      </c>
      <c r="E868" s="232" t="s">
        <v>19</v>
      </c>
      <c r="F868" s="233" t="s">
        <v>440</v>
      </c>
      <c r="G868" s="230"/>
      <c r="H868" s="234">
        <v>3.3439999999999999</v>
      </c>
      <c r="I868" s="235"/>
      <c r="J868" s="230"/>
      <c r="K868" s="230"/>
      <c r="L868" s="236"/>
      <c r="M868" s="237"/>
      <c r="N868" s="238"/>
      <c r="O868" s="238"/>
      <c r="P868" s="238"/>
      <c r="Q868" s="238"/>
      <c r="R868" s="238"/>
      <c r="S868" s="238"/>
      <c r="T868" s="239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0" t="s">
        <v>177</v>
      </c>
      <c r="AU868" s="240" t="s">
        <v>125</v>
      </c>
      <c r="AV868" s="13" t="s">
        <v>125</v>
      </c>
      <c r="AW868" s="13" t="s">
        <v>33</v>
      </c>
      <c r="AX868" s="13" t="s">
        <v>72</v>
      </c>
      <c r="AY868" s="240" t="s">
        <v>116</v>
      </c>
    </row>
    <row r="869" s="13" customFormat="1">
      <c r="A869" s="13"/>
      <c r="B869" s="229"/>
      <c r="C869" s="230"/>
      <c r="D869" s="231" t="s">
        <v>177</v>
      </c>
      <c r="E869" s="232" t="s">
        <v>19</v>
      </c>
      <c r="F869" s="233" t="s">
        <v>441</v>
      </c>
      <c r="G869" s="230"/>
      <c r="H869" s="234">
        <v>0.070000000000000007</v>
      </c>
      <c r="I869" s="235"/>
      <c r="J869" s="230"/>
      <c r="K869" s="230"/>
      <c r="L869" s="236"/>
      <c r="M869" s="237"/>
      <c r="N869" s="238"/>
      <c r="O869" s="238"/>
      <c r="P869" s="238"/>
      <c r="Q869" s="238"/>
      <c r="R869" s="238"/>
      <c r="S869" s="238"/>
      <c r="T869" s="239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0" t="s">
        <v>177</v>
      </c>
      <c r="AU869" s="240" t="s">
        <v>125</v>
      </c>
      <c r="AV869" s="13" t="s">
        <v>125</v>
      </c>
      <c r="AW869" s="13" t="s">
        <v>33</v>
      </c>
      <c r="AX869" s="13" t="s">
        <v>72</v>
      </c>
      <c r="AY869" s="240" t="s">
        <v>116</v>
      </c>
    </row>
    <row r="870" s="15" customFormat="1">
      <c r="A870" s="15"/>
      <c r="B870" s="252"/>
      <c r="C870" s="253"/>
      <c r="D870" s="231" t="s">
        <v>177</v>
      </c>
      <c r="E870" s="254" t="s">
        <v>19</v>
      </c>
      <c r="F870" s="255" t="s">
        <v>302</v>
      </c>
      <c r="G870" s="253"/>
      <c r="H870" s="254" t="s">
        <v>19</v>
      </c>
      <c r="I870" s="256"/>
      <c r="J870" s="253"/>
      <c r="K870" s="253"/>
      <c r="L870" s="257"/>
      <c r="M870" s="258"/>
      <c r="N870" s="259"/>
      <c r="O870" s="259"/>
      <c r="P870" s="259"/>
      <c r="Q870" s="259"/>
      <c r="R870" s="259"/>
      <c r="S870" s="259"/>
      <c r="T870" s="260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1" t="s">
        <v>177</v>
      </c>
      <c r="AU870" s="261" t="s">
        <v>125</v>
      </c>
      <c r="AV870" s="15" t="s">
        <v>79</v>
      </c>
      <c r="AW870" s="15" t="s">
        <v>33</v>
      </c>
      <c r="AX870" s="15" t="s">
        <v>72</v>
      </c>
      <c r="AY870" s="261" t="s">
        <v>116</v>
      </c>
    </row>
    <row r="871" s="13" customFormat="1">
      <c r="A871" s="13"/>
      <c r="B871" s="229"/>
      <c r="C871" s="230"/>
      <c r="D871" s="231" t="s">
        <v>177</v>
      </c>
      <c r="E871" s="232" t="s">
        <v>19</v>
      </c>
      <c r="F871" s="233" t="s">
        <v>442</v>
      </c>
      <c r="G871" s="230"/>
      <c r="H871" s="234">
        <v>7.8479999999999999</v>
      </c>
      <c r="I871" s="235"/>
      <c r="J871" s="230"/>
      <c r="K871" s="230"/>
      <c r="L871" s="236"/>
      <c r="M871" s="237"/>
      <c r="N871" s="238"/>
      <c r="O871" s="238"/>
      <c r="P871" s="238"/>
      <c r="Q871" s="238"/>
      <c r="R871" s="238"/>
      <c r="S871" s="238"/>
      <c r="T871" s="23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0" t="s">
        <v>177</v>
      </c>
      <c r="AU871" s="240" t="s">
        <v>125</v>
      </c>
      <c r="AV871" s="13" t="s">
        <v>125</v>
      </c>
      <c r="AW871" s="13" t="s">
        <v>33</v>
      </c>
      <c r="AX871" s="13" t="s">
        <v>72</v>
      </c>
      <c r="AY871" s="240" t="s">
        <v>116</v>
      </c>
    </row>
    <row r="872" s="13" customFormat="1">
      <c r="A872" s="13"/>
      <c r="B872" s="229"/>
      <c r="C872" s="230"/>
      <c r="D872" s="231" t="s">
        <v>177</v>
      </c>
      <c r="E872" s="232" t="s">
        <v>19</v>
      </c>
      <c r="F872" s="233" t="s">
        <v>443</v>
      </c>
      <c r="G872" s="230"/>
      <c r="H872" s="234">
        <v>-0.040000000000000001</v>
      </c>
      <c r="I872" s="235"/>
      <c r="J872" s="230"/>
      <c r="K872" s="230"/>
      <c r="L872" s="236"/>
      <c r="M872" s="237"/>
      <c r="N872" s="238"/>
      <c r="O872" s="238"/>
      <c r="P872" s="238"/>
      <c r="Q872" s="238"/>
      <c r="R872" s="238"/>
      <c r="S872" s="238"/>
      <c r="T872" s="23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0" t="s">
        <v>177</v>
      </c>
      <c r="AU872" s="240" t="s">
        <v>125</v>
      </c>
      <c r="AV872" s="13" t="s">
        <v>125</v>
      </c>
      <c r="AW872" s="13" t="s">
        <v>33</v>
      </c>
      <c r="AX872" s="13" t="s">
        <v>72</v>
      </c>
      <c r="AY872" s="240" t="s">
        <v>116</v>
      </c>
    </row>
    <row r="873" s="13" customFormat="1">
      <c r="A873" s="13"/>
      <c r="B873" s="229"/>
      <c r="C873" s="230"/>
      <c r="D873" s="231" t="s">
        <v>177</v>
      </c>
      <c r="E873" s="232" t="s">
        <v>19</v>
      </c>
      <c r="F873" s="233" t="s">
        <v>431</v>
      </c>
      <c r="G873" s="230"/>
      <c r="H873" s="234">
        <v>0.40000000000000002</v>
      </c>
      <c r="I873" s="235"/>
      <c r="J873" s="230"/>
      <c r="K873" s="230"/>
      <c r="L873" s="236"/>
      <c r="M873" s="237"/>
      <c r="N873" s="238"/>
      <c r="O873" s="238"/>
      <c r="P873" s="238"/>
      <c r="Q873" s="238"/>
      <c r="R873" s="238"/>
      <c r="S873" s="238"/>
      <c r="T873" s="23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0" t="s">
        <v>177</v>
      </c>
      <c r="AU873" s="240" t="s">
        <v>125</v>
      </c>
      <c r="AV873" s="13" t="s">
        <v>125</v>
      </c>
      <c r="AW873" s="13" t="s">
        <v>33</v>
      </c>
      <c r="AX873" s="13" t="s">
        <v>72</v>
      </c>
      <c r="AY873" s="240" t="s">
        <v>116</v>
      </c>
    </row>
    <row r="874" s="15" customFormat="1">
      <c r="A874" s="15"/>
      <c r="B874" s="252"/>
      <c r="C874" s="253"/>
      <c r="D874" s="231" t="s">
        <v>177</v>
      </c>
      <c r="E874" s="254" t="s">
        <v>19</v>
      </c>
      <c r="F874" s="255" t="s">
        <v>237</v>
      </c>
      <c r="G874" s="253"/>
      <c r="H874" s="254" t="s">
        <v>19</v>
      </c>
      <c r="I874" s="256"/>
      <c r="J874" s="253"/>
      <c r="K874" s="253"/>
      <c r="L874" s="257"/>
      <c r="M874" s="258"/>
      <c r="N874" s="259"/>
      <c r="O874" s="259"/>
      <c r="P874" s="259"/>
      <c r="Q874" s="259"/>
      <c r="R874" s="259"/>
      <c r="S874" s="259"/>
      <c r="T874" s="260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1" t="s">
        <v>177</v>
      </c>
      <c r="AU874" s="261" t="s">
        <v>125</v>
      </c>
      <c r="AV874" s="15" t="s">
        <v>79</v>
      </c>
      <c r="AW874" s="15" t="s">
        <v>33</v>
      </c>
      <c r="AX874" s="15" t="s">
        <v>72</v>
      </c>
      <c r="AY874" s="261" t="s">
        <v>116</v>
      </c>
    </row>
    <row r="875" s="13" customFormat="1">
      <c r="A875" s="13"/>
      <c r="B875" s="229"/>
      <c r="C875" s="230"/>
      <c r="D875" s="231" t="s">
        <v>177</v>
      </c>
      <c r="E875" s="232" t="s">
        <v>19</v>
      </c>
      <c r="F875" s="233" t="s">
        <v>444</v>
      </c>
      <c r="G875" s="230"/>
      <c r="H875" s="234">
        <v>12.73</v>
      </c>
      <c r="I875" s="235"/>
      <c r="J875" s="230"/>
      <c r="K875" s="230"/>
      <c r="L875" s="236"/>
      <c r="M875" s="237"/>
      <c r="N875" s="238"/>
      <c r="O875" s="238"/>
      <c r="P875" s="238"/>
      <c r="Q875" s="238"/>
      <c r="R875" s="238"/>
      <c r="S875" s="238"/>
      <c r="T875" s="23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0" t="s">
        <v>177</v>
      </c>
      <c r="AU875" s="240" t="s">
        <v>125</v>
      </c>
      <c r="AV875" s="13" t="s">
        <v>125</v>
      </c>
      <c r="AW875" s="13" t="s">
        <v>33</v>
      </c>
      <c r="AX875" s="13" t="s">
        <v>72</v>
      </c>
      <c r="AY875" s="240" t="s">
        <v>116</v>
      </c>
    </row>
    <row r="876" s="13" customFormat="1">
      <c r="A876" s="13"/>
      <c r="B876" s="229"/>
      <c r="C876" s="230"/>
      <c r="D876" s="231" t="s">
        <v>177</v>
      </c>
      <c r="E876" s="232" t="s">
        <v>19</v>
      </c>
      <c r="F876" s="233" t="s">
        <v>431</v>
      </c>
      <c r="G876" s="230"/>
      <c r="H876" s="234">
        <v>0.40000000000000002</v>
      </c>
      <c r="I876" s="235"/>
      <c r="J876" s="230"/>
      <c r="K876" s="230"/>
      <c r="L876" s="236"/>
      <c r="M876" s="237"/>
      <c r="N876" s="238"/>
      <c r="O876" s="238"/>
      <c r="P876" s="238"/>
      <c r="Q876" s="238"/>
      <c r="R876" s="238"/>
      <c r="S876" s="238"/>
      <c r="T876" s="23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0" t="s">
        <v>177</v>
      </c>
      <c r="AU876" s="240" t="s">
        <v>125</v>
      </c>
      <c r="AV876" s="13" t="s">
        <v>125</v>
      </c>
      <c r="AW876" s="13" t="s">
        <v>33</v>
      </c>
      <c r="AX876" s="13" t="s">
        <v>72</v>
      </c>
      <c r="AY876" s="240" t="s">
        <v>116</v>
      </c>
    </row>
    <row r="877" s="15" customFormat="1">
      <c r="A877" s="15"/>
      <c r="B877" s="252"/>
      <c r="C877" s="253"/>
      <c r="D877" s="231" t="s">
        <v>177</v>
      </c>
      <c r="E877" s="254" t="s">
        <v>19</v>
      </c>
      <c r="F877" s="255" t="s">
        <v>239</v>
      </c>
      <c r="G877" s="253"/>
      <c r="H877" s="254" t="s">
        <v>19</v>
      </c>
      <c r="I877" s="256"/>
      <c r="J877" s="253"/>
      <c r="K877" s="253"/>
      <c r="L877" s="257"/>
      <c r="M877" s="258"/>
      <c r="N877" s="259"/>
      <c r="O877" s="259"/>
      <c r="P877" s="259"/>
      <c r="Q877" s="259"/>
      <c r="R877" s="259"/>
      <c r="S877" s="259"/>
      <c r="T877" s="260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1" t="s">
        <v>177</v>
      </c>
      <c r="AU877" s="261" t="s">
        <v>125</v>
      </c>
      <c r="AV877" s="15" t="s">
        <v>79</v>
      </c>
      <c r="AW877" s="15" t="s">
        <v>33</v>
      </c>
      <c r="AX877" s="15" t="s">
        <v>72</v>
      </c>
      <c r="AY877" s="261" t="s">
        <v>116</v>
      </c>
    </row>
    <row r="878" s="13" customFormat="1">
      <c r="A878" s="13"/>
      <c r="B878" s="229"/>
      <c r="C878" s="230"/>
      <c r="D878" s="231" t="s">
        <v>177</v>
      </c>
      <c r="E878" s="232" t="s">
        <v>19</v>
      </c>
      <c r="F878" s="233" t="s">
        <v>232</v>
      </c>
      <c r="G878" s="230"/>
      <c r="H878" s="234">
        <v>18</v>
      </c>
      <c r="I878" s="235"/>
      <c r="J878" s="230"/>
      <c r="K878" s="230"/>
      <c r="L878" s="236"/>
      <c r="M878" s="237"/>
      <c r="N878" s="238"/>
      <c r="O878" s="238"/>
      <c r="P878" s="238"/>
      <c r="Q878" s="238"/>
      <c r="R878" s="238"/>
      <c r="S878" s="238"/>
      <c r="T878" s="23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0" t="s">
        <v>177</v>
      </c>
      <c r="AU878" s="240" t="s">
        <v>125</v>
      </c>
      <c r="AV878" s="13" t="s">
        <v>125</v>
      </c>
      <c r="AW878" s="13" t="s">
        <v>33</v>
      </c>
      <c r="AX878" s="13" t="s">
        <v>72</v>
      </c>
      <c r="AY878" s="240" t="s">
        <v>116</v>
      </c>
    </row>
    <row r="879" s="13" customFormat="1">
      <c r="A879" s="13"/>
      <c r="B879" s="229"/>
      <c r="C879" s="230"/>
      <c r="D879" s="231" t="s">
        <v>177</v>
      </c>
      <c r="E879" s="232" t="s">
        <v>19</v>
      </c>
      <c r="F879" s="233" t="s">
        <v>431</v>
      </c>
      <c r="G879" s="230"/>
      <c r="H879" s="234">
        <v>0.40000000000000002</v>
      </c>
      <c r="I879" s="235"/>
      <c r="J879" s="230"/>
      <c r="K879" s="230"/>
      <c r="L879" s="236"/>
      <c r="M879" s="237"/>
      <c r="N879" s="238"/>
      <c r="O879" s="238"/>
      <c r="P879" s="238"/>
      <c r="Q879" s="238"/>
      <c r="R879" s="238"/>
      <c r="S879" s="238"/>
      <c r="T879" s="239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0" t="s">
        <v>177</v>
      </c>
      <c r="AU879" s="240" t="s">
        <v>125</v>
      </c>
      <c r="AV879" s="13" t="s">
        <v>125</v>
      </c>
      <c r="AW879" s="13" t="s">
        <v>33</v>
      </c>
      <c r="AX879" s="13" t="s">
        <v>72</v>
      </c>
      <c r="AY879" s="240" t="s">
        <v>116</v>
      </c>
    </row>
    <row r="880" s="15" customFormat="1">
      <c r="A880" s="15"/>
      <c r="B880" s="252"/>
      <c r="C880" s="253"/>
      <c r="D880" s="231" t="s">
        <v>177</v>
      </c>
      <c r="E880" s="254" t="s">
        <v>19</v>
      </c>
      <c r="F880" s="255" t="s">
        <v>241</v>
      </c>
      <c r="G880" s="253"/>
      <c r="H880" s="254" t="s">
        <v>19</v>
      </c>
      <c r="I880" s="256"/>
      <c r="J880" s="253"/>
      <c r="K880" s="253"/>
      <c r="L880" s="257"/>
      <c r="M880" s="258"/>
      <c r="N880" s="259"/>
      <c r="O880" s="259"/>
      <c r="P880" s="259"/>
      <c r="Q880" s="259"/>
      <c r="R880" s="259"/>
      <c r="S880" s="259"/>
      <c r="T880" s="260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1" t="s">
        <v>177</v>
      </c>
      <c r="AU880" s="261" t="s">
        <v>125</v>
      </c>
      <c r="AV880" s="15" t="s">
        <v>79</v>
      </c>
      <c r="AW880" s="15" t="s">
        <v>33</v>
      </c>
      <c r="AX880" s="15" t="s">
        <v>72</v>
      </c>
      <c r="AY880" s="261" t="s">
        <v>116</v>
      </c>
    </row>
    <row r="881" s="13" customFormat="1">
      <c r="A881" s="13"/>
      <c r="B881" s="229"/>
      <c r="C881" s="230"/>
      <c r="D881" s="231" t="s">
        <v>177</v>
      </c>
      <c r="E881" s="232" t="s">
        <v>19</v>
      </c>
      <c r="F881" s="233" t="s">
        <v>234</v>
      </c>
      <c r="G881" s="230"/>
      <c r="H881" s="234">
        <v>21.943000000000001</v>
      </c>
      <c r="I881" s="235"/>
      <c r="J881" s="230"/>
      <c r="K881" s="230"/>
      <c r="L881" s="236"/>
      <c r="M881" s="237"/>
      <c r="N881" s="238"/>
      <c r="O881" s="238"/>
      <c r="P881" s="238"/>
      <c r="Q881" s="238"/>
      <c r="R881" s="238"/>
      <c r="S881" s="238"/>
      <c r="T881" s="239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0" t="s">
        <v>177</v>
      </c>
      <c r="AU881" s="240" t="s">
        <v>125</v>
      </c>
      <c r="AV881" s="13" t="s">
        <v>125</v>
      </c>
      <c r="AW881" s="13" t="s">
        <v>33</v>
      </c>
      <c r="AX881" s="13" t="s">
        <v>72</v>
      </c>
      <c r="AY881" s="240" t="s">
        <v>116</v>
      </c>
    </row>
    <row r="882" s="13" customFormat="1">
      <c r="A882" s="13"/>
      <c r="B882" s="229"/>
      <c r="C882" s="230"/>
      <c r="D882" s="231" t="s">
        <v>177</v>
      </c>
      <c r="E882" s="232" t="s">
        <v>19</v>
      </c>
      <c r="F882" s="233" t="s">
        <v>236</v>
      </c>
      <c r="G882" s="230"/>
      <c r="H882" s="234">
        <v>-0.28999999999999998</v>
      </c>
      <c r="I882" s="235"/>
      <c r="J882" s="230"/>
      <c r="K882" s="230"/>
      <c r="L882" s="236"/>
      <c r="M882" s="237"/>
      <c r="N882" s="238"/>
      <c r="O882" s="238"/>
      <c r="P882" s="238"/>
      <c r="Q882" s="238"/>
      <c r="R882" s="238"/>
      <c r="S882" s="238"/>
      <c r="T882" s="23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0" t="s">
        <v>177</v>
      </c>
      <c r="AU882" s="240" t="s">
        <v>125</v>
      </c>
      <c r="AV882" s="13" t="s">
        <v>125</v>
      </c>
      <c r="AW882" s="13" t="s">
        <v>33</v>
      </c>
      <c r="AX882" s="13" t="s">
        <v>72</v>
      </c>
      <c r="AY882" s="240" t="s">
        <v>116</v>
      </c>
    </row>
    <row r="883" s="13" customFormat="1">
      <c r="A883" s="13"/>
      <c r="B883" s="229"/>
      <c r="C883" s="230"/>
      <c r="D883" s="231" t="s">
        <v>177</v>
      </c>
      <c r="E883" s="232" t="s">
        <v>19</v>
      </c>
      <c r="F883" s="233" t="s">
        <v>235</v>
      </c>
      <c r="G883" s="230"/>
      <c r="H883" s="234">
        <v>-0.248</v>
      </c>
      <c r="I883" s="235"/>
      <c r="J883" s="230"/>
      <c r="K883" s="230"/>
      <c r="L883" s="236"/>
      <c r="M883" s="237"/>
      <c r="N883" s="238"/>
      <c r="O883" s="238"/>
      <c r="P883" s="238"/>
      <c r="Q883" s="238"/>
      <c r="R883" s="238"/>
      <c r="S883" s="238"/>
      <c r="T883" s="23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0" t="s">
        <v>177</v>
      </c>
      <c r="AU883" s="240" t="s">
        <v>125</v>
      </c>
      <c r="AV883" s="13" t="s">
        <v>125</v>
      </c>
      <c r="AW883" s="13" t="s">
        <v>33</v>
      </c>
      <c r="AX883" s="13" t="s">
        <v>72</v>
      </c>
      <c r="AY883" s="240" t="s">
        <v>116</v>
      </c>
    </row>
    <row r="884" s="13" customFormat="1">
      <c r="A884" s="13"/>
      <c r="B884" s="229"/>
      <c r="C884" s="230"/>
      <c r="D884" s="231" t="s">
        <v>177</v>
      </c>
      <c r="E884" s="232" t="s">
        <v>19</v>
      </c>
      <c r="F884" s="233" t="s">
        <v>432</v>
      </c>
      <c r="G884" s="230"/>
      <c r="H884" s="234">
        <v>0.80000000000000004</v>
      </c>
      <c r="I884" s="235"/>
      <c r="J884" s="230"/>
      <c r="K884" s="230"/>
      <c r="L884" s="236"/>
      <c r="M884" s="237"/>
      <c r="N884" s="238"/>
      <c r="O884" s="238"/>
      <c r="P884" s="238"/>
      <c r="Q884" s="238"/>
      <c r="R884" s="238"/>
      <c r="S884" s="238"/>
      <c r="T884" s="23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0" t="s">
        <v>177</v>
      </c>
      <c r="AU884" s="240" t="s">
        <v>125</v>
      </c>
      <c r="AV884" s="13" t="s">
        <v>125</v>
      </c>
      <c r="AW884" s="13" t="s">
        <v>33</v>
      </c>
      <c r="AX884" s="13" t="s">
        <v>72</v>
      </c>
      <c r="AY884" s="240" t="s">
        <v>116</v>
      </c>
    </row>
    <row r="885" s="15" customFormat="1">
      <c r="A885" s="15"/>
      <c r="B885" s="252"/>
      <c r="C885" s="253"/>
      <c r="D885" s="231" t="s">
        <v>177</v>
      </c>
      <c r="E885" s="254" t="s">
        <v>19</v>
      </c>
      <c r="F885" s="255" t="s">
        <v>307</v>
      </c>
      <c r="G885" s="253"/>
      <c r="H885" s="254" t="s">
        <v>19</v>
      </c>
      <c r="I885" s="256"/>
      <c r="J885" s="253"/>
      <c r="K885" s="253"/>
      <c r="L885" s="257"/>
      <c r="M885" s="258"/>
      <c r="N885" s="259"/>
      <c r="O885" s="259"/>
      <c r="P885" s="259"/>
      <c r="Q885" s="259"/>
      <c r="R885" s="259"/>
      <c r="S885" s="259"/>
      <c r="T885" s="260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1" t="s">
        <v>177</v>
      </c>
      <c r="AU885" s="261" t="s">
        <v>125</v>
      </c>
      <c r="AV885" s="15" t="s">
        <v>79</v>
      </c>
      <c r="AW885" s="15" t="s">
        <v>33</v>
      </c>
      <c r="AX885" s="15" t="s">
        <v>72</v>
      </c>
      <c r="AY885" s="261" t="s">
        <v>116</v>
      </c>
    </row>
    <row r="886" s="13" customFormat="1">
      <c r="A886" s="13"/>
      <c r="B886" s="229"/>
      <c r="C886" s="230"/>
      <c r="D886" s="231" t="s">
        <v>177</v>
      </c>
      <c r="E886" s="232" t="s">
        <v>19</v>
      </c>
      <c r="F886" s="233" t="s">
        <v>433</v>
      </c>
      <c r="G886" s="230"/>
      <c r="H886" s="234">
        <v>3.96</v>
      </c>
      <c r="I886" s="235"/>
      <c r="J886" s="230"/>
      <c r="K886" s="230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177</v>
      </c>
      <c r="AU886" s="240" t="s">
        <v>125</v>
      </c>
      <c r="AV886" s="13" t="s">
        <v>125</v>
      </c>
      <c r="AW886" s="13" t="s">
        <v>33</v>
      </c>
      <c r="AX886" s="13" t="s">
        <v>72</v>
      </c>
      <c r="AY886" s="240" t="s">
        <v>116</v>
      </c>
    </row>
    <row r="887" s="13" customFormat="1">
      <c r="A887" s="13"/>
      <c r="B887" s="229"/>
      <c r="C887" s="230"/>
      <c r="D887" s="231" t="s">
        <v>177</v>
      </c>
      <c r="E887" s="232" t="s">
        <v>19</v>
      </c>
      <c r="F887" s="233" t="s">
        <v>434</v>
      </c>
      <c r="G887" s="230"/>
      <c r="H887" s="234">
        <v>0.16500000000000001</v>
      </c>
      <c r="I887" s="235"/>
      <c r="J887" s="230"/>
      <c r="K887" s="230"/>
      <c r="L887" s="236"/>
      <c r="M887" s="237"/>
      <c r="N887" s="238"/>
      <c r="O887" s="238"/>
      <c r="P887" s="238"/>
      <c r="Q887" s="238"/>
      <c r="R887" s="238"/>
      <c r="S887" s="238"/>
      <c r="T887" s="23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0" t="s">
        <v>177</v>
      </c>
      <c r="AU887" s="240" t="s">
        <v>125</v>
      </c>
      <c r="AV887" s="13" t="s">
        <v>125</v>
      </c>
      <c r="AW887" s="13" t="s">
        <v>33</v>
      </c>
      <c r="AX887" s="13" t="s">
        <v>72</v>
      </c>
      <c r="AY887" s="240" t="s">
        <v>116</v>
      </c>
    </row>
    <row r="888" s="13" customFormat="1">
      <c r="A888" s="13"/>
      <c r="B888" s="229"/>
      <c r="C888" s="230"/>
      <c r="D888" s="231" t="s">
        <v>177</v>
      </c>
      <c r="E888" s="232" t="s">
        <v>19</v>
      </c>
      <c r="F888" s="233" t="s">
        <v>435</v>
      </c>
      <c r="G888" s="230"/>
      <c r="H888" s="234">
        <v>0.29999999999999999</v>
      </c>
      <c r="I888" s="235"/>
      <c r="J888" s="230"/>
      <c r="K888" s="230"/>
      <c r="L888" s="236"/>
      <c r="M888" s="237"/>
      <c r="N888" s="238"/>
      <c r="O888" s="238"/>
      <c r="P888" s="238"/>
      <c r="Q888" s="238"/>
      <c r="R888" s="238"/>
      <c r="S888" s="238"/>
      <c r="T888" s="23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0" t="s">
        <v>177</v>
      </c>
      <c r="AU888" s="240" t="s">
        <v>125</v>
      </c>
      <c r="AV888" s="13" t="s">
        <v>125</v>
      </c>
      <c r="AW888" s="13" t="s">
        <v>33</v>
      </c>
      <c r="AX888" s="13" t="s">
        <v>72</v>
      </c>
      <c r="AY888" s="240" t="s">
        <v>116</v>
      </c>
    </row>
    <row r="889" s="13" customFormat="1">
      <c r="A889" s="13"/>
      <c r="B889" s="229"/>
      <c r="C889" s="230"/>
      <c r="D889" s="231" t="s">
        <v>177</v>
      </c>
      <c r="E889" s="232" t="s">
        <v>19</v>
      </c>
      <c r="F889" s="233" t="s">
        <v>436</v>
      </c>
      <c r="G889" s="230"/>
      <c r="H889" s="234">
        <v>0.435</v>
      </c>
      <c r="I889" s="235"/>
      <c r="J889" s="230"/>
      <c r="K889" s="230"/>
      <c r="L889" s="236"/>
      <c r="M889" s="237"/>
      <c r="N889" s="238"/>
      <c r="O889" s="238"/>
      <c r="P889" s="238"/>
      <c r="Q889" s="238"/>
      <c r="R889" s="238"/>
      <c r="S889" s="238"/>
      <c r="T889" s="23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0" t="s">
        <v>177</v>
      </c>
      <c r="AU889" s="240" t="s">
        <v>125</v>
      </c>
      <c r="AV889" s="13" t="s">
        <v>125</v>
      </c>
      <c r="AW889" s="13" t="s">
        <v>33</v>
      </c>
      <c r="AX889" s="13" t="s">
        <v>72</v>
      </c>
      <c r="AY889" s="240" t="s">
        <v>116</v>
      </c>
    </row>
    <row r="890" s="13" customFormat="1">
      <c r="A890" s="13"/>
      <c r="B890" s="229"/>
      <c r="C890" s="230"/>
      <c r="D890" s="231" t="s">
        <v>177</v>
      </c>
      <c r="E890" s="232" t="s">
        <v>19</v>
      </c>
      <c r="F890" s="233" t="s">
        <v>437</v>
      </c>
      <c r="G890" s="230"/>
      <c r="H890" s="234">
        <v>0.17999999999999999</v>
      </c>
      <c r="I890" s="235"/>
      <c r="J890" s="230"/>
      <c r="K890" s="230"/>
      <c r="L890" s="236"/>
      <c r="M890" s="237"/>
      <c r="N890" s="238"/>
      <c r="O890" s="238"/>
      <c r="P890" s="238"/>
      <c r="Q890" s="238"/>
      <c r="R890" s="238"/>
      <c r="S890" s="238"/>
      <c r="T890" s="23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0" t="s">
        <v>177</v>
      </c>
      <c r="AU890" s="240" t="s">
        <v>125</v>
      </c>
      <c r="AV890" s="13" t="s">
        <v>125</v>
      </c>
      <c r="AW890" s="13" t="s">
        <v>33</v>
      </c>
      <c r="AX890" s="13" t="s">
        <v>72</v>
      </c>
      <c r="AY890" s="240" t="s">
        <v>116</v>
      </c>
    </row>
    <row r="891" s="13" customFormat="1">
      <c r="A891" s="13"/>
      <c r="B891" s="229"/>
      <c r="C891" s="230"/>
      <c r="D891" s="231" t="s">
        <v>177</v>
      </c>
      <c r="E891" s="232" t="s">
        <v>19</v>
      </c>
      <c r="F891" s="233" t="s">
        <v>438</v>
      </c>
      <c r="G891" s="230"/>
      <c r="H891" s="234">
        <v>0.13500000000000001</v>
      </c>
      <c r="I891" s="235"/>
      <c r="J891" s="230"/>
      <c r="K891" s="230"/>
      <c r="L891" s="236"/>
      <c r="M891" s="237"/>
      <c r="N891" s="238"/>
      <c r="O891" s="238"/>
      <c r="P891" s="238"/>
      <c r="Q891" s="238"/>
      <c r="R891" s="238"/>
      <c r="S891" s="238"/>
      <c r="T891" s="23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0" t="s">
        <v>177</v>
      </c>
      <c r="AU891" s="240" t="s">
        <v>125</v>
      </c>
      <c r="AV891" s="13" t="s">
        <v>125</v>
      </c>
      <c r="AW891" s="13" t="s">
        <v>33</v>
      </c>
      <c r="AX891" s="13" t="s">
        <v>72</v>
      </c>
      <c r="AY891" s="240" t="s">
        <v>116</v>
      </c>
    </row>
    <row r="892" s="13" customFormat="1">
      <c r="A892" s="13"/>
      <c r="B892" s="229"/>
      <c r="C892" s="230"/>
      <c r="D892" s="231" t="s">
        <v>177</v>
      </c>
      <c r="E892" s="232" t="s">
        <v>19</v>
      </c>
      <c r="F892" s="233" t="s">
        <v>439</v>
      </c>
      <c r="G892" s="230"/>
      <c r="H892" s="234">
        <v>1.548</v>
      </c>
      <c r="I892" s="235"/>
      <c r="J892" s="230"/>
      <c r="K892" s="230"/>
      <c r="L892" s="236"/>
      <c r="M892" s="237"/>
      <c r="N892" s="238"/>
      <c r="O892" s="238"/>
      <c r="P892" s="238"/>
      <c r="Q892" s="238"/>
      <c r="R892" s="238"/>
      <c r="S892" s="238"/>
      <c r="T892" s="23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0" t="s">
        <v>177</v>
      </c>
      <c r="AU892" s="240" t="s">
        <v>125</v>
      </c>
      <c r="AV892" s="13" t="s">
        <v>125</v>
      </c>
      <c r="AW892" s="13" t="s">
        <v>33</v>
      </c>
      <c r="AX892" s="13" t="s">
        <v>72</v>
      </c>
      <c r="AY892" s="240" t="s">
        <v>116</v>
      </c>
    </row>
    <row r="893" s="15" customFormat="1">
      <c r="A893" s="15"/>
      <c r="B893" s="252"/>
      <c r="C893" s="253"/>
      <c r="D893" s="231" t="s">
        <v>177</v>
      </c>
      <c r="E893" s="254" t="s">
        <v>19</v>
      </c>
      <c r="F893" s="255" t="s">
        <v>320</v>
      </c>
      <c r="G893" s="253"/>
      <c r="H893" s="254" t="s">
        <v>19</v>
      </c>
      <c r="I893" s="256"/>
      <c r="J893" s="253"/>
      <c r="K893" s="253"/>
      <c r="L893" s="257"/>
      <c r="M893" s="258"/>
      <c r="N893" s="259"/>
      <c r="O893" s="259"/>
      <c r="P893" s="259"/>
      <c r="Q893" s="259"/>
      <c r="R893" s="259"/>
      <c r="S893" s="259"/>
      <c r="T893" s="260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1" t="s">
        <v>177</v>
      </c>
      <c r="AU893" s="261" t="s">
        <v>125</v>
      </c>
      <c r="AV893" s="15" t="s">
        <v>79</v>
      </c>
      <c r="AW893" s="15" t="s">
        <v>33</v>
      </c>
      <c r="AX893" s="15" t="s">
        <v>72</v>
      </c>
      <c r="AY893" s="261" t="s">
        <v>116</v>
      </c>
    </row>
    <row r="894" s="13" customFormat="1">
      <c r="A894" s="13"/>
      <c r="B894" s="229"/>
      <c r="C894" s="230"/>
      <c r="D894" s="231" t="s">
        <v>177</v>
      </c>
      <c r="E894" s="232" t="s">
        <v>19</v>
      </c>
      <c r="F894" s="233" t="s">
        <v>449</v>
      </c>
      <c r="G894" s="230"/>
      <c r="H894" s="234">
        <v>3.496</v>
      </c>
      <c r="I894" s="235"/>
      <c r="J894" s="230"/>
      <c r="K894" s="230"/>
      <c r="L894" s="236"/>
      <c r="M894" s="237"/>
      <c r="N894" s="238"/>
      <c r="O894" s="238"/>
      <c r="P894" s="238"/>
      <c r="Q894" s="238"/>
      <c r="R894" s="238"/>
      <c r="S894" s="238"/>
      <c r="T894" s="23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0" t="s">
        <v>177</v>
      </c>
      <c r="AU894" s="240" t="s">
        <v>125</v>
      </c>
      <c r="AV894" s="13" t="s">
        <v>125</v>
      </c>
      <c r="AW894" s="13" t="s">
        <v>33</v>
      </c>
      <c r="AX894" s="13" t="s">
        <v>72</v>
      </c>
      <c r="AY894" s="240" t="s">
        <v>116</v>
      </c>
    </row>
    <row r="895" s="13" customFormat="1">
      <c r="A895" s="13"/>
      <c r="B895" s="229"/>
      <c r="C895" s="230"/>
      <c r="D895" s="231" t="s">
        <v>177</v>
      </c>
      <c r="E895" s="232" t="s">
        <v>19</v>
      </c>
      <c r="F895" s="233" t="s">
        <v>441</v>
      </c>
      <c r="G895" s="230"/>
      <c r="H895" s="234">
        <v>0.070000000000000007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177</v>
      </c>
      <c r="AU895" s="240" t="s">
        <v>125</v>
      </c>
      <c r="AV895" s="13" t="s">
        <v>125</v>
      </c>
      <c r="AW895" s="13" t="s">
        <v>33</v>
      </c>
      <c r="AX895" s="13" t="s">
        <v>72</v>
      </c>
      <c r="AY895" s="240" t="s">
        <v>116</v>
      </c>
    </row>
    <row r="896" s="15" customFormat="1">
      <c r="A896" s="15"/>
      <c r="B896" s="252"/>
      <c r="C896" s="253"/>
      <c r="D896" s="231" t="s">
        <v>177</v>
      </c>
      <c r="E896" s="254" t="s">
        <v>19</v>
      </c>
      <c r="F896" s="255" t="s">
        <v>322</v>
      </c>
      <c r="G896" s="253"/>
      <c r="H896" s="254" t="s">
        <v>19</v>
      </c>
      <c r="I896" s="256"/>
      <c r="J896" s="253"/>
      <c r="K896" s="253"/>
      <c r="L896" s="257"/>
      <c r="M896" s="258"/>
      <c r="N896" s="259"/>
      <c r="O896" s="259"/>
      <c r="P896" s="259"/>
      <c r="Q896" s="259"/>
      <c r="R896" s="259"/>
      <c r="S896" s="259"/>
      <c r="T896" s="260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1" t="s">
        <v>177</v>
      </c>
      <c r="AU896" s="261" t="s">
        <v>125</v>
      </c>
      <c r="AV896" s="15" t="s">
        <v>79</v>
      </c>
      <c r="AW896" s="15" t="s">
        <v>33</v>
      </c>
      <c r="AX896" s="15" t="s">
        <v>72</v>
      </c>
      <c r="AY896" s="261" t="s">
        <v>116</v>
      </c>
    </row>
    <row r="897" s="13" customFormat="1">
      <c r="A897" s="13"/>
      <c r="B897" s="229"/>
      <c r="C897" s="230"/>
      <c r="D897" s="231" t="s">
        <v>177</v>
      </c>
      <c r="E897" s="232" t="s">
        <v>19</v>
      </c>
      <c r="F897" s="233" t="s">
        <v>442</v>
      </c>
      <c r="G897" s="230"/>
      <c r="H897" s="234">
        <v>7.8479999999999999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177</v>
      </c>
      <c r="AU897" s="240" t="s">
        <v>125</v>
      </c>
      <c r="AV897" s="13" t="s">
        <v>125</v>
      </c>
      <c r="AW897" s="13" t="s">
        <v>33</v>
      </c>
      <c r="AX897" s="13" t="s">
        <v>72</v>
      </c>
      <c r="AY897" s="240" t="s">
        <v>116</v>
      </c>
    </row>
    <row r="898" s="13" customFormat="1">
      <c r="A898" s="13"/>
      <c r="B898" s="229"/>
      <c r="C898" s="230"/>
      <c r="D898" s="231" t="s">
        <v>177</v>
      </c>
      <c r="E898" s="232" t="s">
        <v>19</v>
      </c>
      <c r="F898" s="233" t="s">
        <v>443</v>
      </c>
      <c r="G898" s="230"/>
      <c r="H898" s="234">
        <v>-0.040000000000000001</v>
      </c>
      <c r="I898" s="235"/>
      <c r="J898" s="230"/>
      <c r="K898" s="230"/>
      <c r="L898" s="236"/>
      <c r="M898" s="237"/>
      <c r="N898" s="238"/>
      <c r="O898" s="238"/>
      <c r="P898" s="238"/>
      <c r="Q898" s="238"/>
      <c r="R898" s="238"/>
      <c r="S898" s="238"/>
      <c r="T898" s="239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0" t="s">
        <v>177</v>
      </c>
      <c r="AU898" s="240" t="s">
        <v>125</v>
      </c>
      <c r="AV898" s="13" t="s">
        <v>125</v>
      </c>
      <c r="AW898" s="13" t="s">
        <v>33</v>
      </c>
      <c r="AX898" s="13" t="s">
        <v>72</v>
      </c>
      <c r="AY898" s="240" t="s">
        <v>116</v>
      </c>
    </row>
    <row r="899" s="13" customFormat="1">
      <c r="A899" s="13"/>
      <c r="B899" s="229"/>
      <c r="C899" s="230"/>
      <c r="D899" s="231" t="s">
        <v>177</v>
      </c>
      <c r="E899" s="232" t="s">
        <v>19</v>
      </c>
      <c r="F899" s="233" t="s">
        <v>431</v>
      </c>
      <c r="G899" s="230"/>
      <c r="H899" s="234">
        <v>0.40000000000000002</v>
      </c>
      <c r="I899" s="235"/>
      <c r="J899" s="230"/>
      <c r="K899" s="230"/>
      <c r="L899" s="236"/>
      <c r="M899" s="237"/>
      <c r="N899" s="238"/>
      <c r="O899" s="238"/>
      <c r="P899" s="238"/>
      <c r="Q899" s="238"/>
      <c r="R899" s="238"/>
      <c r="S899" s="238"/>
      <c r="T899" s="23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0" t="s">
        <v>177</v>
      </c>
      <c r="AU899" s="240" t="s">
        <v>125</v>
      </c>
      <c r="AV899" s="13" t="s">
        <v>125</v>
      </c>
      <c r="AW899" s="13" t="s">
        <v>33</v>
      </c>
      <c r="AX899" s="13" t="s">
        <v>72</v>
      </c>
      <c r="AY899" s="240" t="s">
        <v>116</v>
      </c>
    </row>
    <row r="900" s="15" customFormat="1">
      <c r="A900" s="15"/>
      <c r="B900" s="252"/>
      <c r="C900" s="253"/>
      <c r="D900" s="231" t="s">
        <v>177</v>
      </c>
      <c r="E900" s="254" t="s">
        <v>19</v>
      </c>
      <c r="F900" s="255" t="s">
        <v>242</v>
      </c>
      <c r="G900" s="253"/>
      <c r="H900" s="254" t="s">
        <v>19</v>
      </c>
      <c r="I900" s="256"/>
      <c r="J900" s="253"/>
      <c r="K900" s="253"/>
      <c r="L900" s="257"/>
      <c r="M900" s="258"/>
      <c r="N900" s="259"/>
      <c r="O900" s="259"/>
      <c r="P900" s="259"/>
      <c r="Q900" s="259"/>
      <c r="R900" s="259"/>
      <c r="S900" s="259"/>
      <c r="T900" s="260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1" t="s">
        <v>177</v>
      </c>
      <c r="AU900" s="261" t="s">
        <v>125</v>
      </c>
      <c r="AV900" s="15" t="s">
        <v>79</v>
      </c>
      <c r="AW900" s="15" t="s">
        <v>33</v>
      </c>
      <c r="AX900" s="15" t="s">
        <v>72</v>
      </c>
      <c r="AY900" s="261" t="s">
        <v>116</v>
      </c>
    </row>
    <row r="901" s="13" customFormat="1">
      <c r="A901" s="13"/>
      <c r="B901" s="229"/>
      <c r="C901" s="230"/>
      <c r="D901" s="231" t="s">
        <v>177</v>
      </c>
      <c r="E901" s="232" t="s">
        <v>19</v>
      </c>
      <c r="F901" s="233" t="s">
        <v>238</v>
      </c>
      <c r="G901" s="230"/>
      <c r="H901" s="234">
        <v>12.73</v>
      </c>
      <c r="I901" s="235"/>
      <c r="J901" s="230"/>
      <c r="K901" s="230"/>
      <c r="L901" s="236"/>
      <c r="M901" s="237"/>
      <c r="N901" s="238"/>
      <c r="O901" s="238"/>
      <c r="P901" s="238"/>
      <c r="Q901" s="238"/>
      <c r="R901" s="238"/>
      <c r="S901" s="238"/>
      <c r="T901" s="23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0" t="s">
        <v>177</v>
      </c>
      <c r="AU901" s="240" t="s">
        <v>125</v>
      </c>
      <c r="AV901" s="13" t="s">
        <v>125</v>
      </c>
      <c r="AW901" s="13" t="s">
        <v>33</v>
      </c>
      <c r="AX901" s="13" t="s">
        <v>72</v>
      </c>
      <c r="AY901" s="240" t="s">
        <v>116</v>
      </c>
    </row>
    <row r="902" s="13" customFormat="1">
      <c r="A902" s="13"/>
      <c r="B902" s="229"/>
      <c r="C902" s="230"/>
      <c r="D902" s="231" t="s">
        <v>177</v>
      </c>
      <c r="E902" s="232" t="s">
        <v>19</v>
      </c>
      <c r="F902" s="233" t="s">
        <v>431</v>
      </c>
      <c r="G902" s="230"/>
      <c r="H902" s="234">
        <v>0.40000000000000002</v>
      </c>
      <c r="I902" s="235"/>
      <c r="J902" s="230"/>
      <c r="K902" s="230"/>
      <c r="L902" s="236"/>
      <c r="M902" s="237"/>
      <c r="N902" s="238"/>
      <c r="O902" s="238"/>
      <c r="P902" s="238"/>
      <c r="Q902" s="238"/>
      <c r="R902" s="238"/>
      <c r="S902" s="238"/>
      <c r="T902" s="239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0" t="s">
        <v>177</v>
      </c>
      <c r="AU902" s="240" t="s">
        <v>125</v>
      </c>
      <c r="AV902" s="13" t="s">
        <v>125</v>
      </c>
      <c r="AW902" s="13" t="s">
        <v>33</v>
      </c>
      <c r="AX902" s="13" t="s">
        <v>72</v>
      </c>
      <c r="AY902" s="240" t="s">
        <v>116</v>
      </c>
    </row>
    <row r="903" s="14" customFormat="1">
      <c r="A903" s="14"/>
      <c r="B903" s="241"/>
      <c r="C903" s="242"/>
      <c r="D903" s="231" t="s">
        <v>177</v>
      </c>
      <c r="E903" s="243" t="s">
        <v>19</v>
      </c>
      <c r="F903" s="244" t="s">
        <v>181</v>
      </c>
      <c r="G903" s="242"/>
      <c r="H903" s="245">
        <v>144.31200000000001</v>
      </c>
      <c r="I903" s="246"/>
      <c r="J903" s="242"/>
      <c r="K903" s="242"/>
      <c r="L903" s="247"/>
      <c r="M903" s="248"/>
      <c r="N903" s="249"/>
      <c r="O903" s="249"/>
      <c r="P903" s="249"/>
      <c r="Q903" s="249"/>
      <c r="R903" s="249"/>
      <c r="S903" s="249"/>
      <c r="T903" s="25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1" t="s">
        <v>177</v>
      </c>
      <c r="AU903" s="251" t="s">
        <v>125</v>
      </c>
      <c r="AV903" s="14" t="s">
        <v>139</v>
      </c>
      <c r="AW903" s="14" t="s">
        <v>33</v>
      </c>
      <c r="AX903" s="14" t="s">
        <v>79</v>
      </c>
      <c r="AY903" s="251" t="s">
        <v>116</v>
      </c>
    </row>
    <row r="904" s="2" customFormat="1" ht="24.15" customHeight="1">
      <c r="A904" s="40"/>
      <c r="B904" s="41"/>
      <c r="C904" s="206" t="s">
        <v>588</v>
      </c>
      <c r="D904" s="206" t="s">
        <v>119</v>
      </c>
      <c r="E904" s="207" t="s">
        <v>589</v>
      </c>
      <c r="F904" s="208" t="s">
        <v>590</v>
      </c>
      <c r="G904" s="209" t="s">
        <v>173</v>
      </c>
      <c r="H904" s="210">
        <v>144.31200000000001</v>
      </c>
      <c r="I904" s="211"/>
      <c r="J904" s="212">
        <f>ROUND(I904*H904,2)</f>
        <v>0</v>
      </c>
      <c r="K904" s="208" t="s">
        <v>174</v>
      </c>
      <c r="L904" s="46"/>
      <c r="M904" s="213" t="s">
        <v>19</v>
      </c>
      <c r="N904" s="214" t="s">
        <v>44</v>
      </c>
      <c r="O904" s="86"/>
      <c r="P904" s="215">
        <f>O904*H904</f>
        <v>0</v>
      </c>
      <c r="Q904" s="215">
        <v>4.0000000000000003E-05</v>
      </c>
      <c r="R904" s="215">
        <f>Q904*H904</f>
        <v>0.0057724800000000008</v>
      </c>
      <c r="S904" s="215">
        <v>0</v>
      </c>
      <c r="T904" s="216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17" t="s">
        <v>139</v>
      </c>
      <c r="AT904" s="217" t="s">
        <v>119</v>
      </c>
      <c r="AU904" s="217" t="s">
        <v>125</v>
      </c>
      <c r="AY904" s="19" t="s">
        <v>116</v>
      </c>
      <c r="BE904" s="218">
        <f>IF(N904="základní",J904,0)</f>
        <v>0</v>
      </c>
      <c r="BF904" s="218">
        <f>IF(N904="snížená",J904,0)</f>
        <v>0</v>
      </c>
      <c r="BG904" s="218">
        <f>IF(N904="zákl. přenesená",J904,0)</f>
        <v>0</v>
      </c>
      <c r="BH904" s="218">
        <f>IF(N904="sníž. přenesená",J904,0)</f>
        <v>0</v>
      </c>
      <c r="BI904" s="218">
        <f>IF(N904="nulová",J904,0)</f>
        <v>0</v>
      </c>
      <c r="BJ904" s="19" t="s">
        <v>125</v>
      </c>
      <c r="BK904" s="218">
        <f>ROUND(I904*H904,2)</f>
        <v>0</v>
      </c>
      <c r="BL904" s="19" t="s">
        <v>139</v>
      </c>
      <c r="BM904" s="217" t="s">
        <v>591</v>
      </c>
    </row>
    <row r="905" s="2" customFormat="1">
      <c r="A905" s="40"/>
      <c r="B905" s="41"/>
      <c r="C905" s="42"/>
      <c r="D905" s="219" t="s">
        <v>127</v>
      </c>
      <c r="E905" s="42"/>
      <c r="F905" s="220" t="s">
        <v>592</v>
      </c>
      <c r="G905" s="42"/>
      <c r="H905" s="42"/>
      <c r="I905" s="221"/>
      <c r="J905" s="42"/>
      <c r="K905" s="42"/>
      <c r="L905" s="46"/>
      <c r="M905" s="222"/>
      <c r="N905" s="223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127</v>
      </c>
      <c r="AU905" s="19" t="s">
        <v>125</v>
      </c>
    </row>
    <row r="906" s="12" customFormat="1" ht="22.8" customHeight="1">
      <c r="A906" s="12"/>
      <c r="B906" s="190"/>
      <c r="C906" s="191"/>
      <c r="D906" s="192" t="s">
        <v>71</v>
      </c>
      <c r="E906" s="204" t="s">
        <v>593</v>
      </c>
      <c r="F906" s="204" t="s">
        <v>594</v>
      </c>
      <c r="G906" s="191"/>
      <c r="H906" s="191"/>
      <c r="I906" s="194"/>
      <c r="J906" s="205">
        <f>BK906</f>
        <v>0</v>
      </c>
      <c r="K906" s="191"/>
      <c r="L906" s="196"/>
      <c r="M906" s="197"/>
      <c r="N906" s="198"/>
      <c r="O906" s="198"/>
      <c r="P906" s="199">
        <f>SUM(P907:P923)</f>
        <v>0</v>
      </c>
      <c r="Q906" s="198"/>
      <c r="R906" s="199">
        <f>SUM(R907:R923)</f>
        <v>0</v>
      </c>
      <c r="S906" s="198"/>
      <c r="T906" s="200">
        <f>SUM(T907:T923)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01" t="s">
        <v>79</v>
      </c>
      <c r="AT906" s="202" t="s">
        <v>71</v>
      </c>
      <c r="AU906" s="202" t="s">
        <v>79</v>
      </c>
      <c r="AY906" s="201" t="s">
        <v>116</v>
      </c>
      <c r="BK906" s="203">
        <f>SUM(BK907:BK923)</f>
        <v>0</v>
      </c>
    </row>
    <row r="907" s="2" customFormat="1" ht="16.5" customHeight="1">
      <c r="A907" s="40"/>
      <c r="B907" s="41"/>
      <c r="C907" s="206" t="s">
        <v>595</v>
      </c>
      <c r="D907" s="206" t="s">
        <v>119</v>
      </c>
      <c r="E907" s="207" t="s">
        <v>596</v>
      </c>
      <c r="F907" s="208" t="s">
        <v>597</v>
      </c>
      <c r="G907" s="209" t="s">
        <v>199</v>
      </c>
      <c r="H907" s="210">
        <v>32.805999999999997</v>
      </c>
      <c r="I907" s="211"/>
      <c r="J907" s="212">
        <f>ROUND(I907*H907,2)</f>
        <v>0</v>
      </c>
      <c r="K907" s="208" t="s">
        <v>174</v>
      </c>
      <c r="L907" s="46"/>
      <c r="M907" s="213" t="s">
        <v>19</v>
      </c>
      <c r="N907" s="214" t="s">
        <v>44</v>
      </c>
      <c r="O907" s="86"/>
      <c r="P907" s="215">
        <f>O907*H907</f>
        <v>0</v>
      </c>
      <c r="Q907" s="215">
        <v>0</v>
      </c>
      <c r="R907" s="215">
        <f>Q907*H907</f>
        <v>0</v>
      </c>
      <c r="S907" s="215">
        <v>0</v>
      </c>
      <c r="T907" s="216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17" t="s">
        <v>139</v>
      </c>
      <c r="AT907" s="217" t="s">
        <v>119</v>
      </c>
      <c r="AU907" s="217" t="s">
        <v>125</v>
      </c>
      <c r="AY907" s="19" t="s">
        <v>116</v>
      </c>
      <c r="BE907" s="218">
        <f>IF(N907="základní",J907,0)</f>
        <v>0</v>
      </c>
      <c r="BF907" s="218">
        <f>IF(N907="snížená",J907,0)</f>
        <v>0</v>
      </c>
      <c r="BG907" s="218">
        <f>IF(N907="zákl. přenesená",J907,0)</f>
        <v>0</v>
      </c>
      <c r="BH907" s="218">
        <f>IF(N907="sníž. přenesená",J907,0)</f>
        <v>0</v>
      </c>
      <c r="BI907" s="218">
        <f>IF(N907="nulová",J907,0)</f>
        <v>0</v>
      </c>
      <c r="BJ907" s="19" t="s">
        <v>125</v>
      </c>
      <c r="BK907" s="218">
        <f>ROUND(I907*H907,2)</f>
        <v>0</v>
      </c>
      <c r="BL907" s="19" t="s">
        <v>139</v>
      </c>
      <c r="BM907" s="217" t="s">
        <v>598</v>
      </c>
    </row>
    <row r="908" s="2" customFormat="1">
      <c r="A908" s="40"/>
      <c r="B908" s="41"/>
      <c r="C908" s="42"/>
      <c r="D908" s="219" t="s">
        <v>127</v>
      </c>
      <c r="E908" s="42"/>
      <c r="F908" s="220" t="s">
        <v>599</v>
      </c>
      <c r="G908" s="42"/>
      <c r="H908" s="42"/>
      <c r="I908" s="221"/>
      <c r="J908" s="42"/>
      <c r="K908" s="42"/>
      <c r="L908" s="46"/>
      <c r="M908" s="222"/>
      <c r="N908" s="223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127</v>
      </c>
      <c r="AU908" s="19" t="s">
        <v>125</v>
      </c>
    </row>
    <row r="909" s="2" customFormat="1" ht="24.15" customHeight="1">
      <c r="A909" s="40"/>
      <c r="B909" s="41"/>
      <c r="C909" s="206" t="s">
        <v>600</v>
      </c>
      <c r="D909" s="206" t="s">
        <v>119</v>
      </c>
      <c r="E909" s="207" t="s">
        <v>601</v>
      </c>
      <c r="F909" s="208" t="s">
        <v>602</v>
      </c>
      <c r="G909" s="209" t="s">
        <v>199</v>
      </c>
      <c r="H909" s="210">
        <v>32.805999999999997</v>
      </c>
      <c r="I909" s="211"/>
      <c r="J909" s="212">
        <f>ROUND(I909*H909,2)</f>
        <v>0</v>
      </c>
      <c r="K909" s="208" t="s">
        <v>174</v>
      </c>
      <c r="L909" s="46"/>
      <c r="M909" s="213" t="s">
        <v>19</v>
      </c>
      <c r="N909" s="214" t="s">
        <v>44</v>
      </c>
      <c r="O909" s="86"/>
      <c r="P909" s="215">
        <f>O909*H909</f>
        <v>0</v>
      </c>
      <c r="Q909" s="215">
        <v>0</v>
      </c>
      <c r="R909" s="215">
        <f>Q909*H909</f>
        <v>0</v>
      </c>
      <c r="S909" s="215">
        <v>0</v>
      </c>
      <c r="T909" s="216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17" t="s">
        <v>139</v>
      </c>
      <c r="AT909" s="217" t="s">
        <v>119</v>
      </c>
      <c r="AU909" s="217" t="s">
        <v>125</v>
      </c>
      <c r="AY909" s="19" t="s">
        <v>116</v>
      </c>
      <c r="BE909" s="218">
        <f>IF(N909="základní",J909,0)</f>
        <v>0</v>
      </c>
      <c r="BF909" s="218">
        <f>IF(N909="snížená",J909,0)</f>
        <v>0</v>
      </c>
      <c r="BG909" s="218">
        <f>IF(N909="zákl. přenesená",J909,0)</f>
        <v>0</v>
      </c>
      <c r="BH909" s="218">
        <f>IF(N909="sníž. přenesená",J909,0)</f>
        <v>0</v>
      </c>
      <c r="BI909" s="218">
        <f>IF(N909="nulová",J909,0)</f>
        <v>0</v>
      </c>
      <c r="BJ909" s="19" t="s">
        <v>125</v>
      </c>
      <c r="BK909" s="218">
        <f>ROUND(I909*H909,2)</f>
        <v>0</v>
      </c>
      <c r="BL909" s="19" t="s">
        <v>139</v>
      </c>
      <c r="BM909" s="217" t="s">
        <v>603</v>
      </c>
    </row>
    <row r="910" s="2" customFormat="1">
      <c r="A910" s="40"/>
      <c r="B910" s="41"/>
      <c r="C910" s="42"/>
      <c r="D910" s="219" t="s">
        <v>127</v>
      </c>
      <c r="E910" s="42"/>
      <c r="F910" s="220" t="s">
        <v>604</v>
      </c>
      <c r="G910" s="42"/>
      <c r="H910" s="42"/>
      <c r="I910" s="221"/>
      <c r="J910" s="42"/>
      <c r="K910" s="42"/>
      <c r="L910" s="46"/>
      <c r="M910" s="222"/>
      <c r="N910" s="223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127</v>
      </c>
      <c r="AU910" s="19" t="s">
        <v>125</v>
      </c>
    </row>
    <row r="911" s="2" customFormat="1" ht="21.75" customHeight="1">
      <c r="A911" s="40"/>
      <c r="B911" s="41"/>
      <c r="C911" s="206" t="s">
        <v>605</v>
      </c>
      <c r="D911" s="206" t="s">
        <v>119</v>
      </c>
      <c r="E911" s="207" t="s">
        <v>606</v>
      </c>
      <c r="F911" s="208" t="s">
        <v>607</v>
      </c>
      <c r="G911" s="209" t="s">
        <v>199</v>
      </c>
      <c r="H911" s="210">
        <v>32.805999999999997</v>
      </c>
      <c r="I911" s="211"/>
      <c r="J911" s="212">
        <f>ROUND(I911*H911,2)</f>
        <v>0</v>
      </c>
      <c r="K911" s="208" t="s">
        <v>174</v>
      </c>
      <c r="L911" s="46"/>
      <c r="M911" s="213" t="s">
        <v>19</v>
      </c>
      <c r="N911" s="214" t="s">
        <v>44</v>
      </c>
      <c r="O911" s="86"/>
      <c r="P911" s="215">
        <f>O911*H911</f>
        <v>0</v>
      </c>
      <c r="Q911" s="215">
        <v>0</v>
      </c>
      <c r="R911" s="215">
        <f>Q911*H911</f>
        <v>0</v>
      </c>
      <c r="S911" s="215">
        <v>0</v>
      </c>
      <c r="T911" s="21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17" t="s">
        <v>139</v>
      </c>
      <c r="AT911" s="217" t="s">
        <v>119</v>
      </c>
      <c r="AU911" s="217" t="s">
        <v>125</v>
      </c>
      <c r="AY911" s="19" t="s">
        <v>116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9" t="s">
        <v>125</v>
      </c>
      <c r="BK911" s="218">
        <f>ROUND(I911*H911,2)</f>
        <v>0</v>
      </c>
      <c r="BL911" s="19" t="s">
        <v>139</v>
      </c>
      <c r="BM911" s="217" t="s">
        <v>608</v>
      </c>
    </row>
    <row r="912" s="2" customFormat="1">
      <c r="A912" s="40"/>
      <c r="B912" s="41"/>
      <c r="C912" s="42"/>
      <c r="D912" s="219" t="s">
        <v>127</v>
      </c>
      <c r="E912" s="42"/>
      <c r="F912" s="220" t="s">
        <v>609</v>
      </c>
      <c r="G912" s="42"/>
      <c r="H912" s="42"/>
      <c r="I912" s="221"/>
      <c r="J912" s="42"/>
      <c r="K912" s="42"/>
      <c r="L912" s="46"/>
      <c r="M912" s="222"/>
      <c r="N912" s="223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127</v>
      </c>
      <c r="AU912" s="19" t="s">
        <v>125</v>
      </c>
    </row>
    <row r="913" s="2" customFormat="1" ht="24.15" customHeight="1">
      <c r="A913" s="40"/>
      <c r="B913" s="41"/>
      <c r="C913" s="206" t="s">
        <v>610</v>
      </c>
      <c r="D913" s="206" t="s">
        <v>119</v>
      </c>
      <c r="E913" s="207" t="s">
        <v>611</v>
      </c>
      <c r="F913" s="208" t="s">
        <v>612</v>
      </c>
      <c r="G913" s="209" t="s">
        <v>199</v>
      </c>
      <c r="H913" s="210">
        <v>229.642</v>
      </c>
      <c r="I913" s="211"/>
      <c r="J913" s="212">
        <f>ROUND(I913*H913,2)</f>
        <v>0</v>
      </c>
      <c r="K913" s="208" t="s">
        <v>174</v>
      </c>
      <c r="L913" s="46"/>
      <c r="M913" s="213" t="s">
        <v>19</v>
      </c>
      <c r="N913" s="214" t="s">
        <v>44</v>
      </c>
      <c r="O913" s="86"/>
      <c r="P913" s="215">
        <f>O913*H913</f>
        <v>0</v>
      </c>
      <c r="Q913" s="215">
        <v>0</v>
      </c>
      <c r="R913" s="215">
        <f>Q913*H913</f>
        <v>0</v>
      </c>
      <c r="S913" s="215">
        <v>0</v>
      </c>
      <c r="T913" s="216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17" t="s">
        <v>139</v>
      </c>
      <c r="AT913" s="217" t="s">
        <v>119</v>
      </c>
      <c r="AU913" s="217" t="s">
        <v>125</v>
      </c>
      <c r="AY913" s="19" t="s">
        <v>116</v>
      </c>
      <c r="BE913" s="218">
        <f>IF(N913="základní",J913,0)</f>
        <v>0</v>
      </c>
      <c r="BF913" s="218">
        <f>IF(N913="snížená",J913,0)</f>
        <v>0</v>
      </c>
      <c r="BG913" s="218">
        <f>IF(N913="zákl. přenesená",J913,0)</f>
        <v>0</v>
      </c>
      <c r="BH913" s="218">
        <f>IF(N913="sníž. přenesená",J913,0)</f>
        <v>0</v>
      </c>
      <c r="BI913" s="218">
        <f>IF(N913="nulová",J913,0)</f>
        <v>0</v>
      </c>
      <c r="BJ913" s="19" t="s">
        <v>125</v>
      </c>
      <c r="BK913" s="218">
        <f>ROUND(I913*H913,2)</f>
        <v>0</v>
      </c>
      <c r="BL913" s="19" t="s">
        <v>139</v>
      </c>
      <c r="BM913" s="217" t="s">
        <v>613</v>
      </c>
    </row>
    <row r="914" s="2" customFormat="1">
      <c r="A914" s="40"/>
      <c r="B914" s="41"/>
      <c r="C914" s="42"/>
      <c r="D914" s="219" t="s">
        <v>127</v>
      </c>
      <c r="E914" s="42"/>
      <c r="F914" s="220" t="s">
        <v>614</v>
      </c>
      <c r="G914" s="42"/>
      <c r="H914" s="42"/>
      <c r="I914" s="221"/>
      <c r="J914" s="42"/>
      <c r="K914" s="42"/>
      <c r="L914" s="46"/>
      <c r="M914" s="222"/>
      <c r="N914" s="223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127</v>
      </c>
      <c r="AU914" s="19" t="s">
        <v>125</v>
      </c>
    </row>
    <row r="915" s="13" customFormat="1">
      <c r="A915" s="13"/>
      <c r="B915" s="229"/>
      <c r="C915" s="230"/>
      <c r="D915" s="231" t="s">
        <v>177</v>
      </c>
      <c r="E915" s="232" t="s">
        <v>19</v>
      </c>
      <c r="F915" s="233" t="s">
        <v>615</v>
      </c>
      <c r="G915" s="230"/>
      <c r="H915" s="234">
        <v>229.642</v>
      </c>
      <c r="I915" s="235"/>
      <c r="J915" s="230"/>
      <c r="K915" s="230"/>
      <c r="L915" s="236"/>
      <c r="M915" s="237"/>
      <c r="N915" s="238"/>
      <c r="O915" s="238"/>
      <c r="P915" s="238"/>
      <c r="Q915" s="238"/>
      <c r="R915" s="238"/>
      <c r="S915" s="238"/>
      <c r="T915" s="23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0" t="s">
        <v>177</v>
      </c>
      <c r="AU915" s="240" t="s">
        <v>125</v>
      </c>
      <c r="AV915" s="13" t="s">
        <v>125</v>
      </c>
      <c r="AW915" s="13" t="s">
        <v>33</v>
      </c>
      <c r="AX915" s="13" t="s">
        <v>79</v>
      </c>
      <c r="AY915" s="240" t="s">
        <v>116</v>
      </c>
    </row>
    <row r="916" s="2" customFormat="1" ht="24.15" customHeight="1">
      <c r="A916" s="40"/>
      <c r="B916" s="41"/>
      <c r="C916" s="206" t="s">
        <v>616</v>
      </c>
      <c r="D916" s="206" t="s">
        <v>119</v>
      </c>
      <c r="E916" s="207" t="s">
        <v>617</v>
      </c>
      <c r="F916" s="208" t="s">
        <v>618</v>
      </c>
      <c r="G916" s="209" t="s">
        <v>199</v>
      </c>
      <c r="H916" s="210">
        <v>16.215</v>
      </c>
      <c r="I916" s="211"/>
      <c r="J916" s="212">
        <f>ROUND(I916*H916,2)</f>
        <v>0</v>
      </c>
      <c r="K916" s="208" t="s">
        <v>174</v>
      </c>
      <c r="L916" s="46"/>
      <c r="M916" s="213" t="s">
        <v>19</v>
      </c>
      <c r="N916" s="214" t="s">
        <v>44</v>
      </c>
      <c r="O916" s="86"/>
      <c r="P916" s="215">
        <f>O916*H916</f>
        <v>0</v>
      </c>
      <c r="Q916" s="215">
        <v>0</v>
      </c>
      <c r="R916" s="215">
        <f>Q916*H916</f>
        <v>0</v>
      </c>
      <c r="S916" s="215">
        <v>0</v>
      </c>
      <c r="T916" s="216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17" t="s">
        <v>139</v>
      </c>
      <c r="AT916" s="217" t="s">
        <v>119</v>
      </c>
      <c r="AU916" s="217" t="s">
        <v>125</v>
      </c>
      <c r="AY916" s="19" t="s">
        <v>116</v>
      </c>
      <c r="BE916" s="218">
        <f>IF(N916="základní",J916,0)</f>
        <v>0</v>
      </c>
      <c r="BF916" s="218">
        <f>IF(N916="snížená",J916,0)</f>
        <v>0</v>
      </c>
      <c r="BG916" s="218">
        <f>IF(N916="zákl. přenesená",J916,0)</f>
        <v>0</v>
      </c>
      <c r="BH916" s="218">
        <f>IF(N916="sníž. přenesená",J916,0)</f>
        <v>0</v>
      </c>
      <c r="BI916" s="218">
        <f>IF(N916="nulová",J916,0)</f>
        <v>0</v>
      </c>
      <c r="BJ916" s="19" t="s">
        <v>125</v>
      </c>
      <c r="BK916" s="218">
        <f>ROUND(I916*H916,2)</f>
        <v>0</v>
      </c>
      <c r="BL916" s="19" t="s">
        <v>139</v>
      </c>
      <c r="BM916" s="217" t="s">
        <v>619</v>
      </c>
    </row>
    <row r="917" s="2" customFormat="1">
      <c r="A917" s="40"/>
      <c r="B917" s="41"/>
      <c r="C917" s="42"/>
      <c r="D917" s="219" t="s">
        <v>127</v>
      </c>
      <c r="E917" s="42"/>
      <c r="F917" s="220" t="s">
        <v>620</v>
      </c>
      <c r="G917" s="42"/>
      <c r="H917" s="42"/>
      <c r="I917" s="221"/>
      <c r="J917" s="42"/>
      <c r="K917" s="42"/>
      <c r="L917" s="46"/>
      <c r="M917" s="222"/>
      <c r="N917" s="223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127</v>
      </c>
      <c r="AU917" s="19" t="s">
        <v>125</v>
      </c>
    </row>
    <row r="918" s="2" customFormat="1" ht="24.15" customHeight="1">
      <c r="A918" s="40"/>
      <c r="B918" s="41"/>
      <c r="C918" s="206" t="s">
        <v>621</v>
      </c>
      <c r="D918" s="206" t="s">
        <v>119</v>
      </c>
      <c r="E918" s="207" t="s">
        <v>622</v>
      </c>
      <c r="F918" s="208" t="s">
        <v>623</v>
      </c>
      <c r="G918" s="209" t="s">
        <v>199</v>
      </c>
      <c r="H918" s="210">
        <v>5.5529999999999999</v>
      </c>
      <c r="I918" s="211"/>
      <c r="J918" s="212">
        <f>ROUND(I918*H918,2)</f>
        <v>0</v>
      </c>
      <c r="K918" s="208" t="s">
        <v>174</v>
      </c>
      <c r="L918" s="46"/>
      <c r="M918" s="213" t="s">
        <v>19</v>
      </c>
      <c r="N918" s="214" t="s">
        <v>44</v>
      </c>
      <c r="O918" s="86"/>
      <c r="P918" s="215">
        <f>O918*H918</f>
        <v>0</v>
      </c>
      <c r="Q918" s="215">
        <v>0</v>
      </c>
      <c r="R918" s="215">
        <f>Q918*H918</f>
        <v>0</v>
      </c>
      <c r="S918" s="215">
        <v>0</v>
      </c>
      <c r="T918" s="216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17" t="s">
        <v>139</v>
      </c>
      <c r="AT918" s="217" t="s">
        <v>119</v>
      </c>
      <c r="AU918" s="217" t="s">
        <v>125</v>
      </c>
      <c r="AY918" s="19" t="s">
        <v>116</v>
      </c>
      <c r="BE918" s="218">
        <f>IF(N918="základní",J918,0)</f>
        <v>0</v>
      </c>
      <c r="BF918" s="218">
        <f>IF(N918="snížená",J918,0)</f>
        <v>0</v>
      </c>
      <c r="BG918" s="218">
        <f>IF(N918="zákl. přenesená",J918,0)</f>
        <v>0</v>
      </c>
      <c r="BH918" s="218">
        <f>IF(N918="sníž. přenesená",J918,0)</f>
        <v>0</v>
      </c>
      <c r="BI918" s="218">
        <f>IF(N918="nulová",J918,0)</f>
        <v>0</v>
      </c>
      <c r="BJ918" s="19" t="s">
        <v>125</v>
      </c>
      <c r="BK918" s="218">
        <f>ROUND(I918*H918,2)</f>
        <v>0</v>
      </c>
      <c r="BL918" s="19" t="s">
        <v>139</v>
      </c>
      <c r="BM918" s="217" t="s">
        <v>624</v>
      </c>
    </row>
    <row r="919" s="2" customFormat="1">
      <c r="A919" s="40"/>
      <c r="B919" s="41"/>
      <c r="C919" s="42"/>
      <c r="D919" s="219" t="s">
        <v>127</v>
      </c>
      <c r="E919" s="42"/>
      <c r="F919" s="220" t="s">
        <v>625</v>
      </c>
      <c r="G919" s="42"/>
      <c r="H919" s="42"/>
      <c r="I919" s="221"/>
      <c r="J919" s="42"/>
      <c r="K919" s="42"/>
      <c r="L919" s="46"/>
      <c r="M919" s="222"/>
      <c r="N919" s="22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127</v>
      </c>
      <c r="AU919" s="19" t="s">
        <v>125</v>
      </c>
    </row>
    <row r="920" s="2" customFormat="1" ht="24.15" customHeight="1">
      <c r="A920" s="40"/>
      <c r="B920" s="41"/>
      <c r="C920" s="206" t="s">
        <v>626</v>
      </c>
      <c r="D920" s="206" t="s">
        <v>119</v>
      </c>
      <c r="E920" s="207" t="s">
        <v>627</v>
      </c>
      <c r="F920" s="208" t="s">
        <v>628</v>
      </c>
      <c r="G920" s="209" t="s">
        <v>199</v>
      </c>
      <c r="H920" s="210">
        <v>6.2199999999999998</v>
      </c>
      <c r="I920" s="211"/>
      <c r="J920" s="212">
        <f>ROUND(I920*H920,2)</f>
        <v>0</v>
      </c>
      <c r="K920" s="208" t="s">
        <v>174</v>
      </c>
      <c r="L920" s="46"/>
      <c r="M920" s="213" t="s">
        <v>19</v>
      </c>
      <c r="N920" s="214" t="s">
        <v>44</v>
      </c>
      <c r="O920" s="86"/>
      <c r="P920" s="215">
        <f>O920*H920</f>
        <v>0</v>
      </c>
      <c r="Q920" s="215">
        <v>0</v>
      </c>
      <c r="R920" s="215">
        <f>Q920*H920</f>
        <v>0</v>
      </c>
      <c r="S920" s="215">
        <v>0</v>
      </c>
      <c r="T920" s="216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17" t="s">
        <v>139</v>
      </c>
      <c r="AT920" s="217" t="s">
        <v>119</v>
      </c>
      <c r="AU920" s="217" t="s">
        <v>125</v>
      </c>
      <c r="AY920" s="19" t="s">
        <v>116</v>
      </c>
      <c r="BE920" s="218">
        <f>IF(N920="základní",J920,0)</f>
        <v>0</v>
      </c>
      <c r="BF920" s="218">
        <f>IF(N920="snížená",J920,0)</f>
        <v>0</v>
      </c>
      <c r="BG920" s="218">
        <f>IF(N920="zákl. přenesená",J920,0)</f>
        <v>0</v>
      </c>
      <c r="BH920" s="218">
        <f>IF(N920="sníž. přenesená",J920,0)</f>
        <v>0</v>
      </c>
      <c r="BI920" s="218">
        <f>IF(N920="nulová",J920,0)</f>
        <v>0</v>
      </c>
      <c r="BJ920" s="19" t="s">
        <v>125</v>
      </c>
      <c r="BK920" s="218">
        <f>ROUND(I920*H920,2)</f>
        <v>0</v>
      </c>
      <c r="BL920" s="19" t="s">
        <v>139</v>
      </c>
      <c r="BM920" s="217" t="s">
        <v>629</v>
      </c>
    </row>
    <row r="921" s="2" customFormat="1">
      <c r="A921" s="40"/>
      <c r="B921" s="41"/>
      <c r="C921" s="42"/>
      <c r="D921" s="219" t="s">
        <v>127</v>
      </c>
      <c r="E921" s="42"/>
      <c r="F921" s="220" t="s">
        <v>630</v>
      </c>
      <c r="G921" s="42"/>
      <c r="H921" s="42"/>
      <c r="I921" s="221"/>
      <c r="J921" s="42"/>
      <c r="K921" s="42"/>
      <c r="L921" s="46"/>
      <c r="M921" s="222"/>
      <c r="N921" s="223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127</v>
      </c>
      <c r="AU921" s="19" t="s">
        <v>125</v>
      </c>
    </row>
    <row r="922" s="2" customFormat="1" ht="24.15" customHeight="1">
      <c r="A922" s="40"/>
      <c r="B922" s="41"/>
      <c r="C922" s="206" t="s">
        <v>631</v>
      </c>
      <c r="D922" s="206" t="s">
        <v>119</v>
      </c>
      <c r="E922" s="207" t="s">
        <v>632</v>
      </c>
      <c r="F922" s="208" t="s">
        <v>633</v>
      </c>
      <c r="G922" s="209" t="s">
        <v>199</v>
      </c>
      <c r="H922" s="210">
        <v>4.8179999999999996</v>
      </c>
      <c r="I922" s="211"/>
      <c r="J922" s="212">
        <f>ROUND(I922*H922,2)</f>
        <v>0</v>
      </c>
      <c r="K922" s="208" t="s">
        <v>174</v>
      </c>
      <c r="L922" s="46"/>
      <c r="M922" s="213" t="s">
        <v>19</v>
      </c>
      <c r="N922" s="214" t="s">
        <v>44</v>
      </c>
      <c r="O922" s="86"/>
      <c r="P922" s="215">
        <f>O922*H922</f>
        <v>0</v>
      </c>
      <c r="Q922" s="215">
        <v>0</v>
      </c>
      <c r="R922" s="215">
        <f>Q922*H922</f>
        <v>0</v>
      </c>
      <c r="S922" s="215">
        <v>0</v>
      </c>
      <c r="T922" s="216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17" t="s">
        <v>139</v>
      </c>
      <c r="AT922" s="217" t="s">
        <v>119</v>
      </c>
      <c r="AU922" s="217" t="s">
        <v>125</v>
      </c>
      <c r="AY922" s="19" t="s">
        <v>116</v>
      </c>
      <c r="BE922" s="218">
        <f>IF(N922="základní",J922,0)</f>
        <v>0</v>
      </c>
      <c r="BF922" s="218">
        <f>IF(N922="snížená",J922,0)</f>
        <v>0</v>
      </c>
      <c r="BG922" s="218">
        <f>IF(N922="zákl. přenesená",J922,0)</f>
        <v>0</v>
      </c>
      <c r="BH922" s="218">
        <f>IF(N922="sníž. přenesená",J922,0)</f>
        <v>0</v>
      </c>
      <c r="BI922" s="218">
        <f>IF(N922="nulová",J922,0)</f>
        <v>0</v>
      </c>
      <c r="BJ922" s="19" t="s">
        <v>125</v>
      </c>
      <c r="BK922" s="218">
        <f>ROUND(I922*H922,2)</f>
        <v>0</v>
      </c>
      <c r="BL922" s="19" t="s">
        <v>139</v>
      </c>
      <c r="BM922" s="217" t="s">
        <v>634</v>
      </c>
    </row>
    <row r="923" s="2" customFormat="1">
      <c r="A923" s="40"/>
      <c r="B923" s="41"/>
      <c r="C923" s="42"/>
      <c r="D923" s="219" t="s">
        <v>127</v>
      </c>
      <c r="E923" s="42"/>
      <c r="F923" s="220" t="s">
        <v>635</v>
      </c>
      <c r="G923" s="42"/>
      <c r="H923" s="42"/>
      <c r="I923" s="221"/>
      <c r="J923" s="42"/>
      <c r="K923" s="42"/>
      <c r="L923" s="46"/>
      <c r="M923" s="222"/>
      <c r="N923" s="223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127</v>
      </c>
      <c r="AU923" s="19" t="s">
        <v>125</v>
      </c>
    </row>
    <row r="924" s="12" customFormat="1" ht="22.8" customHeight="1">
      <c r="A924" s="12"/>
      <c r="B924" s="190"/>
      <c r="C924" s="191"/>
      <c r="D924" s="192" t="s">
        <v>71</v>
      </c>
      <c r="E924" s="204" t="s">
        <v>636</v>
      </c>
      <c r="F924" s="204" t="s">
        <v>637</v>
      </c>
      <c r="G924" s="191"/>
      <c r="H924" s="191"/>
      <c r="I924" s="194"/>
      <c r="J924" s="205">
        <f>BK924</f>
        <v>0</v>
      </c>
      <c r="K924" s="191"/>
      <c r="L924" s="196"/>
      <c r="M924" s="197"/>
      <c r="N924" s="198"/>
      <c r="O924" s="198"/>
      <c r="P924" s="199">
        <f>SUM(P925:P926)</f>
        <v>0</v>
      </c>
      <c r="Q924" s="198"/>
      <c r="R924" s="199">
        <f>SUM(R925:R926)</f>
        <v>0</v>
      </c>
      <c r="S924" s="198"/>
      <c r="T924" s="200">
        <f>SUM(T925:T926)</f>
        <v>0</v>
      </c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R924" s="201" t="s">
        <v>79</v>
      </c>
      <c r="AT924" s="202" t="s">
        <v>71</v>
      </c>
      <c r="AU924" s="202" t="s">
        <v>79</v>
      </c>
      <c r="AY924" s="201" t="s">
        <v>116</v>
      </c>
      <c r="BK924" s="203">
        <f>SUM(BK925:BK926)</f>
        <v>0</v>
      </c>
    </row>
    <row r="925" s="2" customFormat="1" ht="33" customHeight="1">
      <c r="A925" s="40"/>
      <c r="B925" s="41"/>
      <c r="C925" s="206" t="s">
        <v>638</v>
      </c>
      <c r="D925" s="206" t="s">
        <v>119</v>
      </c>
      <c r="E925" s="207" t="s">
        <v>639</v>
      </c>
      <c r="F925" s="208" t="s">
        <v>640</v>
      </c>
      <c r="G925" s="209" t="s">
        <v>199</v>
      </c>
      <c r="H925" s="210">
        <v>35.488</v>
      </c>
      <c r="I925" s="211"/>
      <c r="J925" s="212">
        <f>ROUND(I925*H925,2)</f>
        <v>0</v>
      </c>
      <c r="K925" s="208" t="s">
        <v>174</v>
      </c>
      <c r="L925" s="46"/>
      <c r="M925" s="213" t="s">
        <v>19</v>
      </c>
      <c r="N925" s="214" t="s">
        <v>44</v>
      </c>
      <c r="O925" s="86"/>
      <c r="P925" s="215">
        <f>O925*H925</f>
        <v>0</v>
      </c>
      <c r="Q925" s="215">
        <v>0</v>
      </c>
      <c r="R925" s="215">
        <f>Q925*H925</f>
        <v>0</v>
      </c>
      <c r="S925" s="215">
        <v>0</v>
      </c>
      <c r="T925" s="216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17" t="s">
        <v>139</v>
      </c>
      <c r="AT925" s="217" t="s">
        <v>119</v>
      </c>
      <c r="AU925" s="217" t="s">
        <v>125</v>
      </c>
      <c r="AY925" s="19" t="s">
        <v>116</v>
      </c>
      <c r="BE925" s="218">
        <f>IF(N925="základní",J925,0)</f>
        <v>0</v>
      </c>
      <c r="BF925" s="218">
        <f>IF(N925="snížená",J925,0)</f>
        <v>0</v>
      </c>
      <c r="BG925" s="218">
        <f>IF(N925="zákl. přenesená",J925,0)</f>
        <v>0</v>
      </c>
      <c r="BH925" s="218">
        <f>IF(N925="sníž. přenesená",J925,0)</f>
        <v>0</v>
      </c>
      <c r="BI925" s="218">
        <f>IF(N925="nulová",J925,0)</f>
        <v>0</v>
      </c>
      <c r="BJ925" s="19" t="s">
        <v>125</v>
      </c>
      <c r="BK925" s="218">
        <f>ROUND(I925*H925,2)</f>
        <v>0</v>
      </c>
      <c r="BL925" s="19" t="s">
        <v>139</v>
      </c>
      <c r="BM925" s="217" t="s">
        <v>641</v>
      </c>
    </row>
    <row r="926" s="2" customFormat="1">
      <c r="A926" s="40"/>
      <c r="B926" s="41"/>
      <c r="C926" s="42"/>
      <c r="D926" s="219" t="s">
        <v>127</v>
      </c>
      <c r="E926" s="42"/>
      <c r="F926" s="220" t="s">
        <v>642</v>
      </c>
      <c r="G926" s="42"/>
      <c r="H926" s="42"/>
      <c r="I926" s="221"/>
      <c r="J926" s="42"/>
      <c r="K926" s="42"/>
      <c r="L926" s="46"/>
      <c r="M926" s="222"/>
      <c r="N926" s="223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127</v>
      </c>
      <c r="AU926" s="19" t="s">
        <v>125</v>
      </c>
    </row>
    <row r="927" s="12" customFormat="1" ht="25.92" customHeight="1">
      <c r="A927" s="12"/>
      <c r="B927" s="190"/>
      <c r="C927" s="191"/>
      <c r="D927" s="192" t="s">
        <v>71</v>
      </c>
      <c r="E927" s="193" t="s">
        <v>643</v>
      </c>
      <c r="F927" s="193" t="s">
        <v>644</v>
      </c>
      <c r="G927" s="191"/>
      <c r="H927" s="191"/>
      <c r="I927" s="194"/>
      <c r="J927" s="195">
        <f>BK927</f>
        <v>0</v>
      </c>
      <c r="K927" s="191"/>
      <c r="L927" s="196"/>
      <c r="M927" s="197"/>
      <c r="N927" s="198"/>
      <c r="O927" s="198"/>
      <c r="P927" s="199">
        <f>P928+P968+P974+P998+P1040+P1122+P1143+P1273+P1332+P1356</f>
        <v>0</v>
      </c>
      <c r="Q927" s="198"/>
      <c r="R927" s="199">
        <f>R928+R968+R974+R998+R1040+R1122+R1143+R1273+R1332+R1356</f>
        <v>3.9722368900000005</v>
      </c>
      <c r="S927" s="198"/>
      <c r="T927" s="200">
        <f>T928+T968+T974+T998+T1040+T1122+T1143+T1273+T1332+T1356</f>
        <v>2.8923441200000002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01" t="s">
        <v>125</v>
      </c>
      <c r="AT927" s="202" t="s">
        <v>71</v>
      </c>
      <c r="AU927" s="202" t="s">
        <v>72</v>
      </c>
      <c r="AY927" s="201" t="s">
        <v>116</v>
      </c>
      <c r="BK927" s="203">
        <f>BK928+BK968+BK974+BK998+BK1040+BK1122+BK1143+BK1273+BK1332+BK1356</f>
        <v>0</v>
      </c>
    </row>
    <row r="928" s="12" customFormat="1" ht="22.8" customHeight="1">
      <c r="A928" s="12"/>
      <c r="B928" s="190"/>
      <c r="C928" s="191"/>
      <c r="D928" s="192" t="s">
        <v>71</v>
      </c>
      <c r="E928" s="204" t="s">
        <v>645</v>
      </c>
      <c r="F928" s="204" t="s">
        <v>646</v>
      </c>
      <c r="G928" s="191"/>
      <c r="H928" s="191"/>
      <c r="I928" s="194"/>
      <c r="J928" s="205">
        <f>BK928</f>
        <v>0</v>
      </c>
      <c r="K928" s="191"/>
      <c r="L928" s="196"/>
      <c r="M928" s="197"/>
      <c r="N928" s="198"/>
      <c r="O928" s="198"/>
      <c r="P928" s="199">
        <f>SUM(P929:P967)</f>
        <v>0</v>
      </c>
      <c r="Q928" s="198"/>
      <c r="R928" s="199">
        <f>SUM(R929:R967)</f>
        <v>0.52114879999999997</v>
      </c>
      <c r="S928" s="198"/>
      <c r="T928" s="200">
        <f>SUM(T929:T967)</f>
        <v>0</v>
      </c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R928" s="201" t="s">
        <v>125</v>
      </c>
      <c r="AT928" s="202" t="s">
        <v>71</v>
      </c>
      <c r="AU928" s="202" t="s">
        <v>79</v>
      </c>
      <c r="AY928" s="201" t="s">
        <v>116</v>
      </c>
      <c r="BK928" s="203">
        <f>SUM(BK929:BK967)</f>
        <v>0</v>
      </c>
    </row>
    <row r="929" s="2" customFormat="1" ht="21.75" customHeight="1">
      <c r="A929" s="40"/>
      <c r="B929" s="41"/>
      <c r="C929" s="206" t="s">
        <v>647</v>
      </c>
      <c r="D929" s="206" t="s">
        <v>119</v>
      </c>
      <c r="E929" s="207" t="s">
        <v>648</v>
      </c>
      <c r="F929" s="208" t="s">
        <v>649</v>
      </c>
      <c r="G929" s="209" t="s">
        <v>173</v>
      </c>
      <c r="H929" s="210">
        <v>72.260000000000005</v>
      </c>
      <c r="I929" s="211"/>
      <c r="J929" s="212">
        <f>ROUND(I929*H929,2)</f>
        <v>0</v>
      </c>
      <c r="K929" s="208" t="s">
        <v>174</v>
      </c>
      <c r="L929" s="46"/>
      <c r="M929" s="213" t="s">
        <v>19</v>
      </c>
      <c r="N929" s="214" t="s">
        <v>44</v>
      </c>
      <c r="O929" s="86"/>
      <c r="P929" s="215">
        <f>O929*H929</f>
        <v>0</v>
      </c>
      <c r="Q929" s="215">
        <v>0</v>
      </c>
      <c r="R929" s="215">
        <f>Q929*H929</f>
        <v>0</v>
      </c>
      <c r="S929" s="215">
        <v>0</v>
      </c>
      <c r="T929" s="216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7" t="s">
        <v>327</v>
      </c>
      <c r="AT929" s="217" t="s">
        <v>119</v>
      </c>
      <c r="AU929" s="217" t="s">
        <v>125</v>
      </c>
      <c r="AY929" s="19" t="s">
        <v>116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9" t="s">
        <v>125</v>
      </c>
      <c r="BK929" s="218">
        <f>ROUND(I929*H929,2)</f>
        <v>0</v>
      </c>
      <c r="BL929" s="19" t="s">
        <v>327</v>
      </c>
      <c r="BM929" s="217" t="s">
        <v>650</v>
      </c>
    </row>
    <row r="930" s="2" customFormat="1">
      <c r="A930" s="40"/>
      <c r="B930" s="41"/>
      <c r="C930" s="42"/>
      <c r="D930" s="219" t="s">
        <v>127</v>
      </c>
      <c r="E930" s="42"/>
      <c r="F930" s="220" t="s">
        <v>651</v>
      </c>
      <c r="G930" s="42"/>
      <c r="H930" s="42"/>
      <c r="I930" s="221"/>
      <c r="J930" s="42"/>
      <c r="K930" s="42"/>
      <c r="L930" s="46"/>
      <c r="M930" s="222"/>
      <c r="N930" s="223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127</v>
      </c>
      <c r="AU930" s="19" t="s">
        <v>125</v>
      </c>
    </row>
    <row r="931" s="15" customFormat="1">
      <c r="A931" s="15"/>
      <c r="B931" s="252"/>
      <c r="C931" s="253"/>
      <c r="D931" s="231" t="s">
        <v>177</v>
      </c>
      <c r="E931" s="254" t="s">
        <v>19</v>
      </c>
      <c r="F931" s="255" t="s">
        <v>231</v>
      </c>
      <c r="G931" s="253"/>
      <c r="H931" s="254" t="s">
        <v>19</v>
      </c>
      <c r="I931" s="256"/>
      <c r="J931" s="253"/>
      <c r="K931" s="253"/>
      <c r="L931" s="257"/>
      <c r="M931" s="258"/>
      <c r="N931" s="259"/>
      <c r="O931" s="259"/>
      <c r="P931" s="259"/>
      <c r="Q931" s="259"/>
      <c r="R931" s="259"/>
      <c r="S931" s="259"/>
      <c r="T931" s="260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1" t="s">
        <v>177</v>
      </c>
      <c r="AU931" s="261" t="s">
        <v>125</v>
      </c>
      <c r="AV931" s="15" t="s">
        <v>79</v>
      </c>
      <c r="AW931" s="15" t="s">
        <v>33</v>
      </c>
      <c r="AX931" s="15" t="s">
        <v>72</v>
      </c>
      <c r="AY931" s="261" t="s">
        <v>116</v>
      </c>
    </row>
    <row r="932" s="13" customFormat="1">
      <c r="A932" s="13"/>
      <c r="B932" s="229"/>
      <c r="C932" s="230"/>
      <c r="D932" s="231" t="s">
        <v>177</v>
      </c>
      <c r="E932" s="232" t="s">
        <v>19</v>
      </c>
      <c r="F932" s="233" t="s">
        <v>232</v>
      </c>
      <c r="G932" s="230"/>
      <c r="H932" s="234">
        <v>18</v>
      </c>
      <c r="I932" s="235"/>
      <c r="J932" s="230"/>
      <c r="K932" s="230"/>
      <c r="L932" s="236"/>
      <c r="M932" s="237"/>
      <c r="N932" s="238"/>
      <c r="O932" s="238"/>
      <c r="P932" s="238"/>
      <c r="Q932" s="238"/>
      <c r="R932" s="238"/>
      <c r="S932" s="238"/>
      <c r="T932" s="23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0" t="s">
        <v>177</v>
      </c>
      <c r="AU932" s="240" t="s">
        <v>125</v>
      </c>
      <c r="AV932" s="13" t="s">
        <v>125</v>
      </c>
      <c r="AW932" s="13" t="s">
        <v>33</v>
      </c>
      <c r="AX932" s="13" t="s">
        <v>72</v>
      </c>
      <c r="AY932" s="240" t="s">
        <v>116</v>
      </c>
    </row>
    <row r="933" s="13" customFormat="1">
      <c r="A933" s="13"/>
      <c r="B933" s="229"/>
      <c r="C933" s="230"/>
      <c r="D933" s="231" t="s">
        <v>177</v>
      </c>
      <c r="E933" s="232" t="s">
        <v>19</v>
      </c>
      <c r="F933" s="233" t="s">
        <v>431</v>
      </c>
      <c r="G933" s="230"/>
      <c r="H933" s="234">
        <v>0.40000000000000002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177</v>
      </c>
      <c r="AU933" s="240" t="s">
        <v>125</v>
      </c>
      <c r="AV933" s="13" t="s">
        <v>125</v>
      </c>
      <c r="AW933" s="13" t="s">
        <v>33</v>
      </c>
      <c r="AX933" s="13" t="s">
        <v>72</v>
      </c>
      <c r="AY933" s="240" t="s">
        <v>116</v>
      </c>
    </row>
    <row r="934" s="15" customFormat="1">
      <c r="A934" s="15"/>
      <c r="B934" s="252"/>
      <c r="C934" s="253"/>
      <c r="D934" s="231" t="s">
        <v>177</v>
      </c>
      <c r="E934" s="254" t="s">
        <v>19</v>
      </c>
      <c r="F934" s="255" t="s">
        <v>233</v>
      </c>
      <c r="G934" s="253"/>
      <c r="H934" s="254" t="s">
        <v>19</v>
      </c>
      <c r="I934" s="256"/>
      <c r="J934" s="253"/>
      <c r="K934" s="253"/>
      <c r="L934" s="257"/>
      <c r="M934" s="258"/>
      <c r="N934" s="259"/>
      <c r="O934" s="259"/>
      <c r="P934" s="259"/>
      <c r="Q934" s="259"/>
      <c r="R934" s="259"/>
      <c r="S934" s="259"/>
      <c r="T934" s="260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1" t="s">
        <v>177</v>
      </c>
      <c r="AU934" s="261" t="s">
        <v>125</v>
      </c>
      <c r="AV934" s="15" t="s">
        <v>79</v>
      </c>
      <c r="AW934" s="15" t="s">
        <v>33</v>
      </c>
      <c r="AX934" s="15" t="s">
        <v>72</v>
      </c>
      <c r="AY934" s="261" t="s">
        <v>116</v>
      </c>
    </row>
    <row r="935" s="13" customFormat="1">
      <c r="A935" s="13"/>
      <c r="B935" s="229"/>
      <c r="C935" s="230"/>
      <c r="D935" s="231" t="s">
        <v>177</v>
      </c>
      <c r="E935" s="232" t="s">
        <v>19</v>
      </c>
      <c r="F935" s="233" t="s">
        <v>234</v>
      </c>
      <c r="G935" s="230"/>
      <c r="H935" s="234">
        <v>21.943000000000001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177</v>
      </c>
      <c r="AU935" s="240" t="s">
        <v>125</v>
      </c>
      <c r="AV935" s="13" t="s">
        <v>125</v>
      </c>
      <c r="AW935" s="13" t="s">
        <v>33</v>
      </c>
      <c r="AX935" s="13" t="s">
        <v>72</v>
      </c>
      <c r="AY935" s="240" t="s">
        <v>116</v>
      </c>
    </row>
    <row r="936" s="13" customFormat="1">
      <c r="A936" s="13"/>
      <c r="B936" s="229"/>
      <c r="C936" s="230"/>
      <c r="D936" s="231" t="s">
        <v>177</v>
      </c>
      <c r="E936" s="232" t="s">
        <v>19</v>
      </c>
      <c r="F936" s="233" t="s">
        <v>236</v>
      </c>
      <c r="G936" s="230"/>
      <c r="H936" s="234">
        <v>-0.28999999999999998</v>
      </c>
      <c r="I936" s="235"/>
      <c r="J936" s="230"/>
      <c r="K936" s="230"/>
      <c r="L936" s="236"/>
      <c r="M936" s="237"/>
      <c r="N936" s="238"/>
      <c r="O936" s="238"/>
      <c r="P936" s="238"/>
      <c r="Q936" s="238"/>
      <c r="R936" s="238"/>
      <c r="S936" s="238"/>
      <c r="T936" s="23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0" t="s">
        <v>177</v>
      </c>
      <c r="AU936" s="240" t="s">
        <v>125</v>
      </c>
      <c r="AV936" s="13" t="s">
        <v>125</v>
      </c>
      <c r="AW936" s="13" t="s">
        <v>33</v>
      </c>
      <c r="AX936" s="13" t="s">
        <v>72</v>
      </c>
      <c r="AY936" s="240" t="s">
        <v>116</v>
      </c>
    </row>
    <row r="937" s="13" customFormat="1">
      <c r="A937" s="13"/>
      <c r="B937" s="229"/>
      <c r="C937" s="230"/>
      <c r="D937" s="231" t="s">
        <v>177</v>
      </c>
      <c r="E937" s="232" t="s">
        <v>19</v>
      </c>
      <c r="F937" s="233" t="s">
        <v>235</v>
      </c>
      <c r="G937" s="230"/>
      <c r="H937" s="234">
        <v>-0.248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177</v>
      </c>
      <c r="AU937" s="240" t="s">
        <v>125</v>
      </c>
      <c r="AV937" s="13" t="s">
        <v>125</v>
      </c>
      <c r="AW937" s="13" t="s">
        <v>33</v>
      </c>
      <c r="AX937" s="13" t="s">
        <v>72</v>
      </c>
      <c r="AY937" s="240" t="s">
        <v>116</v>
      </c>
    </row>
    <row r="938" s="13" customFormat="1">
      <c r="A938" s="13"/>
      <c r="B938" s="229"/>
      <c r="C938" s="230"/>
      <c r="D938" s="231" t="s">
        <v>177</v>
      </c>
      <c r="E938" s="232" t="s">
        <v>19</v>
      </c>
      <c r="F938" s="233" t="s">
        <v>432</v>
      </c>
      <c r="G938" s="230"/>
      <c r="H938" s="234">
        <v>0.80000000000000004</v>
      </c>
      <c r="I938" s="235"/>
      <c r="J938" s="230"/>
      <c r="K938" s="230"/>
      <c r="L938" s="236"/>
      <c r="M938" s="237"/>
      <c r="N938" s="238"/>
      <c r="O938" s="238"/>
      <c r="P938" s="238"/>
      <c r="Q938" s="238"/>
      <c r="R938" s="238"/>
      <c r="S938" s="238"/>
      <c r="T938" s="239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0" t="s">
        <v>177</v>
      </c>
      <c r="AU938" s="240" t="s">
        <v>125</v>
      </c>
      <c r="AV938" s="13" t="s">
        <v>125</v>
      </c>
      <c r="AW938" s="13" t="s">
        <v>33</v>
      </c>
      <c r="AX938" s="13" t="s">
        <v>72</v>
      </c>
      <c r="AY938" s="240" t="s">
        <v>116</v>
      </c>
    </row>
    <row r="939" s="13" customFormat="1">
      <c r="A939" s="13"/>
      <c r="B939" s="229"/>
      <c r="C939" s="230"/>
      <c r="D939" s="231" t="s">
        <v>177</v>
      </c>
      <c r="E939" s="232" t="s">
        <v>19</v>
      </c>
      <c r="F939" s="233" t="s">
        <v>524</v>
      </c>
      <c r="G939" s="230"/>
      <c r="H939" s="234">
        <v>0.089999999999999997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177</v>
      </c>
      <c r="AU939" s="240" t="s">
        <v>125</v>
      </c>
      <c r="AV939" s="13" t="s">
        <v>125</v>
      </c>
      <c r="AW939" s="13" t="s">
        <v>33</v>
      </c>
      <c r="AX939" s="13" t="s">
        <v>72</v>
      </c>
      <c r="AY939" s="240" t="s">
        <v>116</v>
      </c>
    </row>
    <row r="940" s="15" customFormat="1">
      <c r="A940" s="15"/>
      <c r="B940" s="252"/>
      <c r="C940" s="253"/>
      <c r="D940" s="231" t="s">
        <v>177</v>
      </c>
      <c r="E940" s="254" t="s">
        <v>19</v>
      </c>
      <c r="F940" s="255" t="s">
        <v>296</v>
      </c>
      <c r="G940" s="253"/>
      <c r="H940" s="254" t="s">
        <v>19</v>
      </c>
      <c r="I940" s="256"/>
      <c r="J940" s="253"/>
      <c r="K940" s="253"/>
      <c r="L940" s="257"/>
      <c r="M940" s="258"/>
      <c r="N940" s="259"/>
      <c r="O940" s="259"/>
      <c r="P940" s="259"/>
      <c r="Q940" s="259"/>
      <c r="R940" s="259"/>
      <c r="S940" s="259"/>
      <c r="T940" s="260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1" t="s">
        <v>177</v>
      </c>
      <c r="AU940" s="261" t="s">
        <v>125</v>
      </c>
      <c r="AV940" s="15" t="s">
        <v>79</v>
      </c>
      <c r="AW940" s="15" t="s">
        <v>33</v>
      </c>
      <c r="AX940" s="15" t="s">
        <v>72</v>
      </c>
      <c r="AY940" s="261" t="s">
        <v>116</v>
      </c>
    </row>
    <row r="941" s="13" customFormat="1">
      <c r="A941" s="13"/>
      <c r="B941" s="229"/>
      <c r="C941" s="230"/>
      <c r="D941" s="231" t="s">
        <v>177</v>
      </c>
      <c r="E941" s="232" t="s">
        <v>19</v>
      </c>
      <c r="F941" s="233" t="s">
        <v>433</v>
      </c>
      <c r="G941" s="230"/>
      <c r="H941" s="234">
        <v>3.96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177</v>
      </c>
      <c r="AU941" s="240" t="s">
        <v>125</v>
      </c>
      <c r="AV941" s="13" t="s">
        <v>125</v>
      </c>
      <c r="AW941" s="13" t="s">
        <v>33</v>
      </c>
      <c r="AX941" s="13" t="s">
        <v>72</v>
      </c>
      <c r="AY941" s="240" t="s">
        <v>116</v>
      </c>
    </row>
    <row r="942" s="13" customFormat="1">
      <c r="A942" s="13"/>
      <c r="B942" s="229"/>
      <c r="C942" s="230"/>
      <c r="D942" s="231" t="s">
        <v>177</v>
      </c>
      <c r="E942" s="232" t="s">
        <v>19</v>
      </c>
      <c r="F942" s="233" t="s">
        <v>434</v>
      </c>
      <c r="G942" s="230"/>
      <c r="H942" s="234">
        <v>0.16500000000000001</v>
      </c>
      <c r="I942" s="235"/>
      <c r="J942" s="230"/>
      <c r="K942" s="230"/>
      <c r="L942" s="236"/>
      <c r="M942" s="237"/>
      <c r="N942" s="238"/>
      <c r="O942" s="238"/>
      <c r="P942" s="238"/>
      <c r="Q942" s="238"/>
      <c r="R942" s="238"/>
      <c r="S942" s="238"/>
      <c r="T942" s="23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0" t="s">
        <v>177</v>
      </c>
      <c r="AU942" s="240" t="s">
        <v>125</v>
      </c>
      <c r="AV942" s="13" t="s">
        <v>125</v>
      </c>
      <c r="AW942" s="13" t="s">
        <v>33</v>
      </c>
      <c r="AX942" s="13" t="s">
        <v>72</v>
      </c>
      <c r="AY942" s="240" t="s">
        <v>116</v>
      </c>
    </row>
    <row r="943" s="13" customFormat="1">
      <c r="A943" s="13"/>
      <c r="B943" s="229"/>
      <c r="C943" s="230"/>
      <c r="D943" s="231" t="s">
        <v>177</v>
      </c>
      <c r="E943" s="232" t="s">
        <v>19</v>
      </c>
      <c r="F943" s="233" t="s">
        <v>435</v>
      </c>
      <c r="G943" s="230"/>
      <c r="H943" s="234">
        <v>0.29999999999999999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177</v>
      </c>
      <c r="AU943" s="240" t="s">
        <v>125</v>
      </c>
      <c r="AV943" s="13" t="s">
        <v>125</v>
      </c>
      <c r="AW943" s="13" t="s">
        <v>33</v>
      </c>
      <c r="AX943" s="13" t="s">
        <v>72</v>
      </c>
      <c r="AY943" s="240" t="s">
        <v>116</v>
      </c>
    </row>
    <row r="944" s="13" customFormat="1">
      <c r="A944" s="13"/>
      <c r="B944" s="229"/>
      <c r="C944" s="230"/>
      <c r="D944" s="231" t="s">
        <v>177</v>
      </c>
      <c r="E944" s="232" t="s">
        <v>19</v>
      </c>
      <c r="F944" s="233" t="s">
        <v>436</v>
      </c>
      <c r="G944" s="230"/>
      <c r="H944" s="234">
        <v>0.435</v>
      </c>
      <c r="I944" s="235"/>
      <c r="J944" s="230"/>
      <c r="K944" s="230"/>
      <c r="L944" s="236"/>
      <c r="M944" s="237"/>
      <c r="N944" s="238"/>
      <c r="O944" s="238"/>
      <c r="P944" s="238"/>
      <c r="Q944" s="238"/>
      <c r="R944" s="238"/>
      <c r="S944" s="238"/>
      <c r="T944" s="239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0" t="s">
        <v>177</v>
      </c>
      <c r="AU944" s="240" t="s">
        <v>125</v>
      </c>
      <c r="AV944" s="13" t="s">
        <v>125</v>
      </c>
      <c r="AW944" s="13" t="s">
        <v>33</v>
      </c>
      <c r="AX944" s="13" t="s">
        <v>72</v>
      </c>
      <c r="AY944" s="240" t="s">
        <v>116</v>
      </c>
    </row>
    <row r="945" s="13" customFormat="1">
      <c r="A945" s="13"/>
      <c r="B945" s="229"/>
      <c r="C945" s="230"/>
      <c r="D945" s="231" t="s">
        <v>177</v>
      </c>
      <c r="E945" s="232" t="s">
        <v>19</v>
      </c>
      <c r="F945" s="233" t="s">
        <v>437</v>
      </c>
      <c r="G945" s="230"/>
      <c r="H945" s="234">
        <v>0.17999999999999999</v>
      </c>
      <c r="I945" s="235"/>
      <c r="J945" s="230"/>
      <c r="K945" s="230"/>
      <c r="L945" s="236"/>
      <c r="M945" s="237"/>
      <c r="N945" s="238"/>
      <c r="O945" s="238"/>
      <c r="P945" s="238"/>
      <c r="Q945" s="238"/>
      <c r="R945" s="238"/>
      <c r="S945" s="238"/>
      <c r="T945" s="23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0" t="s">
        <v>177</v>
      </c>
      <c r="AU945" s="240" t="s">
        <v>125</v>
      </c>
      <c r="AV945" s="13" t="s">
        <v>125</v>
      </c>
      <c r="AW945" s="13" t="s">
        <v>33</v>
      </c>
      <c r="AX945" s="13" t="s">
        <v>72</v>
      </c>
      <c r="AY945" s="240" t="s">
        <v>116</v>
      </c>
    </row>
    <row r="946" s="13" customFormat="1">
      <c r="A946" s="13"/>
      <c r="B946" s="229"/>
      <c r="C946" s="230"/>
      <c r="D946" s="231" t="s">
        <v>177</v>
      </c>
      <c r="E946" s="232" t="s">
        <v>19</v>
      </c>
      <c r="F946" s="233" t="s">
        <v>438</v>
      </c>
      <c r="G946" s="230"/>
      <c r="H946" s="234">
        <v>0.13500000000000001</v>
      </c>
      <c r="I946" s="235"/>
      <c r="J946" s="230"/>
      <c r="K946" s="230"/>
      <c r="L946" s="236"/>
      <c r="M946" s="237"/>
      <c r="N946" s="238"/>
      <c r="O946" s="238"/>
      <c r="P946" s="238"/>
      <c r="Q946" s="238"/>
      <c r="R946" s="238"/>
      <c r="S946" s="238"/>
      <c r="T946" s="23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0" t="s">
        <v>177</v>
      </c>
      <c r="AU946" s="240" t="s">
        <v>125</v>
      </c>
      <c r="AV946" s="13" t="s">
        <v>125</v>
      </c>
      <c r="AW946" s="13" t="s">
        <v>33</v>
      </c>
      <c r="AX946" s="13" t="s">
        <v>72</v>
      </c>
      <c r="AY946" s="240" t="s">
        <v>116</v>
      </c>
    </row>
    <row r="947" s="13" customFormat="1">
      <c r="A947" s="13"/>
      <c r="B947" s="229"/>
      <c r="C947" s="230"/>
      <c r="D947" s="231" t="s">
        <v>177</v>
      </c>
      <c r="E947" s="232" t="s">
        <v>19</v>
      </c>
      <c r="F947" s="233" t="s">
        <v>439</v>
      </c>
      <c r="G947" s="230"/>
      <c r="H947" s="234">
        <v>1.548</v>
      </c>
      <c r="I947" s="235"/>
      <c r="J947" s="230"/>
      <c r="K947" s="230"/>
      <c r="L947" s="236"/>
      <c r="M947" s="237"/>
      <c r="N947" s="238"/>
      <c r="O947" s="238"/>
      <c r="P947" s="238"/>
      <c r="Q947" s="238"/>
      <c r="R947" s="238"/>
      <c r="S947" s="238"/>
      <c r="T947" s="23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0" t="s">
        <v>177</v>
      </c>
      <c r="AU947" s="240" t="s">
        <v>125</v>
      </c>
      <c r="AV947" s="13" t="s">
        <v>125</v>
      </c>
      <c r="AW947" s="13" t="s">
        <v>33</v>
      </c>
      <c r="AX947" s="13" t="s">
        <v>72</v>
      </c>
      <c r="AY947" s="240" t="s">
        <v>116</v>
      </c>
    </row>
    <row r="948" s="15" customFormat="1">
      <c r="A948" s="15"/>
      <c r="B948" s="252"/>
      <c r="C948" s="253"/>
      <c r="D948" s="231" t="s">
        <v>177</v>
      </c>
      <c r="E948" s="254" t="s">
        <v>19</v>
      </c>
      <c r="F948" s="255" t="s">
        <v>315</v>
      </c>
      <c r="G948" s="253"/>
      <c r="H948" s="254" t="s">
        <v>19</v>
      </c>
      <c r="I948" s="256"/>
      <c r="J948" s="253"/>
      <c r="K948" s="253"/>
      <c r="L948" s="257"/>
      <c r="M948" s="258"/>
      <c r="N948" s="259"/>
      <c r="O948" s="259"/>
      <c r="P948" s="259"/>
      <c r="Q948" s="259"/>
      <c r="R948" s="259"/>
      <c r="S948" s="259"/>
      <c r="T948" s="260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1" t="s">
        <v>177</v>
      </c>
      <c r="AU948" s="261" t="s">
        <v>125</v>
      </c>
      <c r="AV948" s="15" t="s">
        <v>79</v>
      </c>
      <c r="AW948" s="15" t="s">
        <v>33</v>
      </c>
      <c r="AX948" s="15" t="s">
        <v>72</v>
      </c>
      <c r="AY948" s="261" t="s">
        <v>116</v>
      </c>
    </row>
    <row r="949" s="13" customFormat="1">
      <c r="A949" s="13"/>
      <c r="B949" s="229"/>
      <c r="C949" s="230"/>
      <c r="D949" s="231" t="s">
        <v>177</v>
      </c>
      <c r="E949" s="232" t="s">
        <v>19</v>
      </c>
      <c r="F949" s="233" t="s">
        <v>440</v>
      </c>
      <c r="G949" s="230"/>
      <c r="H949" s="234">
        <v>3.3439999999999999</v>
      </c>
      <c r="I949" s="235"/>
      <c r="J949" s="230"/>
      <c r="K949" s="230"/>
      <c r="L949" s="236"/>
      <c r="M949" s="237"/>
      <c r="N949" s="238"/>
      <c r="O949" s="238"/>
      <c r="P949" s="238"/>
      <c r="Q949" s="238"/>
      <c r="R949" s="238"/>
      <c r="S949" s="238"/>
      <c r="T949" s="239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0" t="s">
        <v>177</v>
      </c>
      <c r="AU949" s="240" t="s">
        <v>125</v>
      </c>
      <c r="AV949" s="13" t="s">
        <v>125</v>
      </c>
      <c r="AW949" s="13" t="s">
        <v>33</v>
      </c>
      <c r="AX949" s="13" t="s">
        <v>72</v>
      </c>
      <c r="AY949" s="240" t="s">
        <v>116</v>
      </c>
    </row>
    <row r="950" s="13" customFormat="1">
      <c r="A950" s="13"/>
      <c r="B950" s="229"/>
      <c r="C950" s="230"/>
      <c r="D950" s="231" t="s">
        <v>177</v>
      </c>
      <c r="E950" s="232" t="s">
        <v>19</v>
      </c>
      <c r="F950" s="233" t="s">
        <v>441</v>
      </c>
      <c r="G950" s="230"/>
      <c r="H950" s="234">
        <v>0.070000000000000007</v>
      </c>
      <c r="I950" s="235"/>
      <c r="J950" s="230"/>
      <c r="K950" s="230"/>
      <c r="L950" s="236"/>
      <c r="M950" s="237"/>
      <c r="N950" s="238"/>
      <c r="O950" s="238"/>
      <c r="P950" s="238"/>
      <c r="Q950" s="238"/>
      <c r="R950" s="238"/>
      <c r="S950" s="238"/>
      <c r="T950" s="23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0" t="s">
        <v>177</v>
      </c>
      <c r="AU950" s="240" t="s">
        <v>125</v>
      </c>
      <c r="AV950" s="13" t="s">
        <v>125</v>
      </c>
      <c r="AW950" s="13" t="s">
        <v>33</v>
      </c>
      <c r="AX950" s="13" t="s">
        <v>72</v>
      </c>
      <c r="AY950" s="240" t="s">
        <v>116</v>
      </c>
    </row>
    <row r="951" s="15" customFormat="1">
      <c r="A951" s="15"/>
      <c r="B951" s="252"/>
      <c r="C951" s="253"/>
      <c r="D951" s="231" t="s">
        <v>177</v>
      </c>
      <c r="E951" s="254" t="s">
        <v>19</v>
      </c>
      <c r="F951" s="255" t="s">
        <v>302</v>
      </c>
      <c r="G951" s="253"/>
      <c r="H951" s="254" t="s">
        <v>19</v>
      </c>
      <c r="I951" s="256"/>
      <c r="J951" s="253"/>
      <c r="K951" s="253"/>
      <c r="L951" s="257"/>
      <c r="M951" s="258"/>
      <c r="N951" s="259"/>
      <c r="O951" s="259"/>
      <c r="P951" s="259"/>
      <c r="Q951" s="259"/>
      <c r="R951" s="259"/>
      <c r="S951" s="259"/>
      <c r="T951" s="260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1" t="s">
        <v>177</v>
      </c>
      <c r="AU951" s="261" t="s">
        <v>125</v>
      </c>
      <c r="AV951" s="15" t="s">
        <v>79</v>
      </c>
      <c r="AW951" s="15" t="s">
        <v>33</v>
      </c>
      <c r="AX951" s="15" t="s">
        <v>72</v>
      </c>
      <c r="AY951" s="261" t="s">
        <v>116</v>
      </c>
    </row>
    <row r="952" s="13" customFormat="1">
      <c r="A952" s="13"/>
      <c r="B952" s="229"/>
      <c r="C952" s="230"/>
      <c r="D952" s="231" t="s">
        <v>177</v>
      </c>
      <c r="E952" s="232" t="s">
        <v>19</v>
      </c>
      <c r="F952" s="233" t="s">
        <v>442</v>
      </c>
      <c r="G952" s="230"/>
      <c r="H952" s="234">
        <v>7.8479999999999999</v>
      </c>
      <c r="I952" s="235"/>
      <c r="J952" s="230"/>
      <c r="K952" s="230"/>
      <c r="L952" s="236"/>
      <c r="M952" s="237"/>
      <c r="N952" s="238"/>
      <c r="O952" s="238"/>
      <c r="P952" s="238"/>
      <c r="Q952" s="238"/>
      <c r="R952" s="238"/>
      <c r="S952" s="238"/>
      <c r="T952" s="23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0" t="s">
        <v>177</v>
      </c>
      <c r="AU952" s="240" t="s">
        <v>125</v>
      </c>
      <c r="AV952" s="13" t="s">
        <v>125</v>
      </c>
      <c r="AW952" s="13" t="s">
        <v>33</v>
      </c>
      <c r="AX952" s="13" t="s">
        <v>72</v>
      </c>
      <c r="AY952" s="240" t="s">
        <v>116</v>
      </c>
    </row>
    <row r="953" s="13" customFormat="1">
      <c r="A953" s="13"/>
      <c r="B953" s="229"/>
      <c r="C953" s="230"/>
      <c r="D953" s="231" t="s">
        <v>177</v>
      </c>
      <c r="E953" s="232" t="s">
        <v>19</v>
      </c>
      <c r="F953" s="233" t="s">
        <v>443</v>
      </c>
      <c r="G953" s="230"/>
      <c r="H953" s="234">
        <v>-0.040000000000000001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177</v>
      </c>
      <c r="AU953" s="240" t="s">
        <v>125</v>
      </c>
      <c r="AV953" s="13" t="s">
        <v>125</v>
      </c>
      <c r="AW953" s="13" t="s">
        <v>33</v>
      </c>
      <c r="AX953" s="13" t="s">
        <v>72</v>
      </c>
      <c r="AY953" s="240" t="s">
        <v>116</v>
      </c>
    </row>
    <row r="954" s="13" customFormat="1">
      <c r="A954" s="13"/>
      <c r="B954" s="229"/>
      <c r="C954" s="230"/>
      <c r="D954" s="231" t="s">
        <v>177</v>
      </c>
      <c r="E954" s="232" t="s">
        <v>19</v>
      </c>
      <c r="F954" s="233" t="s">
        <v>524</v>
      </c>
      <c r="G954" s="230"/>
      <c r="H954" s="234">
        <v>0.089999999999999997</v>
      </c>
      <c r="I954" s="235"/>
      <c r="J954" s="230"/>
      <c r="K954" s="230"/>
      <c r="L954" s="236"/>
      <c r="M954" s="237"/>
      <c r="N954" s="238"/>
      <c r="O954" s="238"/>
      <c r="P954" s="238"/>
      <c r="Q954" s="238"/>
      <c r="R954" s="238"/>
      <c r="S954" s="238"/>
      <c r="T954" s="239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0" t="s">
        <v>177</v>
      </c>
      <c r="AU954" s="240" t="s">
        <v>125</v>
      </c>
      <c r="AV954" s="13" t="s">
        <v>125</v>
      </c>
      <c r="AW954" s="13" t="s">
        <v>33</v>
      </c>
      <c r="AX954" s="13" t="s">
        <v>72</v>
      </c>
      <c r="AY954" s="240" t="s">
        <v>116</v>
      </c>
    </row>
    <row r="955" s="13" customFormat="1">
      <c r="A955" s="13"/>
      <c r="B955" s="229"/>
      <c r="C955" s="230"/>
      <c r="D955" s="231" t="s">
        <v>177</v>
      </c>
      <c r="E955" s="232" t="s">
        <v>19</v>
      </c>
      <c r="F955" s="233" t="s">
        <v>431</v>
      </c>
      <c r="G955" s="230"/>
      <c r="H955" s="234">
        <v>0.40000000000000002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177</v>
      </c>
      <c r="AU955" s="240" t="s">
        <v>125</v>
      </c>
      <c r="AV955" s="13" t="s">
        <v>125</v>
      </c>
      <c r="AW955" s="13" t="s">
        <v>33</v>
      </c>
      <c r="AX955" s="13" t="s">
        <v>72</v>
      </c>
      <c r="AY955" s="240" t="s">
        <v>116</v>
      </c>
    </row>
    <row r="956" s="15" customFormat="1">
      <c r="A956" s="15"/>
      <c r="B956" s="252"/>
      <c r="C956" s="253"/>
      <c r="D956" s="231" t="s">
        <v>177</v>
      </c>
      <c r="E956" s="254" t="s">
        <v>19</v>
      </c>
      <c r="F956" s="255" t="s">
        <v>237</v>
      </c>
      <c r="G956" s="253"/>
      <c r="H956" s="254" t="s">
        <v>19</v>
      </c>
      <c r="I956" s="256"/>
      <c r="J956" s="253"/>
      <c r="K956" s="253"/>
      <c r="L956" s="257"/>
      <c r="M956" s="258"/>
      <c r="N956" s="259"/>
      <c r="O956" s="259"/>
      <c r="P956" s="259"/>
      <c r="Q956" s="259"/>
      <c r="R956" s="259"/>
      <c r="S956" s="259"/>
      <c r="T956" s="260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1" t="s">
        <v>177</v>
      </c>
      <c r="AU956" s="261" t="s">
        <v>125</v>
      </c>
      <c r="AV956" s="15" t="s">
        <v>79</v>
      </c>
      <c r="AW956" s="15" t="s">
        <v>33</v>
      </c>
      <c r="AX956" s="15" t="s">
        <v>72</v>
      </c>
      <c r="AY956" s="261" t="s">
        <v>116</v>
      </c>
    </row>
    <row r="957" s="13" customFormat="1">
      <c r="A957" s="13"/>
      <c r="B957" s="229"/>
      <c r="C957" s="230"/>
      <c r="D957" s="231" t="s">
        <v>177</v>
      </c>
      <c r="E957" s="232" t="s">
        <v>19</v>
      </c>
      <c r="F957" s="233" t="s">
        <v>444</v>
      </c>
      <c r="G957" s="230"/>
      <c r="H957" s="234">
        <v>12.73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177</v>
      </c>
      <c r="AU957" s="240" t="s">
        <v>125</v>
      </c>
      <c r="AV957" s="13" t="s">
        <v>125</v>
      </c>
      <c r="AW957" s="13" t="s">
        <v>33</v>
      </c>
      <c r="AX957" s="13" t="s">
        <v>72</v>
      </c>
      <c r="AY957" s="240" t="s">
        <v>116</v>
      </c>
    </row>
    <row r="958" s="13" customFormat="1">
      <c r="A958" s="13"/>
      <c r="B958" s="229"/>
      <c r="C958" s="230"/>
      <c r="D958" s="231" t="s">
        <v>177</v>
      </c>
      <c r="E958" s="232" t="s">
        <v>19</v>
      </c>
      <c r="F958" s="233" t="s">
        <v>431</v>
      </c>
      <c r="G958" s="230"/>
      <c r="H958" s="234">
        <v>0.40000000000000002</v>
      </c>
      <c r="I958" s="235"/>
      <c r="J958" s="230"/>
      <c r="K958" s="230"/>
      <c r="L958" s="236"/>
      <c r="M958" s="237"/>
      <c r="N958" s="238"/>
      <c r="O958" s="238"/>
      <c r="P958" s="238"/>
      <c r="Q958" s="238"/>
      <c r="R958" s="238"/>
      <c r="S958" s="238"/>
      <c r="T958" s="23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0" t="s">
        <v>177</v>
      </c>
      <c r="AU958" s="240" t="s">
        <v>125</v>
      </c>
      <c r="AV958" s="13" t="s">
        <v>125</v>
      </c>
      <c r="AW958" s="13" t="s">
        <v>33</v>
      </c>
      <c r="AX958" s="13" t="s">
        <v>72</v>
      </c>
      <c r="AY958" s="240" t="s">
        <v>116</v>
      </c>
    </row>
    <row r="959" s="14" customFormat="1">
      <c r="A959" s="14"/>
      <c r="B959" s="241"/>
      <c r="C959" s="242"/>
      <c r="D959" s="231" t="s">
        <v>177</v>
      </c>
      <c r="E959" s="243" t="s">
        <v>19</v>
      </c>
      <c r="F959" s="244" t="s">
        <v>181</v>
      </c>
      <c r="G959" s="242"/>
      <c r="H959" s="245">
        <v>72.260000000000019</v>
      </c>
      <c r="I959" s="246"/>
      <c r="J959" s="242"/>
      <c r="K959" s="242"/>
      <c r="L959" s="247"/>
      <c r="M959" s="248"/>
      <c r="N959" s="249"/>
      <c r="O959" s="249"/>
      <c r="P959" s="249"/>
      <c r="Q959" s="249"/>
      <c r="R959" s="249"/>
      <c r="S959" s="249"/>
      <c r="T959" s="25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1" t="s">
        <v>177</v>
      </c>
      <c r="AU959" s="251" t="s">
        <v>125</v>
      </c>
      <c r="AV959" s="14" t="s">
        <v>139</v>
      </c>
      <c r="AW959" s="14" t="s">
        <v>33</v>
      </c>
      <c r="AX959" s="14" t="s">
        <v>79</v>
      </c>
      <c r="AY959" s="251" t="s">
        <v>116</v>
      </c>
    </row>
    <row r="960" s="2" customFormat="1" ht="16.5" customHeight="1">
      <c r="A960" s="40"/>
      <c r="B960" s="41"/>
      <c r="C960" s="273" t="s">
        <v>652</v>
      </c>
      <c r="D960" s="273" t="s">
        <v>358</v>
      </c>
      <c r="E960" s="274" t="s">
        <v>653</v>
      </c>
      <c r="F960" s="275" t="s">
        <v>654</v>
      </c>
      <c r="G960" s="276" t="s">
        <v>199</v>
      </c>
      <c r="H960" s="277">
        <v>0.024</v>
      </c>
      <c r="I960" s="278"/>
      <c r="J960" s="279">
        <f>ROUND(I960*H960,2)</f>
        <v>0</v>
      </c>
      <c r="K960" s="275" t="s">
        <v>174</v>
      </c>
      <c r="L960" s="280"/>
      <c r="M960" s="281" t="s">
        <v>19</v>
      </c>
      <c r="N960" s="282" t="s">
        <v>44</v>
      </c>
      <c r="O960" s="86"/>
      <c r="P960" s="215">
        <f>O960*H960</f>
        <v>0</v>
      </c>
      <c r="Q960" s="215">
        <v>1</v>
      </c>
      <c r="R960" s="215">
        <f>Q960*H960</f>
        <v>0.024</v>
      </c>
      <c r="S960" s="215">
        <v>0</v>
      </c>
      <c r="T960" s="216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17" t="s">
        <v>361</v>
      </c>
      <c r="AT960" s="217" t="s">
        <v>358</v>
      </c>
      <c r="AU960" s="217" t="s">
        <v>125</v>
      </c>
      <c r="AY960" s="19" t="s">
        <v>116</v>
      </c>
      <c r="BE960" s="218">
        <f>IF(N960="základní",J960,0)</f>
        <v>0</v>
      </c>
      <c r="BF960" s="218">
        <f>IF(N960="snížená",J960,0)</f>
        <v>0</v>
      </c>
      <c r="BG960" s="218">
        <f>IF(N960="zákl. přenesená",J960,0)</f>
        <v>0</v>
      </c>
      <c r="BH960" s="218">
        <f>IF(N960="sníž. přenesená",J960,0)</f>
        <v>0</v>
      </c>
      <c r="BI960" s="218">
        <f>IF(N960="nulová",J960,0)</f>
        <v>0</v>
      </c>
      <c r="BJ960" s="19" t="s">
        <v>125</v>
      </c>
      <c r="BK960" s="218">
        <f>ROUND(I960*H960,2)</f>
        <v>0</v>
      </c>
      <c r="BL960" s="19" t="s">
        <v>327</v>
      </c>
      <c r="BM960" s="217" t="s">
        <v>655</v>
      </c>
    </row>
    <row r="961" s="13" customFormat="1">
      <c r="A961" s="13"/>
      <c r="B961" s="229"/>
      <c r="C961" s="230"/>
      <c r="D961" s="231" t="s">
        <v>177</v>
      </c>
      <c r="E961" s="230"/>
      <c r="F961" s="233" t="s">
        <v>656</v>
      </c>
      <c r="G961" s="230"/>
      <c r="H961" s="234">
        <v>0.024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177</v>
      </c>
      <c r="AU961" s="240" t="s">
        <v>125</v>
      </c>
      <c r="AV961" s="13" t="s">
        <v>125</v>
      </c>
      <c r="AW961" s="13" t="s">
        <v>4</v>
      </c>
      <c r="AX961" s="13" t="s">
        <v>79</v>
      </c>
      <c r="AY961" s="240" t="s">
        <v>116</v>
      </c>
    </row>
    <row r="962" s="2" customFormat="1" ht="16.5" customHeight="1">
      <c r="A962" s="40"/>
      <c r="B962" s="41"/>
      <c r="C962" s="206" t="s">
        <v>657</v>
      </c>
      <c r="D962" s="206" t="s">
        <v>119</v>
      </c>
      <c r="E962" s="207" t="s">
        <v>658</v>
      </c>
      <c r="F962" s="208" t="s">
        <v>659</v>
      </c>
      <c r="G962" s="209" t="s">
        <v>173</v>
      </c>
      <c r="H962" s="210">
        <v>72.260000000000005</v>
      </c>
      <c r="I962" s="211"/>
      <c r="J962" s="212">
        <f>ROUND(I962*H962,2)</f>
        <v>0</v>
      </c>
      <c r="K962" s="208" t="s">
        <v>174</v>
      </c>
      <c r="L962" s="46"/>
      <c r="M962" s="213" t="s">
        <v>19</v>
      </c>
      <c r="N962" s="214" t="s">
        <v>44</v>
      </c>
      <c r="O962" s="86"/>
      <c r="P962" s="215">
        <f>O962*H962</f>
        <v>0</v>
      </c>
      <c r="Q962" s="215">
        <v>0.00040000000000000002</v>
      </c>
      <c r="R962" s="215">
        <f>Q962*H962</f>
        <v>0.028904000000000003</v>
      </c>
      <c r="S962" s="215">
        <v>0</v>
      </c>
      <c r="T962" s="216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17" t="s">
        <v>327</v>
      </c>
      <c r="AT962" s="217" t="s">
        <v>119</v>
      </c>
      <c r="AU962" s="217" t="s">
        <v>125</v>
      </c>
      <c r="AY962" s="19" t="s">
        <v>116</v>
      </c>
      <c r="BE962" s="218">
        <f>IF(N962="základní",J962,0)</f>
        <v>0</v>
      </c>
      <c r="BF962" s="218">
        <f>IF(N962="snížená",J962,0)</f>
        <v>0</v>
      </c>
      <c r="BG962" s="218">
        <f>IF(N962="zákl. přenesená",J962,0)</f>
        <v>0</v>
      </c>
      <c r="BH962" s="218">
        <f>IF(N962="sníž. přenesená",J962,0)</f>
        <v>0</v>
      </c>
      <c r="BI962" s="218">
        <f>IF(N962="nulová",J962,0)</f>
        <v>0</v>
      </c>
      <c r="BJ962" s="19" t="s">
        <v>125</v>
      </c>
      <c r="BK962" s="218">
        <f>ROUND(I962*H962,2)</f>
        <v>0</v>
      </c>
      <c r="BL962" s="19" t="s">
        <v>327</v>
      </c>
      <c r="BM962" s="217" t="s">
        <v>660</v>
      </c>
    </row>
    <row r="963" s="2" customFormat="1">
      <c r="A963" s="40"/>
      <c r="B963" s="41"/>
      <c r="C963" s="42"/>
      <c r="D963" s="219" t="s">
        <v>127</v>
      </c>
      <c r="E963" s="42"/>
      <c r="F963" s="220" t="s">
        <v>661</v>
      </c>
      <c r="G963" s="42"/>
      <c r="H963" s="42"/>
      <c r="I963" s="221"/>
      <c r="J963" s="42"/>
      <c r="K963" s="42"/>
      <c r="L963" s="46"/>
      <c r="M963" s="222"/>
      <c r="N963" s="223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127</v>
      </c>
      <c r="AU963" s="19" t="s">
        <v>125</v>
      </c>
    </row>
    <row r="964" s="2" customFormat="1" ht="24.15" customHeight="1">
      <c r="A964" s="40"/>
      <c r="B964" s="41"/>
      <c r="C964" s="273" t="s">
        <v>662</v>
      </c>
      <c r="D964" s="273" t="s">
        <v>358</v>
      </c>
      <c r="E964" s="274" t="s">
        <v>663</v>
      </c>
      <c r="F964" s="275" t="s">
        <v>664</v>
      </c>
      <c r="G964" s="276" t="s">
        <v>173</v>
      </c>
      <c r="H964" s="277">
        <v>86.712000000000003</v>
      </c>
      <c r="I964" s="278"/>
      <c r="J964" s="279">
        <f>ROUND(I964*H964,2)</f>
        <v>0</v>
      </c>
      <c r="K964" s="275" t="s">
        <v>174</v>
      </c>
      <c r="L964" s="280"/>
      <c r="M964" s="281" t="s">
        <v>19</v>
      </c>
      <c r="N964" s="282" t="s">
        <v>44</v>
      </c>
      <c r="O964" s="86"/>
      <c r="P964" s="215">
        <f>O964*H964</f>
        <v>0</v>
      </c>
      <c r="Q964" s="215">
        <v>0.0054000000000000003</v>
      </c>
      <c r="R964" s="215">
        <f>Q964*H964</f>
        <v>0.46824480000000002</v>
      </c>
      <c r="S964" s="215">
        <v>0</v>
      </c>
      <c r="T964" s="216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17" t="s">
        <v>361</v>
      </c>
      <c r="AT964" s="217" t="s">
        <v>358</v>
      </c>
      <c r="AU964" s="217" t="s">
        <v>125</v>
      </c>
      <c r="AY964" s="19" t="s">
        <v>116</v>
      </c>
      <c r="BE964" s="218">
        <f>IF(N964="základní",J964,0)</f>
        <v>0</v>
      </c>
      <c r="BF964" s="218">
        <f>IF(N964="snížená",J964,0)</f>
        <v>0</v>
      </c>
      <c r="BG964" s="218">
        <f>IF(N964="zákl. přenesená",J964,0)</f>
        <v>0</v>
      </c>
      <c r="BH964" s="218">
        <f>IF(N964="sníž. přenesená",J964,0)</f>
        <v>0</v>
      </c>
      <c r="BI964" s="218">
        <f>IF(N964="nulová",J964,0)</f>
        <v>0</v>
      </c>
      <c r="BJ964" s="19" t="s">
        <v>125</v>
      </c>
      <c r="BK964" s="218">
        <f>ROUND(I964*H964,2)</f>
        <v>0</v>
      </c>
      <c r="BL964" s="19" t="s">
        <v>327</v>
      </c>
      <c r="BM964" s="217" t="s">
        <v>665</v>
      </c>
    </row>
    <row r="965" s="13" customFormat="1">
      <c r="A965" s="13"/>
      <c r="B965" s="229"/>
      <c r="C965" s="230"/>
      <c r="D965" s="231" t="s">
        <v>177</v>
      </c>
      <c r="E965" s="230"/>
      <c r="F965" s="233" t="s">
        <v>666</v>
      </c>
      <c r="G965" s="230"/>
      <c r="H965" s="234">
        <v>86.712000000000003</v>
      </c>
      <c r="I965" s="235"/>
      <c r="J965" s="230"/>
      <c r="K965" s="230"/>
      <c r="L965" s="236"/>
      <c r="M965" s="237"/>
      <c r="N965" s="238"/>
      <c r="O965" s="238"/>
      <c r="P965" s="238"/>
      <c r="Q965" s="238"/>
      <c r="R965" s="238"/>
      <c r="S965" s="238"/>
      <c r="T965" s="23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0" t="s">
        <v>177</v>
      </c>
      <c r="AU965" s="240" t="s">
        <v>125</v>
      </c>
      <c r="AV965" s="13" t="s">
        <v>125</v>
      </c>
      <c r="AW965" s="13" t="s">
        <v>4</v>
      </c>
      <c r="AX965" s="13" t="s">
        <v>79</v>
      </c>
      <c r="AY965" s="240" t="s">
        <v>116</v>
      </c>
    </row>
    <row r="966" s="2" customFormat="1" ht="24.15" customHeight="1">
      <c r="A966" s="40"/>
      <c r="B966" s="41"/>
      <c r="C966" s="206" t="s">
        <v>667</v>
      </c>
      <c r="D966" s="206" t="s">
        <v>119</v>
      </c>
      <c r="E966" s="207" t="s">
        <v>668</v>
      </c>
      <c r="F966" s="208" t="s">
        <v>669</v>
      </c>
      <c r="G966" s="209" t="s">
        <v>670</v>
      </c>
      <c r="H966" s="283"/>
      <c r="I966" s="211"/>
      <c r="J966" s="212">
        <f>ROUND(I966*H966,2)</f>
        <v>0</v>
      </c>
      <c r="K966" s="208" t="s">
        <v>174</v>
      </c>
      <c r="L966" s="46"/>
      <c r="M966" s="213" t="s">
        <v>19</v>
      </c>
      <c r="N966" s="214" t="s">
        <v>44</v>
      </c>
      <c r="O966" s="86"/>
      <c r="P966" s="215">
        <f>O966*H966</f>
        <v>0</v>
      </c>
      <c r="Q966" s="215">
        <v>0</v>
      </c>
      <c r="R966" s="215">
        <f>Q966*H966</f>
        <v>0</v>
      </c>
      <c r="S966" s="215">
        <v>0</v>
      </c>
      <c r="T966" s="216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17" t="s">
        <v>327</v>
      </c>
      <c r="AT966" s="217" t="s">
        <v>119</v>
      </c>
      <c r="AU966" s="217" t="s">
        <v>125</v>
      </c>
      <c r="AY966" s="19" t="s">
        <v>116</v>
      </c>
      <c r="BE966" s="218">
        <f>IF(N966="základní",J966,0)</f>
        <v>0</v>
      </c>
      <c r="BF966" s="218">
        <f>IF(N966="snížená",J966,0)</f>
        <v>0</v>
      </c>
      <c r="BG966" s="218">
        <f>IF(N966="zákl. přenesená",J966,0)</f>
        <v>0</v>
      </c>
      <c r="BH966" s="218">
        <f>IF(N966="sníž. přenesená",J966,0)</f>
        <v>0</v>
      </c>
      <c r="BI966" s="218">
        <f>IF(N966="nulová",J966,0)</f>
        <v>0</v>
      </c>
      <c r="BJ966" s="19" t="s">
        <v>125</v>
      </c>
      <c r="BK966" s="218">
        <f>ROUND(I966*H966,2)</f>
        <v>0</v>
      </c>
      <c r="BL966" s="19" t="s">
        <v>327</v>
      </c>
      <c r="BM966" s="217" t="s">
        <v>671</v>
      </c>
    </row>
    <row r="967" s="2" customFormat="1">
      <c r="A967" s="40"/>
      <c r="B967" s="41"/>
      <c r="C967" s="42"/>
      <c r="D967" s="219" t="s">
        <v>127</v>
      </c>
      <c r="E967" s="42"/>
      <c r="F967" s="220" t="s">
        <v>672</v>
      </c>
      <c r="G967" s="42"/>
      <c r="H967" s="42"/>
      <c r="I967" s="221"/>
      <c r="J967" s="42"/>
      <c r="K967" s="42"/>
      <c r="L967" s="46"/>
      <c r="M967" s="222"/>
      <c r="N967" s="223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127</v>
      </c>
      <c r="AU967" s="19" t="s">
        <v>125</v>
      </c>
    </row>
    <row r="968" s="12" customFormat="1" ht="22.8" customHeight="1">
      <c r="A968" s="12"/>
      <c r="B968" s="190"/>
      <c r="C968" s="191"/>
      <c r="D968" s="192" t="s">
        <v>71</v>
      </c>
      <c r="E968" s="204" t="s">
        <v>673</v>
      </c>
      <c r="F968" s="204" t="s">
        <v>674</v>
      </c>
      <c r="G968" s="191"/>
      <c r="H968" s="191"/>
      <c r="I968" s="194"/>
      <c r="J968" s="205">
        <f>BK968</f>
        <v>0</v>
      </c>
      <c r="K968" s="191"/>
      <c r="L968" s="196"/>
      <c r="M968" s="197"/>
      <c r="N968" s="198"/>
      <c r="O968" s="198"/>
      <c r="P968" s="199">
        <f>SUM(P969:P973)</f>
        <v>0</v>
      </c>
      <c r="Q968" s="198"/>
      <c r="R968" s="199">
        <f>SUM(R969:R973)</f>
        <v>0</v>
      </c>
      <c r="S968" s="198"/>
      <c r="T968" s="200">
        <f>SUM(T969:T973)</f>
        <v>0.13400000000000001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201" t="s">
        <v>125</v>
      </c>
      <c r="AT968" s="202" t="s">
        <v>71</v>
      </c>
      <c r="AU968" s="202" t="s">
        <v>79</v>
      </c>
      <c r="AY968" s="201" t="s">
        <v>116</v>
      </c>
      <c r="BK968" s="203">
        <f>SUM(BK969:BK973)</f>
        <v>0</v>
      </c>
    </row>
    <row r="969" s="2" customFormat="1" ht="16.5" customHeight="1">
      <c r="A969" s="40"/>
      <c r="B969" s="41"/>
      <c r="C969" s="206" t="s">
        <v>675</v>
      </c>
      <c r="D969" s="206" t="s">
        <v>119</v>
      </c>
      <c r="E969" s="207" t="s">
        <v>676</v>
      </c>
      <c r="F969" s="208" t="s">
        <v>677</v>
      </c>
      <c r="G969" s="209" t="s">
        <v>122</v>
      </c>
      <c r="H969" s="210">
        <v>2</v>
      </c>
      <c r="I969" s="211"/>
      <c r="J969" s="212">
        <f>ROUND(I969*H969,2)</f>
        <v>0</v>
      </c>
      <c r="K969" s="208" t="s">
        <v>174</v>
      </c>
      <c r="L969" s="46"/>
      <c r="M969" s="213" t="s">
        <v>19</v>
      </c>
      <c r="N969" s="214" t="s">
        <v>44</v>
      </c>
      <c r="O969" s="86"/>
      <c r="P969" s="215">
        <f>O969*H969</f>
        <v>0</v>
      </c>
      <c r="Q969" s="215">
        <v>0</v>
      </c>
      <c r="R969" s="215">
        <f>Q969*H969</f>
        <v>0</v>
      </c>
      <c r="S969" s="215">
        <v>0.067000000000000004</v>
      </c>
      <c r="T969" s="216">
        <f>S969*H969</f>
        <v>0.13400000000000001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17" t="s">
        <v>327</v>
      </c>
      <c r="AT969" s="217" t="s">
        <v>119</v>
      </c>
      <c r="AU969" s="217" t="s">
        <v>125</v>
      </c>
      <c r="AY969" s="19" t="s">
        <v>116</v>
      </c>
      <c r="BE969" s="218">
        <f>IF(N969="základní",J969,0)</f>
        <v>0</v>
      </c>
      <c r="BF969" s="218">
        <f>IF(N969="snížená",J969,0)</f>
        <v>0</v>
      </c>
      <c r="BG969" s="218">
        <f>IF(N969="zákl. přenesená",J969,0)</f>
        <v>0</v>
      </c>
      <c r="BH969" s="218">
        <f>IF(N969="sníž. přenesená",J969,0)</f>
        <v>0</v>
      </c>
      <c r="BI969" s="218">
        <f>IF(N969="nulová",J969,0)</f>
        <v>0</v>
      </c>
      <c r="BJ969" s="19" t="s">
        <v>125</v>
      </c>
      <c r="BK969" s="218">
        <f>ROUND(I969*H969,2)</f>
        <v>0</v>
      </c>
      <c r="BL969" s="19" t="s">
        <v>327</v>
      </c>
      <c r="BM969" s="217" t="s">
        <v>678</v>
      </c>
    </row>
    <row r="970" s="2" customFormat="1">
      <c r="A970" s="40"/>
      <c r="B970" s="41"/>
      <c r="C970" s="42"/>
      <c r="D970" s="219" t="s">
        <v>127</v>
      </c>
      <c r="E970" s="42"/>
      <c r="F970" s="220" t="s">
        <v>679</v>
      </c>
      <c r="G970" s="42"/>
      <c r="H970" s="42"/>
      <c r="I970" s="221"/>
      <c r="J970" s="42"/>
      <c r="K970" s="42"/>
      <c r="L970" s="46"/>
      <c r="M970" s="222"/>
      <c r="N970" s="223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127</v>
      </c>
      <c r="AU970" s="19" t="s">
        <v>125</v>
      </c>
    </row>
    <row r="971" s="13" customFormat="1">
      <c r="A971" s="13"/>
      <c r="B971" s="229"/>
      <c r="C971" s="230"/>
      <c r="D971" s="231" t="s">
        <v>177</v>
      </c>
      <c r="E971" s="232" t="s">
        <v>19</v>
      </c>
      <c r="F971" s="233" t="s">
        <v>680</v>
      </c>
      <c r="G971" s="230"/>
      <c r="H971" s="234">
        <v>1</v>
      </c>
      <c r="I971" s="235"/>
      <c r="J971" s="230"/>
      <c r="K971" s="230"/>
      <c r="L971" s="236"/>
      <c r="M971" s="237"/>
      <c r="N971" s="238"/>
      <c r="O971" s="238"/>
      <c r="P971" s="238"/>
      <c r="Q971" s="238"/>
      <c r="R971" s="238"/>
      <c r="S971" s="238"/>
      <c r="T971" s="23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0" t="s">
        <v>177</v>
      </c>
      <c r="AU971" s="240" t="s">
        <v>125</v>
      </c>
      <c r="AV971" s="13" t="s">
        <v>125</v>
      </c>
      <c r="AW971" s="13" t="s">
        <v>33</v>
      </c>
      <c r="AX971" s="13" t="s">
        <v>72</v>
      </c>
      <c r="AY971" s="240" t="s">
        <v>116</v>
      </c>
    </row>
    <row r="972" s="13" customFormat="1">
      <c r="A972" s="13"/>
      <c r="B972" s="229"/>
      <c r="C972" s="230"/>
      <c r="D972" s="231" t="s">
        <v>177</v>
      </c>
      <c r="E972" s="232" t="s">
        <v>19</v>
      </c>
      <c r="F972" s="233" t="s">
        <v>681</v>
      </c>
      <c r="G972" s="230"/>
      <c r="H972" s="234">
        <v>1</v>
      </c>
      <c r="I972" s="235"/>
      <c r="J972" s="230"/>
      <c r="K972" s="230"/>
      <c r="L972" s="236"/>
      <c r="M972" s="237"/>
      <c r="N972" s="238"/>
      <c r="O972" s="238"/>
      <c r="P972" s="238"/>
      <c r="Q972" s="238"/>
      <c r="R972" s="238"/>
      <c r="S972" s="238"/>
      <c r="T972" s="23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0" t="s">
        <v>177</v>
      </c>
      <c r="AU972" s="240" t="s">
        <v>125</v>
      </c>
      <c r="AV972" s="13" t="s">
        <v>125</v>
      </c>
      <c r="AW972" s="13" t="s">
        <v>33</v>
      </c>
      <c r="AX972" s="13" t="s">
        <v>72</v>
      </c>
      <c r="AY972" s="240" t="s">
        <v>116</v>
      </c>
    </row>
    <row r="973" s="14" customFormat="1">
      <c r="A973" s="14"/>
      <c r="B973" s="241"/>
      <c r="C973" s="242"/>
      <c r="D973" s="231" t="s">
        <v>177</v>
      </c>
      <c r="E973" s="243" t="s">
        <v>19</v>
      </c>
      <c r="F973" s="244" t="s">
        <v>181</v>
      </c>
      <c r="G973" s="242"/>
      <c r="H973" s="245">
        <v>2</v>
      </c>
      <c r="I973" s="246"/>
      <c r="J973" s="242"/>
      <c r="K973" s="242"/>
      <c r="L973" s="247"/>
      <c r="M973" s="248"/>
      <c r="N973" s="249"/>
      <c r="O973" s="249"/>
      <c r="P973" s="249"/>
      <c r="Q973" s="249"/>
      <c r="R973" s="249"/>
      <c r="S973" s="249"/>
      <c r="T973" s="25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1" t="s">
        <v>177</v>
      </c>
      <c r="AU973" s="251" t="s">
        <v>125</v>
      </c>
      <c r="AV973" s="14" t="s">
        <v>139</v>
      </c>
      <c r="AW973" s="14" t="s">
        <v>33</v>
      </c>
      <c r="AX973" s="14" t="s">
        <v>79</v>
      </c>
      <c r="AY973" s="251" t="s">
        <v>116</v>
      </c>
    </row>
    <row r="974" s="12" customFormat="1" ht="22.8" customHeight="1">
      <c r="A974" s="12"/>
      <c r="B974" s="190"/>
      <c r="C974" s="191"/>
      <c r="D974" s="192" t="s">
        <v>71</v>
      </c>
      <c r="E974" s="204" t="s">
        <v>682</v>
      </c>
      <c r="F974" s="204" t="s">
        <v>683</v>
      </c>
      <c r="G974" s="191"/>
      <c r="H974" s="191"/>
      <c r="I974" s="194"/>
      <c r="J974" s="205">
        <f>BK974</f>
        <v>0</v>
      </c>
      <c r="K974" s="191"/>
      <c r="L974" s="196"/>
      <c r="M974" s="197"/>
      <c r="N974" s="198"/>
      <c r="O974" s="198"/>
      <c r="P974" s="199">
        <f>SUM(P975:P997)</f>
        <v>0</v>
      </c>
      <c r="Q974" s="198"/>
      <c r="R974" s="199">
        <f>SUM(R975:R997)</f>
        <v>0.41151400000000005</v>
      </c>
      <c r="S974" s="198"/>
      <c r="T974" s="200">
        <f>SUM(T975:T997)</f>
        <v>0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01" t="s">
        <v>125</v>
      </c>
      <c r="AT974" s="202" t="s">
        <v>71</v>
      </c>
      <c r="AU974" s="202" t="s">
        <v>79</v>
      </c>
      <c r="AY974" s="201" t="s">
        <v>116</v>
      </c>
      <c r="BK974" s="203">
        <f>SUM(BK975:BK997)</f>
        <v>0</v>
      </c>
    </row>
    <row r="975" s="2" customFormat="1" ht="24.15" customHeight="1">
      <c r="A975" s="40"/>
      <c r="B975" s="41"/>
      <c r="C975" s="206" t="s">
        <v>684</v>
      </c>
      <c r="D975" s="206" t="s">
        <v>119</v>
      </c>
      <c r="E975" s="207" t="s">
        <v>685</v>
      </c>
      <c r="F975" s="208" t="s">
        <v>686</v>
      </c>
      <c r="G975" s="209" t="s">
        <v>173</v>
      </c>
      <c r="H975" s="210">
        <v>26.672000000000001</v>
      </c>
      <c r="I975" s="211"/>
      <c r="J975" s="212">
        <f>ROUND(I975*H975,2)</f>
        <v>0</v>
      </c>
      <c r="K975" s="208" t="s">
        <v>174</v>
      </c>
      <c r="L975" s="46"/>
      <c r="M975" s="213" t="s">
        <v>19</v>
      </c>
      <c r="N975" s="214" t="s">
        <v>44</v>
      </c>
      <c r="O975" s="86"/>
      <c r="P975" s="215">
        <f>O975*H975</f>
        <v>0</v>
      </c>
      <c r="Q975" s="215">
        <v>0.012200000000000001</v>
      </c>
      <c r="R975" s="215">
        <f>Q975*H975</f>
        <v>0.32539840000000003</v>
      </c>
      <c r="S975" s="215">
        <v>0</v>
      </c>
      <c r="T975" s="216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17" t="s">
        <v>327</v>
      </c>
      <c r="AT975" s="217" t="s">
        <v>119</v>
      </c>
      <c r="AU975" s="217" t="s">
        <v>125</v>
      </c>
      <c r="AY975" s="19" t="s">
        <v>116</v>
      </c>
      <c r="BE975" s="218">
        <f>IF(N975="základní",J975,0)</f>
        <v>0</v>
      </c>
      <c r="BF975" s="218">
        <f>IF(N975="snížená",J975,0)</f>
        <v>0</v>
      </c>
      <c r="BG975" s="218">
        <f>IF(N975="zákl. přenesená",J975,0)</f>
        <v>0</v>
      </c>
      <c r="BH975" s="218">
        <f>IF(N975="sníž. přenesená",J975,0)</f>
        <v>0</v>
      </c>
      <c r="BI975" s="218">
        <f>IF(N975="nulová",J975,0)</f>
        <v>0</v>
      </c>
      <c r="BJ975" s="19" t="s">
        <v>125</v>
      </c>
      <c r="BK975" s="218">
        <f>ROUND(I975*H975,2)</f>
        <v>0</v>
      </c>
      <c r="BL975" s="19" t="s">
        <v>327</v>
      </c>
      <c r="BM975" s="217" t="s">
        <v>687</v>
      </c>
    </row>
    <row r="976" s="2" customFormat="1">
      <c r="A976" s="40"/>
      <c r="B976" s="41"/>
      <c r="C976" s="42"/>
      <c r="D976" s="219" t="s">
        <v>127</v>
      </c>
      <c r="E976" s="42"/>
      <c r="F976" s="220" t="s">
        <v>688</v>
      </c>
      <c r="G976" s="42"/>
      <c r="H976" s="42"/>
      <c r="I976" s="221"/>
      <c r="J976" s="42"/>
      <c r="K976" s="42"/>
      <c r="L976" s="46"/>
      <c r="M976" s="222"/>
      <c r="N976" s="223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127</v>
      </c>
      <c r="AU976" s="19" t="s">
        <v>125</v>
      </c>
    </row>
    <row r="977" s="15" customFormat="1">
      <c r="A977" s="15"/>
      <c r="B977" s="252"/>
      <c r="C977" s="253"/>
      <c r="D977" s="231" t="s">
        <v>177</v>
      </c>
      <c r="E977" s="254" t="s">
        <v>19</v>
      </c>
      <c r="F977" s="255" t="s">
        <v>689</v>
      </c>
      <c r="G977" s="253"/>
      <c r="H977" s="254" t="s">
        <v>19</v>
      </c>
      <c r="I977" s="256"/>
      <c r="J977" s="253"/>
      <c r="K977" s="253"/>
      <c r="L977" s="257"/>
      <c r="M977" s="258"/>
      <c r="N977" s="259"/>
      <c r="O977" s="259"/>
      <c r="P977" s="259"/>
      <c r="Q977" s="259"/>
      <c r="R977" s="259"/>
      <c r="S977" s="259"/>
      <c r="T977" s="260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1" t="s">
        <v>177</v>
      </c>
      <c r="AU977" s="261" t="s">
        <v>125</v>
      </c>
      <c r="AV977" s="15" t="s">
        <v>79</v>
      </c>
      <c r="AW977" s="15" t="s">
        <v>33</v>
      </c>
      <c r="AX977" s="15" t="s">
        <v>72</v>
      </c>
      <c r="AY977" s="261" t="s">
        <v>116</v>
      </c>
    </row>
    <row r="978" s="13" customFormat="1">
      <c r="A978" s="13"/>
      <c r="B978" s="229"/>
      <c r="C978" s="230"/>
      <c r="D978" s="231" t="s">
        <v>177</v>
      </c>
      <c r="E978" s="232" t="s">
        <v>19</v>
      </c>
      <c r="F978" s="233" t="s">
        <v>433</v>
      </c>
      <c r="G978" s="230"/>
      <c r="H978" s="234">
        <v>3.96</v>
      </c>
      <c r="I978" s="235"/>
      <c r="J978" s="230"/>
      <c r="K978" s="230"/>
      <c r="L978" s="236"/>
      <c r="M978" s="237"/>
      <c r="N978" s="238"/>
      <c r="O978" s="238"/>
      <c r="P978" s="238"/>
      <c r="Q978" s="238"/>
      <c r="R978" s="238"/>
      <c r="S978" s="238"/>
      <c r="T978" s="23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0" t="s">
        <v>177</v>
      </c>
      <c r="AU978" s="240" t="s">
        <v>125</v>
      </c>
      <c r="AV978" s="13" t="s">
        <v>125</v>
      </c>
      <c r="AW978" s="13" t="s">
        <v>33</v>
      </c>
      <c r="AX978" s="13" t="s">
        <v>72</v>
      </c>
      <c r="AY978" s="240" t="s">
        <v>116</v>
      </c>
    </row>
    <row r="979" s="13" customFormat="1">
      <c r="A979" s="13"/>
      <c r="B979" s="229"/>
      <c r="C979" s="230"/>
      <c r="D979" s="231" t="s">
        <v>177</v>
      </c>
      <c r="E979" s="232" t="s">
        <v>19</v>
      </c>
      <c r="F979" s="233" t="s">
        <v>439</v>
      </c>
      <c r="G979" s="230"/>
      <c r="H979" s="234">
        <v>1.548</v>
      </c>
      <c r="I979" s="235"/>
      <c r="J979" s="230"/>
      <c r="K979" s="230"/>
      <c r="L979" s="236"/>
      <c r="M979" s="237"/>
      <c r="N979" s="238"/>
      <c r="O979" s="238"/>
      <c r="P979" s="238"/>
      <c r="Q979" s="238"/>
      <c r="R979" s="238"/>
      <c r="S979" s="238"/>
      <c r="T979" s="23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0" t="s">
        <v>177</v>
      </c>
      <c r="AU979" s="240" t="s">
        <v>125</v>
      </c>
      <c r="AV979" s="13" t="s">
        <v>125</v>
      </c>
      <c r="AW979" s="13" t="s">
        <v>33</v>
      </c>
      <c r="AX979" s="13" t="s">
        <v>72</v>
      </c>
      <c r="AY979" s="240" t="s">
        <v>116</v>
      </c>
    </row>
    <row r="980" s="13" customFormat="1">
      <c r="A980" s="13"/>
      <c r="B980" s="229"/>
      <c r="C980" s="230"/>
      <c r="D980" s="231" t="s">
        <v>177</v>
      </c>
      <c r="E980" s="232" t="s">
        <v>19</v>
      </c>
      <c r="F980" s="233" t="s">
        <v>690</v>
      </c>
      <c r="G980" s="230"/>
      <c r="H980" s="234">
        <v>6.976</v>
      </c>
      <c r="I980" s="235"/>
      <c r="J980" s="230"/>
      <c r="K980" s="230"/>
      <c r="L980" s="236"/>
      <c r="M980" s="237"/>
      <c r="N980" s="238"/>
      <c r="O980" s="238"/>
      <c r="P980" s="238"/>
      <c r="Q980" s="238"/>
      <c r="R980" s="238"/>
      <c r="S980" s="238"/>
      <c r="T980" s="239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0" t="s">
        <v>177</v>
      </c>
      <c r="AU980" s="240" t="s">
        <v>125</v>
      </c>
      <c r="AV980" s="13" t="s">
        <v>125</v>
      </c>
      <c r="AW980" s="13" t="s">
        <v>33</v>
      </c>
      <c r="AX980" s="13" t="s">
        <v>72</v>
      </c>
      <c r="AY980" s="240" t="s">
        <v>116</v>
      </c>
    </row>
    <row r="981" s="13" customFormat="1">
      <c r="A981" s="13"/>
      <c r="B981" s="229"/>
      <c r="C981" s="230"/>
      <c r="D981" s="231" t="s">
        <v>177</v>
      </c>
      <c r="E981" s="232" t="s">
        <v>19</v>
      </c>
      <c r="F981" s="233" t="s">
        <v>691</v>
      </c>
      <c r="G981" s="230"/>
      <c r="H981" s="234">
        <v>0.83199999999999996</v>
      </c>
      <c r="I981" s="235"/>
      <c r="J981" s="230"/>
      <c r="K981" s="230"/>
      <c r="L981" s="236"/>
      <c r="M981" s="237"/>
      <c r="N981" s="238"/>
      <c r="O981" s="238"/>
      <c r="P981" s="238"/>
      <c r="Q981" s="238"/>
      <c r="R981" s="238"/>
      <c r="S981" s="238"/>
      <c r="T981" s="23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0" t="s">
        <v>177</v>
      </c>
      <c r="AU981" s="240" t="s">
        <v>125</v>
      </c>
      <c r="AV981" s="13" t="s">
        <v>125</v>
      </c>
      <c r="AW981" s="13" t="s">
        <v>33</v>
      </c>
      <c r="AX981" s="13" t="s">
        <v>72</v>
      </c>
      <c r="AY981" s="240" t="s">
        <v>116</v>
      </c>
    </row>
    <row r="982" s="16" customFormat="1">
      <c r="A982" s="16"/>
      <c r="B982" s="262"/>
      <c r="C982" s="263"/>
      <c r="D982" s="231" t="s">
        <v>177</v>
      </c>
      <c r="E982" s="264" t="s">
        <v>19</v>
      </c>
      <c r="F982" s="265" t="s">
        <v>341</v>
      </c>
      <c r="G982" s="263"/>
      <c r="H982" s="266">
        <v>13.316000000000001</v>
      </c>
      <c r="I982" s="267"/>
      <c r="J982" s="263"/>
      <c r="K982" s="263"/>
      <c r="L982" s="268"/>
      <c r="M982" s="269"/>
      <c r="N982" s="270"/>
      <c r="O982" s="270"/>
      <c r="P982" s="270"/>
      <c r="Q982" s="270"/>
      <c r="R982" s="270"/>
      <c r="S982" s="270"/>
      <c r="T982" s="271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T982" s="272" t="s">
        <v>177</v>
      </c>
      <c r="AU982" s="272" t="s">
        <v>125</v>
      </c>
      <c r="AV982" s="16" t="s">
        <v>134</v>
      </c>
      <c r="AW982" s="16" t="s">
        <v>33</v>
      </c>
      <c r="AX982" s="16" t="s">
        <v>72</v>
      </c>
      <c r="AY982" s="272" t="s">
        <v>116</v>
      </c>
    </row>
    <row r="983" s="15" customFormat="1">
      <c r="A983" s="15"/>
      <c r="B983" s="252"/>
      <c r="C983" s="253"/>
      <c r="D983" s="231" t="s">
        <v>177</v>
      </c>
      <c r="E983" s="254" t="s">
        <v>19</v>
      </c>
      <c r="F983" s="255" t="s">
        <v>692</v>
      </c>
      <c r="G983" s="253"/>
      <c r="H983" s="254" t="s">
        <v>19</v>
      </c>
      <c r="I983" s="256"/>
      <c r="J983" s="253"/>
      <c r="K983" s="253"/>
      <c r="L983" s="257"/>
      <c r="M983" s="258"/>
      <c r="N983" s="259"/>
      <c r="O983" s="259"/>
      <c r="P983" s="259"/>
      <c r="Q983" s="259"/>
      <c r="R983" s="259"/>
      <c r="S983" s="259"/>
      <c r="T983" s="260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1" t="s">
        <v>177</v>
      </c>
      <c r="AU983" s="261" t="s">
        <v>125</v>
      </c>
      <c r="AV983" s="15" t="s">
        <v>79</v>
      </c>
      <c r="AW983" s="15" t="s">
        <v>33</v>
      </c>
      <c r="AX983" s="15" t="s">
        <v>72</v>
      </c>
      <c r="AY983" s="261" t="s">
        <v>116</v>
      </c>
    </row>
    <row r="984" s="13" customFormat="1">
      <c r="A984" s="13"/>
      <c r="B984" s="229"/>
      <c r="C984" s="230"/>
      <c r="D984" s="231" t="s">
        <v>177</v>
      </c>
      <c r="E984" s="232" t="s">
        <v>19</v>
      </c>
      <c r="F984" s="233" t="s">
        <v>433</v>
      </c>
      <c r="G984" s="230"/>
      <c r="H984" s="234">
        <v>3.96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177</v>
      </c>
      <c r="AU984" s="240" t="s">
        <v>125</v>
      </c>
      <c r="AV984" s="13" t="s">
        <v>125</v>
      </c>
      <c r="AW984" s="13" t="s">
        <v>33</v>
      </c>
      <c r="AX984" s="13" t="s">
        <v>72</v>
      </c>
      <c r="AY984" s="240" t="s">
        <v>116</v>
      </c>
    </row>
    <row r="985" s="13" customFormat="1">
      <c r="A985" s="13"/>
      <c r="B985" s="229"/>
      <c r="C985" s="230"/>
      <c r="D985" s="231" t="s">
        <v>177</v>
      </c>
      <c r="E985" s="232" t="s">
        <v>19</v>
      </c>
      <c r="F985" s="233" t="s">
        <v>439</v>
      </c>
      <c r="G985" s="230"/>
      <c r="H985" s="234">
        <v>1.548</v>
      </c>
      <c r="I985" s="235"/>
      <c r="J985" s="230"/>
      <c r="K985" s="230"/>
      <c r="L985" s="236"/>
      <c r="M985" s="237"/>
      <c r="N985" s="238"/>
      <c r="O985" s="238"/>
      <c r="P985" s="238"/>
      <c r="Q985" s="238"/>
      <c r="R985" s="238"/>
      <c r="S985" s="238"/>
      <c r="T985" s="23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0" t="s">
        <v>177</v>
      </c>
      <c r="AU985" s="240" t="s">
        <v>125</v>
      </c>
      <c r="AV985" s="13" t="s">
        <v>125</v>
      </c>
      <c r="AW985" s="13" t="s">
        <v>33</v>
      </c>
      <c r="AX985" s="13" t="s">
        <v>72</v>
      </c>
      <c r="AY985" s="240" t="s">
        <v>116</v>
      </c>
    </row>
    <row r="986" s="13" customFormat="1">
      <c r="A986" s="13"/>
      <c r="B986" s="229"/>
      <c r="C986" s="230"/>
      <c r="D986" s="231" t="s">
        <v>177</v>
      </c>
      <c r="E986" s="232" t="s">
        <v>19</v>
      </c>
      <c r="F986" s="233" t="s">
        <v>442</v>
      </c>
      <c r="G986" s="230"/>
      <c r="H986" s="234">
        <v>7.8479999999999999</v>
      </c>
      <c r="I986" s="235"/>
      <c r="J986" s="230"/>
      <c r="K986" s="230"/>
      <c r="L986" s="236"/>
      <c r="M986" s="237"/>
      <c r="N986" s="238"/>
      <c r="O986" s="238"/>
      <c r="P986" s="238"/>
      <c r="Q986" s="238"/>
      <c r="R986" s="238"/>
      <c r="S986" s="238"/>
      <c r="T986" s="23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0" t="s">
        <v>177</v>
      </c>
      <c r="AU986" s="240" t="s">
        <v>125</v>
      </c>
      <c r="AV986" s="13" t="s">
        <v>125</v>
      </c>
      <c r="AW986" s="13" t="s">
        <v>33</v>
      </c>
      <c r="AX986" s="13" t="s">
        <v>72</v>
      </c>
      <c r="AY986" s="240" t="s">
        <v>116</v>
      </c>
    </row>
    <row r="987" s="16" customFormat="1">
      <c r="A987" s="16"/>
      <c r="B987" s="262"/>
      <c r="C987" s="263"/>
      <c r="D987" s="231" t="s">
        <v>177</v>
      </c>
      <c r="E987" s="264" t="s">
        <v>19</v>
      </c>
      <c r="F987" s="265" t="s">
        <v>341</v>
      </c>
      <c r="G987" s="263"/>
      <c r="H987" s="266">
        <v>13.356</v>
      </c>
      <c r="I987" s="267"/>
      <c r="J987" s="263"/>
      <c r="K987" s="263"/>
      <c r="L987" s="268"/>
      <c r="M987" s="269"/>
      <c r="N987" s="270"/>
      <c r="O987" s="270"/>
      <c r="P987" s="270"/>
      <c r="Q987" s="270"/>
      <c r="R987" s="270"/>
      <c r="S987" s="270"/>
      <c r="T987" s="271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272" t="s">
        <v>177</v>
      </c>
      <c r="AU987" s="272" t="s">
        <v>125</v>
      </c>
      <c r="AV987" s="16" t="s">
        <v>134</v>
      </c>
      <c r="AW987" s="16" t="s">
        <v>33</v>
      </c>
      <c r="AX987" s="16" t="s">
        <v>72</v>
      </c>
      <c r="AY987" s="272" t="s">
        <v>116</v>
      </c>
    </row>
    <row r="988" s="14" customFormat="1">
      <c r="A988" s="14"/>
      <c r="B988" s="241"/>
      <c r="C988" s="242"/>
      <c r="D988" s="231" t="s">
        <v>177</v>
      </c>
      <c r="E988" s="243" t="s">
        <v>19</v>
      </c>
      <c r="F988" s="244" t="s">
        <v>181</v>
      </c>
      <c r="G988" s="242"/>
      <c r="H988" s="245">
        <v>26.671999999999997</v>
      </c>
      <c r="I988" s="246"/>
      <c r="J988" s="242"/>
      <c r="K988" s="242"/>
      <c r="L988" s="247"/>
      <c r="M988" s="248"/>
      <c r="N988" s="249"/>
      <c r="O988" s="249"/>
      <c r="P988" s="249"/>
      <c r="Q988" s="249"/>
      <c r="R988" s="249"/>
      <c r="S988" s="249"/>
      <c r="T988" s="25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1" t="s">
        <v>177</v>
      </c>
      <c r="AU988" s="251" t="s">
        <v>125</v>
      </c>
      <c r="AV988" s="14" t="s">
        <v>139</v>
      </c>
      <c r="AW988" s="14" t="s">
        <v>33</v>
      </c>
      <c r="AX988" s="14" t="s">
        <v>79</v>
      </c>
      <c r="AY988" s="251" t="s">
        <v>116</v>
      </c>
    </row>
    <row r="989" s="2" customFormat="1" ht="24.15" customHeight="1">
      <c r="A989" s="40"/>
      <c r="B989" s="41"/>
      <c r="C989" s="206" t="s">
        <v>693</v>
      </c>
      <c r="D989" s="206" t="s">
        <v>119</v>
      </c>
      <c r="E989" s="207" t="s">
        <v>694</v>
      </c>
      <c r="F989" s="208" t="s">
        <v>695</v>
      </c>
      <c r="G989" s="209" t="s">
        <v>173</v>
      </c>
      <c r="H989" s="210">
        <v>6.8399999999999999</v>
      </c>
      <c r="I989" s="211"/>
      <c r="J989" s="212">
        <f>ROUND(I989*H989,2)</f>
        <v>0</v>
      </c>
      <c r="K989" s="208" t="s">
        <v>174</v>
      </c>
      <c r="L989" s="46"/>
      <c r="M989" s="213" t="s">
        <v>19</v>
      </c>
      <c r="N989" s="214" t="s">
        <v>44</v>
      </c>
      <c r="O989" s="86"/>
      <c r="P989" s="215">
        <f>O989*H989</f>
        <v>0</v>
      </c>
      <c r="Q989" s="215">
        <v>0.012590000000000001</v>
      </c>
      <c r="R989" s="215">
        <f>Q989*H989</f>
        <v>0.0861156</v>
      </c>
      <c r="S989" s="215">
        <v>0</v>
      </c>
      <c r="T989" s="216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17" t="s">
        <v>327</v>
      </c>
      <c r="AT989" s="217" t="s">
        <v>119</v>
      </c>
      <c r="AU989" s="217" t="s">
        <v>125</v>
      </c>
      <c r="AY989" s="19" t="s">
        <v>116</v>
      </c>
      <c r="BE989" s="218">
        <f>IF(N989="základní",J989,0)</f>
        <v>0</v>
      </c>
      <c r="BF989" s="218">
        <f>IF(N989="snížená",J989,0)</f>
        <v>0</v>
      </c>
      <c r="BG989" s="218">
        <f>IF(N989="zákl. přenesená",J989,0)</f>
        <v>0</v>
      </c>
      <c r="BH989" s="218">
        <f>IF(N989="sníž. přenesená",J989,0)</f>
        <v>0</v>
      </c>
      <c r="BI989" s="218">
        <f>IF(N989="nulová",J989,0)</f>
        <v>0</v>
      </c>
      <c r="BJ989" s="19" t="s">
        <v>125</v>
      </c>
      <c r="BK989" s="218">
        <f>ROUND(I989*H989,2)</f>
        <v>0</v>
      </c>
      <c r="BL989" s="19" t="s">
        <v>327</v>
      </c>
      <c r="BM989" s="217" t="s">
        <v>696</v>
      </c>
    </row>
    <row r="990" s="2" customFormat="1">
      <c r="A990" s="40"/>
      <c r="B990" s="41"/>
      <c r="C990" s="42"/>
      <c r="D990" s="219" t="s">
        <v>127</v>
      </c>
      <c r="E990" s="42"/>
      <c r="F990" s="220" t="s">
        <v>697</v>
      </c>
      <c r="G990" s="42"/>
      <c r="H990" s="42"/>
      <c r="I990" s="221"/>
      <c r="J990" s="42"/>
      <c r="K990" s="42"/>
      <c r="L990" s="46"/>
      <c r="M990" s="222"/>
      <c r="N990" s="223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127</v>
      </c>
      <c r="AU990" s="19" t="s">
        <v>125</v>
      </c>
    </row>
    <row r="991" s="15" customFormat="1">
      <c r="A991" s="15"/>
      <c r="B991" s="252"/>
      <c r="C991" s="253"/>
      <c r="D991" s="231" t="s">
        <v>177</v>
      </c>
      <c r="E991" s="254" t="s">
        <v>19</v>
      </c>
      <c r="F991" s="255" t="s">
        <v>315</v>
      </c>
      <c r="G991" s="253"/>
      <c r="H991" s="254" t="s">
        <v>19</v>
      </c>
      <c r="I991" s="256"/>
      <c r="J991" s="253"/>
      <c r="K991" s="253"/>
      <c r="L991" s="257"/>
      <c r="M991" s="258"/>
      <c r="N991" s="259"/>
      <c r="O991" s="259"/>
      <c r="P991" s="259"/>
      <c r="Q991" s="259"/>
      <c r="R991" s="259"/>
      <c r="S991" s="259"/>
      <c r="T991" s="260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1" t="s">
        <v>177</v>
      </c>
      <c r="AU991" s="261" t="s">
        <v>125</v>
      </c>
      <c r="AV991" s="15" t="s">
        <v>79</v>
      </c>
      <c r="AW991" s="15" t="s">
        <v>33</v>
      </c>
      <c r="AX991" s="15" t="s">
        <v>72</v>
      </c>
      <c r="AY991" s="261" t="s">
        <v>116</v>
      </c>
    </row>
    <row r="992" s="13" customFormat="1">
      <c r="A992" s="13"/>
      <c r="B992" s="229"/>
      <c r="C992" s="230"/>
      <c r="D992" s="231" t="s">
        <v>177</v>
      </c>
      <c r="E992" s="232" t="s">
        <v>19</v>
      </c>
      <c r="F992" s="233" t="s">
        <v>440</v>
      </c>
      <c r="G992" s="230"/>
      <c r="H992" s="234">
        <v>3.3439999999999999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177</v>
      </c>
      <c r="AU992" s="240" t="s">
        <v>125</v>
      </c>
      <c r="AV992" s="13" t="s">
        <v>125</v>
      </c>
      <c r="AW992" s="13" t="s">
        <v>33</v>
      </c>
      <c r="AX992" s="13" t="s">
        <v>72</v>
      </c>
      <c r="AY992" s="240" t="s">
        <v>116</v>
      </c>
    </row>
    <row r="993" s="15" customFormat="1">
      <c r="A993" s="15"/>
      <c r="B993" s="252"/>
      <c r="C993" s="253"/>
      <c r="D993" s="231" t="s">
        <v>177</v>
      </c>
      <c r="E993" s="254" t="s">
        <v>19</v>
      </c>
      <c r="F993" s="255" t="s">
        <v>320</v>
      </c>
      <c r="G993" s="253"/>
      <c r="H993" s="254" t="s">
        <v>19</v>
      </c>
      <c r="I993" s="256"/>
      <c r="J993" s="253"/>
      <c r="K993" s="253"/>
      <c r="L993" s="257"/>
      <c r="M993" s="258"/>
      <c r="N993" s="259"/>
      <c r="O993" s="259"/>
      <c r="P993" s="259"/>
      <c r="Q993" s="259"/>
      <c r="R993" s="259"/>
      <c r="S993" s="259"/>
      <c r="T993" s="260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1" t="s">
        <v>177</v>
      </c>
      <c r="AU993" s="261" t="s">
        <v>125</v>
      </c>
      <c r="AV993" s="15" t="s">
        <v>79</v>
      </c>
      <c r="AW993" s="15" t="s">
        <v>33</v>
      </c>
      <c r="AX993" s="15" t="s">
        <v>72</v>
      </c>
      <c r="AY993" s="261" t="s">
        <v>116</v>
      </c>
    </row>
    <row r="994" s="13" customFormat="1">
      <c r="A994" s="13"/>
      <c r="B994" s="229"/>
      <c r="C994" s="230"/>
      <c r="D994" s="231" t="s">
        <v>177</v>
      </c>
      <c r="E994" s="232" t="s">
        <v>19</v>
      </c>
      <c r="F994" s="233" t="s">
        <v>449</v>
      </c>
      <c r="G994" s="230"/>
      <c r="H994" s="234">
        <v>3.496</v>
      </c>
      <c r="I994" s="235"/>
      <c r="J994" s="230"/>
      <c r="K994" s="230"/>
      <c r="L994" s="236"/>
      <c r="M994" s="237"/>
      <c r="N994" s="238"/>
      <c r="O994" s="238"/>
      <c r="P994" s="238"/>
      <c r="Q994" s="238"/>
      <c r="R994" s="238"/>
      <c r="S994" s="238"/>
      <c r="T994" s="23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0" t="s">
        <v>177</v>
      </c>
      <c r="AU994" s="240" t="s">
        <v>125</v>
      </c>
      <c r="AV994" s="13" t="s">
        <v>125</v>
      </c>
      <c r="AW994" s="13" t="s">
        <v>33</v>
      </c>
      <c r="AX994" s="13" t="s">
        <v>72</v>
      </c>
      <c r="AY994" s="240" t="s">
        <v>116</v>
      </c>
    </row>
    <row r="995" s="14" customFormat="1">
      <c r="A995" s="14"/>
      <c r="B995" s="241"/>
      <c r="C995" s="242"/>
      <c r="D995" s="231" t="s">
        <v>177</v>
      </c>
      <c r="E995" s="243" t="s">
        <v>19</v>
      </c>
      <c r="F995" s="244" t="s">
        <v>181</v>
      </c>
      <c r="G995" s="242"/>
      <c r="H995" s="245">
        <v>6.8399999999999999</v>
      </c>
      <c r="I995" s="246"/>
      <c r="J995" s="242"/>
      <c r="K995" s="242"/>
      <c r="L995" s="247"/>
      <c r="M995" s="248"/>
      <c r="N995" s="249"/>
      <c r="O995" s="249"/>
      <c r="P995" s="249"/>
      <c r="Q995" s="249"/>
      <c r="R995" s="249"/>
      <c r="S995" s="249"/>
      <c r="T995" s="25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1" t="s">
        <v>177</v>
      </c>
      <c r="AU995" s="251" t="s">
        <v>125</v>
      </c>
      <c r="AV995" s="14" t="s">
        <v>139</v>
      </c>
      <c r="AW995" s="14" t="s">
        <v>33</v>
      </c>
      <c r="AX995" s="14" t="s">
        <v>79</v>
      </c>
      <c r="AY995" s="251" t="s">
        <v>116</v>
      </c>
    </row>
    <row r="996" s="2" customFormat="1" ht="24.15" customHeight="1">
      <c r="A996" s="40"/>
      <c r="B996" s="41"/>
      <c r="C996" s="206" t="s">
        <v>698</v>
      </c>
      <c r="D996" s="206" t="s">
        <v>119</v>
      </c>
      <c r="E996" s="207" t="s">
        <v>699</v>
      </c>
      <c r="F996" s="208" t="s">
        <v>700</v>
      </c>
      <c r="G996" s="209" t="s">
        <v>670</v>
      </c>
      <c r="H996" s="283"/>
      <c r="I996" s="211"/>
      <c r="J996" s="212">
        <f>ROUND(I996*H996,2)</f>
        <v>0</v>
      </c>
      <c r="K996" s="208" t="s">
        <v>174</v>
      </c>
      <c r="L996" s="46"/>
      <c r="M996" s="213" t="s">
        <v>19</v>
      </c>
      <c r="N996" s="214" t="s">
        <v>44</v>
      </c>
      <c r="O996" s="86"/>
      <c r="P996" s="215">
        <f>O996*H996</f>
        <v>0</v>
      </c>
      <c r="Q996" s="215">
        <v>0</v>
      </c>
      <c r="R996" s="215">
        <f>Q996*H996</f>
        <v>0</v>
      </c>
      <c r="S996" s="215">
        <v>0</v>
      </c>
      <c r="T996" s="216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17" t="s">
        <v>327</v>
      </c>
      <c r="AT996" s="217" t="s">
        <v>119</v>
      </c>
      <c r="AU996" s="217" t="s">
        <v>125</v>
      </c>
      <c r="AY996" s="19" t="s">
        <v>116</v>
      </c>
      <c r="BE996" s="218">
        <f>IF(N996="základní",J996,0)</f>
        <v>0</v>
      </c>
      <c r="BF996" s="218">
        <f>IF(N996="snížená",J996,0)</f>
        <v>0</v>
      </c>
      <c r="BG996" s="218">
        <f>IF(N996="zákl. přenesená",J996,0)</f>
        <v>0</v>
      </c>
      <c r="BH996" s="218">
        <f>IF(N996="sníž. přenesená",J996,0)</f>
        <v>0</v>
      </c>
      <c r="BI996" s="218">
        <f>IF(N996="nulová",J996,0)</f>
        <v>0</v>
      </c>
      <c r="BJ996" s="19" t="s">
        <v>125</v>
      </c>
      <c r="BK996" s="218">
        <f>ROUND(I996*H996,2)</f>
        <v>0</v>
      </c>
      <c r="BL996" s="19" t="s">
        <v>327</v>
      </c>
      <c r="BM996" s="217" t="s">
        <v>701</v>
      </c>
    </row>
    <row r="997" s="2" customFormat="1">
      <c r="A997" s="40"/>
      <c r="B997" s="41"/>
      <c r="C997" s="42"/>
      <c r="D997" s="219" t="s">
        <v>127</v>
      </c>
      <c r="E997" s="42"/>
      <c r="F997" s="220" t="s">
        <v>702</v>
      </c>
      <c r="G997" s="42"/>
      <c r="H997" s="42"/>
      <c r="I997" s="221"/>
      <c r="J997" s="42"/>
      <c r="K997" s="42"/>
      <c r="L997" s="46"/>
      <c r="M997" s="222"/>
      <c r="N997" s="223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127</v>
      </c>
      <c r="AU997" s="19" t="s">
        <v>125</v>
      </c>
    </row>
    <row r="998" s="12" customFormat="1" ht="22.8" customHeight="1">
      <c r="A998" s="12"/>
      <c r="B998" s="190"/>
      <c r="C998" s="191"/>
      <c r="D998" s="192" t="s">
        <v>71</v>
      </c>
      <c r="E998" s="204" t="s">
        <v>703</v>
      </c>
      <c r="F998" s="204" t="s">
        <v>704</v>
      </c>
      <c r="G998" s="191"/>
      <c r="H998" s="191"/>
      <c r="I998" s="194"/>
      <c r="J998" s="205">
        <f>BK998</f>
        <v>0</v>
      </c>
      <c r="K998" s="191"/>
      <c r="L998" s="196"/>
      <c r="M998" s="197"/>
      <c r="N998" s="198"/>
      <c r="O998" s="198"/>
      <c r="P998" s="199">
        <f>SUM(P999:P1039)</f>
        <v>0</v>
      </c>
      <c r="Q998" s="198"/>
      <c r="R998" s="199">
        <f>SUM(R999:R1039)</f>
        <v>0.14132</v>
      </c>
      <c r="S998" s="198"/>
      <c r="T998" s="200">
        <f>SUM(T999:T1039)</f>
        <v>0.83279999999999998</v>
      </c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R998" s="201" t="s">
        <v>125</v>
      </c>
      <c r="AT998" s="202" t="s">
        <v>71</v>
      </c>
      <c r="AU998" s="202" t="s">
        <v>79</v>
      </c>
      <c r="AY998" s="201" t="s">
        <v>116</v>
      </c>
      <c r="BK998" s="203">
        <f>SUM(BK999:BK1039)</f>
        <v>0</v>
      </c>
    </row>
    <row r="999" s="2" customFormat="1" ht="16.5" customHeight="1">
      <c r="A999" s="40"/>
      <c r="B999" s="41"/>
      <c r="C999" s="206" t="s">
        <v>705</v>
      </c>
      <c r="D999" s="206" t="s">
        <v>119</v>
      </c>
      <c r="E999" s="207" t="s">
        <v>706</v>
      </c>
      <c r="F999" s="208" t="s">
        <v>707</v>
      </c>
      <c r="G999" s="209" t="s">
        <v>265</v>
      </c>
      <c r="H999" s="210">
        <v>11</v>
      </c>
      <c r="I999" s="211"/>
      <c r="J999" s="212">
        <f>ROUND(I999*H999,2)</f>
        <v>0</v>
      </c>
      <c r="K999" s="208" t="s">
        <v>174</v>
      </c>
      <c r="L999" s="46"/>
      <c r="M999" s="213" t="s">
        <v>19</v>
      </c>
      <c r="N999" s="214" t="s">
        <v>44</v>
      </c>
      <c r="O999" s="86"/>
      <c r="P999" s="215">
        <f>O999*H999</f>
        <v>0</v>
      </c>
      <c r="Q999" s="215">
        <v>0</v>
      </c>
      <c r="R999" s="215">
        <f>Q999*H999</f>
        <v>0</v>
      </c>
      <c r="S999" s="215">
        <v>0.024</v>
      </c>
      <c r="T999" s="216">
        <f>S999*H999</f>
        <v>0.26400000000000001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17" t="s">
        <v>327</v>
      </c>
      <c r="AT999" s="217" t="s">
        <v>119</v>
      </c>
      <c r="AU999" s="217" t="s">
        <v>125</v>
      </c>
      <c r="AY999" s="19" t="s">
        <v>116</v>
      </c>
      <c r="BE999" s="218">
        <f>IF(N999="základní",J999,0)</f>
        <v>0</v>
      </c>
      <c r="BF999" s="218">
        <f>IF(N999="snížená",J999,0)</f>
        <v>0</v>
      </c>
      <c r="BG999" s="218">
        <f>IF(N999="zákl. přenesená",J999,0)</f>
        <v>0</v>
      </c>
      <c r="BH999" s="218">
        <f>IF(N999="sníž. přenesená",J999,0)</f>
        <v>0</v>
      </c>
      <c r="BI999" s="218">
        <f>IF(N999="nulová",J999,0)</f>
        <v>0</v>
      </c>
      <c r="BJ999" s="19" t="s">
        <v>125</v>
      </c>
      <c r="BK999" s="218">
        <f>ROUND(I999*H999,2)</f>
        <v>0</v>
      </c>
      <c r="BL999" s="19" t="s">
        <v>327</v>
      </c>
      <c r="BM999" s="217" t="s">
        <v>708</v>
      </c>
    </row>
    <row r="1000" s="2" customFormat="1">
      <c r="A1000" s="40"/>
      <c r="B1000" s="41"/>
      <c r="C1000" s="42"/>
      <c r="D1000" s="219" t="s">
        <v>127</v>
      </c>
      <c r="E1000" s="42"/>
      <c r="F1000" s="220" t="s">
        <v>709</v>
      </c>
      <c r="G1000" s="42"/>
      <c r="H1000" s="42"/>
      <c r="I1000" s="221"/>
      <c r="J1000" s="42"/>
      <c r="K1000" s="42"/>
      <c r="L1000" s="46"/>
      <c r="M1000" s="222"/>
      <c r="N1000" s="223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127</v>
      </c>
      <c r="AU1000" s="19" t="s">
        <v>125</v>
      </c>
    </row>
    <row r="1001" s="15" customFormat="1">
      <c r="A1001" s="15"/>
      <c r="B1001" s="252"/>
      <c r="C1001" s="253"/>
      <c r="D1001" s="231" t="s">
        <v>177</v>
      </c>
      <c r="E1001" s="254" t="s">
        <v>19</v>
      </c>
      <c r="F1001" s="255" t="s">
        <v>710</v>
      </c>
      <c r="G1001" s="253"/>
      <c r="H1001" s="254" t="s">
        <v>19</v>
      </c>
      <c r="I1001" s="256"/>
      <c r="J1001" s="253"/>
      <c r="K1001" s="253"/>
      <c r="L1001" s="257"/>
      <c r="M1001" s="258"/>
      <c r="N1001" s="259"/>
      <c r="O1001" s="259"/>
      <c r="P1001" s="259"/>
      <c r="Q1001" s="259"/>
      <c r="R1001" s="259"/>
      <c r="S1001" s="259"/>
      <c r="T1001" s="260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1" t="s">
        <v>177</v>
      </c>
      <c r="AU1001" s="261" t="s">
        <v>125</v>
      </c>
      <c r="AV1001" s="15" t="s">
        <v>79</v>
      </c>
      <c r="AW1001" s="15" t="s">
        <v>33</v>
      </c>
      <c r="AX1001" s="15" t="s">
        <v>72</v>
      </c>
      <c r="AY1001" s="261" t="s">
        <v>116</v>
      </c>
    </row>
    <row r="1002" s="13" customFormat="1">
      <c r="A1002" s="13"/>
      <c r="B1002" s="229"/>
      <c r="C1002" s="230"/>
      <c r="D1002" s="231" t="s">
        <v>177</v>
      </c>
      <c r="E1002" s="232" t="s">
        <v>19</v>
      </c>
      <c r="F1002" s="233" t="s">
        <v>146</v>
      </c>
      <c r="G1002" s="230"/>
      <c r="H1002" s="234">
        <v>6</v>
      </c>
      <c r="I1002" s="235"/>
      <c r="J1002" s="230"/>
      <c r="K1002" s="230"/>
      <c r="L1002" s="236"/>
      <c r="M1002" s="237"/>
      <c r="N1002" s="238"/>
      <c r="O1002" s="238"/>
      <c r="P1002" s="238"/>
      <c r="Q1002" s="238"/>
      <c r="R1002" s="238"/>
      <c r="S1002" s="238"/>
      <c r="T1002" s="23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0" t="s">
        <v>177</v>
      </c>
      <c r="AU1002" s="240" t="s">
        <v>125</v>
      </c>
      <c r="AV1002" s="13" t="s">
        <v>125</v>
      </c>
      <c r="AW1002" s="13" t="s">
        <v>33</v>
      </c>
      <c r="AX1002" s="13" t="s">
        <v>72</v>
      </c>
      <c r="AY1002" s="240" t="s">
        <v>116</v>
      </c>
    </row>
    <row r="1003" s="15" customFormat="1">
      <c r="A1003" s="15"/>
      <c r="B1003" s="252"/>
      <c r="C1003" s="253"/>
      <c r="D1003" s="231" t="s">
        <v>177</v>
      </c>
      <c r="E1003" s="254" t="s">
        <v>19</v>
      </c>
      <c r="F1003" s="255" t="s">
        <v>711</v>
      </c>
      <c r="G1003" s="253"/>
      <c r="H1003" s="254" t="s">
        <v>19</v>
      </c>
      <c r="I1003" s="256"/>
      <c r="J1003" s="253"/>
      <c r="K1003" s="253"/>
      <c r="L1003" s="257"/>
      <c r="M1003" s="258"/>
      <c r="N1003" s="259"/>
      <c r="O1003" s="259"/>
      <c r="P1003" s="259"/>
      <c r="Q1003" s="259"/>
      <c r="R1003" s="259"/>
      <c r="S1003" s="259"/>
      <c r="T1003" s="260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1" t="s">
        <v>177</v>
      </c>
      <c r="AU1003" s="261" t="s">
        <v>125</v>
      </c>
      <c r="AV1003" s="15" t="s">
        <v>79</v>
      </c>
      <c r="AW1003" s="15" t="s">
        <v>33</v>
      </c>
      <c r="AX1003" s="15" t="s">
        <v>72</v>
      </c>
      <c r="AY1003" s="261" t="s">
        <v>116</v>
      </c>
    </row>
    <row r="1004" s="13" customFormat="1">
      <c r="A1004" s="13"/>
      <c r="B1004" s="229"/>
      <c r="C1004" s="230"/>
      <c r="D1004" s="231" t="s">
        <v>177</v>
      </c>
      <c r="E1004" s="232" t="s">
        <v>19</v>
      </c>
      <c r="F1004" s="233" t="s">
        <v>115</v>
      </c>
      <c r="G1004" s="230"/>
      <c r="H1004" s="234">
        <v>5</v>
      </c>
      <c r="I1004" s="235"/>
      <c r="J1004" s="230"/>
      <c r="K1004" s="230"/>
      <c r="L1004" s="236"/>
      <c r="M1004" s="237"/>
      <c r="N1004" s="238"/>
      <c r="O1004" s="238"/>
      <c r="P1004" s="238"/>
      <c r="Q1004" s="238"/>
      <c r="R1004" s="238"/>
      <c r="S1004" s="238"/>
      <c r="T1004" s="239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0" t="s">
        <v>177</v>
      </c>
      <c r="AU1004" s="240" t="s">
        <v>125</v>
      </c>
      <c r="AV1004" s="13" t="s">
        <v>125</v>
      </c>
      <c r="AW1004" s="13" t="s">
        <v>33</v>
      </c>
      <c r="AX1004" s="13" t="s">
        <v>72</v>
      </c>
      <c r="AY1004" s="240" t="s">
        <v>116</v>
      </c>
    </row>
    <row r="1005" s="14" customFormat="1">
      <c r="A1005" s="14"/>
      <c r="B1005" s="241"/>
      <c r="C1005" s="242"/>
      <c r="D1005" s="231" t="s">
        <v>177</v>
      </c>
      <c r="E1005" s="243" t="s">
        <v>19</v>
      </c>
      <c r="F1005" s="244" t="s">
        <v>181</v>
      </c>
      <c r="G1005" s="242"/>
      <c r="H1005" s="245">
        <v>11</v>
      </c>
      <c r="I1005" s="246"/>
      <c r="J1005" s="242"/>
      <c r="K1005" s="242"/>
      <c r="L1005" s="247"/>
      <c r="M1005" s="248"/>
      <c r="N1005" s="249"/>
      <c r="O1005" s="249"/>
      <c r="P1005" s="249"/>
      <c r="Q1005" s="249"/>
      <c r="R1005" s="249"/>
      <c r="S1005" s="249"/>
      <c r="T1005" s="25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1" t="s">
        <v>177</v>
      </c>
      <c r="AU1005" s="251" t="s">
        <v>125</v>
      </c>
      <c r="AV1005" s="14" t="s">
        <v>139</v>
      </c>
      <c r="AW1005" s="14" t="s">
        <v>33</v>
      </c>
      <c r="AX1005" s="14" t="s">
        <v>79</v>
      </c>
      <c r="AY1005" s="251" t="s">
        <v>116</v>
      </c>
    </row>
    <row r="1006" s="2" customFormat="1" ht="24.15" customHeight="1">
      <c r="A1006" s="40"/>
      <c r="B1006" s="41"/>
      <c r="C1006" s="206" t="s">
        <v>712</v>
      </c>
      <c r="D1006" s="206" t="s">
        <v>119</v>
      </c>
      <c r="E1006" s="207" t="s">
        <v>713</v>
      </c>
      <c r="F1006" s="208" t="s">
        <v>714</v>
      </c>
      <c r="G1006" s="209" t="s">
        <v>265</v>
      </c>
      <c r="H1006" s="210">
        <v>2</v>
      </c>
      <c r="I1006" s="211"/>
      <c r="J1006" s="212">
        <f>ROUND(I1006*H1006,2)</f>
        <v>0</v>
      </c>
      <c r="K1006" s="208" t="s">
        <v>19</v>
      </c>
      <c r="L1006" s="46"/>
      <c r="M1006" s="213" t="s">
        <v>19</v>
      </c>
      <c r="N1006" s="214" t="s">
        <v>44</v>
      </c>
      <c r="O1006" s="86"/>
      <c r="P1006" s="215">
        <f>O1006*H1006</f>
        <v>0</v>
      </c>
      <c r="Q1006" s="215">
        <v>0</v>
      </c>
      <c r="R1006" s="215">
        <f>Q1006*H1006</f>
        <v>0</v>
      </c>
      <c r="S1006" s="215">
        <v>0.17399999999999999</v>
      </c>
      <c r="T1006" s="216">
        <f>S1006*H1006</f>
        <v>0.34799999999999998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17" t="s">
        <v>139</v>
      </c>
      <c r="AT1006" s="217" t="s">
        <v>119</v>
      </c>
      <c r="AU1006" s="217" t="s">
        <v>125</v>
      </c>
      <c r="AY1006" s="19" t="s">
        <v>116</v>
      </c>
      <c r="BE1006" s="218">
        <f>IF(N1006="základní",J1006,0)</f>
        <v>0</v>
      </c>
      <c r="BF1006" s="218">
        <f>IF(N1006="snížená",J1006,0)</f>
        <v>0</v>
      </c>
      <c r="BG1006" s="218">
        <f>IF(N1006="zákl. přenesená",J1006,0)</f>
        <v>0</v>
      </c>
      <c r="BH1006" s="218">
        <f>IF(N1006="sníž. přenesená",J1006,0)</f>
        <v>0</v>
      </c>
      <c r="BI1006" s="218">
        <f>IF(N1006="nulová",J1006,0)</f>
        <v>0</v>
      </c>
      <c r="BJ1006" s="19" t="s">
        <v>125</v>
      </c>
      <c r="BK1006" s="218">
        <f>ROUND(I1006*H1006,2)</f>
        <v>0</v>
      </c>
      <c r="BL1006" s="19" t="s">
        <v>139</v>
      </c>
      <c r="BM1006" s="217" t="s">
        <v>715</v>
      </c>
    </row>
    <row r="1007" s="13" customFormat="1">
      <c r="A1007" s="13"/>
      <c r="B1007" s="229"/>
      <c r="C1007" s="230"/>
      <c r="D1007" s="231" t="s">
        <v>177</v>
      </c>
      <c r="E1007" s="232" t="s">
        <v>19</v>
      </c>
      <c r="F1007" s="233" t="s">
        <v>680</v>
      </c>
      <c r="G1007" s="230"/>
      <c r="H1007" s="234">
        <v>1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177</v>
      </c>
      <c r="AU1007" s="240" t="s">
        <v>125</v>
      </c>
      <c r="AV1007" s="13" t="s">
        <v>125</v>
      </c>
      <c r="AW1007" s="13" t="s">
        <v>33</v>
      </c>
      <c r="AX1007" s="13" t="s">
        <v>72</v>
      </c>
      <c r="AY1007" s="240" t="s">
        <v>116</v>
      </c>
    </row>
    <row r="1008" s="13" customFormat="1">
      <c r="A1008" s="13"/>
      <c r="B1008" s="229"/>
      <c r="C1008" s="230"/>
      <c r="D1008" s="231" t="s">
        <v>177</v>
      </c>
      <c r="E1008" s="232" t="s">
        <v>19</v>
      </c>
      <c r="F1008" s="233" t="s">
        <v>681</v>
      </c>
      <c r="G1008" s="230"/>
      <c r="H1008" s="234">
        <v>1</v>
      </c>
      <c r="I1008" s="235"/>
      <c r="J1008" s="230"/>
      <c r="K1008" s="230"/>
      <c r="L1008" s="236"/>
      <c r="M1008" s="237"/>
      <c r="N1008" s="238"/>
      <c r="O1008" s="238"/>
      <c r="P1008" s="238"/>
      <c r="Q1008" s="238"/>
      <c r="R1008" s="238"/>
      <c r="S1008" s="238"/>
      <c r="T1008" s="239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0" t="s">
        <v>177</v>
      </c>
      <c r="AU1008" s="240" t="s">
        <v>125</v>
      </c>
      <c r="AV1008" s="13" t="s">
        <v>125</v>
      </c>
      <c r="AW1008" s="13" t="s">
        <v>33</v>
      </c>
      <c r="AX1008" s="13" t="s">
        <v>72</v>
      </c>
      <c r="AY1008" s="240" t="s">
        <v>116</v>
      </c>
    </row>
    <row r="1009" s="14" customFormat="1">
      <c r="A1009" s="14"/>
      <c r="B1009" s="241"/>
      <c r="C1009" s="242"/>
      <c r="D1009" s="231" t="s">
        <v>177</v>
      </c>
      <c r="E1009" s="243" t="s">
        <v>19</v>
      </c>
      <c r="F1009" s="244" t="s">
        <v>181</v>
      </c>
      <c r="G1009" s="242"/>
      <c r="H1009" s="245">
        <v>2</v>
      </c>
      <c r="I1009" s="246"/>
      <c r="J1009" s="242"/>
      <c r="K1009" s="242"/>
      <c r="L1009" s="247"/>
      <c r="M1009" s="248"/>
      <c r="N1009" s="249"/>
      <c r="O1009" s="249"/>
      <c r="P1009" s="249"/>
      <c r="Q1009" s="249"/>
      <c r="R1009" s="249"/>
      <c r="S1009" s="249"/>
      <c r="T1009" s="250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1" t="s">
        <v>177</v>
      </c>
      <c r="AU1009" s="251" t="s">
        <v>125</v>
      </c>
      <c r="AV1009" s="14" t="s">
        <v>139</v>
      </c>
      <c r="AW1009" s="14" t="s">
        <v>33</v>
      </c>
      <c r="AX1009" s="14" t="s">
        <v>79</v>
      </c>
      <c r="AY1009" s="251" t="s">
        <v>116</v>
      </c>
    </row>
    <row r="1010" s="2" customFormat="1" ht="16.5" customHeight="1">
      <c r="A1010" s="40"/>
      <c r="B1010" s="41"/>
      <c r="C1010" s="206" t="s">
        <v>716</v>
      </c>
      <c r="D1010" s="206" t="s">
        <v>119</v>
      </c>
      <c r="E1010" s="207" t="s">
        <v>717</v>
      </c>
      <c r="F1010" s="208" t="s">
        <v>718</v>
      </c>
      <c r="G1010" s="209" t="s">
        <v>265</v>
      </c>
      <c r="H1010" s="210">
        <v>2</v>
      </c>
      <c r="I1010" s="211"/>
      <c r="J1010" s="212">
        <f>ROUND(I1010*H1010,2)</f>
        <v>0</v>
      </c>
      <c r="K1010" s="208" t="s">
        <v>174</v>
      </c>
      <c r="L1010" s="46"/>
      <c r="M1010" s="213" t="s">
        <v>19</v>
      </c>
      <c r="N1010" s="214" t="s">
        <v>44</v>
      </c>
      <c r="O1010" s="86"/>
      <c r="P1010" s="215">
        <f>O1010*H1010</f>
        <v>0</v>
      </c>
      <c r="Q1010" s="215">
        <v>0</v>
      </c>
      <c r="R1010" s="215">
        <f>Q1010*H1010</f>
        <v>0</v>
      </c>
      <c r="S1010" s="215">
        <v>0.1104</v>
      </c>
      <c r="T1010" s="216">
        <f>S1010*H1010</f>
        <v>0.2208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17" t="s">
        <v>327</v>
      </c>
      <c r="AT1010" s="217" t="s">
        <v>119</v>
      </c>
      <c r="AU1010" s="217" t="s">
        <v>125</v>
      </c>
      <c r="AY1010" s="19" t="s">
        <v>116</v>
      </c>
      <c r="BE1010" s="218">
        <f>IF(N1010="základní",J1010,0)</f>
        <v>0</v>
      </c>
      <c r="BF1010" s="218">
        <f>IF(N1010="snížená",J1010,0)</f>
        <v>0</v>
      </c>
      <c r="BG1010" s="218">
        <f>IF(N1010="zákl. přenesená",J1010,0)</f>
        <v>0</v>
      </c>
      <c r="BH1010" s="218">
        <f>IF(N1010="sníž. přenesená",J1010,0)</f>
        <v>0</v>
      </c>
      <c r="BI1010" s="218">
        <f>IF(N1010="nulová",J1010,0)</f>
        <v>0</v>
      </c>
      <c r="BJ1010" s="19" t="s">
        <v>125</v>
      </c>
      <c r="BK1010" s="218">
        <f>ROUND(I1010*H1010,2)</f>
        <v>0</v>
      </c>
      <c r="BL1010" s="19" t="s">
        <v>327</v>
      </c>
      <c r="BM1010" s="217" t="s">
        <v>719</v>
      </c>
    </row>
    <row r="1011" s="2" customFormat="1">
      <c r="A1011" s="40"/>
      <c r="B1011" s="41"/>
      <c r="C1011" s="42"/>
      <c r="D1011" s="219" t="s">
        <v>127</v>
      </c>
      <c r="E1011" s="42"/>
      <c r="F1011" s="220" t="s">
        <v>720</v>
      </c>
      <c r="G1011" s="42"/>
      <c r="H1011" s="42"/>
      <c r="I1011" s="221"/>
      <c r="J1011" s="42"/>
      <c r="K1011" s="42"/>
      <c r="L1011" s="46"/>
      <c r="M1011" s="222"/>
      <c r="N1011" s="223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127</v>
      </c>
      <c r="AU1011" s="19" t="s">
        <v>125</v>
      </c>
    </row>
    <row r="1012" s="13" customFormat="1">
      <c r="A1012" s="13"/>
      <c r="B1012" s="229"/>
      <c r="C1012" s="230"/>
      <c r="D1012" s="231" t="s">
        <v>177</v>
      </c>
      <c r="E1012" s="232" t="s">
        <v>19</v>
      </c>
      <c r="F1012" s="233" t="s">
        <v>721</v>
      </c>
      <c r="G1012" s="230"/>
      <c r="H1012" s="234">
        <v>1</v>
      </c>
      <c r="I1012" s="235"/>
      <c r="J1012" s="230"/>
      <c r="K1012" s="230"/>
      <c r="L1012" s="236"/>
      <c r="M1012" s="237"/>
      <c r="N1012" s="238"/>
      <c r="O1012" s="238"/>
      <c r="P1012" s="238"/>
      <c r="Q1012" s="238"/>
      <c r="R1012" s="238"/>
      <c r="S1012" s="238"/>
      <c r="T1012" s="23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0" t="s">
        <v>177</v>
      </c>
      <c r="AU1012" s="240" t="s">
        <v>125</v>
      </c>
      <c r="AV1012" s="13" t="s">
        <v>125</v>
      </c>
      <c r="AW1012" s="13" t="s">
        <v>33</v>
      </c>
      <c r="AX1012" s="13" t="s">
        <v>72</v>
      </c>
      <c r="AY1012" s="240" t="s">
        <v>116</v>
      </c>
    </row>
    <row r="1013" s="13" customFormat="1">
      <c r="A1013" s="13"/>
      <c r="B1013" s="229"/>
      <c r="C1013" s="230"/>
      <c r="D1013" s="231" t="s">
        <v>177</v>
      </c>
      <c r="E1013" s="232" t="s">
        <v>19</v>
      </c>
      <c r="F1013" s="233" t="s">
        <v>722</v>
      </c>
      <c r="G1013" s="230"/>
      <c r="H1013" s="234">
        <v>1</v>
      </c>
      <c r="I1013" s="235"/>
      <c r="J1013" s="230"/>
      <c r="K1013" s="230"/>
      <c r="L1013" s="236"/>
      <c r="M1013" s="237"/>
      <c r="N1013" s="238"/>
      <c r="O1013" s="238"/>
      <c r="P1013" s="238"/>
      <c r="Q1013" s="238"/>
      <c r="R1013" s="238"/>
      <c r="S1013" s="238"/>
      <c r="T1013" s="23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0" t="s">
        <v>177</v>
      </c>
      <c r="AU1013" s="240" t="s">
        <v>125</v>
      </c>
      <c r="AV1013" s="13" t="s">
        <v>125</v>
      </c>
      <c r="AW1013" s="13" t="s">
        <v>33</v>
      </c>
      <c r="AX1013" s="13" t="s">
        <v>72</v>
      </c>
      <c r="AY1013" s="240" t="s">
        <v>116</v>
      </c>
    </row>
    <row r="1014" s="14" customFormat="1">
      <c r="A1014" s="14"/>
      <c r="B1014" s="241"/>
      <c r="C1014" s="242"/>
      <c r="D1014" s="231" t="s">
        <v>177</v>
      </c>
      <c r="E1014" s="243" t="s">
        <v>19</v>
      </c>
      <c r="F1014" s="244" t="s">
        <v>181</v>
      </c>
      <c r="G1014" s="242"/>
      <c r="H1014" s="245">
        <v>2</v>
      </c>
      <c r="I1014" s="246"/>
      <c r="J1014" s="242"/>
      <c r="K1014" s="242"/>
      <c r="L1014" s="247"/>
      <c r="M1014" s="248"/>
      <c r="N1014" s="249"/>
      <c r="O1014" s="249"/>
      <c r="P1014" s="249"/>
      <c r="Q1014" s="249"/>
      <c r="R1014" s="249"/>
      <c r="S1014" s="249"/>
      <c r="T1014" s="250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1" t="s">
        <v>177</v>
      </c>
      <c r="AU1014" s="251" t="s">
        <v>125</v>
      </c>
      <c r="AV1014" s="14" t="s">
        <v>139</v>
      </c>
      <c r="AW1014" s="14" t="s">
        <v>33</v>
      </c>
      <c r="AX1014" s="14" t="s">
        <v>79</v>
      </c>
      <c r="AY1014" s="251" t="s">
        <v>116</v>
      </c>
    </row>
    <row r="1015" s="2" customFormat="1" ht="24.15" customHeight="1">
      <c r="A1015" s="40"/>
      <c r="B1015" s="41"/>
      <c r="C1015" s="206" t="s">
        <v>723</v>
      </c>
      <c r="D1015" s="206" t="s">
        <v>119</v>
      </c>
      <c r="E1015" s="207" t="s">
        <v>724</v>
      </c>
      <c r="F1015" s="208" t="s">
        <v>725</v>
      </c>
      <c r="G1015" s="209" t="s">
        <v>265</v>
      </c>
      <c r="H1015" s="210">
        <v>8</v>
      </c>
      <c r="I1015" s="211"/>
      <c r="J1015" s="212">
        <f>ROUND(I1015*H1015,2)</f>
        <v>0</v>
      </c>
      <c r="K1015" s="208" t="s">
        <v>174</v>
      </c>
      <c r="L1015" s="46"/>
      <c r="M1015" s="213" t="s">
        <v>19</v>
      </c>
      <c r="N1015" s="214" t="s">
        <v>44</v>
      </c>
      <c r="O1015" s="86"/>
      <c r="P1015" s="215">
        <f>O1015*H1015</f>
        <v>0</v>
      </c>
      <c r="Q1015" s="215">
        <v>0</v>
      </c>
      <c r="R1015" s="215">
        <f>Q1015*H1015</f>
        <v>0</v>
      </c>
      <c r="S1015" s="215">
        <v>0</v>
      </c>
      <c r="T1015" s="21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17" t="s">
        <v>327</v>
      </c>
      <c r="AT1015" s="217" t="s">
        <v>119</v>
      </c>
      <c r="AU1015" s="217" t="s">
        <v>125</v>
      </c>
      <c r="AY1015" s="19" t="s">
        <v>116</v>
      </c>
      <c r="BE1015" s="218">
        <f>IF(N1015="základní",J1015,0)</f>
        <v>0</v>
      </c>
      <c r="BF1015" s="218">
        <f>IF(N1015="snížená",J1015,0)</f>
        <v>0</v>
      </c>
      <c r="BG1015" s="218">
        <f>IF(N1015="zákl. přenesená",J1015,0)</f>
        <v>0</v>
      </c>
      <c r="BH1015" s="218">
        <f>IF(N1015="sníž. přenesená",J1015,0)</f>
        <v>0</v>
      </c>
      <c r="BI1015" s="218">
        <f>IF(N1015="nulová",J1015,0)</f>
        <v>0</v>
      </c>
      <c r="BJ1015" s="19" t="s">
        <v>125</v>
      </c>
      <c r="BK1015" s="218">
        <f>ROUND(I1015*H1015,2)</f>
        <v>0</v>
      </c>
      <c r="BL1015" s="19" t="s">
        <v>327</v>
      </c>
      <c r="BM1015" s="217" t="s">
        <v>726</v>
      </c>
    </row>
    <row r="1016" s="2" customFormat="1">
      <c r="A1016" s="40"/>
      <c r="B1016" s="41"/>
      <c r="C1016" s="42"/>
      <c r="D1016" s="219" t="s">
        <v>127</v>
      </c>
      <c r="E1016" s="42"/>
      <c r="F1016" s="220" t="s">
        <v>727</v>
      </c>
      <c r="G1016" s="42"/>
      <c r="H1016" s="42"/>
      <c r="I1016" s="221"/>
      <c r="J1016" s="42"/>
      <c r="K1016" s="42"/>
      <c r="L1016" s="46"/>
      <c r="M1016" s="222"/>
      <c r="N1016" s="223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127</v>
      </c>
      <c r="AU1016" s="19" t="s">
        <v>125</v>
      </c>
    </row>
    <row r="1017" s="15" customFormat="1">
      <c r="A1017" s="15"/>
      <c r="B1017" s="252"/>
      <c r="C1017" s="253"/>
      <c r="D1017" s="231" t="s">
        <v>177</v>
      </c>
      <c r="E1017" s="254" t="s">
        <v>19</v>
      </c>
      <c r="F1017" s="255" t="s">
        <v>710</v>
      </c>
      <c r="G1017" s="253"/>
      <c r="H1017" s="254" t="s">
        <v>19</v>
      </c>
      <c r="I1017" s="256"/>
      <c r="J1017" s="253"/>
      <c r="K1017" s="253"/>
      <c r="L1017" s="257"/>
      <c r="M1017" s="258"/>
      <c r="N1017" s="259"/>
      <c r="O1017" s="259"/>
      <c r="P1017" s="259"/>
      <c r="Q1017" s="259"/>
      <c r="R1017" s="259"/>
      <c r="S1017" s="259"/>
      <c r="T1017" s="260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61" t="s">
        <v>177</v>
      </c>
      <c r="AU1017" s="261" t="s">
        <v>125</v>
      </c>
      <c r="AV1017" s="15" t="s">
        <v>79</v>
      </c>
      <c r="AW1017" s="15" t="s">
        <v>33</v>
      </c>
      <c r="AX1017" s="15" t="s">
        <v>72</v>
      </c>
      <c r="AY1017" s="261" t="s">
        <v>116</v>
      </c>
    </row>
    <row r="1018" s="13" customFormat="1">
      <c r="A1018" s="13"/>
      <c r="B1018" s="229"/>
      <c r="C1018" s="230"/>
      <c r="D1018" s="231" t="s">
        <v>177</v>
      </c>
      <c r="E1018" s="232" t="s">
        <v>19</v>
      </c>
      <c r="F1018" s="233" t="s">
        <v>139</v>
      </c>
      <c r="G1018" s="230"/>
      <c r="H1018" s="234">
        <v>4</v>
      </c>
      <c r="I1018" s="235"/>
      <c r="J1018" s="230"/>
      <c r="K1018" s="230"/>
      <c r="L1018" s="236"/>
      <c r="M1018" s="237"/>
      <c r="N1018" s="238"/>
      <c r="O1018" s="238"/>
      <c r="P1018" s="238"/>
      <c r="Q1018" s="238"/>
      <c r="R1018" s="238"/>
      <c r="S1018" s="238"/>
      <c r="T1018" s="23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0" t="s">
        <v>177</v>
      </c>
      <c r="AU1018" s="240" t="s">
        <v>125</v>
      </c>
      <c r="AV1018" s="13" t="s">
        <v>125</v>
      </c>
      <c r="AW1018" s="13" t="s">
        <v>33</v>
      </c>
      <c r="AX1018" s="13" t="s">
        <v>72</v>
      </c>
      <c r="AY1018" s="240" t="s">
        <v>116</v>
      </c>
    </row>
    <row r="1019" s="15" customFormat="1">
      <c r="A1019" s="15"/>
      <c r="B1019" s="252"/>
      <c r="C1019" s="253"/>
      <c r="D1019" s="231" t="s">
        <v>177</v>
      </c>
      <c r="E1019" s="254" t="s">
        <v>19</v>
      </c>
      <c r="F1019" s="255" t="s">
        <v>711</v>
      </c>
      <c r="G1019" s="253"/>
      <c r="H1019" s="254" t="s">
        <v>19</v>
      </c>
      <c r="I1019" s="256"/>
      <c r="J1019" s="253"/>
      <c r="K1019" s="253"/>
      <c r="L1019" s="257"/>
      <c r="M1019" s="258"/>
      <c r="N1019" s="259"/>
      <c r="O1019" s="259"/>
      <c r="P1019" s="259"/>
      <c r="Q1019" s="259"/>
      <c r="R1019" s="259"/>
      <c r="S1019" s="259"/>
      <c r="T1019" s="260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1" t="s">
        <v>177</v>
      </c>
      <c r="AU1019" s="261" t="s">
        <v>125</v>
      </c>
      <c r="AV1019" s="15" t="s">
        <v>79</v>
      </c>
      <c r="AW1019" s="15" t="s">
        <v>33</v>
      </c>
      <c r="AX1019" s="15" t="s">
        <v>72</v>
      </c>
      <c r="AY1019" s="261" t="s">
        <v>116</v>
      </c>
    </row>
    <row r="1020" s="13" customFormat="1">
      <c r="A1020" s="13"/>
      <c r="B1020" s="229"/>
      <c r="C1020" s="230"/>
      <c r="D1020" s="231" t="s">
        <v>177</v>
      </c>
      <c r="E1020" s="232" t="s">
        <v>19</v>
      </c>
      <c r="F1020" s="233" t="s">
        <v>139</v>
      </c>
      <c r="G1020" s="230"/>
      <c r="H1020" s="234">
        <v>4</v>
      </c>
      <c r="I1020" s="235"/>
      <c r="J1020" s="230"/>
      <c r="K1020" s="230"/>
      <c r="L1020" s="236"/>
      <c r="M1020" s="237"/>
      <c r="N1020" s="238"/>
      <c r="O1020" s="238"/>
      <c r="P1020" s="238"/>
      <c r="Q1020" s="238"/>
      <c r="R1020" s="238"/>
      <c r="S1020" s="238"/>
      <c r="T1020" s="239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0" t="s">
        <v>177</v>
      </c>
      <c r="AU1020" s="240" t="s">
        <v>125</v>
      </c>
      <c r="AV1020" s="13" t="s">
        <v>125</v>
      </c>
      <c r="AW1020" s="13" t="s">
        <v>33</v>
      </c>
      <c r="AX1020" s="13" t="s">
        <v>72</v>
      </c>
      <c r="AY1020" s="240" t="s">
        <v>116</v>
      </c>
    </row>
    <row r="1021" s="14" customFormat="1">
      <c r="A1021" s="14"/>
      <c r="B1021" s="241"/>
      <c r="C1021" s="242"/>
      <c r="D1021" s="231" t="s">
        <v>177</v>
      </c>
      <c r="E1021" s="243" t="s">
        <v>19</v>
      </c>
      <c r="F1021" s="244" t="s">
        <v>181</v>
      </c>
      <c r="G1021" s="242"/>
      <c r="H1021" s="245">
        <v>8</v>
      </c>
      <c r="I1021" s="246"/>
      <c r="J1021" s="242"/>
      <c r="K1021" s="242"/>
      <c r="L1021" s="247"/>
      <c r="M1021" s="248"/>
      <c r="N1021" s="249"/>
      <c r="O1021" s="249"/>
      <c r="P1021" s="249"/>
      <c r="Q1021" s="249"/>
      <c r="R1021" s="249"/>
      <c r="S1021" s="249"/>
      <c r="T1021" s="25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1" t="s">
        <v>177</v>
      </c>
      <c r="AU1021" s="251" t="s">
        <v>125</v>
      </c>
      <c r="AV1021" s="14" t="s">
        <v>139</v>
      </c>
      <c r="AW1021" s="14" t="s">
        <v>33</v>
      </c>
      <c r="AX1021" s="14" t="s">
        <v>79</v>
      </c>
      <c r="AY1021" s="251" t="s">
        <v>116</v>
      </c>
    </row>
    <row r="1022" s="2" customFormat="1" ht="16.5" customHeight="1">
      <c r="A1022" s="40"/>
      <c r="B1022" s="41"/>
      <c r="C1022" s="273" t="s">
        <v>728</v>
      </c>
      <c r="D1022" s="273" t="s">
        <v>358</v>
      </c>
      <c r="E1022" s="274" t="s">
        <v>729</v>
      </c>
      <c r="F1022" s="275" t="s">
        <v>730</v>
      </c>
      <c r="G1022" s="276" t="s">
        <v>265</v>
      </c>
      <c r="H1022" s="277">
        <v>2</v>
      </c>
      <c r="I1022" s="278"/>
      <c r="J1022" s="279">
        <f>ROUND(I1022*H1022,2)</f>
        <v>0</v>
      </c>
      <c r="K1022" s="275" t="s">
        <v>174</v>
      </c>
      <c r="L1022" s="280"/>
      <c r="M1022" s="281" t="s">
        <v>19</v>
      </c>
      <c r="N1022" s="282" t="s">
        <v>44</v>
      </c>
      <c r="O1022" s="86"/>
      <c r="P1022" s="215">
        <f>O1022*H1022</f>
        <v>0</v>
      </c>
      <c r="Q1022" s="215">
        <v>0.012999999999999999</v>
      </c>
      <c r="R1022" s="215">
        <f>Q1022*H1022</f>
        <v>0.025999999999999999</v>
      </c>
      <c r="S1022" s="215">
        <v>0</v>
      </c>
      <c r="T1022" s="216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17" t="s">
        <v>361</v>
      </c>
      <c r="AT1022" s="217" t="s">
        <v>358</v>
      </c>
      <c r="AU1022" s="217" t="s">
        <v>125</v>
      </c>
      <c r="AY1022" s="19" t="s">
        <v>116</v>
      </c>
      <c r="BE1022" s="218">
        <f>IF(N1022="základní",J1022,0)</f>
        <v>0</v>
      </c>
      <c r="BF1022" s="218">
        <f>IF(N1022="snížená",J1022,0)</f>
        <v>0</v>
      </c>
      <c r="BG1022" s="218">
        <f>IF(N1022="zákl. přenesená",J1022,0)</f>
        <v>0</v>
      </c>
      <c r="BH1022" s="218">
        <f>IF(N1022="sníž. přenesená",J1022,0)</f>
        <v>0</v>
      </c>
      <c r="BI1022" s="218">
        <f>IF(N1022="nulová",J1022,0)</f>
        <v>0</v>
      </c>
      <c r="BJ1022" s="19" t="s">
        <v>125</v>
      </c>
      <c r="BK1022" s="218">
        <f>ROUND(I1022*H1022,2)</f>
        <v>0</v>
      </c>
      <c r="BL1022" s="19" t="s">
        <v>327</v>
      </c>
      <c r="BM1022" s="217" t="s">
        <v>731</v>
      </c>
    </row>
    <row r="1023" s="2" customFormat="1" ht="16.5" customHeight="1">
      <c r="A1023" s="40"/>
      <c r="B1023" s="41"/>
      <c r="C1023" s="273" t="s">
        <v>732</v>
      </c>
      <c r="D1023" s="273" t="s">
        <v>358</v>
      </c>
      <c r="E1023" s="274" t="s">
        <v>733</v>
      </c>
      <c r="F1023" s="275" t="s">
        <v>734</v>
      </c>
      <c r="G1023" s="276" t="s">
        <v>265</v>
      </c>
      <c r="H1023" s="277">
        <v>6</v>
      </c>
      <c r="I1023" s="278"/>
      <c r="J1023" s="279">
        <f>ROUND(I1023*H1023,2)</f>
        <v>0</v>
      </c>
      <c r="K1023" s="275" t="s">
        <v>174</v>
      </c>
      <c r="L1023" s="280"/>
      <c r="M1023" s="281" t="s">
        <v>19</v>
      </c>
      <c r="N1023" s="282" t="s">
        <v>44</v>
      </c>
      <c r="O1023" s="86"/>
      <c r="P1023" s="215">
        <f>O1023*H1023</f>
        <v>0</v>
      </c>
      <c r="Q1023" s="215">
        <v>0.016</v>
      </c>
      <c r="R1023" s="215">
        <f>Q1023*H1023</f>
        <v>0.096000000000000002</v>
      </c>
      <c r="S1023" s="215">
        <v>0</v>
      </c>
      <c r="T1023" s="216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17" t="s">
        <v>361</v>
      </c>
      <c r="AT1023" s="217" t="s">
        <v>358</v>
      </c>
      <c r="AU1023" s="217" t="s">
        <v>125</v>
      </c>
      <c r="AY1023" s="19" t="s">
        <v>116</v>
      </c>
      <c r="BE1023" s="218">
        <f>IF(N1023="základní",J1023,0)</f>
        <v>0</v>
      </c>
      <c r="BF1023" s="218">
        <f>IF(N1023="snížená",J1023,0)</f>
        <v>0</v>
      </c>
      <c r="BG1023" s="218">
        <f>IF(N1023="zákl. přenesená",J1023,0)</f>
        <v>0</v>
      </c>
      <c r="BH1023" s="218">
        <f>IF(N1023="sníž. přenesená",J1023,0)</f>
        <v>0</v>
      </c>
      <c r="BI1023" s="218">
        <f>IF(N1023="nulová",J1023,0)</f>
        <v>0</v>
      </c>
      <c r="BJ1023" s="19" t="s">
        <v>125</v>
      </c>
      <c r="BK1023" s="218">
        <f>ROUND(I1023*H1023,2)</f>
        <v>0</v>
      </c>
      <c r="BL1023" s="19" t="s">
        <v>327</v>
      </c>
      <c r="BM1023" s="217" t="s">
        <v>735</v>
      </c>
    </row>
    <row r="1024" s="2" customFormat="1" ht="16.5" customHeight="1">
      <c r="A1024" s="40"/>
      <c r="B1024" s="41"/>
      <c r="C1024" s="206" t="s">
        <v>736</v>
      </c>
      <c r="D1024" s="206" t="s">
        <v>119</v>
      </c>
      <c r="E1024" s="207" t="s">
        <v>737</v>
      </c>
      <c r="F1024" s="208" t="s">
        <v>738</v>
      </c>
      <c r="G1024" s="209" t="s">
        <v>265</v>
      </c>
      <c r="H1024" s="210">
        <v>8</v>
      </c>
      <c r="I1024" s="211"/>
      <c r="J1024" s="212">
        <f>ROUND(I1024*H1024,2)</f>
        <v>0</v>
      </c>
      <c r="K1024" s="208" t="s">
        <v>174</v>
      </c>
      <c r="L1024" s="46"/>
      <c r="M1024" s="213" t="s">
        <v>19</v>
      </c>
      <c r="N1024" s="214" t="s">
        <v>44</v>
      </c>
      <c r="O1024" s="86"/>
      <c r="P1024" s="215">
        <f>O1024*H1024</f>
        <v>0</v>
      </c>
      <c r="Q1024" s="215">
        <v>0</v>
      </c>
      <c r="R1024" s="215">
        <f>Q1024*H1024</f>
        <v>0</v>
      </c>
      <c r="S1024" s="215">
        <v>0</v>
      </c>
      <c r="T1024" s="216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17" t="s">
        <v>327</v>
      </c>
      <c r="AT1024" s="217" t="s">
        <v>119</v>
      </c>
      <c r="AU1024" s="217" t="s">
        <v>125</v>
      </c>
      <c r="AY1024" s="19" t="s">
        <v>116</v>
      </c>
      <c r="BE1024" s="218">
        <f>IF(N1024="základní",J1024,0)</f>
        <v>0</v>
      </c>
      <c r="BF1024" s="218">
        <f>IF(N1024="snížená",J1024,0)</f>
        <v>0</v>
      </c>
      <c r="BG1024" s="218">
        <f>IF(N1024="zákl. přenesená",J1024,0)</f>
        <v>0</v>
      </c>
      <c r="BH1024" s="218">
        <f>IF(N1024="sníž. přenesená",J1024,0)</f>
        <v>0</v>
      </c>
      <c r="BI1024" s="218">
        <f>IF(N1024="nulová",J1024,0)</f>
        <v>0</v>
      </c>
      <c r="BJ1024" s="19" t="s">
        <v>125</v>
      </c>
      <c r="BK1024" s="218">
        <f>ROUND(I1024*H1024,2)</f>
        <v>0</v>
      </c>
      <c r="BL1024" s="19" t="s">
        <v>327</v>
      </c>
      <c r="BM1024" s="217" t="s">
        <v>739</v>
      </c>
    </row>
    <row r="1025" s="2" customFormat="1">
      <c r="A1025" s="40"/>
      <c r="B1025" s="41"/>
      <c r="C1025" s="42"/>
      <c r="D1025" s="219" t="s">
        <v>127</v>
      </c>
      <c r="E1025" s="42"/>
      <c r="F1025" s="220" t="s">
        <v>740</v>
      </c>
      <c r="G1025" s="42"/>
      <c r="H1025" s="42"/>
      <c r="I1025" s="221"/>
      <c r="J1025" s="42"/>
      <c r="K1025" s="42"/>
      <c r="L1025" s="46"/>
      <c r="M1025" s="222"/>
      <c r="N1025" s="223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127</v>
      </c>
      <c r="AU1025" s="19" t="s">
        <v>125</v>
      </c>
    </row>
    <row r="1026" s="15" customFormat="1">
      <c r="A1026" s="15"/>
      <c r="B1026" s="252"/>
      <c r="C1026" s="253"/>
      <c r="D1026" s="231" t="s">
        <v>177</v>
      </c>
      <c r="E1026" s="254" t="s">
        <v>19</v>
      </c>
      <c r="F1026" s="255" t="s">
        <v>710</v>
      </c>
      <c r="G1026" s="253"/>
      <c r="H1026" s="254" t="s">
        <v>19</v>
      </c>
      <c r="I1026" s="256"/>
      <c r="J1026" s="253"/>
      <c r="K1026" s="253"/>
      <c r="L1026" s="257"/>
      <c r="M1026" s="258"/>
      <c r="N1026" s="259"/>
      <c r="O1026" s="259"/>
      <c r="P1026" s="259"/>
      <c r="Q1026" s="259"/>
      <c r="R1026" s="259"/>
      <c r="S1026" s="259"/>
      <c r="T1026" s="260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1" t="s">
        <v>177</v>
      </c>
      <c r="AU1026" s="261" t="s">
        <v>125</v>
      </c>
      <c r="AV1026" s="15" t="s">
        <v>79</v>
      </c>
      <c r="AW1026" s="15" t="s">
        <v>33</v>
      </c>
      <c r="AX1026" s="15" t="s">
        <v>72</v>
      </c>
      <c r="AY1026" s="261" t="s">
        <v>116</v>
      </c>
    </row>
    <row r="1027" s="13" customFormat="1">
      <c r="A1027" s="13"/>
      <c r="B1027" s="229"/>
      <c r="C1027" s="230"/>
      <c r="D1027" s="231" t="s">
        <v>177</v>
      </c>
      <c r="E1027" s="232" t="s">
        <v>19</v>
      </c>
      <c r="F1027" s="233" t="s">
        <v>139</v>
      </c>
      <c r="G1027" s="230"/>
      <c r="H1027" s="234">
        <v>4</v>
      </c>
      <c r="I1027" s="235"/>
      <c r="J1027" s="230"/>
      <c r="K1027" s="230"/>
      <c r="L1027" s="236"/>
      <c r="M1027" s="237"/>
      <c r="N1027" s="238"/>
      <c r="O1027" s="238"/>
      <c r="P1027" s="238"/>
      <c r="Q1027" s="238"/>
      <c r="R1027" s="238"/>
      <c r="S1027" s="238"/>
      <c r="T1027" s="23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0" t="s">
        <v>177</v>
      </c>
      <c r="AU1027" s="240" t="s">
        <v>125</v>
      </c>
      <c r="AV1027" s="13" t="s">
        <v>125</v>
      </c>
      <c r="AW1027" s="13" t="s">
        <v>33</v>
      </c>
      <c r="AX1027" s="13" t="s">
        <v>72</v>
      </c>
      <c r="AY1027" s="240" t="s">
        <v>116</v>
      </c>
    </row>
    <row r="1028" s="15" customFormat="1">
      <c r="A1028" s="15"/>
      <c r="B1028" s="252"/>
      <c r="C1028" s="253"/>
      <c r="D1028" s="231" t="s">
        <v>177</v>
      </c>
      <c r="E1028" s="254" t="s">
        <v>19</v>
      </c>
      <c r="F1028" s="255" t="s">
        <v>711</v>
      </c>
      <c r="G1028" s="253"/>
      <c r="H1028" s="254" t="s">
        <v>19</v>
      </c>
      <c r="I1028" s="256"/>
      <c r="J1028" s="253"/>
      <c r="K1028" s="253"/>
      <c r="L1028" s="257"/>
      <c r="M1028" s="258"/>
      <c r="N1028" s="259"/>
      <c r="O1028" s="259"/>
      <c r="P1028" s="259"/>
      <c r="Q1028" s="259"/>
      <c r="R1028" s="259"/>
      <c r="S1028" s="259"/>
      <c r="T1028" s="260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1" t="s">
        <v>177</v>
      </c>
      <c r="AU1028" s="261" t="s">
        <v>125</v>
      </c>
      <c r="AV1028" s="15" t="s">
        <v>79</v>
      </c>
      <c r="AW1028" s="15" t="s">
        <v>33</v>
      </c>
      <c r="AX1028" s="15" t="s">
        <v>72</v>
      </c>
      <c r="AY1028" s="261" t="s">
        <v>116</v>
      </c>
    </row>
    <row r="1029" s="13" customFormat="1">
      <c r="A1029" s="13"/>
      <c r="B1029" s="229"/>
      <c r="C1029" s="230"/>
      <c r="D1029" s="231" t="s">
        <v>177</v>
      </c>
      <c r="E1029" s="232" t="s">
        <v>19</v>
      </c>
      <c r="F1029" s="233" t="s">
        <v>139</v>
      </c>
      <c r="G1029" s="230"/>
      <c r="H1029" s="234">
        <v>4</v>
      </c>
      <c r="I1029" s="235"/>
      <c r="J1029" s="230"/>
      <c r="K1029" s="230"/>
      <c r="L1029" s="236"/>
      <c r="M1029" s="237"/>
      <c r="N1029" s="238"/>
      <c r="O1029" s="238"/>
      <c r="P1029" s="238"/>
      <c r="Q1029" s="238"/>
      <c r="R1029" s="238"/>
      <c r="S1029" s="238"/>
      <c r="T1029" s="23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0" t="s">
        <v>177</v>
      </c>
      <c r="AU1029" s="240" t="s">
        <v>125</v>
      </c>
      <c r="AV1029" s="13" t="s">
        <v>125</v>
      </c>
      <c r="AW1029" s="13" t="s">
        <v>33</v>
      </c>
      <c r="AX1029" s="13" t="s">
        <v>72</v>
      </c>
      <c r="AY1029" s="240" t="s">
        <v>116</v>
      </c>
    </row>
    <row r="1030" s="14" customFormat="1">
      <c r="A1030" s="14"/>
      <c r="B1030" s="241"/>
      <c r="C1030" s="242"/>
      <c r="D1030" s="231" t="s">
        <v>177</v>
      </c>
      <c r="E1030" s="243" t="s">
        <v>19</v>
      </c>
      <c r="F1030" s="244" t="s">
        <v>181</v>
      </c>
      <c r="G1030" s="242"/>
      <c r="H1030" s="245">
        <v>8</v>
      </c>
      <c r="I1030" s="246"/>
      <c r="J1030" s="242"/>
      <c r="K1030" s="242"/>
      <c r="L1030" s="247"/>
      <c r="M1030" s="248"/>
      <c r="N1030" s="249"/>
      <c r="O1030" s="249"/>
      <c r="P1030" s="249"/>
      <c r="Q1030" s="249"/>
      <c r="R1030" s="249"/>
      <c r="S1030" s="249"/>
      <c r="T1030" s="25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1" t="s">
        <v>177</v>
      </c>
      <c r="AU1030" s="251" t="s">
        <v>125</v>
      </c>
      <c r="AV1030" s="14" t="s">
        <v>139</v>
      </c>
      <c r="AW1030" s="14" t="s">
        <v>33</v>
      </c>
      <c r="AX1030" s="14" t="s">
        <v>79</v>
      </c>
      <c r="AY1030" s="251" t="s">
        <v>116</v>
      </c>
    </row>
    <row r="1031" s="2" customFormat="1" ht="16.5" customHeight="1">
      <c r="A1031" s="40"/>
      <c r="B1031" s="41"/>
      <c r="C1031" s="273" t="s">
        <v>741</v>
      </c>
      <c r="D1031" s="273" t="s">
        <v>358</v>
      </c>
      <c r="E1031" s="274" t="s">
        <v>742</v>
      </c>
      <c r="F1031" s="275" t="s">
        <v>743</v>
      </c>
      <c r="G1031" s="276" t="s">
        <v>265</v>
      </c>
      <c r="H1031" s="277">
        <v>8</v>
      </c>
      <c r="I1031" s="278"/>
      <c r="J1031" s="279">
        <f>ROUND(I1031*H1031,2)</f>
        <v>0</v>
      </c>
      <c r="K1031" s="275" t="s">
        <v>174</v>
      </c>
      <c r="L1031" s="280"/>
      <c r="M1031" s="281" t="s">
        <v>19</v>
      </c>
      <c r="N1031" s="282" t="s">
        <v>44</v>
      </c>
      <c r="O1031" s="86"/>
      <c r="P1031" s="215">
        <f>O1031*H1031</f>
        <v>0</v>
      </c>
      <c r="Q1031" s="215">
        <v>0.0022000000000000001</v>
      </c>
      <c r="R1031" s="215">
        <f>Q1031*H1031</f>
        <v>0.017600000000000001</v>
      </c>
      <c r="S1031" s="215">
        <v>0</v>
      </c>
      <c r="T1031" s="216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17" t="s">
        <v>361</v>
      </c>
      <c r="AT1031" s="217" t="s">
        <v>358</v>
      </c>
      <c r="AU1031" s="217" t="s">
        <v>125</v>
      </c>
      <c r="AY1031" s="19" t="s">
        <v>116</v>
      </c>
      <c r="BE1031" s="218">
        <f>IF(N1031="základní",J1031,0)</f>
        <v>0</v>
      </c>
      <c r="BF1031" s="218">
        <f>IF(N1031="snížená",J1031,0)</f>
        <v>0</v>
      </c>
      <c r="BG1031" s="218">
        <f>IF(N1031="zákl. přenesená",J1031,0)</f>
        <v>0</v>
      </c>
      <c r="BH1031" s="218">
        <f>IF(N1031="sníž. přenesená",J1031,0)</f>
        <v>0</v>
      </c>
      <c r="BI1031" s="218">
        <f>IF(N1031="nulová",J1031,0)</f>
        <v>0</v>
      </c>
      <c r="BJ1031" s="19" t="s">
        <v>125</v>
      </c>
      <c r="BK1031" s="218">
        <f>ROUND(I1031*H1031,2)</f>
        <v>0</v>
      </c>
      <c r="BL1031" s="19" t="s">
        <v>327</v>
      </c>
      <c r="BM1031" s="217" t="s">
        <v>744</v>
      </c>
    </row>
    <row r="1032" s="2" customFormat="1" ht="16.5" customHeight="1">
      <c r="A1032" s="40"/>
      <c r="B1032" s="41"/>
      <c r="C1032" s="206" t="s">
        <v>745</v>
      </c>
      <c r="D1032" s="206" t="s">
        <v>119</v>
      </c>
      <c r="E1032" s="207" t="s">
        <v>746</v>
      </c>
      <c r="F1032" s="208" t="s">
        <v>747</v>
      </c>
      <c r="G1032" s="209" t="s">
        <v>265</v>
      </c>
      <c r="H1032" s="210">
        <v>2</v>
      </c>
      <c r="I1032" s="211"/>
      <c r="J1032" s="212">
        <f>ROUND(I1032*H1032,2)</f>
        <v>0</v>
      </c>
      <c r="K1032" s="208" t="s">
        <v>174</v>
      </c>
      <c r="L1032" s="46"/>
      <c r="M1032" s="213" t="s">
        <v>19</v>
      </c>
      <c r="N1032" s="214" t="s">
        <v>44</v>
      </c>
      <c r="O1032" s="86"/>
      <c r="P1032" s="215">
        <f>O1032*H1032</f>
        <v>0</v>
      </c>
      <c r="Q1032" s="215">
        <v>0</v>
      </c>
      <c r="R1032" s="215">
        <f>Q1032*H1032</f>
        <v>0</v>
      </c>
      <c r="S1032" s="215">
        <v>0</v>
      </c>
      <c r="T1032" s="216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17" t="s">
        <v>327</v>
      </c>
      <c r="AT1032" s="217" t="s">
        <v>119</v>
      </c>
      <c r="AU1032" s="217" t="s">
        <v>125</v>
      </c>
      <c r="AY1032" s="19" t="s">
        <v>116</v>
      </c>
      <c r="BE1032" s="218">
        <f>IF(N1032="základní",J1032,0)</f>
        <v>0</v>
      </c>
      <c r="BF1032" s="218">
        <f>IF(N1032="snížená",J1032,0)</f>
        <v>0</v>
      </c>
      <c r="BG1032" s="218">
        <f>IF(N1032="zákl. přenesená",J1032,0)</f>
        <v>0</v>
      </c>
      <c r="BH1032" s="218">
        <f>IF(N1032="sníž. přenesená",J1032,0)</f>
        <v>0</v>
      </c>
      <c r="BI1032" s="218">
        <f>IF(N1032="nulová",J1032,0)</f>
        <v>0</v>
      </c>
      <c r="BJ1032" s="19" t="s">
        <v>125</v>
      </c>
      <c r="BK1032" s="218">
        <f>ROUND(I1032*H1032,2)</f>
        <v>0</v>
      </c>
      <c r="BL1032" s="19" t="s">
        <v>327</v>
      </c>
      <c r="BM1032" s="217" t="s">
        <v>748</v>
      </c>
    </row>
    <row r="1033" s="2" customFormat="1">
      <c r="A1033" s="40"/>
      <c r="B1033" s="41"/>
      <c r="C1033" s="42"/>
      <c r="D1033" s="219" t="s">
        <v>127</v>
      </c>
      <c r="E1033" s="42"/>
      <c r="F1033" s="220" t="s">
        <v>749</v>
      </c>
      <c r="G1033" s="42"/>
      <c r="H1033" s="42"/>
      <c r="I1033" s="221"/>
      <c r="J1033" s="42"/>
      <c r="K1033" s="42"/>
      <c r="L1033" s="46"/>
      <c r="M1033" s="222"/>
      <c r="N1033" s="22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127</v>
      </c>
      <c r="AU1033" s="19" t="s">
        <v>125</v>
      </c>
    </row>
    <row r="1034" s="15" customFormat="1">
      <c r="A1034" s="15"/>
      <c r="B1034" s="252"/>
      <c r="C1034" s="253"/>
      <c r="D1034" s="231" t="s">
        <v>177</v>
      </c>
      <c r="E1034" s="254" t="s">
        <v>19</v>
      </c>
      <c r="F1034" s="255" t="s">
        <v>750</v>
      </c>
      <c r="G1034" s="253"/>
      <c r="H1034" s="254" t="s">
        <v>19</v>
      </c>
      <c r="I1034" s="256"/>
      <c r="J1034" s="253"/>
      <c r="K1034" s="253"/>
      <c r="L1034" s="257"/>
      <c r="M1034" s="258"/>
      <c r="N1034" s="259"/>
      <c r="O1034" s="259"/>
      <c r="P1034" s="259"/>
      <c r="Q1034" s="259"/>
      <c r="R1034" s="259"/>
      <c r="S1034" s="259"/>
      <c r="T1034" s="260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61" t="s">
        <v>177</v>
      </c>
      <c r="AU1034" s="261" t="s">
        <v>125</v>
      </c>
      <c r="AV1034" s="15" t="s">
        <v>79</v>
      </c>
      <c r="AW1034" s="15" t="s">
        <v>33</v>
      </c>
      <c r="AX1034" s="15" t="s">
        <v>72</v>
      </c>
      <c r="AY1034" s="261" t="s">
        <v>116</v>
      </c>
    </row>
    <row r="1035" s="13" customFormat="1">
      <c r="A1035" s="13"/>
      <c r="B1035" s="229"/>
      <c r="C1035" s="230"/>
      <c r="D1035" s="231" t="s">
        <v>177</v>
      </c>
      <c r="E1035" s="232" t="s">
        <v>19</v>
      </c>
      <c r="F1035" s="233" t="s">
        <v>125</v>
      </c>
      <c r="G1035" s="230"/>
      <c r="H1035" s="234">
        <v>2</v>
      </c>
      <c r="I1035" s="235"/>
      <c r="J1035" s="230"/>
      <c r="K1035" s="230"/>
      <c r="L1035" s="236"/>
      <c r="M1035" s="237"/>
      <c r="N1035" s="238"/>
      <c r="O1035" s="238"/>
      <c r="P1035" s="238"/>
      <c r="Q1035" s="238"/>
      <c r="R1035" s="238"/>
      <c r="S1035" s="238"/>
      <c r="T1035" s="23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0" t="s">
        <v>177</v>
      </c>
      <c r="AU1035" s="240" t="s">
        <v>125</v>
      </c>
      <c r="AV1035" s="13" t="s">
        <v>125</v>
      </c>
      <c r="AW1035" s="13" t="s">
        <v>33</v>
      </c>
      <c r="AX1035" s="13" t="s">
        <v>79</v>
      </c>
      <c r="AY1035" s="240" t="s">
        <v>116</v>
      </c>
    </row>
    <row r="1036" s="2" customFormat="1" ht="16.5" customHeight="1">
      <c r="A1036" s="40"/>
      <c r="B1036" s="41"/>
      <c r="C1036" s="273" t="s">
        <v>751</v>
      </c>
      <c r="D1036" s="273" t="s">
        <v>358</v>
      </c>
      <c r="E1036" s="274" t="s">
        <v>752</v>
      </c>
      <c r="F1036" s="275" t="s">
        <v>753</v>
      </c>
      <c r="G1036" s="276" t="s">
        <v>265</v>
      </c>
      <c r="H1036" s="277">
        <v>2</v>
      </c>
      <c r="I1036" s="278"/>
      <c r="J1036" s="279">
        <f>ROUND(I1036*H1036,2)</f>
        <v>0</v>
      </c>
      <c r="K1036" s="275" t="s">
        <v>174</v>
      </c>
      <c r="L1036" s="280"/>
      <c r="M1036" s="281" t="s">
        <v>19</v>
      </c>
      <c r="N1036" s="282" t="s">
        <v>44</v>
      </c>
      <c r="O1036" s="86"/>
      <c r="P1036" s="215">
        <f>O1036*H1036</f>
        <v>0</v>
      </c>
      <c r="Q1036" s="215">
        <v>0.00085999999999999998</v>
      </c>
      <c r="R1036" s="215">
        <f>Q1036*H1036</f>
        <v>0.00172</v>
      </c>
      <c r="S1036" s="215">
        <v>0</v>
      </c>
      <c r="T1036" s="216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7" t="s">
        <v>361</v>
      </c>
      <c r="AT1036" s="217" t="s">
        <v>358</v>
      </c>
      <c r="AU1036" s="217" t="s">
        <v>125</v>
      </c>
      <c r="AY1036" s="19" t="s">
        <v>116</v>
      </c>
      <c r="BE1036" s="218">
        <f>IF(N1036="základní",J1036,0)</f>
        <v>0</v>
      </c>
      <c r="BF1036" s="218">
        <f>IF(N1036="snížená",J1036,0)</f>
        <v>0</v>
      </c>
      <c r="BG1036" s="218">
        <f>IF(N1036="zákl. přenesená",J1036,0)</f>
        <v>0</v>
      </c>
      <c r="BH1036" s="218">
        <f>IF(N1036="sníž. přenesená",J1036,0)</f>
        <v>0</v>
      </c>
      <c r="BI1036" s="218">
        <f>IF(N1036="nulová",J1036,0)</f>
        <v>0</v>
      </c>
      <c r="BJ1036" s="19" t="s">
        <v>125</v>
      </c>
      <c r="BK1036" s="218">
        <f>ROUND(I1036*H1036,2)</f>
        <v>0</v>
      </c>
      <c r="BL1036" s="19" t="s">
        <v>327</v>
      </c>
      <c r="BM1036" s="217" t="s">
        <v>754</v>
      </c>
    </row>
    <row r="1037" s="2" customFormat="1" ht="55.5" customHeight="1">
      <c r="A1037" s="40"/>
      <c r="B1037" s="41"/>
      <c r="C1037" s="206" t="s">
        <v>755</v>
      </c>
      <c r="D1037" s="206" t="s">
        <v>119</v>
      </c>
      <c r="E1037" s="207" t="s">
        <v>756</v>
      </c>
      <c r="F1037" s="208" t="s">
        <v>757</v>
      </c>
      <c r="G1037" s="209" t="s">
        <v>122</v>
      </c>
      <c r="H1037" s="210">
        <v>2</v>
      </c>
      <c r="I1037" s="211"/>
      <c r="J1037" s="212">
        <f>ROUND(I1037*H1037,2)</f>
        <v>0</v>
      </c>
      <c r="K1037" s="208" t="s">
        <v>19</v>
      </c>
      <c r="L1037" s="46"/>
      <c r="M1037" s="213" t="s">
        <v>19</v>
      </c>
      <c r="N1037" s="214" t="s">
        <v>44</v>
      </c>
      <c r="O1037" s="86"/>
      <c r="P1037" s="215">
        <f>O1037*H1037</f>
        <v>0</v>
      </c>
      <c r="Q1037" s="215">
        <v>0</v>
      </c>
      <c r="R1037" s="215">
        <f>Q1037*H1037</f>
        <v>0</v>
      </c>
      <c r="S1037" s="215">
        <v>0</v>
      </c>
      <c r="T1037" s="216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17" t="s">
        <v>327</v>
      </c>
      <c r="AT1037" s="217" t="s">
        <v>119</v>
      </c>
      <c r="AU1037" s="217" t="s">
        <v>125</v>
      </c>
      <c r="AY1037" s="19" t="s">
        <v>116</v>
      </c>
      <c r="BE1037" s="218">
        <f>IF(N1037="základní",J1037,0)</f>
        <v>0</v>
      </c>
      <c r="BF1037" s="218">
        <f>IF(N1037="snížená",J1037,0)</f>
        <v>0</v>
      </c>
      <c r="BG1037" s="218">
        <f>IF(N1037="zákl. přenesená",J1037,0)</f>
        <v>0</v>
      </c>
      <c r="BH1037" s="218">
        <f>IF(N1037="sníž. přenesená",J1037,0)</f>
        <v>0</v>
      </c>
      <c r="BI1037" s="218">
        <f>IF(N1037="nulová",J1037,0)</f>
        <v>0</v>
      </c>
      <c r="BJ1037" s="19" t="s">
        <v>125</v>
      </c>
      <c r="BK1037" s="218">
        <f>ROUND(I1037*H1037,2)</f>
        <v>0</v>
      </c>
      <c r="BL1037" s="19" t="s">
        <v>327</v>
      </c>
      <c r="BM1037" s="217" t="s">
        <v>758</v>
      </c>
    </row>
    <row r="1038" s="2" customFormat="1" ht="24.15" customHeight="1">
      <c r="A1038" s="40"/>
      <c r="B1038" s="41"/>
      <c r="C1038" s="206" t="s">
        <v>759</v>
      </c>
      <c r="D1038" s="206" t="s">
        <v>119</v>
      </c>
      <c r="E1038" s="207" t="s">
        <v>760</v>
      </c>
      <c r="F1038" s="208" t="s">
        <v>761</v>
      </c>
      <c r="G1038" s="209" t="s">
        <v>670</v>
      </c>
      <c r="H1038" s="283"/>
      <c r="I1038" s="211"/>
      <c r="J1038" s="212">
        <f>ROUND(I1038*H1038,2)</f>
        <v>0</v>
      </c>
      <c r="K1038" s="208" t="s">
        <v>174</v>
      </c>
      <c r="L1038" s="46"/>
      <c r="M1038" s="213" t="s">
        <v>19</v>
      </c>
      <c r="N1038" s="214" t="s">
        <v>44</v>
      </c>
      <c r="O1038" s="86"/>
      <c r="P1038" s="215">
        <f>O1038*H1038</f>
        <v>0</v>
      </c>
      <c r="Q1038" s="215">
        <v>0</v>
      </c>
      <c r="R1038" s="215">
        <f>Q1038*H1038</f>
        <v>0</v>
      </c>
      <c r="S1038" s="215">
        <v>0</v>
      </c>
      <c r="T1038" s="216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17" t="s">
        <v>327</v>
      </c>
      <c r="AT1038" s="217" t="s">
        <v>119</v>
      </c>
      <c r="AU1038" s="217" t="s">
        <v>125</v>
      </c>
      <c r="AY1038" s="19" t="s">
        <v>116</v>
      </c>
      <c r="BE1038" s="218">
        <f>IF(N1038="základní",J1038,0)</f>
        <v>0</v>
      </c>
      <c r="BF1038" s="218">
        <f>IF(N1038="snížená",J1038,0)</f>
        <v>0</v>
      </c>
      <c r="BG1038" s="218">
        <f>IF(N1038="zákl. přenesená",J1038,0)</f>
        <v>0</v>
      </c>
      <c r="BH1038" s="218">
        <f>IF(N1038="sníž. přenesená",J1038,0)</f>
        <v>0</v>
      </c>
      <c r="BI1038" s="218">
        <f>IF(N1038="nulová",J1038,0)</f>
        <v>0</v>
      </c>
      <c r="BJ1038" s="19" t="s">
        <v>125</v>
      </c>
      <c r="BK1038" s="218">
        <f>ROUND(I1038*H1038,2)</f>
        <v>0</v>
      </c>
      <c r="BL1038" s="19" t="s">
        <v>327</v>
      </c>
      <c r="BM1038" s="217" t="s">
        <v>762</v>
      </c>
    </row>
    <row r="1039" s="2" customFormat="1">
      <c r="A1039" s="40"/>
      <c r="B1039" s="41"/>
      <c r="C1039" s="42"/>
      <c r="D1039" s="219" t="s">
        <v>127</v>
      </c>
      <c r="E1039" s="42"/>
      <c r="F1039" s="220" t="s">
        <v>763</v>
      </c>
      <c r="G1039" s="42"/>
      <c r="H1039" s="42"/>
      <c r="I1039" s="221"/>
      <c r="J1039" s="42"/>
      <c r="K1039" s="42"/>
      <c r="L1039" s="46"/>
      <c r="M1039" s="222"/>
      <c r="N1039" s="223"/>
      <c r="O1039" s="86"/>
      <c r="P1039" s="86"/>
      <c r="Q1039" s="86"/>
      <c r="R1039" s="86"/>
      <c r="S1039" s="86"/>
      <c r="T1039" s="87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127</v>
      </c>
      <c r="AU1039" s="19" t="s">
        <v>125</v>
      </c>
    </row>
    <row r="1040" s="12" customFormat="1" ht="22.8" customHeight="1">
      <c r="A1040" s="12"/>
      <c r="B1040" s="190"/>
      <c r="C1040" s="191"/>
      <c r="D1040" s="192" t="s">
        <v>71</v>
      </c>
      <c r="E1040" s="204" t="s">
        <v>764</v>
      </c>
      <c r="F1040" s="204" t="s">
        <v>765</v>
      </c>
      <c r="G1040" s="191"/>
      <c r="H1040" s="191"/>
      <c r="I1040" s="194"/>
      <c r="J1040" s="205">
        <f>BK1040</f>
        <v>0</v>
      </c>
      <c r="K1040" s="191"/>
      <c r="L1040" s="196"/>
      <c r="M1040" s="197"/>
      <c r="N1040" s="198"/>
      <c r="O1040" s="198"/>
      <c r="P1040" s="199">
        <f>SUM(P1041:P1121)</f>
        <v>0</v>
      </c>
      <c r="Q1040" s="198"/>
      <c r="R1040" s="199">
        <f>SUM(R1041:R1121)</f>
        <v>1.06645156</v>
      </c>
      <c r="S1040" s="198"/>
      <c r="T1040" s="200">
        <f>SUM(T1041:T1121)</f>
        <v>0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201" t="s">
        <v>125</v>
      </c>
      <c r="AT1040" s="202" t="s">
        <v>71</v>
      </c>
      <c r="AU1040" s="202" t="s">
        <v>79</v>
      </c>
      <c r="AY1040" s="201" t="s">
        <v>116</v>
      </c>
      <c r="BK1040" s="203">
        <f>SUM(BK1041:BK1121)</f>
        <v>0</v>
      </c>
    </row>
    <row r="1041" s="2" customFormat="1" ht="16.5" customHeight="1">
      <c r="A1041" s="40"/>
      <c r="B1041" s="41"/>
      <c r="C1041" s="206" t="s">
        <v>766</v>
      </c>
      <c r="D1041" s="206" t="s">
        <v>119</v>
      </c>
      <c r="E1041" s="207" t="s">
        <v>767</v>
      </c>
      <c r="F1041" s="208" t="s">
        <v>768</v>
      </c>
      <c r="G1041" s="209" t="s">
        <v>173</v>
      </c>
      <c r="H1041" s="210">
        <v>36.841999999999999</v>
      </c>
      <c r="I1041" s="211"/>
      <c r="J1041" s="212">
        <f>ROUND(I1041*H1041,2)</f>
        <v>0</v>
      </c>
      <c r="K1041" s="208" t="s">
        <v>174</v>
      </c>
      <c r="L1041" s="46"/>
      <c r="M1041" s="213" t="s">
        <v>19</v>
      </c>
      <c r="N1041" s="214" t="s">
        <v>44</v>
      </c>
      <c r="O1041" s="86"/>
      <c r="P1041" s="215">
        <f>O1041*H1041</f>
        <v>0</v>
      </c>
      <c r="Q1041" s="215">
        <v>0.00029999999999999997</v>
      </c>
      <c r="R1041" s="215">
        <f>Q1041*H1041</f>
        <v>0.011052599999999999</v>
      </c>
      <c r="S1041" s="215">
        <v>0</v>
      </c>
      <c r="T1041" s="216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17" t="s">
        <v>327</v>
      </c>
      <c r="AT1041" s="217" t="s">
        <v>119</v>
      </c>
      <c r="AU1041" s="217" t="s">
        <v>125</v>
      </c>
      <c r="AY1041" s="19" t="s">
        <v>116</v>
      </c>
      <c r="BE1041" s="218">
        <f>IF(N1041="základní",J1041,0)</f>
        <v>0</v>
      </c>
      <c r="BF1041" s="218">
        <f>IF(N1041="snížená",J1041,0)</f>
        <v>0</v>
      </c>
      <c r="BG1041" s="218">
        <f>IF(N1041="zákl. přenesená",J1041,0)</f>
        <v>0</v>
      </c>
      <c r="BH1041" s="218">
        <f>IF(N1041="sníž. přenesená",J1041,0)</f>
        <v>0</v>
      </c>
      <c r="BI1041" s="218">
        <f>IF(N1041="nulová",J1041,0)</f>
        <v>0</v>
      </c>
      <c r="BJ1041" s="19" t="s">
        <v>125</v>
      </c>
      <c r="BK1041" s="218">
        <f>ROUND(I1041*H1041,2)</f>
        <v>0</v>
      </c>
      <c r="BL1041" s="19" t="s">
        <v>327</v>
      </c>
      <c r="BM1041" s="217" t="s">
        <v>769</v>
      </c>
    </row>
    <row r="1042" s="2" customFormat="1">
      <c r="A1042" s="40"/>
      <c r="B1042" s="41"/>
      <c r="C1042" s="42"/>
      <c r="D1042" s="219" t="s">
        <v>127</v>
      </c>
      <c r="E1042" s="42"/>
      <c r="F1042" s="220" t="s">
        <v>770</v>
      </c>
      <c r="G1042" s="42"/>
      <c r="H1042" s="42"/>
      <c r="I1042" s="221"/>
      <c r="J1042" s="42"/>
      <c r="K1042" s="42"/>
      <c r="L1042" s="46"/>
      <c r="M1042" s="222"/>
      <c r="N1042" s="223"/>
      <c r="O1042" s="86"/>
      <c r="P1042" s="86"/>
      <c r="Q1042" s="86"/>
      <c r="R1042" s="86"/>
      <c r="S1042" s="86"/>
      <c r="T1042" s="87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127</v>
      </c>
      <c r="AU1042" s="19" t="s">
        <v>125</v>
      </c>
    </row>
    <row r="1043" s="15" customFormat="1">
      <c r="A1043" s="15"/>
      <c r="B1043" s="252"/>
      <c r="C1043" s="253"/>
      <c r="D1043" s="231" t="s">
        <v>177</v>
      </c>
      <c r="E1043" s="254" t="s">
        <v>19</v>
      </c>
      <c r="F1043" s="255" t="s">
        <v>296</v>
      </c>
      <c r="G1043" s="253"/>
      <c r="H1043" s="254" t="s">
        <v>19</v>
      </c>
      <c r="I1043" s="256"/>
      <c r="J1043" s="253"/>
      <c r="K1043" s="253"/>
      <c r="L1043" s="257"/>
      <c r="M1043" s="258"/>
      <c r="N1043" s="259"/>
      <c r="O1043" s="259"/>
      <c r="P1043" s="259"/>
      <c r="Q1043" s="259"/>
      <c r="R1043" s="259"/>
      <c r="S1043" s="259"/>
      <c r="T1043" s="260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1" t="s">
        <v>177</v>
      </c>
      <c r="AU1043" s="261" t="s">
        <v>125</v>
      </c>
      <c r="AV1043" s="15" t="s">
        <v>79</v>
      </c>
      <c r="AW1043" s="15" t="s">
        <v>33</v>
      </c>
      <c r="AX1043" s="15" t="s">
        <v>72</v>
      </c>
      <c r="AY1043" s="261" t="s">
        <v>116</v>
      </c>
    </row>
    <row r="1044" s="13" customFormat="1">
      <c r="A1044" s="13"/>
      <c r="B1044" s="229"/>
      <c r="C1044" s="230"/>
      <c r="D1044" s="231" t="s">
        <v>177</v>
      </c>
      <c r="E1044" s="232" t="s">
        <v>19</v>
      </c>
      <c r="F1044" s="233" t="s">
        <v>433</v>
      </c>
      <c r="G1044" s="230"/>
      <c r="H1044" s="234">
        <v>3.96</v>
      </c>
      <c r="I1044" s="235"/>
      <c r="J1044" s="230"/>
      <c r="K1044" s="230"/>
      <c r="L1044" s="236"/>
      <c r="M1044" s="237"/>
      <c r="N1044" s="238"/>
      <c r="O1044" s="238"/>
      <c r="P1044" s="238"/>
      <c r="Q1044" s="238"/>
      <c r="R1044" s="238"/>
      <c r="S1044" s="238"/>
      <c r="T1044" s="239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0" t="s">
        <v>177</v>
      </c>
      <c r="AU1044" s="240" t="s">
        <v>125</v>
      </c>
      <c r="AV1044" s="13" t="s">
        <v>125</v>
      </c>
      <c r="AW1044" s="13" t="s">
        <v>33</v>
      </c>
      <c r="AX1044" s="13" t="s">
        <v>72</v>
      </c>
      <c r="AY1044" s="240" t="s">
        <v>116</v>
      </c>
    </row>
    <row r="1045" s="13" customFormat="1">
      <c r="A1045" s="13"/>
      <c r="B1045" s="229"/>
      <c r="C1045" s="230"/>
      <c r="D1045" s="231" t="s">
        <v>177</v>
      </c>
      <c r="E1045" s="232" t="s">
        <v>19</v>
      </c>
      <c r="F1045" s="233" t="s">
        <v>434</v>
      </c>
      <c r="G1045" s="230"/>
      <c r="H1045" s="234">
        <v>0.16500000000000001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177</v>
      </c>
      <c r="AU1045" s="240" t="s">
        <v>125</v>
      </c>
      <c r="AV1045" s="13" t="s">
        <v>125</v>
      </c>
      <c r="AW1045" s="13" t="s">
        <v>33</v>
      </c>
      <c r="AX1045" s="13" t="s">
        <v>72</v>
      </c>
      <c r="AY1045" s="240" t="s">
        <v>116</v>
      </c>
    </row>
    <row r="1046" s="13" customFormat="1">
      <c r="A1046" s="13"/>
      <c r="B1046" s="229"/>
      <c r="C1046" s="230"/>
      <c r="D1046" s="231" t="s">
        <v>177</v>
      </c>
      <c r="E1046" s="232" t="s">
        <v>19</v>
      </c>
      <c r="F1046" s="233" t="s">
        <v>435</v>
      </c>
      <c r="G1046" s="230"/>
      <c r="H1046" s="234">
        <v>0.29999999999999999</v>
      </c>
      <c r="I1046" s="235"/>
      <c r="J1046" s="230"/>
      <c r="K1046" s="230"/>
      <c r="L1046" s="236"/>
      <c r="M1046" s="237"/>
      <c r="N1046" s="238"/>
      <c r="O1046" s="238"/>
      <c r="P1046" s="238"/>
      <c r="Q1046" s="238"/>
      <c r="R1046" s="238"/>
      <c r="S1046" s="238"/>
      <c r="T1046" s="239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0" t="s">
        <v>177</v>
      </c>
      <c r="AU1046" s="240" t="s">
        <v>125</v>
      </c>
      <c r="AV1046" s="13" t="s">
        <v>125</v>
      </c>
      <c r="AW1046" s="13" t="s">
        <v>33</v>
      </c>
      <c r="AX1046" s="13" t="s">
        <v>72</v>
      </c>
      <c r="AY1046" s="240" t="s">
        <v>116</v>
      </c>
    </row>
    <row r="1047" s="13" customFormat="1">
      <c r="A1047" s="13"/>
      <c r="B1047" s="229"/>
      <c r="C1047" s="230"/>
      <c r="D1047" s="231" t="s">
        <v>177</v>
      </c>
      <c r="E1047" s="232" t="s">
        <v>19</v>
      </c>
      <c r="F1047" s="233" t="s">
        <v>436</v>
      </c>
      <c r="G1047" s="230"/>
      <c r="H1047" s="234">
        <v>0.435</v>
      </c>
      <c r="I1047" s="235"/>
      <c r="J1047" s="230"/>
      <c r="K1047" s="230"/>
      <c r="L1047" s="236"/>
      <c r="M1047" s="237"/>
      <c r="N1047" s="238"/>
      <c r="O1047" s="238"/>
      <c r="P1047" s="238"/>
      <c r="Q1047" s="238"/>
      <c r="R1047" s="238"/>
      <c r="S1047" s="238"/>
      <c r="T1047" s="23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0" t="s">
        <v>177</v>
      </c>
      <c r="AU1047" s="240" t="s">
        <v>125</v>
      </c>
      <c r="AV1047" s="13" t="s">
        <v>125</v>
      </c>
      <c r="AW1047" s="13" t="s">
        <v>33</v>
      </c>
      <c r="AX1047" s="13" t="s">
        <v>72</v>
      </c>
      <c r="AY1047" s="240" t="s">
        <v>116</v>
      </c>
    </row>
    <row r="1048" s="13" customFormat="1">
      <c r="A1048" s="13"/>
      <c r="B1048" s="229"/>
      <c r="C1048" s="230"/>
      <c r="D1048" s="231" t="s">
        <v>177</v>
      </c>
      <c r="E1048" s="232" t="s">
        <v>19</v>
      </c>
      <c r="F1048" s="233" t="s">
        <v>437</v>
      </c>
      <c r="G1048" s="230"/>
      <c r="H1048" s="234">
        <v>0.17999999999999999</v>
      </c>
      <c r="I1048" s="235"/>
      <c r="J1048" s="230"/>
      <c r="K1048" s="230"/>
      <c r="L1048" s="236"/>
      <c r="M1048" s="237"/>
      <c r="N1048" s="238"/>
      <c r="O1048" s="238"/>
      <c r="P1048" s="238"/>
      <c r="Q1048" s="238"/>
      <c r="R1048" s="238"/>
      <c r="S1048" s="238"/>
      <c r="T1048" s="239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0" t="s">
        <v>177</v>
      </c>
      <c r="AU1048" s="240" t="s">
        <v>125</v>
      </c>
      <c r="AV1048" s="13" t="s">
        <v>125</v>
      </c>
      <c r="AW1048" s="13" t="s">
        <v>33</v>
      </c>
      <c r="AX1048" s="13" t="s">
        <v>72</v>
      </c>
      <c r="AY1048" s="240" t="s">
        <v>116</v>
      </c>
    </row>
    <row r="1049" s="13" customFormat="1">
      <c r="A1049" s="13"/>
      <c r="B1049" s="229"/>
      <c r="C1049" s="230"/>
      <c r="D1049" s="231" t="s">
        <v>177</v>
      </c>
      <c r="E1049" s="232" t="s">
        <v>19</v>
      </c>
      <c r="F1049" s="233" t="s">
        <v>438</v>
      </c>
      <c r="G1049" s="230"/>
      <c r="H1049" s="234">
        <v>0.13500000000000001</v>
      </c>
      <c r="I1049" s="235"/>
      <c r="J1049" s="230"/>
      <c r="K1049" s="230"/>
      <c r="L1049" s="236"/>
      <c r="M1049" s="237"/>
      <c r="N1049" s="238"/>
      <c r="O1049" s="238"/>
      <c r="P1049" s="238"/>
      <c r="Q1049" s="238"/>
      <c r="R1049" s="238"/>
      <c r="S1049" s="238"/>
      <c r="T1049" s="23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0" t="s">
        <v>177</v>
      </c>
      <c r="AU1049" s="240" t="s">
        <v>125</v>
      </c>
      <c r="AV1049" s="13" t="s">
        <v>125</v>
      </c>
      <c r="AW1049" s="13" t="s">
        <v>33</v>
      </c>
      <c r="AX1049" s="13" t="s">
        <v>72</v>
      </c>
      <c r="AY1049" s="240" t="s">
        <v>116</v>
      </c>
    </row>
    <row r="1050" s="13" customFormat="1">
      <c r="A1050" s="13"/>
      <c r="B1050" s="229"/>
      <c r="C1050" s="230"/>
      <c r="D1050" s="231" t="s">
        <v>177</v>
      </c>
      <c r="E1050" s="232" t="s">
        <v>19</v>
      </c>
      <c r="F1050" s="233" t="s">
        <v>439</v>
      </c>
      <c r="G1050" s="230"/>
      <c r="H1050" s="234">
        <v>1.548</v>
      </c>
      <c r="I1050" s="235"/>
      <c r="J1050" s="230"/>
      <c r="K1050" s="230"/>
      <c r="L1050" s="236"/>
      <c r="M1050" s="237"/>
      <c r="N1050" s="238"/>
      <c r="O1050" s="238"/>
      <c r="P1050" s="238"/>
      <c r="Q1050" s="238"/>
      <c r="R1050" s="238"/>
      <c r="S1050" s="238"/>
      <c r="T1050" s="239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0" t="s">
        <v>177</v>
      </c>
      <c r="AU1050" s="240" t="s">
        <v>125</v>
      </c>
      <c r="AV1050" s="13" t="s">
        <v>125</v>
      </c>
      <c r="AW1050" s="13" t="s">
        <v>33</v>
      </c>
      <c r="AX1050" s="13" t="s">
        <v>72</v>
      </c>
      <c r="AY1050" s="240" t="s">
        <v>116</v>
      </c>
    </row>
    <row r="1051" s="15" customFormat="1">
      <c r="A1051" s="15"/>
      <c r="B1051" s="252"/>
      <c r="C1051" s="253"/>
      <c r="D1051" s="231" t="s">
        <v>177</v>
      </c>
      <c r="E1051" s="254" t="s">
        <v>19</v>
      </c>
      <c r="F1051" s="255" t="s">
        <v>315</v>
      </c>
      <c r="G1051" s="253"/>
      <c r="H1051" s="254" t="s">
        <v>19</v>
      </c>
      <c r="I1051" s="256"/>
      <c r="J1051" s="253"/>
      <c r="K1051" s="253"/>
      <c r="L1051" s="257"/>
      <c r="M1051" s="258"/>
      <c r="N1051" s="259"/>
      <c r="O1051" s="259"/>
      <c r="P1051" s="259"/>
      <c r="Q1051" s="259"/>
      <c r="R1051" s="259"/>
      <c r="S1051" s="259"/>
      <c r="T1051" s="260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1" t="s">
        <v>177</v>
      </c>
      <c r="AU1051" s="261" t="s">
        <v>125</v>
      </c>
      <c r="AV1051" s="15" t="s">
        <v>79</v>
      </c>
      <c r="AW1051" s="15" t="s">
        <v>33</v>
      </c>
      <c r="AX1051" s="15" t="s">
        <v>72</v>
      </c>
      <c r="AY1051" s="261" t="s">
        <v>116</v>
      </c>
    </row>
    <row r="1052" s="13" customFormat="1">
      <c r="A1052" s="13"/>
      <c r="B1052" s="229"/>
      <c r="C1052" s="230"/>
      <c r="D1052" s="231" t="s">
        <v>177</v>
      </c>
      <c r="E1052" s="232" t="s">
        <v>19</v>
      </c>
      <c r="F1052" s="233" t="s">
        <v>440</v>
      </c>
      <c r="G1052" s="230"/>
      <c r="H1052" s="234">
        <v>3.3439999999999999</v>
      </c>
      <c r="I1052" s="235"/>
      <c r="J1052" s="230"/>
      <c r="K1052" s="230"/>
      <c r="L1052" s="236"/>
      <c r="M1052" s="237"/>
      <c r="N1052" s="238"/>
      <c r="O1052" s="238"/>
      <c r="P1052" s="238"/>
      <c r="Q1052" s="238"/>
      <c r="R1052" s="238"/>
      <c r="S1052" s="238"/>
      <c r="T1052" s="239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0" t="s">
        <v>177</v>
      </c>
      <c r="AU1052" s="240" t="s">
        <v>125</v>
      </c>
      <c r="AV1052" s="13" t="s">
        <v>125</v>
      </c>
      <c r="AW1052" s="13" t="s">
        <v>33</v>
      </c>
      <c r="AX1052" s="13" t="s">
        <v>72</v>
      </c>
      <c r="AY1052" s="240" t="s">
        <v>116</v>
      </c>
    </row>
    <row r="1053" s="13" customFormat="1">
      <c r="A1053" s="13"/>
      <c r="B1053" s="229"/>
      <c r="C1053" s="230"/>
      <c r="D1053" s="231" t="s">
        <v>177</v>
      </c>
      <c r="E1053" s="232" t="s">
        <v>19</v>
      </c>
      <c r="F1053" s="233" t="s">
        <v>441</v>
      </c>
      <c r="G1053" s="230"/>
      <c r="H1053" s="234">
        <v>0.070000000000000007</v>
      </c>
      <c r="I1053" s="235"/>
      <c r="J1053" s="230"/>
      <c r="K1053" s="230"/>
      <c r="L1053" s="236"/>
      <c r="M1053" s="237"/>
      <c r="N1053" s="238"/>
      <c r="O1053" s="238"/>
      <c r="P1053" s="238"/>
      <c r="Q1053" s="238"/>
      <c r="R1053" s="238"/>
      <c r="S1053" s="238"/>
      <c r="T1053" s="23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0" t="s">
        <v>177</v>
      </c>
      <c r="AU1053" s="240" t="s">
        <v>125</v>
      </c>
      <c r="AV1053" s="13" t="s">
        <v>125</v>
      </c>
      <c r="AW1053" s="13" t="s">
        <v>33</v>
      </c>
      <c r="AX1053" s="13" t="s">
        <v>72</v>
      </c>
      <c r="AY1053" s="240" t="s">
        <v>116</v>
      </c>
    </row>
    <row r="1054" s="15" customFormat="1">
      <c r="A1054" s="15"/>
      <c r="B1054" s="252"/>
      <c r="C1054" s="253"/>
      <c r="D1054" s="231" t="s">
        <v>177</v>
      </c>
      <c r="E1054" s="254" t="s">
        <v>19</v>
      </c>
      <c r="F1054" s="255" t="s">
        <v>302</v>
      </c>
      <c r="G1054" s="253"/>
      <c r="H1054" s="254" t="s">
        <v>19</v>
      </c>
      <c r="I1054" s="256"/>
      <c r="J1054" s="253"/>
      <c r="K1054" s="253"/>
      <c r="L1054" s="257"/>
      <c r="M1054" s="258"/>
      <c r="N1054" s="259"/>
      <c r="O1054" s="259"/>
      <c r="P1054" s="259"/>
      <c r="Q1054" s="259"/>
      <c r="R1054" s="259"/>
      <c r="S1054" s="259"/>
      <c r="T1054" s="260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1" t="s">
        <v>177</v>
      </c>
      <c r="AU1054" s="261" t="s">
        <v>125</v>
      </c>
      <c r="AV1054" s="15" t="s">
        <v>79</v>
      </c>
      <c r="AW1054" s="15" t="s">
        <v>33</v>
      </c>
      <c r="AX1054" s="15" t="s">
        <v>72</v>
      </c>
      <c r="AY1054" s="261" t="s">
        <v>116</v>
      </c>
    </row>
    <row r="1055" s="13" customFormat="1">
      <c r="A1055" s="13"/>
      <c r="B1055" s="229"/>
      <c r="C1055" s="230"/>
      <c r="D1055" s="231" t="s">
        <v>177</v>
      </c>
      <c r="E1055" s="232" t="s">
        <v>19</v>
      </c>
      <c r="F1055" s="233" t="s">
        <v>442</v>
      </c>
      <c r="G1055" s="230"/>
      <c r="H1055" s="234">
        <v>7.8479999999999999</v>
      </c>
      <c r="I1055" s="235"/>
      <c r="J1055" s="230"/>
      <c r="K1055" s="230"/>
      <c r="L1055" s="236"/>
      <c r="M1055" s="237"/>
      <c r="N1055" s="238"/>
      <c r="O1055" s="238"/>
      <c r="P1055" s="238"/>
      <c r="Q1055" s="238"/>
      <c r="R1055" s="238"/>
      <c r="S1055" s="238"/>
      <c r="T1055" s="23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0" t="s">
        <v>177</v>
      </c>
      <c r="AU1055" s="240" t="s">
        <v>125</v>
      </c>
      <c r="AV1055" s="13" t="s">
        <v>125</v>
      </c>
      <c r="AW1055" s="13" t="s">
        <v>33</v>
      </c>
      <c r="AX1055" s="13" t="s">
        <v>72</v>
      </c>
      <c r="AY1055" s="240" t="s">
        <v>116</v>
      </c>
    </row>
    <row r="1056" s="13" customFormat="1">
      <c r="A1056" s="13"/>
      <c r="B1056" s="229"/>
      <c r="C1056" s="230"/>
      <c r="D1056" s="231" t="s">
        <v>177</v>
      </c>
      <c r="E1056" s="232" t="s">
        <v>19</v>
      </c>
      <c r="F1056" s="233" t="s">
        <v>443</v>
      </c>
      <c r="G1056" s="230"/>
      <c r="H1056" s="234">
        <v>-0.040000000000000001</v>
      </c>
      <c r="I1056" s="235"/>
      <c r="J1056" s="230"/>
      <c r="K1056" s="230"/>
      <c r="L1056" s="236"/>
      <c r="M1056" s="237"/>
      <c r="N1056" s="238"/>
      <c r="O1056" s="238"/>
      <c r="P1056" s="238"/>
      <c r="Q1056" s="238"/>
      <c r="R1056" s="238"/>
      <c r="S1056" s="238"/>
      <c r="T1056" s="23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0" t="s">
        <v>177</v>
      </c>
      <c r="AU1056" s="240" t="s">
        <v>125</v>
      </c>
      <c r="AV1056" s="13" t="s">
        <v>125</v>
      </c>
      <c r="AW1056" s="13" t="s">
        <v>33</v>
      </c>
      <c r="AX1056" s="13" t="s">
        <v>72</v>
      </c>
      <c r="AY1056" s="240" t="s">
        <v>116</v>
      </c>
    </row>
    <row r="1057" s="13" customFormat="1">
      <c r="A1057" s="13"/>
      <c r="B1057" s="229"/>
      <c r="C1057" s="230"/>
      <c r="D1057" s="231" t="s">
        <v>177</v>
      </c>
      <c r="E1057" s="232" t="s">
        <v>19</v>
      </c>
      <c r="F1057" s="233" t="s">
        <v>431</v>
      </c>
      <c r="G1057" s="230"/>
      <c r="H1057" s="234">
        <v>0.40000000000000002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177</v>
      </c>
      <c r="AU1057" s="240" t="s">
        <v>125</v>
      </c>
      <c r="AV1057" s="13" t="s">
        <v>125</v>
      </c>
      <c r="AW1057" s="13" t="s">
        <v>33</v>
      </c>
      <c r="AX1057" s="13" t="s">
        <v>72</v>
      </c>
      <c r="AY1057" s="240" t="s">
        <v>116</v>
      </c>
    </row>
    <row r="1058" s="15" customFormat="1">
      <c r="A1058" s="15"/>
      <c r="B1058" s="252"/>
      <c r="C1058" s="253"/>
      <c r="D1058" s="231" t="s">
        <v>177</v>
      </c>
      <c r="E1058" s="254" t="s">
        <v>19</v>
      </c>
      <c r="F1058" s="255" t="s">
        <v>307</v>
      </c>
      <c r="G1058" s="253"/>
      <c r="H1058" s="254" t="s">
        <v>19</v>
      </c>
      <c r="I1058" s="256"/>
      <c r="J1058" s="253"/>
      <c r="K1058" s="253"/>
      <c r="L1058" s="257"/>
      <c r="M1058" s="258"/>
      <c r="N1058" s="259"/>
      <c r="O1058" s="259"/>
      <c r="P1058" s="259"/>
      <c r="Q1058" s="259"/>
      <c r="R1058" s="259"/>
      <c r="S1058" s="259"/>
      <c r="T1058" s="260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1" t="s">
        <v>177</v>
      </c>
      <c r="AU1058" s="261" t="s">
        <v>125</v>
      </c>
      <c r="AV1058" s="15" t="s">
        <v>79</v>
      </c>
      <c r="AW1058" s="15" t="s">
        <v>33</v>
      </c>
      <c r="AX1058" s="15" t="s">
        <v>72</v>
      </c>
      <c r="AY1058" s="261" t="s">
        <v>116</v>
      </c>
    </row>
    <row r="1059" s="13" customFormat="1">
      <c r="A1059" s="13"/>
      <c r="B1059" s="229"/>
      <c r="C1059" s="230"/>
      <c r="D1059" s="231" t="s">
        <v>177</v>
      </c>
      <c r="E1059" s="232" t="s">
        <v>19</v>
      </c>
      <c r="F1059" s="233" t="s">
        <v>433</v>
      </c>
      <c r="G1059" s="230"/>
      <c r="H1059" s="234">
        <v>3.96</v>
      </c>
      <c r="I1059" s="235"/>
      <c r="J1059" s="230"/>
      <c r="K1059" s="230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177</v>
      </c>
      <c r="AU1059" s="240" t="s">
        <v>125</v>
      </c>
      <c r="AV1059" s="13" t="s">
        <v>125</v>
      </c>
      <c r="AW1059" s="13" t="s">
        <v>33</v>
      </c>
      <c r="AX1059" s="13" t="s">
        <v>72</v>
      </c>
      <c r="AY1059" s="240" t="s">
        <v>116</v>
      </c>
    </row>
    <row r="1060" s="13" customFormat="1">
      <c r="A1060" s="13"/>
      <c r="B1060" s="229"/>
      <c r="C1060" s="230"/>
      <c r="D1060" s="231" t="s">
        <v>177</v>
      </c>
      <c r="E1060" s="232" t="s">
        <v>19</v>
      </c>
      <c r="F1060" s="233" t="s">
        <v>434</v>
      </c>
      <c r="G1060" s="230"/>
      <c r="H1060" s="234">
        <v>0.16500000000000001</v>
      </c>
      <c r="I1060" s="235"/>
      <c r="J1060" s="230"/>
      <c r="K1060" s="230"/>
      <c r="L1060" s="236"/>
      <c r="M1060" s="237"/>
      <c r="N1060" s="238"/>
      <c r="O1060" s="238"/>
      <c r="P1060" s="238"/>
      <c r="Q1060" s="238"/>
      <c r="R1060" s="238"/>
      <c r="S1060" s="238"/>
      <c r="T1060" s="23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0" t="s">
        <v>177</v>
      </c>
      <c r="AU1060" s="240" t="s">
        <v>125</v>
      </c>
      <c r="AV1060" s="13" t="s">
        <v>125</v>
      </c>
      <c r="AW1060" s="13" t="s">
        <v>33</v>
      </c>
      <c r="AX1060" s="13" t="s">
        <v>72</v>
      </c>
      <c r="AY1060" s="240" t="s">
        <v>116</v>
      </c>
    </row>
    <row r="1061" s="13" customFormat="1">
      <c r="A1061" s="13"/>
      <c r="B1061" s="229"/>
      <c r="C1061" s="230"/>
      <c r="D1061" s="231" t="s">
        <v>177</v>
      </c>
      <c r="E1061" s="232" t="s">
        <v>19</v>
      </c>
      <c r="F1061" s="233" t="s">
        <v>435</v>
      </c>
      <c r="G1061" s="230"/>
      <c r="H1061" s="234">
        <v>0.29999999999999999</v>
      </c>
      <c r="I1061" s="235"/>
      <c r="J1061" s="230"/>
      <c r="K1061" s="230"/>
      <c r="L1061" s="236"/>
      <c r="M1061" s="237"/>
      <c r="N1061" s="238"/>
      <c r="O1061" s="238"/>
      <c r="P1061" s="238"/>
      <c r="Q1061" s="238"/>
      <c r="R1061" s="238"/>
      <c r="S1061" s="238"/>
      <c r="T1061" s="23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0" t="s">
        <v>177</v>
      </c>
      <c r="AU1061" s="240" t="s">
        <v>125</v>
      </c>
      <c r="AV1061" s="13" t="s">
        <v>125</v>
      </c>
      <c r="AW1061" s="13" t="s">
        <v>33</v>
      </c>
      <c r="AX1061" s="13" t="s">
        <v>72</v>
      </c>
      <c r="AY1061" s="240" t="s">
        <v>116</v>
      </c>
    </row>
    <row r="1062" s="13" customFormat="1">
      <c r="A1062" s="13"/>
      <c r="B1062" s="229"/>
      <c r="C1062" s="230"/>
      <c r="D1062" s="231" t="s">
        <v>177</v>
      </c>
      <c r="E1062" s="232" t="s">
        <v>19</v>
      </c>
      <c r="F1062" s="233" t="s">
        <v>436</v>
      </c>
      <c r="G1062" s="230"/>
      <c r="H1062" s="234">
        <v>0.435</v>
      </c>
      <c r="I1062" s="235"/>
      <c r="J1062" s="230"/>
      <c r="K1062" s="230"/>
      <c r="L1062" s="236"/>
      <c r="M1062" s="237"/>
      <c r="N1062" s="238"/>
      <c r="O1062" s="238"/>
      <c r="P1062" s="238"/>
      <c r="Q1062" s="238"/>
      <c r="R1062" s="238"/>
      <c r="S1062" s="238"/>
      <c r="T1062" s="23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0" t="s">
        <v>177</v>
      </c>
      <c r="AU1062" s="240" t="s">
        <v>125</v>
      </c>
      <c r="AV1062" s="13" t="s">
        <v>125</v>
      </c>
      <c r="AW1062" s="13" t="s">
        <v>33</v>
      </c>
      <c r="AX1062" s="13" t="s">
        <v>72</v>
      </c>
      <c r="AY1062" s="240" t="s">
        <v>116</v>
      </c>
    </row>
    <row r="1063" s="13" customFormat="1">
      <c r="A1063" s="13"/>
      <c r="B1063" s="229"/>
      <c r="C1063" s="230"/>
      <c r="D1063" s="231" t="s">
        <v>177</v>
      </c>
      <c r="E1063" s="232" t="s">
        <v>19</v>
      </c>
      <c r="F1063" s="233" t="s">
        <v>437</v>
      </c>
      <c r="G1063" s="230"/>
      <c r="H1063" s="234">
        <v>0.17999999999999999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177</v>
      </c>
      <c r="AU1063" s="240" t="s">
        <v>125</v>
      </c>
      <c r="AV1063" s="13" t="s">
        <v>125</v>
      </c>
      <c r="AW1063" s="13" t="s">
        <v>33</v>
      </c>
      <c r="AX1063" s="13" t="s">
        <v>72</v>
      </c>
      <c r="AY1063" s="240" t="s">
        <v>116</v>
      </c>
    </row>
    <row r="1064" s="13" customFormat="1">
      <c r="A1064" s="13"/>
      <c r="B1064" s="229"/>
      <c r="C1064" s="230"/>
      <c r="D1064" s="231" t="s">
        <v>177</v>
      </c>
      <c r="E1064" s="232" t="s">
        <v>19</v>
      </c>
      <c r="F1064" s="233" t="s">
        <v>438</v>
      </c>
      <c r="G1064" s="230"/>
      <c r="H1064" s="234">
        <v>0.13500000000000001</v>
      </c>
      <c r="I1064" s="235"/>
      <c r="J1064" s="230"/>
      <c r="K1064" s="230"/>
      <c r="L1064" s="236"/>
      <c r="M1064" s="237"/>
      <c r="N1064" s="238"/>
      <c r="O1064" s="238"/>
      <c r="P1064" s="238"/>
      <c r="Q1064" s="238"/>
      <c r="R1064" s="238"/>
      <c r="S1064" s="238"/>
      <c r="T1064" s="23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0" t="s">
        <v>177</v>
      </c>
      <c r="AU1064" s="240" t="s">
        <v>125</v>
      </c>
      <c r="AV1064" s="13" t="s">
        <v>125</v>
      </c>
      <c r="AW1064" s="13" t="s">
        <v>33</v>
      </c>
      <c r="AX1064" s="13" t="s">
        <v>72</v>
      </c>
      <c r="AY1064" s="240" t="s">
        <v>116</v>
      </c>
    </row>
    <row r="1065" s="13" customFormat="1">
      <c r="A1065" s="13"/>
      <c r="B1065" s="229"/>
      <c r="C1065" s="230"/>
      <c r="D1065" s="231" t="s">
        <v>177</v>
      </c>
      <c r="E1065" s="232" t="s">
        <v>19</v>
      </c>
      <c r="F1065" s="233" t="s">
        <v>439</v>
      </c>
      <c r="G1065" s="230"/>
      <c r="H1065" s="234">
        <v>1.548</v>
      </c>
      <c r="I1065" s="235"/>
      <c r="J1065" s="230"/>
      <c r="K1065" s="230"/>
      <c r="L1065" s="236"/>
      <c r="M1065" s="237"/>
      <c r="N1065" s="238"/>
      <c r="O1065" s="238"/>
      <c r="P1065" s="238"/>
      <c r="Q1065" s="238"/>
      <c r="R1065" s="238"/>
      <c r="S1065" s="238"/>
      <c r="T1065" s="23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0" t="s">
        <v>177</v>
      </c>
      <c r="AU1065" s="240" t="s">
        <v>125</v>
      </c>
      <c r="AV1065" s="13" t="s">
        <v>125</v>
      </c>
      <c r="AW1065" s="13" t="s">
        <v>33</v>
      </c>
      <c r="AX1065" s="13" t="s">
        <v>72</v>
      </c>
      <c r="AY1065" s="240" t="s">
        <v>116</v>
      </c>
    </row>
    <row r="1066" s="15" customFormat="1">
      <c r="A1066" s="15"/>
      <c r="B1066" s="252"/>
      <c r="C1066" s="253"/>
      <c r="D1066" s="231" t="s">
        <v>177</v>
      </c>
      <c r="E1066" s="254" t="s">
        <v>19</v>
      </c>
      <c r="F1066" s="255" t="s">
        <v>320</v>
      </c>
      <c r="G1066" s="253"/>
      <c r="H1066" s="254" t="s">
        <v>19</v>
      </c>
      <c r="I1066" s="256"/>
      <c r="J1066" s="253"/>
      <c r="K1066" s="253"/>
      <c r="L1066" s="257"/>
      <c r="M1066" s="258"/>
      <c r="N1066" s="259"/>
      <c r="O1066" s="259"/>
      <c r="P1066" s="259"/>
      <c r="Q1066" s="259"/>
      <c r="R1066" s="259"/>
      <c r="S1066" s="259"/>
      <c r="T1066" s="260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1" t="s">
        <v>177</v>
      </c>
      <c r="AU1066" s="261" t="s">
        <v>125</v>
      </c>
      <c r="AV1066" s="15" t="s">
        <v>79</v>
      </c>
      <c r="AW1066" s="15" t="s">
        <v>33</v>
      </c>
      <c r="AX1066" s="15" t="s">
        <v>72</v>
      </c>
      <c r="AY1066" s="261" t="s">
        <v>116</v>
      </c>
    </row>
    <row r="1067" s="13" customFormat="1">
      <c r="A1067" s="13"/>
      <c r="B1067" s="229"/>
      <c r="C1067" s="230"/>
      <c r="D1067" s="231" t="s">
        <v>177</v>
      </c>
      <c r="E1067" s="232" t="s">
        <v>19</v>
      </c>
      <c r="F1067" s="233" t="s">
        <v>449</v>
      </c>
      <c r="G1067" s="230"/>
      <c r="H1067" s="234">
        <v>3.496</v>
      </c>
      <c r="I1067" s="235"/>
      <c r="J1067" s="230"/>
      <c r="K1067" s="230"/>
      <c r="L1067" s="236"/>
      <c r="M1067" s="237"/>
      <c r="N1067" s="238"/>
      <c r="O1067" s="238"/>
      <c r="P1067" s="238"/>
      <c r="Q1067" s="238"/>
      <c r="R1067" s="238"/>
      <c r="S1067" s="238"/>
      <c r="T1067" s="23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0" t="s">
        <v>177</v>
      </c>
      <c r="AU1067" s="240" t="s">
        <v>125</v>
      </c>
      <c r="AV1067" s="13" t="s">
        <v>125</v>
      </c>
      <c r="AW1067" s="13" t="s">
        <v>33</v>
      </c>
      <c r="AX1067" s="13" t="s">
        <v>72</v>
      </c>
      <c r="AY1067" s="240" t="s">
        <v>116</v>
      </c>
    </row>
    <row r="1068" s="13" customFormat="1">
      <c r="A1068" s="13"/>
      <c r="B1068" s="229"/>
      <c r="C1068" s="230"/>
      <c r="D1068" s="231" t="s">
        <v>177</v>
      </c>
      <c r="E1068" s="232" t="s">
        <v>19</v>
      </c>
      <c r="F1068" s="233" t="s">
        <v>441</v>
      </c>
      <c r="G1068" s="230"/>
      <c r="H1068" s="234">
        <v>0.070000000000000007</v>
      </c>
      <c r="I1068" s="235"/>
      <c r="J1068" s="230"/>
      <c r="K1068" s="230"/>
      <c r="L1068" s="236"/>
      <c r="M1068" s="237"/>
      <c r="N1068" s="238"/>
      <c r="O1068" s="238"/>
      <c r="P1068" s="238"/>
      <c r="Q1068" s="238"/>
      <c r="R1068" s="238"/>
      <c r="S1068" s="238"/>
      <c r="T1068" s="239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0" t="s">
        <v>177</v>
      </c>
      <c r="AU1068" s="240" t="s">
        <v>125</v>
      </c>
      <c r="AV1068" s="13" t="s">
        <v>125</v>
      </c>
      <c r="AW1068" s="13" t="s">
        <v>33</v>
      </c>
      <c r="AX1068" s="13" t="s">
        <v>72</v>
      </c>
      <c r="AY1068" s="240" t="s">
        <v>116</v>
      </c>
    </row>
    <row r="1069" s="15" customFormat="1">
      <c r="A1069" s="15"/>
      <c r="B1069" s="252"/>
      <c r="C1069" s="253"/>
      <c r="D1069" s="231" t="s">
        <v>177</v>
      </c>
      <c r="E1069" s="254" t="s">
        <v>19</v>
      </c>
      <c r="F1069" s="255" t="s">
        <v>322</v>
      </c>
      <c r="G1069" s="253"/>
      <c r="H1069" s="254" t="s">
        <v>19</v>
      </c>
      <c r="I1069" s="256"/>
      <c r="J1069" s="253"/>
      <c r="K1069" s="253"/>
      <c r="L1069" s="257"/>
      <c r="M1069" s="258"/>
      <c r="N1069" s="259"/>
      <c r="O1069" s="259"/>
      <c r="P1069" s="259"/>
      <c r="Q1069" s="259"/>
      <c r="R1069" s="259"/>
      <c r="S1069" s="259"/>
      <c r="T1069" s="260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1" t="s">
        <v>177</v>
      </c>
      <c r="AU1069" s="261" t="s">
        <v>125</v>
      </c>
      <c r="AV1069" s="15" t="s">
        <v>79</v>
      </c>
      <c r="AW1069" s="15" t="s">
        <v>33</v>
      </c>
      <c r="AX1069" s="15" t="s">
        <v>72</v>
      </c>
      <c r="AY1069" s="261" t="s">
        <v>116</v>
      </c>
    </row>
    <row r="1070" s="13" customFormat="1">
      <c r="A1070" s="13"/>
      <c r="B1070" s="229"/>
      <c r="C1070" s="230"/>
      <c r="D1070" s="231" t="s">
        <v>177</v>
      </c>
      <c r="E1070" s="232" t="s">
        <v>19</v>
      </c>
      <c r="F1070" s="233" t="s">
        <v>442</v>
      </c>
      <c r="G1070" s="230"/>
      <c r="H1070" s="234">
        <v>7.8479999999999999</v>
      </c>
      <c r="I1070" s="235"/>
      <c r="J1070" s="230"/>
      <c r="K1070" s="230"/>
      <c r="L1070" s="236"/>
      <c r="M1070" s="237"/>
      <c r="N1070" s="238"/>
      <c r="O1070" s="238"/>
      <c r="P1070" s="238"/>
      <c r="Q1070" s="238"/>
      <c r="R1070" s="238"/>
      <c r="S1070" s="238"/>
      <c r="T1070" s="23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0" t="s">
        <v>177</v>
      </c>
      <c r="AU1070" s="240" t="s">
        <v>125</v>
      </c>
      <c r="AV1070" s="13" t="s">
        <v>125</v>
      </c>
      <c r="AW1070" s="13" t="s">
        <v>33</v>
      </c>
      <c r="AX1070" s="13" t="s">
        <v>72</v>
      </c>
      <c r="AY1070" s="240" t="s">
        <v>116</v>
      </c>
    </row>
    <row r="1071" s="13" customFormat="1">
      <c r="A1071" s="13"/>
      <c r="B1071" s="229"/>
      <c r="C1071" s="230"/>
      <c r="D1071" s="231" t="s">
        <v>177</v>
      </c>
      <c r="E1071" s="232" t="s">
        <v>19</v>
      </c>
      <c r="F1071" s="233" t="s">
        <v>443</v>
      </c>
      <c r="G1071" s="230"/>
      <c r="H1071" s="234">
        <v>-0.040000000000000001</v>
      </c>
      <c r="I1071" s="235"/>
      <c r="J1071" s="230"/>
      <c r="K1071" s="230"/>
      <c r="L1071" s="236"/>
      <c r="M1071" s="237"/>
      <c r="N1071" s="238"/>
      <c r="O1071" s="238"/>
      <c r="P1071" s="238"/>
      <c r="Q1071" s="238"/>
      <c r="R1071" s="238"/>
      <c r="S1071" s="238"/>
      <c r="T1071" s="239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0" t="s">
        <v>177</v>
      </c>
      <c r="AU1071" s="240" t="s">
        <v>125</v>
      </c>
      <c r="AV1071" s="13" t="s">
        <v>125</v>
      </c>
      <c r="AW1071" s="13" t="s">
        <v>33</v>
      </c>
      <c r="AX1071" s="13" t="s">
        <v>72</v>
      </c>
      <c r="AY1071" s="240" t="s">
        <v>116</v>
      </c>
    </row>
    <row r="1072" s="13" customFormat="1">
      <c r="A1072" s="13"/>
      <c r="B1072" s="229"/>
      <c r="C1072" s="230"/>
      <c r="D1072" s="231" t="s">
        <v>177</v>
      </c>
      <c r="E1072" s="232" t="s">
        <v>19</v>
      </c>
      <c r="F1072" s="233" t="s">
        <v>431</v>
      </c>
      <c r="G1072" s="230"/>
      <c r="H1072" s="234">
        <v>0.40000000000000002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177</v>
      </c>
      <c r="AU1072" s="240" t="s">
        <v>125</v>
      </c>
      <c r="AV1072" s="13" t="s">
        <v>125</v>
      </c>
      <c r="AW1072" s="13" t="s">
        <v>33</v>
      </c>
      <c r="AX1072" s="13" t="s">
        <v>72</v>
      </c>
      <c r="AY1072" s="240" t="s">
        <v>116</v>
      </c>
    </row>
    <row r="1073" s="14" customFormat="1">
      <c r="A1073" s="14"/>
      <c r="B1073" s="241"/>
      <c r="C1073" s="242"/>
      <c r="D1073" s="231" t="s">
        <v>177</v>
      </c>
      <c r="E1073" s="243" t="s">
        <v>19</v>
      </c>
      <c r="F1073" s="244" t="s">
        <v>181</v>
      </c>
      <c r="G1073" s="242"/>
      <c r="H1073" s="245">
        <v>36.841999999999999</v>
      </c>
      <c r="I1073" s="246"/>
      <c r="J1073" s="242"/>
      <c r="K1073" s="242"/>
      <c r="L1073" s="247"/>
      <c r="M1073" s="248"/>
      <c r="N1073" s="249"/>
      <c r="O1073" s="249"/>
      <c r="P1073" s="249"/>
      <c r="Q1073" s="249"/>
      <c r="R1073" s="249"/>
      <c r="S1073" s="249"/>
      <c r="T1073" s="25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1" t="s">
        <v>177</v>
      </c>
      <c r="AU1073" s="251" t="s">
        <v>125</v>
      </c>
      <c r="AV1073" s="14" t="s">
        <v>139</v>
      </c>
      <c r="AW1073" s="14" t="s">
        <v>33</v>
      </c>
      <c r="AX1073" s="14" t="s">
        <v>79</v>
      </c>
      <c r="AY1073" s="251" t="s">
        <v>116</v>
      </c>
    </row>
    <row r="1074" s="2" customFormat="1" ht="16.5" customHeight="1">
      <c r="A1074" s="40"/>
      <c r="B1074" s="41"/>
      <c r="C1074" s="206" t="s">
        <v>771</v>
      </c>
      <c r="D1074" s="206" t="s">
        <v>119</v>
      </c>
      <c r="E1074" s="207" t="s">
        <v>772</v>
      </c>
      <c r="F1074" s="208" t="s">
        <v>773</v>
      </c>
      <c r="G1074" s="209" t="s">
        <v>173</v>
      </c>
      <c r="H1074" s="210">
        <v>6.8399999999999999</v>
      </c>
      <c r="I1074" s="211"/>
      <c r="J1074" s="212">
        <f>ROUND(I1074*H1074,2)</f>
        <v>0</v>
      </c>
      <c r="K1074" s="208" t="s">
        <v>174</v>
      </c>
      <c r="L1074" s="46"/>
      <c r="M1074" s="213" t="s">
        <v>19</v>
      </c>
      <c r="N1074" s="214" t="s">
        <v>44</v>
      </c>
      <c r="O1074" s="86"/>
      <c r="P1074" s="215">
        <f>O1074*H1074</f>
        <v>0</v>
      </c>
      <c r="Q1074" s="215">
        <v>0.0015</v>
      </c>
      <c r="R1074" s="215">
        <f>Q1074*H1074</f>
        <v>0.01026</v>
      </c>
      <c r="S1074" s="215">
        <v>0</v>
      </c>
      <c r="T1074" s="216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17" t="s">
        <v>327</v>
      </c>
      <c r="AT1074" s="217" t="s">
        <v>119</v>
      </c>
      <c r="AU1074" s="217" t="s">
        <v>125</v>
      </c>
      <c r="AY1074" s="19" t="s">
        <v>116</v>
      </c>
      <c r="BE1074" s="218">
        <f>IF(N1074="základní",J1074,0)</f>
        <v>0</v>
      </c>
      <c r="BF1074" s="218">
        <f>IF(N1074="snížená",J1074,0)</f>
        <v>0</v>
      </c>
      <c r="BG1074" s="218">
        <f>IF(N1074="zákl. přenesená",J1074,0)</f>
        <v>0</v>
      </c>
      <c r="BH1074" s="218">
        <f>IF(N1074="sníž. přenesená",J1074,0)</f>
        <v>0</v>
      </c>
      <c r="BI1074" s="218">
        <f>IF(N1074="nulová",J1074,0)</f>
        <v>0</v>
      </c>
      <c r="BJ1074" s="19" t="s">
        <v>125</v>
      </c>
      <c r="BK1074" s="218">
        <f>ROUND(I1074*H1074,2)</f>
        <v>0</v>
      </c>
      <c r="BL1074" s="19" t="s">
        <v>327</v>
      </c>
      <c r="BM1074" s="217" t="s">
        <v>774</v>
      </c>
    </row>
    <row r="1075" s="2" customFormat="1">
      <c r="A1075" s="40"/>
      <c r="B1075" s="41"/>
      <c r="C1075" s="42"/>
      <c r="D1075" s="219" t="s">
        <v>127</v>
      </c>
      <c r="E1075" s="42"/>
      <c r="F1075" s="220" t="s">
        <v>775</v>
      </c>
      <c r="G1075" s="42"/>
      <c r="H1075" s="42"/>
      <c r="I1075" s="221"/>
      <c r="J1075" s="42"/>
      <c r="K1075" s="42"/>
      <c r="L1075" s="46"/>
      <c r="M1075" s="222"/>
      <c r="N1075" s="223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127</v>
      </c>
      <c r="AU1075" s="19" t="s">
        <v>125</v>
      </c>
    </row>
    <row r="1076" s="13" customFormat="1">
      <c r="A1076" s="13"/>
      <c r="B1076" s="229"/>
      <c r="C1076" s="230"/>
      <c r="D1076" s="231" t="s">
        <v>177</v>
      </c>
      <c r="E1076" s="232" t="s">
        <v>19</v>
      </c>
      <c r="F1076" s="233" t="s">
        <v>776</v>
      </c>
      <c r="G1076" s="230"/>
      <c r="H1076" s="234">
        <v>3.3439999999999999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177</v>
      </c>
      <c r="AU1076" s="240" t="s">
        <v>125</v>
      </c>
      <c r="AV1076" s="13" t="s">
        <v>125</v>
      </c>
      <c r="AW1076" s="13" t="s">
        <v>33</v>
      </c>
      <c r="AX1076" s="13" t="s">
        <v>72</v>
      </c>
      <c r="AY1076" s="240" t="s">
        <v>116</v>
      </c>
    </row>
    <row r="1077" s="13" customFormat="1">
      <c r="A1077" s="13"/>
      <c r="B1077" s="229"/>
      <c r="C1077" s="230"/>
      <c r="D1077" s="231" t="s">
        <v>177</v>
      </c>
      <c r="E1077" s="232" t="s">
        <v>19</v>
      </c>
      <c r="F1077" s="233" t="s">
        <v>777</v>
      </c>
      <c r="G1077" s="230"/>
      <c r="H1077" s="234">
        <v>3.496</v>
      </c>
      <c r="I1077" s="235"/>
      <c r="J1077" s="230"/>
      <c r="K1077" s="230"/>
      <c r="L1077" s="236"/>
      <c r="M1077" s="237"/>
      <c r="N1077" s="238"/>
      <c r="O1077" s="238"/>
      <c r="P1077" s="238"/>
      <c r="Q1077" s="238"/>
      <c r="R1077" s="238"/>
      <c r="S1077" s="238"/>
      <c r="T1077" s="23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0" t="s">
        <v>177</v>
      </c>
      <c r="AU1077" s="240" t="s">
        <v>125</v>
      </c>
      <c r="AV1077" s="13" t="s">
        <v>125</v>
      </c>
      <c r="AW1077" s="13" t="s">
        <v>33</v>
      </c>
      <c r="AX1077" s="13" t="s">
        <v>72</v>
      </c>
      <c r="AY1077" s="240" t="s">
        <v>116</v>
      </c>
    </row>
    <row r="1078" s="14" customFormat="1">
      <c r="A1078" s="14"/>
      <c r="B1078" s="241"/>
      <c r="C1078" s="242"/>
      <c r="D1078" s="231" t="s">
        <v>177</v>
      </c>
      <c r="E1078" s="243" t="s">
        <v>19</v>
      </c>
      <c r="F1078" s="244" t="s">
        <v>181</v>
      </c>
      <c r="G1078" s="242"/>
      <c r="H1078" s="245">
        <v>6.8399999999999999</v>
      </c>
      <c r="I1078" s="246"/>
      <c r="J1078" s="242"/>
      <c r="K1078" s="242"/>
      <c r="L1078" s="247"/>
      <c r="M1078" s="248"/>
      <c r="N1078" s="249"/>
      <c r="O1078" s="249"/>
      <c r="P1078" s="249"/>
      <c r="Q1078" s="249"/>
      <c r="R1078" s="249"/>
      <c r="S1078" s="249"/>
      <c r="T1078" s="250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1" t="s">
        <v>177</v>
      </c>
      <c r="AU1078" s="251" t="s">
        <v>125</v>
      </c>
      <c r="AV1078" s="14" t="s">
        <v>139</v>
      </c>
      <c r="AW1078" s="14" t="s">
        <v>33</v>
      </c>
      <c r="AX1078" s="14" t="s">
        <v>79</v>
      </c>
      <c r="AY1078" s="251" t="s">
        <v>116</v>
      </c>
    </row>
    <row r="1079" s="2" customFormat="1" ht="16.5" customHeight="1">
      <c r="A1079" s="40"/>
      <c r="B1079" s="41"/>
      <c r="C1079" s="206" t="s">
        <v>778</v>
      </c>
      <c r="D1079" s="206" t="s">
        <v>119</v>
      </c>
      <c r="E1079" s="207" t="s">
        <v>779</v>
      </c>
      <c r="F1079" s="208" t="s">
        <v>780</v>
      </c>
      <c r="G1079" s="209" t="s">
        <v>265</v>
      </c>
      <c r="H1079" s="210">
        <v>18</v>
      </c>
      <c r="I1079" s="211"/>
      <c r="J1079" s="212">
        <f>ROUND(I1079*H1079,2)</f>
        <v>0</v>
      </c>
      <c r="K1079" s="208" t="s">
        <v>174</v>
      </c>
      <c r="L1079" s="46"/>
      <c r="M1079" s="213" t="s">
        <v>19</v>
      </c>
      <c r="N1079" s="214" t="s">
        <v>44</v>
      </c>
      <c r="O1079" s="86"/>
      <c r="P1079" s="215">
        <f>O1079*H1079</f>
        <v>0</v>
      </c>
      <c r="Q1079" s="215">
        <v>0.00021000000000000001</v>
      </c>
      <c r="R1079" s="215">
        <f>Q1079*H1079</f>
        <v>0.0037800000000000004</v>
      </c>
      <c r="S1079" s="215">
        <v>0</v>
      </c>
      <c r="T1079" s="216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17" t="s">
        <v>327</v>
      </c>
      <c r="AT1079" s="217" t="s">
        <v>119</v>
      </c>
      <c r="AU1079" s="217" t="s">
        <v>125</v>
      </c>
      <c r="AY1079" s="19" t="s">
        <v>116</v>
      </c>
      <c r="BE1079" s="218">
        <f>IF(N1079="základní",J1079,0)</f>
        <v>0</v>
      </c>
      <c r="BF1079" s="218">
        <f>IF(N1079="snížená",J1079,0)</f>
        <v>0</v>
      </c>
      <c r="BG1079" s="218">
        <f>IF(N1079="zákl. přenesená",J1079,0)</f>
        <v>0</v>
      </c>
      <c r="BH1079" s="218">
        <f>IF(N1079="sníž. přenesená",J1079,0)</f>
        <v>0</v>
      </c>
      <c r="BI1079" s="218">
        <f>IF(N1079="nulová",J1079,0)</f>
        <v>0</v>
      </c>
      <c r="BJ1079" s="19" t="s">
        <v>125</v>
      </c>
      <c r="BK1079" s="218">
        <f>ROUND(I1079*H1079,2)</f>
        <v>0</v>
      </c>
      <c r="BL1079" s="19" t="s">
        <v>327</v>
      </c>
      <c r="BM1079" s="217" t="s">
        <v>781</v>
      </c>
    </row>
    <row r="1080" s="2" customFormat="1">
      <c r="A1080" s="40"/>
      <c r="B1080" s="41"/>
      <c r="C1080" s="42"/>
      <c r="D1080" s="219" t="s">
        <v>127</v>
      </c>
      <c r="E1080" s="42"/>
      <c r="F1080" s="220" t="s">
        <v>782</v>
      </c>
      <c r="G1080" s="42"/>
      <c r="H1080" s="42"/>
      <c r="I1080" s="221"/>
      <c r="J1080" s="42"/>
      <c r="K1080" s="42"/>
      <c r="L1080" s="46"/>
      <c r="M1080" s="222"/>
      <c r="N1080" s="223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127</v>
      </c>
      <c r="AU1080" s="19" t="s">
        <v>125</v>
      </c>
    </row>
    <row r="1081" s="13" customFormat="1">
      <c r="A1081" s="13"/>
      <c r="B1081" s="229"/>
      <c r="C1081" s="230"/>
      <c r="D1081" s="231" t="s">
        <v>177</v>
      </c>
      <c r="E1081" s="232" t="s">
        <v>19</v>
      </c>
      <c r="F1081" s="233" t="s">
        <v>783</v>
      </c>
      <c r="G1081" s="230"/>
      <c r="H1081" s="234">
        <v>9</v>
      </c>
      <c r="I1081" s="235"/>
      <c r="J1081" s="230"/>
      <c r="K1081" s="230"/>
      <c r="L1081" s="236"/>
      <c r="M1081" s="237"/>
      <c r="N1081" s="238"/>
      <c r="O1081" s="238"/>
      <c r="P1081" s="238"/>
      <c r="Q1081" s="238"/>
      <c r="R1081" s="238"/>
      <c r="S1081" s="238"/>
      <c r="T1081" s="23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0" t="s">
        <v>177</v>
      </c>
      <c r="AU1081" s="240" t="s">
        <v>125</v>
      </c>
      <c r="AV1081" s="13" t="s">
        <v>125</v>
      </c>
      <c r="AW1081" s="13" t="s">
        <v>33</v>
      </c>
      <c r="AX1081" s="13" t="s">
        <v>72</v>
      </c>
      <c r="AY1081" s="240" t="s">
        <v>116</v>
      </c>
    </row>
    <row r="1082" s="13" customFormat="1">
      <c r="A1082" s="13"/>
      <c r="B1082" s="229"/>
      <c r="C1082" s="230"/>
      <c r="D1082" s="231" t="s">
        <v>177</v>
      </c>
      <c r="E1082" s="232" t="s">
        <v>19</v>
      </c>
      <c r="F1082" s="233" t="s">
        <v>784</v>
      </c>
      <c r="G1082" s="230"/>
      <c r="H1082" s="234">
        <v>9</v>
      </c>
      <c r="I1082" s="235"/>
      <c r="J1082" s="230"/>
      <c r="K1082" s="230"/>
      <c r="L1082" s="236"/>
      <c r="M1082" s="237"/>
      <c r="N1082" s="238"/>
      <c r="O1082" s="238"/>
      <c r="P1082" s="238"/>
      <c r="Q1082" s="238"/>
      <c r="R1082" s="238"/>
      <c r="S1082" s="238"/>
      <c r="T1082" s="239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0" t="s">
        <v>177</v>
      </c>
      <c r="AU1082" s="240" t="s">
        <v>125</v>
      </c>
      <c r="AV1082" s="13" t="s">
        <v>125</v>
      </c>
      <c r="AW1082" s="13" t="s">
        <v>33</v>
      </c>
      <c r="AX1082" s="13" t="s">
        <v>72</v>
      </c>
      <c r="AY1082" s="240" t="s">
        <v>116</v>
      </c>
    </row>
    <row r="1083" s="14" customFormat="1">
      <c r="A1083" s="14"/>
      <c r="B1083" s="241"/>
      <c r="C1083" s="242"/>
      <c r="D1083" s="231" t="s">
        <v>177</v>
      </c>
      <c r="E1083" s="243" t="s">
        <v>19</v>
      </c>
      <c r="F1083" s="244" t="s">
        <v>181</v>
      </c>
      <c r="G1083" s="242"/>
      <c r="H1083" s="245">
        <v>18</v>
      </c>
      <c r="I1083" s="246"/>
      <c r="J1083" s="242"/>
      <c r="K1083" s="242"/>
      <c r="L1083" s="247"/>
      <c r="M1083" s="248"/>
      <c r="N1083" s="249"/>
      <c r="O1083" s="249"/>
      <c r="P1083" s="249"/>
      <c r="Q1083" s="249"/>
      <c r="R1083" s="249"/>
      <c r="S1083" s="249"/>
      <c r="T1083" s="250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1" t="s">
        <v>177</v>
      </c>
      <c r="AU1083" s="251" t="s">
        <v>125</v>
      </c>
      <c r="AV1083" s="14" t="s">
        <v>139</v>
      </c>
      <c r="AW1083" s="14" t="s">
        <v>33</v>
      </c>
      <c r="AX1083" s="14" t="s">
        <v>79</v>
      </c>
      <c r="AY1083" s="251" t="s">
        <v>116</v>
      </c>
    </row>
    <row r="1084" s="2" customFormat="1" ht="16.5" customHeight="1">
      <c r="A1084" s="40"/>
      <c r="B1084" s="41"/>
      <c r="C1084" s="206" t="s">
        <v>785</v>
      </c>
      <c r="D1084" s="206" t="s">
        <v>119</v>
      </c>
      <c r="E1084" s="207" t="s">
        <v>786</v>
      </c>
      <c r="F1084" s="208" t="s">
        <v>787</v>
      </c>
      <c r="G1084" s="209" t="s">
        <v>265</v>
      </c>
      <c r="H1084" s="210">
        <v>2</v>
      </c>
      <c r="I1084" s="211"/>
      <c r="J1084" s="212">
        <f>ROUND(I1084*H1084,2)</f>
        <v>0</v>
      </c>
      <c r="K1084" s="208" t="s">
        <v>174</v>
      </c>
      <c r="L1084" s="46"/>
      <c r="M1084" s="213" t="s">
        <v>19</v>
      </c>
      <c r="N1084" s="214" t="s">
        <v>44</v>
      </c>
      <c r="O1084" s="86"/>
      <c r="P1084" s="215">
        <f>O1084*H1084</f>
        <v>0</v>
      </c>
      <c r="Q1084" s="215">
        <v>0.00020000000000000001</v>
      </c>
      <c r="R1084" s="215">
        <f>Q1084*H1084</f>
        <v>0.00040000000000000002</v>
      </c>
      <c r="S1084" s="215">
        <v>0</v>
      </c>
      <c r="T1084" s="216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17" t="s">
        <v>327</v>
      </c>
      <c r="AT1084" s="217" t="s">
        <v>119</v>
      </c>
      <c r="AU1084" s="217" t="s">
        <v>125</v>
      </c>
      <c r="AY1084" s="19" t="s">
        <v>116</v>
      </c>
      <c r="BE1084" s="218">
        <f>IF(N1084="základní",J1084,0)</f>
        <v>0</v>
      </c>
      <c r="BF1084" s="218">
        <f>IF(N1084="snížená",J1084,0)</f>
        <v>0</v>
      </c>
      <c r="BG1084" s="218">
        <f>IF(N1084="zákl. přenesená",J1084,0)</f>
        <v>0</v>
      </c>
      <c r="BH1084" s="218">
        <f>IF(N1084="sníž. přenesená",J1084,0)</f>
        <v>0</v>
      </c>
      <c r="BI1084" s="218">
        <f>IF(N1084="nulová",J1084,0)</f>
        <v>0</v>
      </c>
      <c r="BJ1084" s="19" t="s">
        <v>125</v>
      </c>
      <c r="BK1084" s="218">
        <f>ROUND(I1084*H1084,2)</f>
        <v>0</v>
      </c>
      <c r="BL1084" s="19" t="s">
        <v>327</v>
      </c>
      <c r="BM1084" s="217" t="s">
        <v>788</v>
      </c>
    </row>
    <row r="1085" s="2" customFormat="1">
      <c r="A1085" s="40"/>
      <c r="B1085" s="41"/>
      <c r="C1085" s="42"/>
      <c r="D1085" s="219" t="s">
        <v>127</v>
      </c>
      <c r="E1085" s="42"/>
      <c r="F1085" s="220" t="s">
        <v>789</v>
      </c>
      <c r="G1085" s="42"/>
      <c r="H1085" s="42"/>
      <c r="I1085" s="221"/>
      <c r="J1085" s="42"/>
      <c r="K1085" s="42"/>
      <c r="L1085" s="46"/>
      <c r="M1085" s="222"/>
      <c r="N1085" s="223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127</v>
      </c>
      <c r="AU1085" s="19" t="s">
        <v>125</v>
      </c>
    </row>
    <row r="1086" s="13" customFormat="1">
      <c r="A1086" s="13"/>
      <c r="B1086" s="229"/>
      <c r="C1086" s="230"/>
      <c r="D1086" s="231" t="s">
        <v>177</v>
      </c>
      <c r="E1086" s="232" t="s">
        <v>19</v>
      </c>
      <c r="F1086" s="233" t="s">
        <v>790</v>
      </c>
      <c r="G1086" s="230"/>
      <c r="H1086" s="234">
        <v>1</v>
      </c>
      <c r="I1086" s="235"/>
      <c r="J1086" s="230"/>
      <c r="K1086" s="230"/>
      <c r="L1086" s="236"/>
      <c r="M1086" s="237"/>
      <c r="N1086" s="238"/>
      <c r="O1086" s="238"/>
      <c r="P1086" s="238"/>
      <c r="Q1086" s="238"/>
      <c r="R1086" s="238"/>
      <c r="S1086" s="238"/>
      <c r="T1086" s="23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0" t="s">
        <v>177</v>
      </c>
      <c r="AU1086" s="240" t="s">
        <v>125</v>
      </c>
      <c r="AV1086" s="13" t="s">
        <v>125</v>
      </c>
      <c r="AW1086" s="13" t="s">
        <v>33</v>
      </c>
      <c r="AX1086" s="13" t="s">
        <v>72</v>
      </c>
      <c r="AY1086" s="240" t="s">
        <v>116</v>
      </c>
    </row>
    <row r="1087" s="13" customFormat="1">
      <c r="A1087" s="13"/>
      <c r="B1087" s="229"/>
      <c r="C1087" s="230"/>
      <c r="D1087" s="231" t="s">
        <v>177</v>
      </c>
      <c r="E1087" s="232" t="s">
        <v>19</v>
      </c>
      <c r="F1087" s="233" t="s">
        <v>791</v>
      </c>
      <c r="G1087" s="230"/>
      <c r="H1087" s="234">
        <v>1</v>
      </c>
      <c r="I1087" s="235"/>
      <c r="J1087" s="230"/>
      <c r="K1087" s="230"/>
      <c r="L1087" s="236"/>
      <c r="M1087" s="237"/>
      <c r="N1087" s="238"/>
      <c r="O1087" s="238"/>
      <c r="P1087" s="238"/>
      <c r="Q1087" s="238"/>
      <c r="R1087" s="238"/>
      <c r="S1087" s="238"/>
      <c r="T1087" s="23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0" t="s">
        <v>177</v>
      </c>
      <c r="AU1087" s="240" t="s">
        <v>125</v>
      </c>
      <c r="AV1087" s="13" t="s">
        <v>125</v>
      </c>
      <c r="AW1087" s="13" t="s">
        <v>33</v>
      </c>
      <c r="AX1087" s="13" t="s">
        <v>72</v>
      </c>
      <c r="AY1087" s="240" t="s">
        <v>116</v>
      </c>
    </row>
    <row r="1088" s="14" customFormat="1">
      <c r="A1088" s="14"/>
      <c r="B1088" s="241"/>
      <c r="C1088" s="242"/>
      <c r="D1088" s="231" t="s">
        <v>177</v>
      </c>
      <c r="E1088" s="243" t="s">
        <v>19</v>
      </c>
      <c r="F1088" s="244" t="s">
        <v>181</v>
      </c>
      <c r="G1088" s="242"/>
      <c r="H1088" s="245">
        <v>2</v>
      </c>
      <c r="I1088" s="246"/>
      <c r="J1088" s="242"/>
      <c r="K1088" s="242"/>
      <c r="L1088" s="247"/>
      <c r="M1088" s="248"/>
      <c r="N1088" s="249"/>
      <c r="O1088" s="249"/>
      <c r="P1088" s="249"/>
      <c r="Q1088" s="249"/>
      <c r="R1088" s="249"/>
      <c r="S1088" s="249"/>
      <c r="T1088" s="25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1" t="s">
        <v>177</v>
      </c>
      <c r="AU1088" s="251" t="s">
        <v>125</v>
      </c>
      <c r="AV1088" s="14" t="s">
        <v>139</v>
      </c>
      <c r="AW1088" s="14" t="s">
        <v>33</v>
      </c>
      <c r="AX1088" s="14" t="s">
        <v>79</v>
      </c>
      <c r="AY1088" s="251" t="s">
        <v>116</v>
      </c>
    </row>
    <row r="1089" s="2" customFormat="1" ht="16.5" customHeight="1">
      <c r="A1089" s="40"/>
      <c r="B1089" s="41"/>
      <c r="C1089" s="206" t="s">
        <v>792</v>
      </c>
      <c r="D1089" s="206" t="s">
        <v>119</v>
      </c>
      <c r="E1089" s="207" t="s">
        <v>793</v>
      </c>
      <c r="F1089" s="208" t="s">
        <v>794</v>
      </c>
      <c r="G1089" s="209" t="s">
        <v>184</v>
      </c>
      <c r="H1089" s="210">
        <v>20.079999999999998</v>
      </c>
      <c r="I1089" s="211"/>
      <c r="J1089" s="212">
        <f>ROUND(I1089*H1089,2)</f>
        <v>0</v>
      </c>
      <c r="K1089" s="208" t="s">
        <v>174</v>
      </c>
      <c r="L1089" s="46"/>
      <c r="M1089" s="213" t="s">
        <v>19</v>
      </c>
      <c r="N1089" s="214" t="s">
        <v>44</v>
      </c>
      <c r="O1089" s="86"/>
      <c r="P1089" s="215">
        <f>O1089*H1089</f>
        <v>0</v>
      </c>
      <c r="Q1089" s="215">
        <v>0.00032000000000000003</v>
      </c>
      <c r="R1089" s="215">
        <f>Q1089*H1089</f>
        <v>0.0064256000000000001</v>
      </c>
      <c r="S1089" s="215">
        <v>0</v>
      </c>
      <c r="T1089" s="216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17" t="s">
        <v>327</v>
      </c>
      <c r="AT1089" s="217" t="s">
        <v>119</v>
      </c>
      <c r="AU1089" s="217" t="s">
        <v>125</v>
      </c>
      <c r="AY1089" s="19" t="s">
        <v>116</v>
      </c>
      <c r="BE1089" s="218">
        <f>IF(N1089="základní",J1089,0)</f>
        <v>0</v>
      </c>
      <c r="BF1089" s="218">
        <f>IF(N1089="snížená",J1089,0)</f>
        <v>0</v>
      </c>
      <c r="BG1089" s="218">
        <f>IF(N1089="zákl. přenesená",J1089,0)</f>
        <v>0</v>
      </c>
      <c r="BH1089" s="218">
        <f>IF(N1089="sníž. přenesená",J1089,0)</f>
        <v>0</v>
      </c>
      <c r="BI1089" s="218">
        <f>IF(N1089="nulová",J1089,0)</f>
        <v>0</v>
      </c>
      <c r="BJ1089" s="19" t="s">
        <v>125</v>
      </c>
      <c r="BK1089" s="218">
        <f>ROUND(I1089*H1089,2)</f>
        <v>0</v>
      </c>
      <c r="BL1089" s="19" t="s">
        <v>327</v>
      </c>
      <c r="BM1089" s="217" t="s">
        <v>795</v>
      </c>
    </row>
    <row r="1090" s="2" customFormat="1">
      <c r="A1090" s="40"/>
      <c r="B1090" s="41"/>
      <c r="C1090" s="42"/>
      <c r="D1090" s="219" t="s">
        <v>127</v>
      </c>
      <c r="E1090" s="42"/>
      <c r="F1090" s="220" t="s">
        <v>796</v>
      </c>
      <c r="G1090" s="42"/>
      <c r="H1090" s="42"/>
      <c r="I1090" s="221"/>
      <c r="J1090" s="42"/>
      <c r="K1090" s="42"/>
      <c r="L1090" s="46"/>
      <c r="M1090" s="222"/>
      <c r="N1090" s="223"/>
      <c r="O1090" s="86"/>
      <c r="P1090" s="86"/>
      <c r="Q1090" s="86"/>
      <c r="R1090" s="86"/>
      <c r="S1090" s="86"/>
      <c r="T1090" s="87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127</v>
      </c>
      <c r="AU1090" s="19" t="s">
        <v>125</v>
      </c>
    </row>
    <row r="1091" s="13" customFormat="1">
      <c r="A1091" s="13"/>
      <c r="B1091" s="229"/>
      <c r="C1091" s="230"/>
      <c r="D1091" s="231" t="s">
        <v>177</v>
      </c>
      <c r="E1091" s="232" t="s">
        <v>19</v>
      </c>
      <c r="F1091" s="233" t="s">
        <v>797</v>
      </c>
      <c r="G1091" s="230"/>
      <c r="H1091" s="234">
        <v>9.9399999999999995</v>
      </c>
      <c r="I1091" s="235"/>
      <c r="J1091" s="230"/>
      <c r="K1091" s="230"/>
      <c r="L1091" s="236"/>
      <c r="M1091" s="237"/>
      <c r="N1091" s="238"/>
      <c r="O1091" s="238"/>
      <c r="P1091" s="238"/>
      <c r="Q1091" s="238"/>
      <c r="R1091" s="238"/>
      <c r="S1091" s="238"/>
      <c r="T1091" s="23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0" t="s">
        <v>177</v>
      </c>
      <c r="AU1091" s="240" t="s">
        <v>125</v>
      </c>
      <c r="AV1091" s="13" t="s">
        <v>125</v>
      </c>
      <c r="AW1091" s="13" t="s">
        <v>33</v>
      </c>
      <c r="AX1091" s="13" t="s">
        <v>72</v>
      </c>
      <c r="AY1091" s="240" t="s">
        <v>116</v>
      </c>
    </row>
    <row r="1092" s="13" customFormat="1">
      <c r="A1092" s="13"/>
      <c r="B1092" s="229"/>
      <c r="C1092" s="230"/>
      <c r="D1092" s="231" t="s">
        <v>177</v>
      </c>
      <c r="E1092" s="232" t="s">
        <v>19</v>
      </c>
      <c r="F1092" s="233" t="s">
        <v>798</v>
      </c>
      <c r="G1092" s="230"/>
      <c r="H1092" s="234">
        <v>10.140000000000001</v>
      </c>
      <c r="I1092" s="235"/>
      <c r="J1092" s="230"/>
      <c r="K1092" s="230"/>
      <c r="L1092" s="236"/>
      <c r="M1092" s="237"/>
      <c r="N1092" s="238"/>
      <c r="O1092" s="238"/>
      <c r="P1092" s="238"/>
      <c r="Q1092" s="238"/>
      <c r="R1092" s="238"/>
      <c r="S1092" s="238"/>
      <c r="T1092" s="239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0" t="s">
        <v>177</v>
      </c>
      <c r="AU1092" s="240" t="s">
        <v>125</v>
      </c>
      <c r="AV1092" s="13" t="s">
        <v>125</v>
      </c>
      <c r="AW1092" s="13" t="s">
        <v>33</v>
      </c>
      <c r="AX1092" s="13" t="s">
        <v>72</v>
      </c>
      <c r="AY1092" s="240" t="s">
        <v>116</v>
      </c>
    </row>
    <row r="1093" s="14" customFormat="1">
      <c r="A1093" s="14"/>
      <c r="B1093" s="241"/>
      <c r="C1093" s="242"/>
      <c r="D1093" s="231" t="s">
        <v>177</v>
      </c>
      <c r="E1093" s="243" t="s">
        <v>19</v>
      </c>
      <c r="F1093" s="244" t="s">
        <v>181</v>
      </c>
      <c r="G1093" s="242"/>
      <c r="H1093" s="245">
        <v>20.079999999999998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1" t="s">
        <v>177</v>
      </c>
      <c r="AU1093" s="251" t="s">
        <v>125</v>
      </c>
      <c r="AV1093" s="14" t="s">
        <v>139</v>
      </c>
      <c r="AW1093" s="14" t="s">
        <v>33</v>
      </c>
      <c r="AX1093" s="14" t="s">
        <v>79</v>
      </c>
      <c r="AY1093" s="251" t="s">
        <v>116</v>
      </c>
    </row>
    <row r="1094" s="2" customFormat="1" ht="24.15" customHeight="1">
      <c r="A1094" s="40"/>
      <c r="B1094" s="41"/>
      <c r="C1094" s="206" t="s">
        <v>799</v>
      </c>
      <c r="D1094" s="206" t="s">
        <v>119</v>
      </c>
      <c r="E1094" s="207" t="s">
        <v>800</v>
      </c>
      <c r="F1094" s="208" t="s">
        <v>801</v>
      </c>
      <c r="G1094" s="209" t="s">
        <v>173</v>
      </c>
      <c r="H1094" s="210">
        <v>36.841999999999999</v>
      </c>
      <c r="I1094" s="211"/>
      <c r="J1094" s="212">
        <f>ROUND(I1094*H1094,2)</f>
        <v>0</v>
      </c>
      <c r="K1094" s="208" t="s">
        <v>174</v>
      </c>
      <c r="L1094" s="46"/>
      <c r="M1094" s="213" t="s">
        <v>19</v>
      </c>
      <c r="N1094" s="214" t="s">
        <v>44</v>
      </c>
      <c r="O1094" s="86"/>
      <c r="P1094" s="215">
        <f>O1094*H1094</f>
        <v>0</v>
      </c>
      <c r="Q1094" s="215">
        <v>0.0063</v>
      </c>
      <c r="R1094" s="215">
        <f>Q1094*H1094</f>
        <v>0.23210459999999999</v>
      </c>
      <c r="S1094" s="215">
        <v>0</v>
      </c>
      <c r="T1094" s="216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17" t="s">
        <v>327</v>
      </c>
      <c r="AT1094" s="217" t="s">
        <v>119</v>
      </c>
      <c r="AU1094" s="217" t="s">
        <v>125</v>
      </c>
      <c r="AY1094" s="19" t="s">
        <v>116</v>
      </c>
      <c r="BE1094" s="218">
        <f>IF(N1094="základní",J1094,0)</f>
        <v>0</v>
      </c>
      <c r="BF1094" s="218">
        <f>IF(N1094="snížená",J1094,0)</f>
        <v>0</v>
      </c>
      <c r="BG1094" s="218">
        <f>IF(N1094="zákl. přenesená",J1094,0)</f>
        <v>0</v>
      </c>
      <c r="BH1094" s="218">
        <f>IF(N1094="sníž. přenesená",J1094,0)</f>
        <v>0</v>
      </c>
      <c r="BI1094" s="218">
        <f>IF(N1094="nulová",J1094,0)</f>
        <v>0</v>
      </c>
      <c r="BJ1094" s="19" t="s">
        <v>125</v>
      </c>
      <c r="BK1094" s="218">
        <f>ROUND(I1094*H1094,2)</f>
        <v>0</v>
      </c>
      <c r="BL1094" s="19" t="s">
        <v>327</v>
      </c>
      <c r="BM1094" s="217" t="s">
        <v>802</v>
      </c>
    </row>
    <row r="1095" s="2" customFormat="1">
      <c r="A1095" s="40"/>
      <c r="B1095" s="41"/>
      <c r="C1095" s="42"/>
      <c r="D1095" s="219" t="s">
        <v>127</v>
      </c>
      <c r="E1095" s="42"/>
      <c r="F1095" s="220" t="s">
        <v>803</v>
      </c>
      <c r="G1095" s="42"/>
      <c r="H1095" s="42"/>
      <c r="I1095" s="221"/>
      <c r="J1095" s="42"/>
      <c r="K1095" s="42"/>
      <c r="L1095" s="46"/>
      <c r="M1095" s="222"/>
      <c r="N1095" s="223"/>
      <c r="O1095" s="86"/>
      <c r="P1095" s="86"/>
      <c r="Q1095" s="86"/>
      <c r="R1095" s="86"/>
      <c r="S1095" s="86"/>
      <c r="T1095" s="87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127</v>
      </c>
      <c r="AU1095" s="19" t="s">
        <v>125</v>
      </c>
    </row>
    <row r="1096" s="2" customFormat="1" ht="24.15" customHeight="1">
      <c r="A1096" s="40"/>
      <c r="B1096" s="41"/>
      <c r="C1096" s="273" t="s">
        <v>804</v>
      </c>
      <c r="D1096" s="273" t="s">
        <v>358</v>
      </c>
      <c r="E1096" s="274" t="s">
        <v>805</v>
      </c>
      <c r="F1096" s="275" t="s">
        <v>806</v>
      </c>
      <c r="G1096" s="276" t="s">
        <v>173</v>
      </c>
      <c r="H1096" s="277">
        <v>40.526000000000003</v>
      </c>
      <c r="I1096" s="278"/>
      <c r="J1096" s="279">
        <f>ROUND(I1096*H1096,2)</f>
        <v>0</v>
      </c>
      <c r="K1096" s="275" t="s">
        <v>174</v>
      </c>
      <c r="L1096" s="280"/>
      <c r="M1096" s="281" t="s">
        <v>19</v>
      </c>
      <c r="N1096" s="282" t="s">
        <v>44</v>
      </c>
      <c r="O1096" s="86"/>
      <c r="P1096" s="215">
        <f>O1096*H1096</f>
        <v>0</v>
      </c>
      <c r="Q1096" s="215">
        <v>0.017999999999999999</v>
      </c>
      <c r="R1096" s="215">
        <f>Q1096*H1096</f>
        <v>0.72946800000000001</v>
      </c>
      <c r="S1096" s="215">
        <v>0</v>
      </c>
      <c r="T1096" s="216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17" t="s">
        <v>361</v>
      </c>
      <c r="AT1096" s="217" t="s">
        <v>358</v>
      </c>
      <c r="AU1096" s="217" t="s">
        <v>125</v>
      </c>
      <c r="AY1096" s="19" t="s">
        <v>116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9" t="s">
        <v>125</v>
      </c>
      <c r="BK1096" s="218">
        <f>ROUND(I1096*H1096,2)</f>
        <v>0</v>
      </c>
      <c r="BL1096" s="19" t="s">
        <v>327</v>
      </c>
      <c r="BM1096" s="217" t="s">
        <v>807</v>
      </c>
    </row>
    <row r="1097" s="13" customFormat="1">
      <c r="A1097" s="13"/>
      <c r="B1097" s="229"/>
      <c r="C1097" s="230"/>
      <c r="D1097" s="231" t="s">
        <v>177</v>
      </c>
      <c r="E1097" s="230"/>
      <c r="F1097" s="233" t="s">
        <v>808</v>
      </c>
      <c r="G1097" s="230"/>
      <c r="H1097" s="234">
        <v>40.526000000000003</v>
      </c>
      <c r="I1097" s="235"/>
      <c r="J1097" s="230"/>
      <c r="K1097" s="230"/>
      <c r="L1097" s="236"/>
      <c r="M1097" s="237"/>
      <c r="N1097" s="238"/>
      <c r="O1097" s="238"/>
      <c r="P1097" s="238"/>
      <c r="Q1097" s="238"/>
      <c r="R1097" s="238"/>
      <c r="S1097" s="238"/>
      <c r="T1097" s="239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0" t="s">
        <v>177</v>
      </c>
      <c r="AU1097" s="240" t="s">
        <v>125</v>
      </c>
      <c r="AV1097" s="13" t="s">
        <v>125</v>
      </c>
      <c r="AW1097" s="13" t="s">
        <v>4</v>
      </c>
      <c r="AX1097" s="13" t="s">
        <v>79</v>
      </c>
      <c r="AY1097" s="240" t="s">
        <v>116</v>
      </c>
    </row>
    <row r="1098" s="2" customFormat="1" ht="21.75" customHeight="1">
      <c r="A1098" s="40"/>
      <c r="B1098" s="41"/>
      <c r="C1098" s="206" t="s">
        <v>809</v>
      </c>
      <c r="D1098" s="206" t="s">
        <v>119</v>
      </c>
      <c r="E1098" s="207" t="s">
        <v>810</v>
      </c>
      <c r="F1098" s="208" t="s">
        <v>811</v>
      </c>
      <c r="G1098" s="209" t="s">
        <v>184</v>
      </c>
      <c r="H1098" s="210">
        <v>33.600000000000001</v>
      </c>
      <c r="I1098" s="211"/>
      <c r="J1098" s="212">
        <f>ROUND(I1098*H1098,2)</f>
        <v>0</v>
      </c>
      <c r="K1098" s="208" t="s">
        <v>174</v>
      </c>
      <c r="L1098" s="46"/>
      <c r="M1098" s="213" t="s">
        <v>19</v>
      </c>
      <c r="N1098" s="214" t="s">
        <v>44</v>
      </c>
      <c r="O1098" s="86"/>
      <c r="P1098" s="215">
        <f>O1098*H1098</f>
        <v>0</v>
      </c>
      <c r="Q1098" s="215">
        <v>0.00042999999999999999</v>
      </c>
      <c r="R1098" s="215">
        <f>Q1098*H1098</f>
        <v>0.014448000000000001</v>
      </c>
      <c r="S1098" s="215">
        <v>0</v>
      </c>
      <c r="T1098" s="216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17" t="s">
        <v>327</v>
      </c>
      <c r="AT1098" s="217" t="s">
        <v>119</v>
      </c>
      <c r="AU1098" s="217" t="s">
        <v>125</v>
      </c>
      <c r="AY1098" s="19" t="s">
        <v>116</v>
      </c>
      <c r="BE1098" s="218">
        <f>IF(N1098="základní",J1098,0)</f>
        <v>0</v>
      </c>
      <c r="BF1098" s="218">
        <f>IF(N1098="snížená",J1098,0)</f>
        <v>0</v>
      </c>
      <c r="BG1098" s="218">
        <f>IF(N1098="zákl. přenesená",J1098,0)</f>
        <v>0</v>
      </c>
      <c r="BH1098" s="218">
        <f>IF(N1098="sníž. přenesená",J1098,0)</f>
        <v>0</v>
      </c>
      <c r="BI1098" s="218">
        <f>IF(N1098="nulová",J1098,0)</f>
        <v>0</v>
      </c>
      <c r="BJ1098" s="19" t="s">
        <v>125</v>
      </c>
      <c r="BK1098" s="218">
        <f>ROUND(I1098*H1098,2)</f>
        <v>0</v>
      </c>
      <c r="BL1098" s="19" t="s">
        <v>327</v>
      </c>
      <c r="BM1098" s="217" t="s">
        <v>812</v>
      </c>
    </row>
    <row r="1099" s="2" customFormat="1">
      <c r="A1099" s="40"/>
      <c r="B1099" s="41"/>
      <c r="C1099" s="42"/>
      <c r="D1099" s="219" t="s">
        <v>127</v>
      </c>
      <c r="E1099" s="42"/>
      <c r="F1099" s="220" t="s">
        <v>813</v>
      </c>
      <c r="G1099" s="42"/>
      <c r="H1099" s="42"/>
      <c r="I1099" s="221"/>
      <c r="J1099" s="42"/>
      <c r="K1099" s="42"/>
      <c r="L1099" s="46"/>
      <c r="M1099" s="222"/>
      <c r="N1099" s="223"/>
      <c r="O1099" s="86"/>
      <c r="P1099" s="86"/>
      <c r="Q1099" s="86"/>
      <c r="R1099" s="86"/>
      <c r="S1099" s="86"/>
      <c r="T1099" s="87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127</v>
      </c>
      <c r="AU1099" s="19" t="s">
        <v>125</v>
      </c>
    </row>
    <row r="1100" s="15" customFormat="1">
      <c r="A1100" s="15"/>
      <c r="B1100" s="252"/>
      <c r="C1100" s="253"/>
      <c r="D1100" s="231" t="s">
        <v>177</v>
      </c>
      <c r="E1100" s="254" t="s">
        <v>19</v>
      </c>
      <c r="F1100" s="255" t="s">
        <v>296</v>
      </c>
      <c r="G1100" s="253"/>
      <c r="H1100" s="254" t="s">
        <v>19</v>
      </c>
      <c r="I1100" s="256"/>
      <c r="J1100" s="253"/>
      <c r="K1100" s="253"/>
      <c r="L1100" s="257"/>
      <c r="M1100" s="258"/>
      <c r="N1100" s="259"/>
      <c r="O1100" s="259"/>
      <c r="P1100" s="259"/>
      <c r="Q1100" s="259"/>
      <c r="R1100" s="259"/>
      <c r="S1100" s="259"/>
      <c r="T1100" s="260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61" t="s">
        <v>177</v>
      </c>
      <c r="AU1100" s="261" t="s">
        <v>125</v>
      </c>
      <c r="AV1100" s="15" t="s">
        <v>79</v>
      </c>
      <c r="AW1100" s="15" t="s">
        <v>33</v>
      </c>
      <c r="AX1100" s="15" t="s">
        <v>72</v>
      </c>
      <c r="AY1100" s="261" t="s">
        <v>116</v>
      </c>
    </row>
    <row r="1101" s="13" customFormat="1">
      <c r="A1101" s="13"/>
      <c r="B1101" s="229"/>
      <c r="C1101" s="230"/>
      <c r="D1101" s="231" t="s">
        <v>177</v>
      </c>
      <c r="E1101" s="232" t="s">
        <v>19</v>
      </c>
      <c r="F1101" s="233" t="s">
        <v>814</v>
      </c>
      <c r="G1101" s="230"/>
      <c r="H1101" s="234">
        <v>9.1400000000000006</v>
      </c>
      <c r="I1101" s="235"/>
      <c r="J1101" s="230"/>
      <c r="K1101" s="230"/>
      <c r="L1101" s="236"/>
      <c r="M1101" s="237"/>
      <c r="N1101" s="238"/>
      <c r="O1101" s="238"/>
      <c r="P1101" s="238"/>
      <c r="Q1101" s="238"/>
      <c r="R1101" s="238"/>
      <c r="S1101" s="238"/>
      <c r="T1101" s="239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0" t="s">
        <v>177</v>
      </c>
      <c r="AU1101" s="240" t="s">
        <v>125</v>
      </c>
      <c r="AV1101" s="13" t="s">
        <v>125</v>
      </c>
      <c r="AW1101" s="13" t="s">
        <v>33</v>
      </c>
      <c r="AX1101" s="13" t="s">
        <v>72</v>
      </c>
      <c r="AY1101" s="240" t="s">
        <v>116</v>
      </c>
    </row>
    <row r="1102" s="15" customFormat="1">
      <c r="A1102" s="15"/>
      <c r="B1102" s="252"/>
      <c r="C1102" s="253"/>
      <c r="D1102" s="231" t="s">
        <v>177</v>
      </c>
      <c r="E1102" s="254" t="s">
        <v>19</v>
      </c>
      <c r="F1102" s="255" t="s">
        <v>302</v>
      </c>
      <c r="G1102" s="253"/>
      <c r="H1102" s="254" t="s">
        <v>19</v>
      </c>
      <c r="I1102" s="256"/>
      <c r="J1102" s="253"/>
      <c r="K1102" s="253"/>
      <c r="L1102" s="257"/>
      <c r="M1102" s="258"/>
      <c r="N1102" s="259"/>
      <c r="O1102" s="259"/>
      <c r="P1102" s="259"/>
      <c r="Q1102" s="259"/>
      <c r="R1102" s="259"/>
      <c r="S1102" s="259"/>
      <c r="T1102" s="260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1" t="s">
        <v>177</v>
      </c>
      <c r="AU1102" s="261" t="s">
        <v>125</v>
      </c>
      <c r="AV1102" s="15" t="s">
        <v>79</v>
      </c>
      <c r="AW1102" s="15" t="s">
        <v>33</v>
      </c>
      <c r="AX1102" s="15" t="s">
        <v>72</v>
      </c>
      <c r="AY1102" s="261" t="s">
        <v>116</v>
      </c>
    </row>
    <row r="1103" s="13" customFormat="1">
      <c r="A1103" s="13"/>
      <c r="B1103" s="229"/>
      <c r="C1103" s="230"/>
      <c r="D1103" s="231" t="s">
        <v>177</v>
      </c>
      <c r="E1103" s="232" t="s">
        <v>19</v>
      </c>
      <c r="F1103" s="233" t="s">
        <v>815</v>
      </c>
      <c r="G1103" s="230"/>
      <c r="H1103" s="234">
        <v>7.6600000000000001</v>
      </c>
      <c r="I1103" s="235"/>
      <c r="J1103" s="230"/>
      <c r="K1103" s="230"/>
      <c r="L1103" s="236"/>
      <c r="M1103" s="237"/>
      <c r="N1103" s="238"/>
      <c r="O1103" s="238"/>
      <c r="P1103" s="238"/>
      <c r="Q1103" s="238"/>
      <c r="R1103" s="238"/>
      <c r="S1103" s="238"/>
      <c r="T1103" s="239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0" t="s">
        <v>177</v>
      </c>
      <c r="AU1103" s="240" t="s">
        <v>125</v>
      </c>
      <c r="AV1103" s="13" t="s">
        <v>125</v>
      </c>
      <c r="AW1103" s="13" t="s">
        <v>33</v>
      </c>
      <c r="AX1103" s="13" t="s">
        <v>72</v>
      </c>
      <c r="AY1103" s="240" t="s">
        <v>116</v>
      </c>
    </row>
    <row r="1104" s="15" customFormat="1">
      <c r="A1104" s="15"/>
      <c r="B1104" s="252"/>
      <c r="C1104" s="253"/>
      <c r="D1104" s="231" t="s">
        <v>177</v>
      </c>
      <c r="E1104" s="254" t="s">
        <v>19</v>
      </c>
      <c r="F1104" s="255" t="s">
        <v>307</v>
      </c>
      <c r="G1104" s="253"/>
      <c r="H1104" s="254" t="s">
        <v>19</v>
      </c>
      <c r="I1104" s="256"/>
      <c r="J1104" s="253"/>
      <c r="K1104" s="253"/>
      <c r="L1104" s="257"/>
      <c r="M1104" s="258"/>
      <c r="N1104" s="259"/>
      <c r="O1104" s="259"/>
      <c r="P1104" s="259"/>
      <c r="Q1104" s="259"/>
      <c r="R1104" s="259"/>
      <c r="S1104" s="259"/>
      <c r="T1104" s="260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61" t="s">
        <v>177</v>
      </c>
      <c r="AU1104" s="261" t="s">
        <v>125</v>
      </c>
      <c r="AV1104" s="15" t="s">
        <v>79</v>
      </c>
      <c r="AW1104" s="15" t="s">
        <v>33</v>
      </c>
      <c r="AX1104" s="15" t="s">
        <v>72</v>
      </c>
      <c r="AY1104" s="261" t="s">
        <v>116</v>
      </c>
    </row>
    <row r="1105" s="13" customFormat="1">
      <c r="A1105" s="13"/>
      <c r="B1105" s="229"/>
      <c r="C1105" s="230"/>
      <c r="D1105" s="231" t="s">
        <v>177</v>
      </c>
      <c r="E1105" s="232" t="s">
        <v>19</v>
      </c>
      <c r="F1105" s="233" t="s">
        <v>814</v>
      </c>
      <c r="G1105" s="230"/>
      <c r="H1105" s="234">
        <v>9.1400000000000006</v>
      </c>
      <c r="I1105" s="235"/>
      <c r="J1105" s="230"/>
      <c r="K1105" s="230"/>
      <c r="L1105" s="236"/>
      <c r="M1105" s="237"/>
      <c r="N1105" s="238"/>
      <c r="O1105" s="238"/>
      <c r="P1105" s="238"/>
      <c r="Q1105" s="238"/>
      <c r="R1105" s="238"/>
      <c r="S1105" s="238"/>
      <c r="T1105" s="239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0" t="s">
        <v>177</v>
      </c>
      <c r="AU1105" s="240" t="s">
        <v>125</v>
      </c>
      <c r="AV1105" s="13" t="s">
        <v>125</v>
      </c>
      <c r="AW1105" s="13" t="s">
        <v>33</v>
      </c>
      <c r="AX1105" s="13" t="s">
        <v>72</v>
      </c>
      <c r="AY1105" s="240" t="s">
        <v>116</v>
      </c>
    </row>
    <row r="1106" s="15" customFormat="1">
      <c r="A1106" s="15"/>
      <c r="B1106" s="252"/>
      <c r="C1106" s="253"/>
      <c r="D1106" s="231" t="s">
        <v>177</v>
      </c>
      <c r="E1106" s="254" t="s">
        <v>19</v>
      </c>
      <c r="F1106" s="255" t="s">
        <v>322</v>
      </c>
      <c r="G1106" s="253"/>
      <c r="H1106" s="254" t="s">
        <v>19</v>
      </c>
      <c r="I1106" s="256"/>
      <c r="J1106" s="253"/>
      <c r="K1106" s="253"/>
      <c r="L1106" s="257"/>
      <c r="M1106" s="258"/>
      <c r="N1106" s="259"/>
      <c r="O1106" s="259"/>
      <c r="P1106" s="259"/>
      <c r="Q1106" s="259"/>
      <c r="R1106" s="259"/>
      <c r="S1106" s="259"/>
      <c r="T1106" s="260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1" t="s">
        <v>177</v>
      </c>
      <c r="AU1106" s="261" t="s">
        <v>125</v>
      </c>
      <c r="AV1106" s="15" t="s">
        <v>79</v>
      </c>
      <c r="AW1106" s="15" t="s">
        <v>33</v>
      </c>
      <c r="AX1106" s="15" t="s">
        <v>72</v>
      </c>
      <c r="AY1106" s="261" t="s">
        <v>116</v>
      </c>
    </row>
    <row r="1107" s="13" customFormat="1">
      <c r="A1107" s="13"/>
      <c r="B1107" s="229"/>
      <c r="C1107" s="230"/>
      <c r="D1107" s="231" t="s">
        <v>177</v>
      </c>
      <c r="E1107" s="232" t="s">
        <v>19</v>
      </c>
      <c r="F1107" s="233" t="s">
        <v>815</v>
      </c>
      <c r="G1107" s="230"/>
      <c r="H1107" s="234">
        <v>7.6600000000000001</v>
      </c>
      <c r="I1107" s="235"/>
      <c r="J1107" s="230"/>
      <c r="K1107" s="230"/>
      <c r="L1107" s="236"/>
      <c r="M1107" s="237"/>
      <c r="N1107" s="238"/>
      <c r="O1107" s="238"/>
      <c r="P1107" s="238"/>
      <c r="Q1107" s="238"/>
      <c r="R1107" s="238"/>
      <c r="S1107" s="238"/>
      <c r="T1107" s="239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0" t="s">
        <v>177</v>
      </c>
      <c r="AU1107" s="240" t="s">
        <v>125</v>
      </c>
      <c r="AV1107" s="13" t="s">
        <v>125</v>
      </c>
      <c r="AW1107" s="13" t="s">
        <v>33</v>
      </c>
      <c r="AX1107" s="13" t="s">
        <v>72</v>
      </c>
      <c r="AY1107" s="240" t="s">
        <v>116</v>
      </c>
    </row>
    <row r="1108" s="14" customFormat="1">
      <c r="A1108" s="14"/>
      <c r="B1108" s="241"/>
      <c r="C1108" s="242"/>
      <c r="D1108" s="231" t="s">
        <v>177</v>
      </c>
      <c r="E1108" s="243" t="s">
        <v>19</v>
      </c>
      <c r="F1108" s="244" t="s">
        <v>181</v>
      </c>
      <c r="G1108" s="242"/>
      <c r="H1108" s="245">
        <v>33.600000000000001</v>
      </c>
      <c r="I1108" s="246"/>
      <c r="J1108" s="242"/>
      <c r="K1108" s="242"/>
      <c r="L1108" s="247"/>
      <c r="M1108" s="248"/>
      <c r="N1108" s="249"/>
      <c r="O1108" s="249"/>
      <c r="P1108" s="249"/>
      <c r="Q1108" s="249"/>
      <c r="R1108" s="249"/>
      <c r="S1108" s="249"/>
      <c r="T1108" s="25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1" t="s">
        <v>177</v>
      </c>
      <c r="AU1108" s="251" t="s">
        <v>125</v>
      </c>
      <c r="AV1108" s="14" t="s">
        <v>139</v>
      </c>
      <c r="AW1108" s="14" t="s">
        <v>33</v>
      </c>
      <c r="AX1108" s="14" t="s">
        <v>79</v>
      </c>
      <c r="AY1108" s="251" t="s">
        <v>116</v>
      </c>
    </row>
    <row r="1109" s="2" customFormat="1" ht="16.5" customHeight="1">
      <c r="A1109" s="40"/>
      <c r="B1109" s="41"/>
      <c r="C1109" s="273" t="s">
        <v>816</v>
      </c>
      <c r="D1109" s="273" t="s">
        <v>358</v>
      </c>
      <c r="E1109" s="274" t="s">
        <v>817</v>
      </c>
      <c r="F1109" s="275" t="s">
        <v>818</v>
      </c>
      <c r="G1109" s="276" t="s">
        <v>265</v>
      </c>
      <c r="H1109" s="277">
        <v>123.188</v>
      </c>
      <c r="I1109" s="278"/>
      <c r="J1109" s="279">
        <f>ROUND(I1109*H1109,2)</f>
        <v>0</v>
      </c>
      <c r="K1109" s="275" t="s">
        <v>174</v>
      </c>
      <c r="L1109" s="280"/>
      <c r="M1109" s="281" t="s">
        <v>19</v>
      </c>
      <c r="N1109" s="282" t="s">
        <v>44</v>
      </c>
      <c r="O1109" s="86"/>
      <c r="P1109" s="215">
        <f>O1109*H1109</f>
        <v>0</v>
      </c>
      <c r="Q1109" s="215">
        <v>0.00046999999999999999</v>
      </c>
      <c r="R1109" s="215">
        <f>Q1109*H1109</f>
        <v>0.057898359999999996</v>
      </c>
      <c r="S1109" s="215">
        <v>0</v>
      </c>
      <c r="T1109" s="216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17" t="s">
        <v>361</v>
      </c>
      <c r="AT1109" s="217" t="s">
        <v>358</v>
      </c>
      <c r="AU1109" s="217" t="s">
        <v>125</v>
      </c>
      <c r="AY1109" s="19" t="s">
        <v>116</v>
      </c>
      <c r="BE1109" s="218">
        <f>IF(N1109="základní",J1109,0)</f>
        <v>0</v>
      </c>
      <c r="BF1109" s="218">
        <f>IF(N1109="snížená",J1109,0)</f>
        <v>0</v>
      </c>
      <c r="BG1109" s="218">
        <f>IF(N1109="zákl. přenesená",J1109,0)</f>
        <v>0</v>
      </c>
      <c r="BH1109" s="218">
        <f>IF(N1109="sníž. přenesená",J1109,0)</f>
        <v>0</v>
      </c>
      <c r="BI1109" s="218">
        <f>IF(N1109="nulová",J1109,0)</f>
        <v>0</v>
      </c>
      <c r="BJ1109" s="19" t="s">
        <v>125</v>
      </c>
      <c r="BK1109" s="218">
        <f>ROUND(I1109*H1109,2)</f>
        <v>0</v>
      </c>
      <c r="BL1109" s="19" t="s">
        <v>327</v>
      </c>
      <c r="BM1109" s="217" t="s">
        <v>819</v>
      </c>
    </row>
    <row r="1110" s="13" customFormat="1">
      <c r="A1110" s="13"/>
      <c r="B1110" s="229"/>
      <c r="C1110" s="230"/>
      <c r="D1110" s="231" t="s">
        <v>177</v>
      </c>
      <c r="E1110" s="232" t="s">
        <v>19</v>
      </c>
      <c r="F1110" s="233" t="s">
        <v>820</v>
      </c>
      <c r="G1110" s="230"/>
      <c r="H1110" s="234">
        <v>111.989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177</v>
      </c>
      <c r="AU1110" s="240" t="s">
        <v>125</v>
      </c>
      <c r="AV1110" s="13" t="s">
        <v>125</v>
      </c>
      <c r="AW1110" s="13" t="s">
        <v>33</v>
      </c>
      <c r="AX1110" s="13" t="s">
        <v>79</v>
      </c>
      <c r="AY1110" s="240" t="s">
        <v>116</v>
      </c>
    </row>
    <row r="1111" s="13" customFormat="1">
      <c r="A1111" s="13"/>
      <c r="B1111" s="229"/>
      <c r="C1111" s="230"/>
      <c r="D1111" s="231" t="s">
        <v>177</v>
      </c>
      <c r="E1111" s="230"/>
      <c r="F1111" s="233" t="s">
        <v>821</v>
      </c>
      <c r="G1111" s="230"/>
      <c r="H1111" s="234">
        <v>123.188</v>
      </c>
      <c r="I1111" s="235"/>
      <c r="J1111" s="230"/>
      <c r="K1111" s="230"/>
      <c r="L1111" s="236"/>
      <c r="M1111" s="237"/>
      <c r="N1111" s="238"/>
      <c r="O1111" s="238"/>
      <c r="P1111" s="238"/>
      <c r="Q1111" s="238"/>
      <c r="R1111" s="238"/>
      <c r="S1111" s="238"/>
      <c r="T1111" s="239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0" t="s">
        <v>177</v>
      </c>
      <c r="AU1111" s="240" t="s">
        <v>125</v>
      </c>
      <c r="AV1111" s="13" t="s">
        <v>125</v>
      </c>
      <c r="AW1111" s="13" t="s">
        <v>4</v>
      </c>
      <c r="AX1111" s="13" t="s">
        <v>79</v>
      </c>
      <c r="AY1111" s="240" t="s">
        <v>116</v>
      </c>
    </row>
    <row r="1112" s="2" customFormat="1" ht="16.5" customHeight="1">
      <c r="A1112" s="40"/>
      <c r="B1112" s="41"/>
      <c r="C1112" s="206" t="s">
        <v>822</v>
      </c>
      <c r="D1112" s="206" t="s">
        <v>119</v>
      </c>
      <c r="E1112" s="207" t="s">
        <v>823</v>
      </c>
      <c r="F1112" s="208" t="s">
        <v>824</v>
      </c>
      <c r="G1112" s="209" t="s">
        <v>184</v>
      </c>
      <c r="H1112" s="210">
        <v>20.48</v>
      </c>
      <c r="I1112" s="211"/>
      <c r="J1112" s="212">
        <f>ROUND(I1112*H1112,2)</f>
        <v>0</v>
      </c>
      <c r="K1112" s="208" t="s">
        <v>174</v>
      </c>
      <c r="L1112" s="46"/>
      <c r="M1112" s="213" t="s">
        <v>19</v>
      </c>
      <c r="N1112" s="214" t="s">
        <v>44</v>
      </c>
      <c r="O1112" s="86"/>
      <c r="P1112" s="215">
        <f>O1112*H1112</f>
        <v>0</v>
      </c>
      <c r="Q1112" s="215">
        <v>3.0000000000000001E-05</v>
      </c>
      <c r="R1112" s="215">
        <f>Q1112*H1112</f>
        <v>0.00061440000000000008</v>
      </c>
      <c r="S1112" s="215">
        <v>0</v>
      </c>
      <c r="T1112" s="216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7" t="s">
        <v>327</v>
      </c>
      <c r="AT1112" s="217" t="s">
        <v>119</v>
      </c>
      <c r="AU1112" s="217" t="s">
        <v>125</v>
      </c>
      <c r="AY1112" s="19" t="s">
        <v>116</v>
      </c>
      <c r="BE1112" s="218">
        <f>IF(N1112="základní",J1112,0)</f>
        <v>0</v>
      </c>
      <c r="BF1112" s="218">
        <f>IF(N1112="snížená",J1112,0)</f>
        <v>0</v>
      </c>
      <c r="BG1112" s="218">
        <f>IF(N1112="zákl. přenesená",J1112,0)</f>
        <v>0</v>
      </c>
      <c r="BH1112" s="218">
        <f>IF(N1112="sníž. přenesená",J1112,0)</f>
        <v>0</v>
      </c>
      <c r="BI1112" s="218">
        <f>IF(N1112="nulová",J1112,0)</f>
        <v>0</v>
      </c>
      <c r="BJ1112" s="19" t="s">
        <v>125</v>
      </c>
      <c r="BK1112" s="218">
        <f>ROUND(I1112*H1112,2)</f>
        <v>0</v>
      </c>
      <c r="BL1112" s="19" t="s">
        <v>327</v>
      </c>
      <c r="BM1112" s="217" t="s">
        <v>825</v>
      </c>
    </row>
    <row r="1113" s="2" customFormat="1">
      <c r="A1113" s="40"/>
      <c r="B1113" s="41"/>
      <c r="C1113" s="42"/>
      <c r="D1113" s="219" t="s">
        <v>127</v>
      </c>
      <c r="E1113" s="42"/>
      <c r="F1113" s="220" t="s">
        <v>826</v>
      </c>
      <c r="G1113" s="42"/>
      <c r="H1113" s="42"/>
      <c r="I1113" s="221"/>
      <c r="J1113" s="42"/>
      <c r="K1113" s="42"/>
      <c r="L1113" s="46"/>
      <c r="M1113" s="222"/>
      <c r="N1113" s="223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127</v>
      </c>
      <c r="AU1113" s="19" t="s">
        <v>125</v>
      </c>
    </row>
    <row r="1114" s="15" customFormat="1">
      <c r="A1114" s="15"/>
      <c r="B1114" s="252"/>
      <c r="C1114" s="253"/>
      <c r="D1114" s="231" t="s">
        <v>177</v>
      </c>
      <c r="E1114" s="254" t="s">
        <v>19</v>
      </c>
      <c r="F1114" s="255" t="s">
        <v>827</v>
      </c>
      <c r="G1114" s="253"/>
      <c r="H1114" s="254" t="s">
        <v>19</v>
      </c>
      <c r="I1114" s="256"/>
      <c r="J1114" s="253"/>
      <c r="K1114" s="253"/>
      <c r="L1114" s="257"/>
      <c r="M1114" s="258"/>
      <c r="N1114" s="259"/>
      <c r="O1114" s="259"/>
      <c r="P1114" s="259"/>
      <c r="Q1114" s="259"/>
      <c r="R1114" s="259"/>
      <c r="S1114" s="259"/>
      <c r="T1114" s="260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61" t="s">
        <v>177</v>
      </c>
      <c r="AU1114" s="261" t="s">
        <v>125</v>
      </c>
      <c r="AV1114" s="15" t="s">
        <v>79</v>
      </c>
      <c r="AW1114" s="15" t="s">
        <v>33</v>
      </c>
      <c r="AX1114" s="15" t="s">
        <v>72</v>
      </c>
      <c r="AY1114" s="261" t="s">
        <v>116</v>
      </c>
    </row>
    <row r="1115" s="13" customFormat="1">
      <c r="A1115" s="13"/>
      <c r="B1115" s="229"/>
      <c r="C1115" s="230"/>
      <c r="D1115" s="231" t="s">
        <v>177</v>
      </c>
      <c r="E1115" s="232" t="s">
        <v>19</v>
      </c>
      <c r="F1115" s="233" t="s">
        <v>828</v>
      </c>
      <c r="G1115" s="230"/>
      <c r="H1115" s="234">
        <v>6.7400000000000002</v>
      </c>
      <c r="I1115" s="235"/>
      <c r="J1115" s="230"/>
      <c r="K1115" s="230"/>
      <c r="L1115" s="236"/>
      <c r="M1115" s="237"/>
      <c r="N1115" s="238"/>
      <c r="O1115" s="238"/>
      <c r="P1115" s="238"/>
      <c r="Q1115" s="238"/>
      <c r="R1115" s="238"/>
      <c r="S1115" s="238"/>
      <c r="T1115" s="239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0" t="s">
        <v>177</v>
      </c>
      <c r="AU1115" s="240" t="s">
        <v>125</v>
      </c>
      <c r="AV1115" s="13" t="s">
        <v>125</v>
      </c>
      <c r="AW1115" s="13" t="s">
        <v>33</v>
      </c>
      <c r="AX1115" s="13" t="s">
        <v>72</v>
      </c>
      <c r="AY1115" s="240" t="s">
        <v>116</v>
      </c>
    </row>
    <row r="1116" s="13" customFormat="1">
      <c r="A1116" s="13"/>
      <c r="B1116" s="229"/>
      <c r="C1116" s="230"/>
      <c r="D1116" s="231" t="s">
        <v>177</v>
      </c>
      <c r="E1116" s="232" t="s">
        <v>19</v>
      </c>
      <c r="F1116" s="233" t="s">
        <v>829</v>
      </c>
      <c r="G1116" s="230"/>
      <c r="H1116" s="234">
        <v>3.3999999999999999</v>
      </c>
      <c r="I1116" s="235"/>
      <c r="J1116" s="230"/>
      <c r="K1116" s="230"/>
      <c r="L1116" s="236"/>
      <c r="M1116" s="237"/>
      <c r="N1116" s="238"/>
      <c r="O1116" s="238"/>
      <c r="P1116" s="238"/>
      <c r="Q1116" s="238"/>
      <c r="R1116" s="238"/>
      <c r="S1116" s="238"/>
      <c r="T1116" s="23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0" t="s">
        <v>177</v>
      </c>
      <c r="AU1116" s="240" t="s">
        <v>125</v>
      </c>
      <c r="AV1116" s="13" t="s">
        <v>125</v>
      </c>
      <c r="AW1116" s="13" t="s">
        <v>33</v>
      </c>
      <c r="AX1116" s="13" t="s">
        <v>72</v>
      </c>
      <c r="AY1116" s="240" t="s">
        <v>116</v>
      </c>
    </row>
    <row r="1117" s="13" customFormat="1">
      <c r="A1117" s="13"/>
      <c r="B1117" s="229"/>
      <c r="C1117" s="230"/>
      <c r="D1117" s="231" t="s">
        <v>177</v>
      </c>
      <c r="E1117" s="232" t="s">
        <v>19</v>
      </c>
      <c r="F1117" s="233" t="s">
        <v>830</v>
      </c>
      <c r="G1117" s="230"/>
      <c r="H1117" s="234">
        <v>6.9400000000000004</v>
      </c>
      <c r="I1117" s="235"/>
      <c r="J1117" s="230"/>
      <c r="K1117" s="230"/>
      <c r="L1117" s="236"/>
      <c r="M1117" s="237"/>
      <c r="N1117" s="238"/>
      <c r="O1117" s="238"/>
      <c r="P1117" s="238"/>
      <c r="Q1117" s="238"/>
      <c r="R1117" s="238"/>
      <c r="S1117" s="238"/>
      <c r="T1117" s="239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0" t="s">
        <v>177</v>
      </c>
      <c r="AU1117" s="240" t="s">
        <v>125</v>
      </c>
      <c r="AV1117" s="13" t="s">
        <v>125</v>
      </c>
      <c r="AW1117" s="13" t="s">
        <v>33</v>
      </c>
      <c r="AX1117" s="13" t="s">
        <v>72</v>
      </c>
      <c r="AY1117" s="240" t="s">
        <v>116</v>
      </c>
    </row>
    <row r="1118" s="13" customFormat="1">
      <c r="A1118" s="13"/>
      <c r="B1118" s="229"/>
      <c r="C1118" s="230"/>
      <c r="D1118" s="231" t="s">
        <v>177</v>
      </c>
      <c r="E1118" s="232" t="s">
        <v>19</v>
      </c>
      <c r="F1118" s="233" t="s">
        <v>831</v>
      </c>
      <c r="G1118" s="230"/>
      <c r="H1118" s="234">
        <v>3.3999999999999999</v>
      </c>
      <c r="I1118" s="235"/>
      <c r="J1118" s="230"/>
      <c r="K1118" s="230"/>
      <c r="L1118" s="236"/>
      <c r="M1118" s="237"/>
      <c r="N1118" s="238"/>
      <c r="O1118" s="238"/>
      <c r="P1118" s="238"/>
      <c r="Q1118" s="238"/>
      <c r="R1118" s="238"/>
      <c r="S1118" s="238"/>
      <c r="T1118" s="239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0" t="s">
        <v>177</v>
      </c>
      <c r="AU1118" s="240" t="s">
        <v>125</v>
      </c>
      <c r="AV1118" s="13" t="s">
        <v>125</v>
      </c>
      <c r="AW1118" s="13" t="s">
        <v>33</v>
      </c>
      <c r="AX1118" s="13" t="s">
        <v>72</v>
      </c>
      <c r="AY1118" s="240" t="s">
        <v>116</v>
      </c>
    </row>
    <row r="1119" s="14" customFormat="1">
      <c r="A1119" s="14"/>
      <c r="B1119" s="241"/>
      <c r="C1119" s="242"/>
      <c r="D1119" s="231" t="s">
        <v>177</v>
      </c>
      <c r="E1119" s="243" t="s">
        <v>19</v>
      </c>
      <c r="F1119" s="244" t="s">
        <v>181</v>
      </c>
      <c r="G1119" s="242"/>
      <c r="H1119" s="245">
        <v>20.48</v>
      </c>
      <c r="I1119" s="246"/>
      <c r="J1119" s="242"/>
      <c r="K1119" s="242"/>
      <c r="L1119" s="247"/>
      <c r="M1119" s="248"/>
      <c r="N1119" s="249"/>
      <c r="O1119" s="249"/>
      <c r="P1119" s="249"/>
      <c r="Q1119" s="249"/>
      <c r="R1119" s="249"/>
      <c r="S1119" s="249"/>
      <c r="T1119" s="25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1" t="s">
        <v>177</v>
      </c>
      <c r="AU1119" s="251" t="s">
        <v>125</v>
      </c>
      <c r="AV1119" s="14" t="s">
        <v>139</v>
      </c>
      <c r="AW1119" s="14" t="s">
        <v>33</v>
      </c>
      <c r="AX1119" s="14" t="s">
        <v>79</v>
      </c>
      <c r="AY1119" s="251" t="s">
        <v>116</v>
      </c>
    </row>
    <row r="1120" s="2" customFormat="1" ht="24.15" customHeight="1">
      <c r="A1120" s="40"/>
      <c r="B1120" s="41"/>
      <c r="C1120" s="206" t="s">
        <v>832</v>
      </c>
      <c r="D1120" s="206" t="s">
        <v>119</v>
      </c>
      <c r="E1120" s="207" t="s">
        <v>833</v>
      </c>
      <c r="F1120" s="208" t="s">
        <v>834</v>
      </c>
      <c r="G1120" s="209" t="s">
        <v>670</v>
      </c>
      <c r="H1120" s="283"/>
      <c r="I1120" s="211"/>
      <c r="J1120" s="212">
        <f>ROUND(I1120*H1120,2)</f>
        <v>0</v>
      </c>
      <c r="K1120" s="208" t="s">
        <v>174</v>
      </c>
      <c r="L1120" s="46"/>
      <c r="M1120" s="213" t="s">
        <v>19</v>
      </c>
      <c r="N1120" s="214" t="s">
        <v>44</v>
      </c>
      <c r="O1120" s="86"/>
      <c r="P1120" s="215">
        <f>O1120*H1120</f>
        <v>0</v>
      </c>
      <c r="Q1120" s="215">
        <v>0</v>
      </c>
      <c r="R1120" s="215">
        <f>Q1120*H1120</f>
        <v>0</v>
      </c>
      <c r="S1120" s="215">
        <v>0</v>
      </c>
      <c r="T1120" s="216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17" t="s">
        <v>327</v>
      </c>
      <c r="AT1120" s="217" t="s">
        <v>119</v>
      </c>
      <c r="AU1120" s="217" t="s">
        <v>125</v>
      </c>
      <c r="AY1120" s="19" t="s">
        <v>116</v>
      </c>
      <c r="BE1120" s="218">
        <f>IF(N1120="základní",J1120,0)</f>
        <v>0</v>
      </c>
      <c r="BF1120" s="218">
        <f>IF(N1120="snížená",J1120,0)</f>
        <v>0</v>
      </c>
      <c r="BG1120" s="218">
        <f>IF(N1120="zákl. přenesená",J1120,0)</f>
        <v>0</v>
      </c>
      <c r="BH1120" s="218">
        <f>IF(N1120="sníž. přenesená",J1120,0)</f>
        <v>0</v>
      </c>
      <c r="BI1120" s="218">
        <f>IF(N1120="nulová",J1120,0)</f>
        <v>0</v>
      </c>
      <c r="BJ1120" s="19" t="s">
        <v>125</v>
      </c>
      <c r="BK1120" s="218">
        <f>ROUND(I1120*H1120,2)</f>
        <v>0</v>
      </c>
      <c r="BL1120" s="19" t="s">
        <v>327</v>
      </c>
      <c r="BM1120" s="217" t="s">
        <v>835</v>
      </c>
    </row>
    <row r="1121" s="2" customFormat="1">
      <c r="A1121" s="40"/>
      <c r="B1121" s="41"/>
      <c r="C1121" s="42"/>
      <c r="D1121" s="219" t="s">
        <v>127</v>
      </c>
      <c r="E1121" s="42"/>
      <c r="F1121" s="220" t="s">
        <v>836</v>
      </c>
      <c r="G1121" s="42"/>
      <c r="H1121" s="42"/>
      <c r="I1121" s="221"/>
      <c r="J1121" s="42"/>
      <c r="K1121" s="42"/>
      <c r="L1121" s="46"/>
      <c r="M1121" s="222"/>
      <c r="N1121" s="223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127</v>
      </c>
      <c r="AU1121" s="19" t="s">
        <v>125</v>
      </c>
    </row>
    <row r="1122" s="12" customFormat="1" ht="22.8" customHeight="1">
      <c r="A1122" s="12"/>
      <c r="B1122" s="190"/>
      <c r="C1122" s="191"/>
      <c r="D1122" s="192" t="s">
        <v>71</v>
      </c>
      <c r="E1122" s="204" t="s">
        <v>837</v>
      </c>
      <c r="F1122" s="204" t="s">
        <v>838</v>
      </c>
      <c r="G1122" s="191"/>
      <c r="H1122" s="191"/>
      <c r="I1122" s="194"/>
      <c r="J1122" s="205">
        <f>BK1122</f>
        <v>0</v>
      </c>
      <c r="K1122" s="191"/>
      <c r="L1122" s="196"/>
      <c r="M1122" s="197"/>
      <c r="N1122" s="198"/>
      <c r="O1122" s="198"/>
      <c r="P1122" s="199">
        <f>SUM(P1123:P1142)</f>
        <v>0</v>
      </c>
      <c r="Q1122" s="198"/>
      <c r="R1122" s="199">
        <f>SUM(R1123:R1142)</f>
        <v>0</v>
      </c>
      <c r="S1122" s="198"/>
      <c r="T1122" s="200">
        <f>SUM(T1123:T1142)</f>
        <v>1.4499000000000002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01" t="s">
        <v>125</v>
      </c>
      <c r="AT1122" s="202" t="s">
        <v>71</v>
      </c>
      <c r="AU1122" s="202" t="s">
        <v>79</v>
      </c>
      <c r="AY1122" s="201" t="s">
        <v>116</v>
      </c>
      <c r="BK1122" s="203">
        <f>SUM(BK1123:BK1142)</f>
        <v>0</v>
      </c>
    </row>
    <row r="1123" s="2" customFormat="1" ht="16.5" customHeight="1">
      <c r="A1123" s="40"/>
      <c r="B1123" s="41"/>
      <c r="C1123" s="206" t="s">
        <v>839</v>
      </c>
      <c r="D1123" s="206" t="s">
        <v>119</v>
      </c>
      <c r="E1123" s="207" t="s">
        <v>840</v>
      </c>
      <c r="F1123" s="208" t="s">
        <v>841</v>
      </c>
      <c r="G1123" s="209" t="s">
        <v>173</v>
      </c>
      <c r="H1123" s="210">
        <v>72.495000000000005</v>
      </c>
      <c r="I1123" s="211"/>
      <c r="J1123" s="212">
        <f>ROUND(I1123*H1123,2)</f>
        <v>0</v>
      </c>
      <c r="K1123" s="208" t="s">
        <v>174</v>
      </c>
      <c r="L1123" s="46"/>
      <c r="M1123" s="213" t="s">
        <v>19</v>
      </c>
      <c r="N1123" s="214" t="s">
        <v>44</v>
      </c>
      <c r="O1123" s="86"/>
      <c r="P1123" s="215">
        <f>O1123*H1123</f>
        <v>0</v>
      </c>
      <c r="Q1123" s="215">
        <v>0</v>
      </c>
      <c r="R1123" s="215">
        <f>Q1123*H1123</f>
        <v>0</v>
      </c>
      <c r="S1123" s="215">
        <v>0.02</v>
      </c>
      <c r="T1123" s="216">
        <f>S1123*H1123</f>
        <v>1.4499000000000002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17" t="s">
        <v>327</v>
      </c>
      <c r="AT1123" s="217" t="s">
        <v>119</v>
      </c>
      <c r="AU1123" s="217" t="s">
        <v>125</v>
      </c>
      <c r="AY1123" s="19" t="s">
        <v>116</v>
      </c>
      <c r="BE1123" s="218">
        <f>IF(N1123="základní",J1123,0)</f>
        <v>0</v>
      </c>
      <c r="BF1123" s="218">
        <f>IF(N1123="snížená",J1123,0)</f>
        <v>0</v>
      </c>
      <c r="BG1123" s="218">
        <f>IF(N1123="zákl. přenesená",J1123,0)</f>
        <v>0</v>
      </c>
      <c r="BH1123" s="218">
        <f>IF(N1123="sníž. přenesená",J1123,0)</f>
        <v>0</v>
      </c>
      <c r="BI1123" s="218">
        <f>IF(N1123="nulová",J1123,0)</f>
        <v>0</v>
      </c>
      <c r="BJ1123" s="19" t="s">
        <v>125</v>
      </c>
      <c r="BK1123" s="218">
        <f>ROUND(I1123*H1123,2)</f>
        <v>0</v>
      </c>
      <c r="BL1123" s="19" t="s">
        <v>327</v>
      </c>
      <c r="BM1123" s="217" t="s">
        <v>842</v>
      </c>
    </row>
    <row r="1124" s="2" customFormat="1">
      <c r="A1124" s="40"/>
      <c r="B1124" s="41"/>
      <c r="C1124" s="42"/>
      <c r="D1124" s="219" t="s">
        <v>127</v>
      </c>
      <c r="E1124" s="42"/>
      <c r="F1124" s="220" t="s">
        <v>843</v>
      </c>
      <c r="G1124" s="42"/>
      <c r="H1124" s="42"/>
      <c r="I1124" s="221"/>
      <c r="J1124" s="42"/>
      <c r="K1124" s="42"/>
      <c r="L1124" s="46"/>
      <c r="M1124" s="222"/>
      <c r="N1124" s="223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127</v>
      </c>
      <c r="AU1124" s="19" t="s">
        <v>125</v>
      </c>
    </row>
    <row r="1125" s="15" customFormat="1">
      <c r="A1125" s="15"/>
      <c r="B1125" s="252"/>
      <c r="C1125" s="253"/>
      <c r="D1125" s="231" t="s">
        <v>177</v>
      </c>
      <c r="E1125" s="254" t="s">
        <v>19</v>
      </c>
      <c r="F1125" s="255" t="s">
        <v>231</v>
      </c>
      <c r="G1125" s="253"/>
      <c r="H1125" s="254" t="s">
        <v>19</v>
      </c>
      <c r="I1125" s="256"/>
      <c r="J1125" s="253"/>
      <c r="K1125" s="253"/>
      <c r="L1125" s="257"/>
      <c r="M1125" s="258"/>
      <c r="N1125" s="259"/>
      <c r="O1125" s="259"/>
      <c r="P1125" s="259"/>
      <c r="Q1125" s="259"/>
      <c r="R1125" s="259"/>
      <c r="S1125" s="259"/>
      <c r="T1125" s="260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1" t="s">
        <v>177</v>
      </c>
      <c r="AU1125" s="261" t="s">
        <v>125</v>
      </c>
      <c r="AV1125" s="15" t="s">
        <v>79</v>
      </c>
      <c r="AW1125" s="15" t="s">
        <v>33</v>
      </c>
      <c r="AX1125" s="15" t="s">
        <v>72</v>
      </c>
      <c r="AY1125" s="261" t="s">
        <v>116</v>
      </c>
    </row>
    <row r="1126" s="13" customFormat="1">
      <c r="A1126" s="13"/>
      <c r="B1126" s="229"/>
      <c r="C1126" s="230"/>
      <c r="D1126" s="231" t="s">
        <v>177</v>
      </c>
      <c r="E1126" s="232" t="s">
        <v>19</v>
      </c>
      <c r="F1126" s="233" t="s">
        <v>232</v>
      </c>
      <c r="G1126" s="230"/>
      <c r="H1126" s="234">
        <v>18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177</v>
      </c>
      <c r="AU1126" s="240" t="s">
        <v>125</v>
      </c>
      <c r="AV1126" s="13" t="s">
        <v>125</v>
      </c>
      <c r="AW1126" s="13" t="s">
        <v>33</v>
      </c>
      <c r="AX1126" s="13" t="s">
        <v>72</v>
      </c>
      <c r="AY1126" s="240" t="s">
        <v>116</v>
      </c>
    </row>
    <row r="1127" s="13" customFormat="1">
      <c r="A1127" s="13"/>
      <c r="B1127" s="229"/>
      <c r="C1127" s="230"/>
      <c r="D1127" s="231" t="s">
        <v>177</v>
      </c>
      <c r="E1127" s="232" t="s">
        <v>19</v>
      </c>
      <c r="F1127" s="233" t="s">
        <v>431</v>
      </c>
      <c r="G1127" s="230"/>
      <c r="H1127" s="234">
        <v>0.40000000000000002</v>
      </c>
      <c r="I1127" s="235"/>
      <c r="J1127" s="230"/>
      <c r="K1127" s="230"/>
      <c r="L1127" s="236"/>
      <c r="M1127" s="237"/>
      <c r="N1127" s="238"/>
      <c r="O1127" s="238"/>
      <c r="P1127" s="238"/>
      <c r="Q1127" s="238"/>
      <c r="R1127" s="238"/>
      <c r="S1127" s="238"/>
      <c r="T1127" s="239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0" t="s">
        <v>177</v>
      </c>
      <c r="AU1127" s="240" t="s">
        <v>125</v>
      </c>
      <c r="AV1127" s="13" t="s">
        <v>125</v>
      </c>
      <c r="AW1127" s="13" t="s">
        <v>33</v>
      </c>
      <c r="AX1127" s="13" t="s">
        <v>72</v>
      </c>
      <c r="AY1127" s="240" t="s">
        <v>116</v>
      </c>
    </row>
    <row r="1128" s="13" customFormat="1">
      <c r="A1128" s="13"/>
      <c r="B1128" s="229"/>
      <c r="C1128" s="230"/>
      <c r="D1128" s="231" t="s">
        <v>177</v>
      </c>
      <c r="E1128" s="232" t="s">
        <v>19</v>
      </c>
      <c r="F1128" s="233" t="s">
        <v>438</v>
      </c>
      <c r="G1128" s="230"/>
      <c r="H1128" s="234">
        <v>0.13500000000000001</v>
      </c>
      <c r="I1128" s="235"/>
      <c r="J1128" s="230"/>
      <c r="K1128" s="230"/>
      <c r="L1128" s="236"/>
      <c r="M1128" s="237"/>
      <c r="N1128" s="238"/>
      <c r="O1128" s="238"/>
      <c r="P1128" s="238"/>
      <c r="Q1128" s="238"/>
      <c r="R1128" s="238"/>
      <c r="S1128" s="238"/>
      <c r="T1128" s="23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0" t="s">
        <v>177</v>
      </c>
      <c r="AU1128" s="240" t="s">
        <v>125</v>
      </c>
      <c r="AV1128" s="13" t="s">
        <v>125</v>
      </c>
      <c r="AW1128" s="13" t="s">
        <v>33</v>
      </c>
      <c r="AX1128" s="13" t="s">
        <v>72</v>
      </c>
      <c r="AY1128" s="240" t="s">
        <v>116</v>
      </c>
    </row>
    <row r="1129" s="15" customFormat="1">
      <c r="A1129" s="15"/>
      <c r="B1129" s="252"/>
      <c r="C1129" s="253"/>
      <c r="D1129" s="231" t="s">
        <v>177</v>
      </c>
      <c r="E1129" s="254" t="s">
        <v>19</v>
      </c>
      <c r="F1129" s="255" t="s">
        <v>233</v>
      </c>
      <c r="G1129" s="253"/>
      <c r="H1129" s="254" t="s">
        <v>19</v>
      </c>
      <c r="I1129" s="256"/>
      <c r="J1129" s="253"/>
      <c r="K1129" s="253"/>
      <c r="L1129" s="257"/>
      <c r="M1129" s="258"/>
      <c r="N1129" s="259"/>
      <c r="O1129" s="259"/>
      <c r="P1129" s="259"/>
      <c r="Q1129" s="259"/>
      <c r="R1129" s="259"/>
      <c r="S1129" s="259"/>
      <c r="T1129" s="260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61" t="s">
        <v>177</v>
      </c>
      <c r="AU1129" s="261" t="s">
        <v>125</v>
      </c>
      <c r="AV1129" s="15" t="s">
        <v>79</v>
      </c>
      <c r="AW1129" s="15" t="s">
        <v>33</v>
      </c>
      <c r="AX1129" s="15" t="s">
        <v>72</v>
      </c>
      <c r="AY1129" s="261" t="s">
        <v>116</v>
      </c>
    </row>
    <row r="1130" s="13" customFormat="1">
      <c r="A1130" s="13"/>
      <c r="B1130" s="229"/>
      <c r="C1130" s="230"/>
      <c r="D1130" s="231" t="s">
        <v>177</v>
      </c>
      <c r="E1130" s="232" t="s">
        <v>19</v>
      </c>
      <c r="F1130" s="233" t="s">
        <v>234</v>
      </c>
      <c r="G1130" s="230"/>
      <c r="H1130" s="234">
        <v>21.943000000000001</v>
      </c>
      <c r="I1130" s="235"/>
      <c r="J1130" s="230"/>
      <c r="K1130" s="230"/>
      <c r="L1130" s="236"/>
      <c r="M1130" s="237"/>
      <c r="N1130" s="238"/>
      <c r="O1130" s="238"/>
      <c r="P1130" s="238"/>
      <c r="Q1130" s="238"/>
      <c r="R1130" s="238"/>
      <c r="S1130" s="238"/>
      <c r="T1130" s="239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0" t="s">
        <v>177</v>
      </c>
      <c r="AU1130" s="240" t="s">
        <v>125</v>
      </c>
      <c r="AV1130" s="13" t="s">
        <v>125</v>
      </c>
      <c r="AW1130" s="13" t="s">
        <v>33</v>
      </c>
      <c r="AX1130" s="13" t="s">
        <v>72</v>
      </c>
      <c r="AY1130" s="240" t="s">
        <v>116</v>
      </c>
    </row>
    <row r="1131" s="13" customFormat="1">
      <c r="A1131" s="13"/>
      <c r="B1131" s="229"/>
      <c r="C1131" s="230"/>
      <c r="D1131" s="231" t="s">
        <v>177</v>
      </c>
      <c r="E1131" s="232" t="s">
        <v>19</v>
      </c>
      <c r="F1131" s="233" t="s">
        <v>236</v>
      </c>
      <c r="G1131" s="230"/>
      <c r="H1131" s="234">
        <v>-0.28999999999999998</v>
      </c>
      <c r="I1131" s="235"/>
      <c r="J1131" s="230"/>
      <c r="K1131" s="230"/>
      <c r="L1131" s="236"/>
      <c r="M1131" s="237"/>
      <c r="N1131" s="238"/>
      <c r="O1131" s="238"/>
      <c r="P1131" s="238"/>
      <c r="Q1131" s="238"/>
      <c r="R1131" s="238"/>
      <c r="S1131" s="238"/>
      <c r="T1131" s="23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0" t="s">
        <v>177</v>
      </c>
      <c r="AU1131" s="240" t="s">
        <v>125</v>
      </c>
      <c r="AV1131" s="13" t="s">
        <v>125</v>
      </c>
      <c r="AW1131" s="13" t="s">
        <v>33</v>
      </c>
      <c r="AX1131" s="13" t="s">
        <v>72</v>
      </c>
      <c r="AY1131" s="240" t="s">
        <v>116</v>
      </c>
    </row>
    <row r="1132" s="13" customFormat="1">
      <c r="A1132" s="13"/>
      <c r="B1132" s="229"/>
      <c r="C1132" s="230"/>
      <c r="D1132" s="231" t="s">
        <v>177</v>
      </c>
      <c r="E1132" s="232" t="s">
        <v>19</v>
      </c>
      <c r="F1132" s="233" t="s">
        <v>235</v>
      </c>
      <c r="G1132" s="230"/>
      <c r="H1132" s="234">
        <v>-0.248</v>
      </c>
      <c r="I1132" s="235"/>
      <c r="J1132" s="230"/>
      <c r="K1132" s="230"/>
      <c r="L1132" s="236"/>
      <c r="M1132" s="237"/>
      <c r="N1132" s="238"/>
      <c r="O1132" s="238"/>
      <c r="P1132" s="238"/>
      <c r="Q1132" s="238"/>
      <c r="R1132" s="238"/>
      <c r="S1132" s="238"/>
      <c r="T1132" s="239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0" t="s">
        <v>177</v>
      </c>
      <c r="AU1132" s="240" t="s">
        <v>125</v>
      </c>
      <c r="AV1132" s="13" t="s">
        <v>125</v>
      </c>
      <c r="AW1132" s="13" t="s">
        <v>33</v>
      </c>
      <c r="AX1132" s="13" t="s">
        <v>72</v>
      </c>
      <c r="AY1132" s="240" t="s">
        <v>116</v>
      </c>
    </row>
    <row r="1133" s="13" customFormat="1">
      <c r="A1133" s="13"/>
      <c r="B1133" s="229"/>
      <c r="C1133" s="230"/>
      <c r="D1133" s="231" t="s">
        <v>177</v>
      </c>
      <c r="E1133" s="232" t="s">
        <v>19</v>
      </c>
      <c r="F1133" s="233" t="s">
        <v>432</v>
      </c>
      <c r="G1133" s="230"/>
      <c r="H1133" s="234">
        <v>0.80000000000000004</v>
      </c>
      <c r="I1133" s="235"/>
      <c r="J1133" s="230"/>
      <c r="K1133" s="230"/>
      <c r="L1133" s="236"/>
      <c r="M1133" s="237"/>
      <c r="N1133" s="238"/>
      <c r="O1133" s="238"/>
      <c r="P1133" s="238"/>
      <c r="Q1133" s="238"/>
      <c r="R1133" s="238"/>
      <c r="S1133" s="238"/>
      <c r="T1133" s="239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0" t="s">
        <v>177</v>
      </c>
      <c r="AU1133" s="240" t="s">
        <v>125</v>
      </c>
      <c r="AV1133" s="13" t="s">
        <v>125</v>
      </c>
      <c r="AW1133" s="13" t="s">
        <v>33</v>
      </c>
      <c r="AX1133" s="13" t="s">
        <v>72</v>
      </c>
      <c r="AY1133" s="240" t="s">
        <v>116</v>
      </c>
    </row>
    <row r="1134" s="13" customFormat="1">
      <c r="A1134" s="13"/>
      <c r="B1134" s="229"/>
      <c r="C1134" s="230"/>
      <c r="D1134" s="231" t="s">
        <v>177</v>
      </c>
      <c r="E1134" s="232" t="s">
        <v>19</v>
      </c>
      <c r="F1134" s="233" t="s">
        <v>524</v>
      </c>
      <c r="G1134" s="230"/>
      <c r="H1134" s="234">
        <v>0.089999999999999997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177</v>
      </c>
      <c r="AU1134" s="240" t="s">
        <v>125</v>
      </c>
      <c r="AV1134" s="13" t="s">
        <v>125</v>
      </c>
      <c r="AW1134" s="13" t="s">
        <v>33</v>
      </c>
      <c r="AX1134" s="13" t="s">
        <v>72</v>
      </c>
      <c r="AY1134" s="240" t="s">
        <v>116</v>
      </c>
    </row>
    <row r="1135" s="15" customFormat="1">
      <c r="A1135" s="15"/>
      <c r="B1135" s="252"/>
      <c r="C1135" s="253"/>
      <c r="D1135" s="231" t="s">
        <v>177</v>
      </c>
      <c r="E1135" s="254" t="s">
        <v>19</v>
      </c>
      <c r="F1135" s="255" t="s">
        <v>237</v>
      </c>
      <c r="G1135" s="253"/>
      <c r="H1135" s="254" t="s">
        <v>19</v>
      </c>
      <c r="I1135" s="256"/>
      <c r="J1135" s="253"/>
      <c r="K1135" s="253"/>
      <c r="L1135" s="257"/>
      <c r="M1135" s="258"/>
      <c r="N1135" s="259"/>
      <c r="O1135" s="259"/>
      <c r="P1135" s="259"/>
      <c r="Q1135" s="259"/>
      <c r="R1135" s="259"/>
      <c r="S1135" s="259"/>
      <c r="T1135" s="260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1" t="s">
        <v>177</v>
      </c>
      <c r="AU1135" s="261" t="s">
        <v>125</v>
      </c>
      <c r="AV1135" s="15" t="s">
        <v>79</v>
      </c>
      <c r="AW1135" s="15" t="s">
        <v>33</v>
      </c>
      <c r="AX1135" s="15" t="s">
        <v>72</v>
      </c>
      <c r="AY1135" s="261" t="s">
        <v>116</v>
      </c>
    </row>
    <row r="1136" s="13" customFormat="1">
      <c r="A1136" s="13"/>
      <c r="B1136" s="229"/>
      <c r="C1136" s="230"/>
      <c r="D1136" s="231" t="s">
        <v>177</v>
      </c>
      <c r="E1136" s="232" t="s">
        <v>19</v>
      </c>
      <c r="F1136" s="233" t="s">
        <v>444</v>
      </c>
      <c r="G1136" s="230"/>
      <c r="H1136" s="234">
        <v>12.73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177</v>
      </c>
      <c r="AU1136" s="240" t="s">
        <v>125</v>
      </c>
      <c r="AV1136" s="13" t="s">
        <v>125</v>
      </c>
      <c r="AW1136" s="13" t="s">
        <v>33</v>
      </c>
      <c r="AX1136" s="13" t="s">
        <v>72</v>
      </c>
      <c r="AY1136" s="240" t="s">
        <v>116</v>
      </c>
    </row>
    <row r="1137" s="13" customFormat="1">
      <c r="A1137" s="13"/>
      <c r="B1137" s="229"/>
      <c r="C1137" s="230"/>
      <c r="D1137" s="231" t="s">
        <v>177</v>
      </c>
      <c r="E1137" s="232" t="s">
        <v>19</v>
      </c>
      <c r="F1137" s="233" t="s">
        <v>431</v>
      </c>
      <c r="G1137" s="230"/>
      <c r="H1137" s="234">
        <v>0.40000000000000002</v>
      </c>
      <c r="I1137" s="235"/>
      <c r="J1137" s="230"/>
      <c r="K1137" s="230"/>
      <c r="L1137" s="236"/>
      <c r="M1137" s="237"/>
      <c r="N1137" s="238"/>
      <c r="O1137" s="238"/>
      <c r="P1137" s="238"/>
      <c r="Q1137" s="238"/>
      <c r="R1137" s="238"/>
      <c r="S1137" s="238"/>
      <c r="T1137" s="23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0" t="s">
        <v>177</v>
      </c>
      <c r="AU1137" s="240" t="s">
        <v>125</v>
      </c>
      <c r="AV1137" s="13" t="s">
        <v>125</v>
      </c>
      <c r="AW1137" s="13" t="s">
        <v>33</v>
      </c>
      <c r="AX1137" s="13" t="s">
        <v>72</v>
      </c>
      <c r="AY1137" s="240" t="s">
        <v>116</v>
      </c>
    </row>
    <row r="1138" s="15" customFormat="1">
      <c r="A1138" s="15"/>
      <c r="B1138" s="252"/>
      <c r="C1138" s="253"/>
      <c r="D1138" s="231" t="s">
        <v>177</v>
      </c>
      <c r="E1138" s="254" t="s">
        <v>19</v>
      </c>
      <c r="F1138" s="255" t="s">
        <v>239</v>
      </c>
      <c r="G1138" s="253"/>
      <c r="H1138" s="254" t="s">
        <v>19</v>
      </c>
      <c r="I1138" s="256"/>
      <c r="J1138" s="253"/>
      <c r="K1138" s="253"/>
      <c r="L1138" s="257"/>
      <c r="M1138" s="258"/>
      <c r="N1138" s="259"/>
      <c r="O1138" s="259"/>
      <c r="P1138" s="259"/>
      <c r="Q1138" s="259"/>
      <c r="R1138" s="259"/>
      <c r="S1138" s="259"/>
      <c r="T1138" s="260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61" t="s">
        <v>177</v>
      </c>
      <c r="AU1138" s="261" t="s">
        <v>125</v>
      </c>
      <c r="AV1138" s="15" t="s">
        <v>79</v>
      </c>
      <c r="AW1138" s="15" t="s">
        <v>33</v>
      </c>
      <c r="AX1138" s="15" t="s">
        <v>72</v>
      </c>
      <c r="AY1138" s="261" t="s">
        <v>116</v>
      </c>
    </row>
    <row r="1139" s="13" customFormat="1">
      <c r="A1139" s="13"/>
      <c r="B1139" s="229"/>
      <c r="C1139" s="230"/>
      <c r="D1139" s="231" t="s">
        <v>177</v>
      </c>
      <c r="E1139" s="232" t="s">
        <v>19</v>
      </c>
      <c r="F1139" s="233" t="s">
        <v>232</v>
      </c>
      <c r="G1139" s="230"/>
      <c r="H1139" s="234">
        <v>18</v>
      </c>
      <c r="I1139" s="235"/>
      <c r="J1139" s="230"/>
      <c r="K1139" s="230"/>
      <c r="L1139" s="236"/>
      <c r="M1139" s="237"/>
      <c r="N1139" s="238"/>
      <c r="O1139" s="238"/>
      <c r="P1139" s="238"/>
      <c r="Q1139" s="238"/>
      <c r="R1139" s="238"/>
      <c r="S1139" s="238"/>
      <c r="T1139" s="239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0" t="s">
        <v>177</v>
      </c>
      <c r="AU1139" s="240" t="s">
        <v>125</v>
      </c>
      <c r="AV1139" s="13" t="s">
        <v>125</v>
      </c>
      <c r="AW1139" s="13" t="s">
        <v>33</v>
      </c>
      <c r="AX1139" s="13" t="s">
        <v>72</v>
      </c>
      <c r="AY1139" s="240" t="s">
        <v>116</v>
      </c>
    </row>
    <row r="1140" s="13" customFormat="1">
      <c r="A1140" s="13"/>
      <c r="B1140" s="229"/>
      <c r="C1140" s="230"/>
      <c r="D1140" s="231" t="s">
        <v>177</v>
      </c>
      <c r="E1140" s="232" t="s">
        <v>19</v>
      </c>
      <c r="F1140" s="233" t="s">
        <v>431</v>
      </c>
      <c r="G1140" s="230"/>
      <c r="H1140" s="234">
        <v>0.40000000000000002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177</v>
      </c>
      <c r="AU1140" s="240" t="s">
        <v>125</v>
      </c>
      <c r="AV1140" s="13" t="s">
        <v>125</v>
      </c>
      <c r="AW1140" s="13" t="s">
        <v>33</v>
      </c>
      <c r="AX1140" s="13" t="s">
        <v>72</v>
      </c>
      <c r="AY1140" s="240" t="s">
        <v>116</v>
      </c>
    </row>
    <row r="1141" s="13" customFormat="1">
      <c r="A1141" s="13"/>
      <c r="B1141" s="229"/>
      <c r="C1141" s="230"/>
      <c r="D1141" s="231" t="s">
        <v>177</v>
      </c>
      <c r="E1141" s="232" t="s">
        <v>19</v>
      </c>
      <c r="F1141" s="233" t="s">
        <v>438</v>
      </c>
      <c r="G1141" s="230"/>
      <c r="H1141" s="234">
        <v>0.13500000000000001</v>
      </c>
      <c r="I1141" s="235"/>
      <c r="J1141" s="230"/>
      <c r="K1141" s="230"/>
      <c r="L1141" s="236"/>
      <c r="M1141" s="237"/>
      <c r="N1141" s="238"/>
      <c r="O1141" s="238"/>
      <c r="P1141" s="238"/>
      <c r="Q1141" s="238"/>
      <c r="R1141" s="238"/>
      <c r="S1141" s="238"/>
      <c r="T1141" s="23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0" t="s">
        <v>177</v>
      </c>
      <c r="AU1141" s="240" t="s">
        <v>125</v>
      </c>
      <c r="AV1141" s="13" t="s">
        <v>125</v>
      </c>
      <c r="AW1141" s="13" t="s">
        <v>33</v>
      </c>
      <c r="AX1141" s="13" t="s">
        <v>72</v>
      </c>
      <c r="AY1141" s="240" t="s">
        <v>116</v>
      </c>
    </row>
    <row r="1142" s="14" customFormat="1">
      <c r="A1142" s="14"/>
      <c r="B1142" s="241"/>
      <c r="C1142" s="242"/>
      <c r="D1142" s="231" t="s">
        <v>177</v>
      </c>
      <c r="E1142" s="243" t="s">
        <v>19</v>
      </c>
      <c r="F1142" s="244" t="s">
        <v>181</v>
      </c>
      <c r="G1142" s="242"/>
      <c r="H1142" s="245">
        <v>72.495000000000019</v>
      </c>
      <c r="I1142" s="246"/>
      <c r="J1142" s="242"/>
      <c r="K1142" s="242"/>
      <c r="L1142" s="247"/>
      <c r="M1142" s="248"/>
      <c r="N1142" s="249"/>
      <c r="O1142" s="249"/>
      <c r="P1142" s="249"/>
      <c r="Q1142" s="249"/>
      <c r="R1142" s="249"/>
      <c r="S1142" s="249"/>
      <c r="T1142" s="25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1" t="s">
        <v>177</v>
      </c>
      <c r="AU1142" s="251" t="s">
        <v>125</v>
      </c>
      <c r="AV1142" s="14" t="s">
        <v>139</v>
      </c>
      <c r="AW1142" s="14" t="s">
        <v>33</v>
      </c>
      <c r="AX1142" s="14" t="s">
        <v>79</v>
      </c>
      <c r="AY1142" s="251" t="s">
        <v>116</v>
      </c>
    </row>
    <row r="1143" s="12" customFormat="1" ht="22.8" customHeight="1">
      <c r="A1143" s="12"/>
      <c r="B1143" s="190"/>
      <c r="C1143" s="191"/>
      <c r="D1143" s="192" t="s">
        <v>71</v>
      </c>
      <c r="E1143" s="204" t="s">
        <v>844</v>
      </c>
      <c r="F1143" s="204" t="s">
        <v>845</v>
      </c>
      <c r="G1143" s="191"/>
      <c r="H1143" s="191"/>
      <c r="I1143" s="194"/>
      <c r="J1143" s="205">
        <f>BK1143</f>
        <v>0</v>
      </c>
      <c r="K1143" s="191"/>
      <c r="L1143" s="196"/>
      <c r="M1143" s="197"/>
      <c r="N1143" s="198"/>
      <c r="O1143" s="198"/>
      <c r="P1143" s="199">
        <f>SUM(P1144:P1272)</f>
        <v>0</v>
      </c>
      <c r="Q1143" s="198"/>
      <c r="R1143" s="199">
        <f>SUM(R1144:R1272)</f>
        <v>0.39578741000000001</v>
      </c>
      <c r="S1143" s="198"/>
      <c r="T1143" s="200">
        <f>SUM(T1144:T1272)</f>
        <v>0.38578999999999997</v>
      </c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R1143" s="201" t="s">
        <v>125</v>
      </c>
      <c r="AT1143" s="202" t="s">
        <v>71</v>
      </c>
      <c r="AU1143" s="202" t="s">
        <v>79</v>
      </c>
      <c r="AY1143" s="201" t="s">
        <v>116</v>
      </c>
      <c r="BK1143" s="203">
        <f>SUM(BK1144:BK1272)</f>
        <v>0</v>
      </c>
    </row>
    <row r="1144" s="2" customFormat="1" ht="16.5" customHeight="1">
      <c r="A1144" s="40"/>
      <c r="B1144" s="41"/>
      <c r="C1144" s="206" t="s">
        <v>846</v>
      </c>
      <c r="D1144" s="206" t="s">
        <v>119</v>
      </c>
      <c r="E1144" s="207" t="s">
        <v>847</v>
      </c>
      <c r="F1144" s="208" t="s">
        <v>848</v>
      </c>
      <c r="G1144" s="209" t="s">
        <v>173</v>
      </c>
      <c r="H1144" s="210">
        <v>137.49199999999999</v>
      </c>
      <c r="I1144" s="211"/>
      <c r="J1144" s="212">
        <f>ROUND(I1144*H1144,2)</f>
        <v>0</v>
      </c>
      <c r="K1144" s="208" t="s">
        <v>174</v>
      </c>
      <c r="L1144" s="46"/>
      <c r="M1144" s="213" t="s">
        <v>19</v>
      </c>
      <c r="N1144" s="214" t="s">
        <v>44</v>
      </c>
      <c r="O1144" s="86"/>
      <c r="P1144" s="215">
        <f>O1144*H1144</f>
        <v>0</v>
      </c>
      <c r="Q1144" s="215">
        <v>0</v>
      </c>
      <c r="R1144" s="215">
        <f>Q1144*H1144</f>
        <v>0</v>
      </c>
      <c r="S1144" s="215">
        <v>0.0025000000000000001</v>
      </c>
      <c r="T1144" s="216">
        <f>S1144*H1144</f>
        <v>0.34372999999999998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17" t="s">
        <v>327</v>
      </c>
      <c r="AT1144" s="217" t="s">
        <v>119</v>
      </c>
      <c r="AU1144" s="217" t="s">
        <v>125</v>
      </c>
      <c r="AY1144" s="19" t="s">
        <v>116</v>
      </c>
      <c r="BE1144" s="218">
        <f>IF(N1144="základní",J1144,0)</f>
        <v>0</v>
      </c>
      <c r="BF1144" s="218">
        <f>IF(N1144="snížená",J1144,0)</f>
        <v>0</v>
      </c>
      <c r="BG1144" s="218">
        <f>IF(N1144="zákl. přenesená",J1144,0)</f>
        <v>0</v>
      </c>
      <c r="BH1144" s="218">
        <f>IF(N1144="sníž. přenesená",J1144,0)</f>
        <v>0</v>
      </c>
      <c r="BI1144" s="218">
        <f>IF(N1144="nulová",J1144,0)</f>
        <v>0</v>
      </c>
      <c r="BJ1144" s="19" t="s">
        <v>125</v>
      </c>
      <c r="BK1144" s="218">
        <f>ROUND(I1144*H1144,2)</f>
        <v>0</v>
      </c>
      <c r="BL1144" s="19" t="s">
        <v>327</v>
      </c>
      <c r="BM1144" s="217" t="s">
        <v>849</v>
      </c>
    </row>
    <row r="1145" s="2" customFormat="1">
      <c r="A1145" s="40"/>
      <c r="B1145" s="41"/>
      <c r="C1145" s="42"/>
      <c r="D1145" s="219" t="s">
        <v>127</v>
      </c>
      <c r="E1145" s="42"/>
      <c r="F1145" s="220" t="s">
        <v>850</v>
      </c>
      <c r="G1145" s="42"/>
      <c r="H1145" s="42"/>
      <c r="I1145" s="221"/>
      <c r="J1145" s="42"/>
      <c r="K1145" s="42"/>
      <c r="L1145" s="46"/>
      <c r="M1145" s="222"/>
      <c r="N1145" s="223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127</v>
      </c>
      <c r="AU1145" s="19" t="s">
        <v>125</v>
      </c>
    </row>
    <row r="1146" s="15" customFormat="1">
      <c r="A1146" s="15"/>
      <c r="B1146" s="252"/>
      <c r="C1146" s="253"/>
      <c r="D1146" s="231" t="s">
        <v>177</v>
      </c>
      <c r="E1146" s="254" t="s">
        <v>19</v>
      </c>
      <c r="F1146" s="255" t="s">
        <v>231</v>
      </c>
      <c r="G1146" s="253"/>
      <c r="H1146" s="254" t="s">
        <v>19</v>
      </c>
      <c r="I1146" s="256"/>
      <c r="J1146" s="253"/>
      <c r="K1146" s="253"/>
      <c r="L1146" s="257"/>
      <c r="M1146" s="258"/>
      <c r="N1146" s="259"/>
      <c r="O1146" s="259"/>
      <c r="P1146" s="259"/>
      <c r="Q1146" s="259"/>
      <c r="R1146" s="259"/>
      <c r="S1146" s="259"/>
      <c r="T1146" s="260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61" t="s">
        <v>177</v>
      </c>
      <c r="AU1146" s="261" t="s">
        <v>125</v>
      </c>
      <c r="AV1146" s="15" t="s">
        <v>79</v>
      </c>
      <c r="AW1146" s="15" t="s">
        <v>33</v>
      </c>
      <c r="AX1146" s="15" t="s">
        <v>72</v>
      </c>
      <c r="AY1146" s="261" t="s">
        <v>116</v>
      </c>
    </row>
    <row r="1147" s="13" customFormat="1">
      <c r="A1147" s="13"/>
      <c r="B1147" s="229"/>
      <c r="C1147" s="230"/>
      <c r="D1147" s="231" t="s">
        <v>177</v>
      </c>
      <c r="E1147" s="232" t="s">
        <v>19</v>
      </c>
      <c r="F1147" s="233" t="s">
        <v>232</v>
      </c>
      <c r="G1147" s="230"/>
      <c r="H1147" s="234">
        <v>18</v>
      </c>
      <c r="I1147" s="235"/>
      <c r="J1147" s="230"/>
      <c r="K1147" s="230"/>
      <c r="L1147" s="236"/>
      <c r="M1147" s="237"/>
      <c r="N1147" s="238"/>
      <c r="O1147" s="238"/>
      <c r="P1147" s="238"/>
      <c r="Q1147" s="238"/>
      <c r="R1147" s="238"/>
      <c r="S1147" s="238"/>
      <c r="T1147" s="239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0" t="s">
        <v>177</v>
      </c>
      <c r="AU1147" s="240" t="s">
        <v>125</v>
      </c>
      <c r="AV1147" s="13" t="s">
        <v>125</v>
      </c>
      <c r="AW1147" s="13" t="s">
        <v>33</v>
      </c>
      <c r="AX1147" s="13" t="s">
        <v>72</v>
      </c>
      <c r="AY1147" s="240" t="s">
        <v>116</v>
      </c>
    </row>
    <row r="1148" s="13" customFormat="1">
      <c r="A1148" s="13"/>
      <c r="B1148" s="229"/>
      <c r="C1148" s="230"/>
      <c r="D1148" s="231" t="s">
        <v>177</v>
      </c>
      <c r="E1148" s="232" t="s">
        <v>19</v>
      </c>
      <c r="F1148" s="233" t="s">
        <v>431</v>
      </c>
      <c r="G1148" s="230"/>
      <c r="H1148" s="234">
        <v>0.40000000000000002</v>
      </c>
      <c r="I1148" s="235"/>
      <c r="J1148" s="230"/>
      <c r="K1148" s="230"/>
      <c r="L1148" s="236"/>
      <c r="M1148" s="237"/>
      <c r="N1148" s="238"/>
      <c r="O1148" s="238"/>
      <c r="P1148" s="238"/>
      <c r="Q1148" s="238"/>
      <c r="R1148" s="238"/>
      <c r="S1148" s="238"/>
      <c r="T1148" s="23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0" t="s">
        <v>177</v>
      </c>
      <c r="AU1148" s="240" t="s">
        <v>125</v>
      </c>
      <c r="AV1148" s="13" t="s">
        <v>125</v>
      </c>
      <c r="AW1148" s="13" t="s">
        <v>33</v>
      </c>
      <c r="AX1148" s="13" t="s">
        <v>72</v>
      </c>
      <c r="AY1148" s="240" t="s">
        <v>116</v>
      </c>
    </row>
    <row r="1149" s="13" customFormat="1">
      <c r="A1149" s="13"/>
      <c r="B1149" s="229"/>
      <c r="C1149" s="230"/>
      <c r="D1149" s="231" t="s">
        <v>177</v>
      </c>
      <c r="E1149" s="232" t="s">
        <v>19</v>
      </c>
      <c r="F1149" s="233" t="s">
        <v>438</v>
      </c>
      <c r="G1149" s="230"/>
      <c r="H1149" s="234">
        <v>0.13500000000000001</v>
      </c>
      <c r="I1149" s="235"/>
      <c r="J1149" s="230"/>
      <c r="K1149" s="230"/>
      <c r="L1149" s="236"/>
      <c r="M1149" s="237"/>
      <c r="N1149" s="238"/>
      <c r="O1149" s="238"/>
      <c r="P1149" s="238"/>
      <c r="Q1149" s="238"/>
      <c r="R1149" s="238"/>
      <c r="S1149" s="238"/>
      <c r="T1149" s="23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0" t="s">
        <v>177</v>
      </c>
      <c r="AU1149" s="240" t="s">
        <v>125</v>
      </c>
      <c r="AV1149" s="13" t="s">
        <v>125</v>
      </c>
      <c r="AW1149" s="13" t="s">
        <v>33</v>
      </c>
      <c r="AX1149" s="13" t="s">
        <v>72</v>
      </c>
      <c r="AY1149" s="240" t="s">
        <v>116</v>
      </c>
    </row>
    <row r="1150" s="15" customFormat="1">
      <c r="A1150" s="15"/>
      <c r="B1150" s="252"/>
      <c r="C1150" s="253"/>
      <c r="D1150" s="231" t="s">
        <v>177</v>
      </c>
      <c r="E1150" s="254" t="s">
        <v>19</v>
      </c>
      <c r="F1150" s="255" t="s">
        <v>233</v>
      </c>
      <c r="G1150" s="253"/>
      <c r="H1150" s="254" t="s">
        <v>19</v>
      </c>
      <c r="I1150" s="256"/>
      <c r="J1150" s="253"/>
      <c r="K1150" s="253"/>
      <c r="L1150" s="257"/>
      <c r="M1150" s="258"/>
      <c r="N1150" s="259"/>
      <c r="O1150" s="259"/>
      <c r="P1150" s="259"/>
      <c r="Q1150" s="259"/>
      <c r="R1150" s="259"/>
      <c r="S1150" s="259"/>
      <c r="T1150" s="260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1" t="s">
        <v>177</v>
      </c>
      <c r="AU1150" s="261" t="s">
        <v>125</v>
      </c>
      <c r="AV1150" s="15" t="s">
        <v>79</v>
      </c>
      <c r="AW1150" s="15" t="s">
        <v>33</v>
      </c>
      <c r="AX1150" s="15" t="s">
        <v>72</v>
      </c>
      <c r="AY1150" s="261" t="s">
        <v>116</v>
      </c>
    </row>
    <row r="1151" s="13" customFormat="1">
      <c r="A1151" s="13"/>
      <c r="B1151" s="229"/>
      <c r="C1151" s="230"/>
      <c r="D1151" s="231" t="s">
        <v>177</v>
      </c>
      <c r="E1151" s="232" t="s">
        <v>19</v>
      </c>
      <c r="F1151" s="233" t="s">
        <v>234</v>
      </c>
      <c r="G1151" s="230"/>
      <c r="H1151" s="234">
        <v>21.943000000000001</v>
      </c>
      <c r="I1151" s="235"/>
      <c r="J1151" s="230"/>
      <c r="K1151" s="230"/>
      <c r="L1151" s="236"/>
      <c r="M1151" s="237"/>
      <c r="N1151" s="238"/>
      <c r="O1151" s="238"/>
      <c r="P1151" s="238"/>
      <c r="Q1151" s="238"/>
      <c r="R1151" s="238"/>
      <c r="S1151" s="238"/>
      <c r="T1151" s="23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0" t="s">
        <v>177</v>
      </c>
      <c r="AU1151" s="240" t="s">
        <v>125</v>
      </c>
      <c r="AV1151" s="13" t="s">
        <v>125</v>
      </c>
      <c r="AW1151" s="13" t="s">
        <v>33</v>
      </c>
      <c r="AX1151" s="13" t="s">
        <v>72</v>
      </c>
      <c r="AY1151" s="240" t="s">
        <v>116</v>
      </c>
    </row>
    <row r="1152" s="13" customFormat="1">
      <c r="A1152" s="13"/>
      <c r="B1152" s="229"/>
      <c r="C1152" s="230"/>
      <c r="D1152" s="231" t="s">
        <v>177</v>
      </c>
      <c r="E1152" s="232" t="s">
        <v>19</v>
      </c>
      <c r="F1152" s="233" t="s">
        <v>236</v>
      </c>
      <c r="G1152" s="230"/>
      <c r="H1152" s="234">
        <v>-0.28999999999999998</v>
      </c>
      <c r="I1152" s="235"/>
      <c r="J1152" s="230"/>
      <c r="K1152" s="230"/>
      <c r="L1152" s="236"/>
      <c r="M1152" s="237"/>
      <c r="N1152" s="238"/>
      <c r="O1152" s="238"/>
      <c r="P1152" s="238"/>
      <c r="Q1152" s="238"/>
      <c r="R1152" s="238"/>
      <c r="S1152" s="238"/>
      <c r="T1152" s="23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0" t="s">
        <v>177</v>
      </c>
      <c r="AU1152" s="240" t="s">
        <v>125</v>
      </c>
      <c r="AV1152" s="13" t="s">
        <v>125</v>
      </c>
      <c r="AW1152" s="13" t="s">
        <v>33</v>
      </c>
      <c r="AX1152" s="13" t="s">
        <v>72</v>
      </c>
      <c r="AY1152" s="240" t="s">
        <v>116</v>
      </c>
    </row>
    <row r="1153" s="13" customFormat="1">
      <c r="A1153" s="13"/>
      <c r="B1153" s="229"/>
      <c r="C1153" s="230"/>
      <c r="D1153" s="231" t="s">
        <v>177</v>
      </c>
      <c r="E1153" s="232" t="s">
        <v>19</v>
      </c>
      <c r="F1153" s="233" t="s">
        <v>235</v>
      </c>
      <c r="G1153" s="230"/>
      <c r="H1153" s="234">
        <v>-0.248</v>
      </c>
      <c r="I1153" s="235"/>
      <c r="J1153" s="230"/>
      <c r="K1153" s="230"/>
      <c r="L1153" s="236"/>
      <c r="M1153" s="237"/>
      <c r="N1153" s="238"/>
      <c r="O1153" s="238"/>
      <c r="P1153" s="238"/>
      <c r="Q1153" s="238"/>
      <c r="R1153" s="238"/>
      <c r="S1153" s="238"/>
      <c r="T1153" s="239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0" t="s">
        <v>177</v>
      </c>
      <c r="AU1153" s="240" t="s">
        <v>125</v>
      </c>
      <c r="AV1153" s="13" t="s">
        <v>125</v>
      </c>
      <c r="AW1153" s="13" t="s">
        <v>33</v>
      </c>
      <c r="AX1153" s="13" t="s">
        <v>72</v>
      </c>
      <c r="AY1153" s="240" t="s">
        <v>116</v>
      </c>
    </row>
    <row r="1154" s="13" customFormat="1">
      <c r="A1154" s="13"/>
      <c r="B1154" s="229"/>
      <c r="C1154" s="230"/>
      <c r="D1154" s="231" t="s">
        <v>177</v>
      </c>
      <c r="E1154" s="232" t="s">
        <v>19</v>
      </c>
      <c r="F1154" s="233" t="s">
        <v>432</v>
      </c>
      <c r="G1154" s="230"/>
      <c r="H1154" s="234">
        <v>0.80000000000000004</v>
      </c>
      <c r="I1154" s="235"/>
      <c r="J1154" s="230"/>
      <c r="K1154" s="230"/>
      <c r="L1154" s="236"/>
      <c r="M1154" s="237"/>
      <c r="N1154" s="238"/>
      <c r="O1154" s="238"/>
      <c r="P1154" s="238"/>
      <c r="Q1154" s="238"/>
      <c r="R1154" s="238"/>
      <c r="S1154" s="238"/>
      <c r="T1154" s="239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0" t="s">
        <v>177</v>
      </c>
      <c r="AU1154" s="240" t="s">
        <v>125</v>
      </c>
      <c r="AV1154" s="13" t="s">
        <v>125</v>
      </c>
      <c r="AW1154" s="13" t="s">
        <v>33</v>
      </c>
      <c r="AX1154" s="13" t="s">
        <v>72</v>
      </c>
      <c r="AY1154" s="240" t="s">
        <v>116</v>
      </c>
    </row>
    <row r="1155" s="13" customFormat="1">
      <c r="A1155" s="13"/>
      <c r="B1155" s="229"/>
      <c r="C1155" s="230"/>
      <c r="D1155" s="231" t="s">
        <v>177</v>
      </c>
      <c r="E1155" s="232" t="s">
        <v>19</v>
      </c>
      <c r="F1155" s="233" t="s">
        <v>524</v>
      </c>
      <c r="G1155" s="230"/>
      <c r="H1155" s="234">
        <v>0.089999999999999997</v>
      </c>
      <c r="I1155" s="235"/>
      <c r="J1155" s="230"/>
      <c r="K1155" s="230"/>
      <c r="L1155" s="236"/>
      <c r="M1155" s="237"/>
      <c r="N1155" s="238"/>
      <c r="O1155" s="238"/>
      <c r="P1155" s="238"/>
      <c r="Q1155" s="238"/>
      <c r="R1155" s="238"/>
      <c r="S1155" s="238"/>
      <c r="T1155" s="239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0" t="s">
        <v>177</v>
      </c>
      <c r="AU1155" s="240" t="s">
        <v>125</v>
      </c>
      <c r="AV1155" s="13" t="s">
        <v>125</v>
      </c>
      <c r="AW1155" s="13" t="s">
        <v>33</v>
      </c>
      <c r="AX1155" s="13" t="s">
        <v>72</v>
      </c>
      <c r="AY1155" s="240" t="s">
        <v>116</v>
      </c>
    </row>
    <row r="1156" s="15" customFormat="1">
      <c r="A1156" s="15"/>
      <c r="B1156" s="252"/>
      <c r="C1156" s="253"/>
      <c r="D1156" s="231" t="s">
        <v>177</v>
      </c>
      <c r="E1156" s="254" t="s">
        <v>19</v>
      </c>
      <c r="F1156" s="255" t="s">
        <v>296</v>
      </c>
      <c r="G1156" s="253"/>
      <c r="H1156" s="254" t="s">
        <v>19</v>
      </c>
      <c r="I1156" s="256"/>
      <c r="J1156" s="253"/>
      <c r="K1156" s="253"/>
      <c r="L1156" s="257"/>
      <c r="M1156" s="258"/>
      <c r="N1156" s="259"/>
      <c r="O1156" s="259"/>
      <c r="P1156" s="259"/>
      <c r="Q1156" s="259"/>
      <c r="R1156" s="259"/>
      <c r="S1156" s="259"/>
      <c r="T1156" s="260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61" t="s">
        <v>177</v>
      </c>
      <c r="AU1156" s="261" t="s">
        <v>125</v>
      </c>
      <c r="AV1156" s="15" t="s">
        <v>79</v>
      </c>
      <c r="AW1156" s="15" t="s">
        <v>33</v>
      </c>
      <c r="AX1156" s="15" t="s">
        <v>72</v>
      </c>
      <c r="AY1156" s="261" t="s">
        <v>116</v>
      </c>
    </row>
    <row r="1157" s="13" customFormat="1">
      <c r="A1157" s="13"/>
      <c r="B1157" s="229"/>
      <c r="C1157" s="230"/>
      <c r="D1157" s="231" t="s">
        <v>177</v>
      </c>
      <c r="E1157" s="232" t="s">
        <v>19</v>
      </c>
      <c r="F1157" s="233" t="s">
        <v>433</v>
      </c>
      <c r="G1157" s="230"/>
      <c r="H1157" s="234">
        <v>3.96</v>
      </c>
      <c r="I1157" s="235"/>
      <c r="J1157" s="230"/>
      <c r="K1157" s="230"/>
      <c r="L1157" s="236"/>
      <c r="M1157" s="237"/>
      <c r="N1157" s="238"/>
      <c r="O1157" s="238"/>
      <c r="P1157" s="238"/>
      <c r="Q1157" s="238"/>
      <c r="R1157" s="238"/>
      <c r="S1157" s="238"/>
      <c r="T1157" s="23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0" t="s">
        <v>177</v>
      </c>
      <c r="AU1157" s="240" t="s">
        <v>125</v>
      </c>
      <c r="AV1157" s="13" t="s">
        <v>125</v>
      </c>
      <c r="AW1157" s="13" t="s">
        <v>33</v>
      </c>
      <c r="AX1157" s="13" t="s">
        <v>72</v>
      </c>
      <c r="AY1157" s="240" t="s">
        <v>116</v>
      </c>
    </row>
    <row r="1158" s="13" customFormat="1">
      <c r="A1158" s="13"/>
      <c r="B1158" s="229"/>
      <c r="C1158" s="230"/>
      <c r="D1158" s="231" t="s">
        <v>177</v>
      </c>
      <c r="E1158" s="232" t="s">
        <v>19</v>
      </c>
      <c r="F1158" s="233" t="s">
        <v>434</v>
      </c>
      <c r="G1158" s="230"/>
      <c r="H1158" s="234">
        <v>0.16500000000000001</v>
      </c>
      <c r="I1158" s="235"/>
      <c r="J1158" s="230"/>
      <c r="K1158" s="230"/>
      <c r="L1158" s="236"/>
      <c r="M1158" s="237"/>
      <c r="N1158" s="238"/>
      <c r="O1158" s="238"/>
      <c r="P1158" s="238"/>
      <c r="Q1158" s="238"/>
      <c r="R1158" s="238"/>
      <c r="S1158" s="238"/>
      <c r="T1158" s="23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0" t="s">
        <v>177</v>
      </c>
      <c r="AU1158" s="240" t="s">
        <v>125</v>
      </c>
      <c r="AV1158" s="13" t="s">
        <v>125</v>
      </c>
      <c r="AW1158" s="13" t="s">
        <v>33</v>
      </c>
      <c r="AX1158" s="13" t="s">
        <v>72</v>
      </c>
      <c r="AY1158" s="240" t="s">
        <v>116</v>
      </c>
    </row>
    <row r="1159" s="13" customFormat="1">
      <c r="A1159" s="13"/>
      <c r="B1159" s="229"/>
      <c r="C1159" s="230"/>
      <c r="D1159" s="231" t="s">
        <v>177</v>
      </c>
      <c r="E1159" s="232" t="s">
        <v>19</v>
      </c>
      <c r="F1159" s="233" t="s">
        <v>435</v>
      </c>
      <c r="G1159" s="230"/>
      <c r="H1159" s="234">
        <v>0.29999999999999999</v>
      </c>
      <c r="I1159" s="235"/>
      <c r="J1159" s="230"/>
      <c r="K1159" s="230"/>
      <c r="L1159" s="236"/>
      <c r="M1159" s="237"/>
      <c r="N1159" s="238"/>
      <c r="O1159" s="238"/>
      <c r="P1159" s="238"/>
      <c r="Q1159" s="238"/>
      <c r="R1159" s="238"/>
      <c r="S1159" s="238"/>
      <c r="T1159" s="23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0" t="s">
        <v>177</v>
      </c>
      <c r="AU1159" s="240" t="s">
        <v>125</v>
      </c>
      <c r="AV1159" s="13" t="s">
        <v>125</v>
      </c>
      <c r="AW1159" s="13" t="s">
        <v>33</v>
      </c>
      <c r="AX1159" s="13" t="s">
        <v>72</v>
      </c>
      <c r="AY1159" s="240" t="s">
        <v>116</v>
      </c>
    </row>
    <row r="1160" s="13" customFormat="1">
      <c r="A1160" s="13"/>
      <c r="B1160" s="229"/>
      <c r="C1160" s="230"/>
      <c r="D1160" s="231" t="s">
        <v>177</v>
      </c>
      <c r="E1160" s="232" t="s">
        <v>19</v>
      </c>
      <c r="F1160" s="233" t="s">
        <v>436</v>
      </c>
      <c r="G1160" s="230"/>
      <c r="H1160" s="234">
        <v>0.435</v>
      </c>
      <c r="I1160" s="235"/>
      <c r="J1160" s="230"/>
      <c r="K1160" s="230"/>
      <c r="L1160" s="236"/>
      <c r="M1160" s="237"/>
      <c r="N1160" s="238"/>
      <c r="O1160" s="238"/>
      <c r="P1160" s="238"/>
      <c r="Q1160" s="238"/>
      <c r="R1160" s="238"/>
      <c r="S1160" s="238"/>
      <c r="T1160" s="239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0" t="s">
        <v>177</v>
      </c>
      <c r="AU1160" s="240" t="s">
        <v>125</v>
      </c>
      <c r="AV1160" s="13" t="s">
        <v>125</v>
      </c>
      <c r="AW1160" s="13" t="s">
        <v>33</v>
      </c>
      <c r="AX1160" s="13" t="s">
        <v>72</v>
      </c>
      <c r="AY1160" s="240" t="s">
        <v>116</v>
      </c>
    </row>
    <row r="1161" s="13" customFormat="1">
      <c r="A1161" s="13"/>
      <c r="B1161" s="229"/>
      <c r="C1161" s="230"/>
      <c r="D1161" s="231" t="s">
        <v>177</v>
      </c>
      <c r="E1161" s="232" t="s">
        <v>19</v>
      </c>
      <c r="F1161" s="233" t="s">
        <v>524</v>
      </c>
      <c r="G1161" s="230"/>
      <c r="H1161" s="234">
        <v>0.089999999999999997</v>
      </c>
      <c r="I1161" s="235"/>
      <c r="J1161" s="230"/>
      <c r="K1161" s="230"/>
      <c r="L1161" s="236"/>
      <c r="M1161" s="237"/>
      <c r="N1161" s="238"/>
      <c r="O1161" s="238"/>
      <c r="P1161" s="238"/>
      <c r="Q1161" s="238"/>
      <c r="R1161" s="238"/>
      <c r="S1161" s="238"/>
      <c r="T1161" s="23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0" t="s">
        <v>177</v>
      </c>
      <c r="AU1161" s="240" t="s">
        <v>125</v>
      </c>
      <c r="AV1161" s="13" t="s">
        <v>125</v>
      </c>
      <c r="AW1161" s="13" t="s">
        <v>33</v>
      </c>
      <c r="AX1161" s="13" t="s">
        <v>72</v>
      </c>
      <c r="AY1161" s="240" t="s">
        <v>116</v>
      </c>
    </row>
    <row r="1162" s="13" customFormat="1">
      <c r="A1162" s="13"/>
      <c r="B1162" s="229"/>
      <c r="C1162" s="230"/>
      <c r="D1162" s="231" t="s">
        <v>177</v>
      </c>
      <c r="E1162" s="232" t="s">
        <v>19</v>
      </c>
      <c r="F1162" s="233" t="s">
        <v>525</v>
      </c>
      <c r="G1162" s="230"/>
      <c r="H1162" s="234">
        <v>1.458</v>
      </c>
      <c r="I1162" s="235"/>
      <c r="J1162" s="230"/>
      <c r="K1162" s="230"/>
      <c r="L1162" s="236"/>
      <c r="M1162" s="237"/>
      <c r="N1162" s="238"/>
      <c r="O1162" s="238"/>
      <c r="P1162" s="238"/>
      <c r="Q1162" s="238"/>
      <c r="R1162" s="238"/>
      <c r="S1162" s="238"/>
      <c r="T1162" s="23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0" t="s">
        <v>177</v>
      </c>
      <c r="AU1162" s="240" t="s">
        <v>125</v>
      </c>
      <c r="AV1162" s="13" t="s">
        <v>125</v>
      </c>
      <c r="AW1162" s="13" t="s">
        <v>33</v>
      </c>
      <c r="AX1162" s="13" t="s">
        <v>72</v>
      </c>
      <c r="AY1162" s="240" t="s">
        <v>116</v>
      </c>
    </row>
    <row r="1163" s="15" customFormat="1">
      <c r="A1163" s="15"/>
      <c r="B1163" s="252"/>
      <c r="C1163" s="253"/>
      <c r="D1163" s="231" t="s">
        <v>177</v>
      </c>
      <c r="E1163" s="254" t="s">
        <v>19</v>
      </c>
      <c r="F1163" s="255" t="s">
        <v>302</v>
      </c>
      <c r="G1163" s="253"/>
      <c r="H1163" s="254" t="s">
        <v>19</v>
      </c>
      <c r="I1163" s="256"/>
      <c r="J1163" s="253"/>
      <c r="K1163" s="253"/>
      <c r="L1163" s="257"/>
      <c r="M1163" s="258"/>
      <c r="N1163" s="259"/>
      <c r="O1163" s="259"/>
      <c r="P1163" s="259"/>
      <c r="Q1163" s="259"/>
      <c r="R1163" s="259"/>
      <c r="S1163" s="259"/>
      <c r="T1163" s="260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1" t="s">
        <v>177</v>
      </c>
      <c r="AU1163" s="261" t="s">
        <v>125</v>
      </c>
      <c r="AV1163" s="15" t="s">
        <v>79</v>
      </c>
      <c r="AW1163" s="15" t="s">
        <v>33</v>
      </c>
      <c r="AX1163" s="15" t="s">
        <v>72</v>
      </c>
      <c r="AY1163" s="261" t="s">
        <v>116</v>
      </c>
    </row>
    <row r="1164" s="13" customFormat="1">
      <c r="A1164" s="13"/>
      <c r="B1164" s="229"/>
      <c r="C1164" s="230"/>
      <c r="D1164" s="231" t="s">
        <v>177</v>
      </c>
      <c r="E1164" s="232" t="s">
        <v>19</v>
      </c>
      <c r="F1164" s="233" t="s">
        <v>442</v>
      </c>
      <c r="G1164" s="230"/>
      <c r="H1164" s="234">
        <v>7.8479999999999999</v>
      </c>
      <c r="I1164" s="235"/>
      <c r="J1164" s="230"/>
      <c r="K1164" s="230"/>
      <c r="L1164" s="236"/>
      <c r="M1164" s="237"/>
      <c r="N1164" s="238"/>
      <c r="O1164" s="238"/>
      <c r="P1164" s="238"/>
      <c r="Q1164" s="238"/>
      <c r="R1164" s="238"/>
      <c r="S1164" s="238"/>
      <c r="T1164" s="239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0" t="s">
        <v>177</v>
      </c>
      <c r="AU1164" s="240" t="s">
        <v>125</v>
      </c>
      <c r="AV1164" s="13" t="s">
        <v>125</v>
      </c>
      <c r="AW1164" s="13" t="s">
        <v>33</v>
      </c>
      <c r="AX1164" s="13" t="s">
        <v>72</v>
      </c>
      <c r="AY1164" s="240" t="s">
        <v>116</v>
      </c>
    </row>
    <row r="1165" s="13" customFormat="1">
      <c r="A1165" s="13"/>
      <c r="B1165" s="229"/>
      <c r="C1165" s="230"/>
      <c r="D1165" s="231" t="s">
        <v>177</v>
      </c>
      <c r="E1165" s="232" t="s">
        <v>19</v>
      </c>
      <c r="F1165" s="233" t="s">
        <v>443</v>
      </c>
      <c r="G1165" s="230"/>
      <c r="H1165" s="234">
        <v>-0.040000000000000001</v>
      </c>
      <c r="I1165" s="235"/>
      <c r="J1165" s="230"/>
      <c r="K1165" s="230"/>
      <c r="L1165" s="236"/>
      <c r="M1165" s="237"/>
      <c r="N1165" s="238"/>
      <c r="O1165" s="238"/>
      <c r="P1165" s="238"/>
      <c r="Q1165" s="238"/>
      <c r="R1165" s="238"/>
      <c r="S1165" s="238"/>
      <c r="T1165" s="23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0" t="s">
        <v>177</v>
      </c>
      <c r="AU1165" s="240" t="s">
        <v>125</v>
      </c>
      <c r="AV1165" s="13" t="s">
        <v>125</v>
      </c>
      <c r="AW1165" s="13" t="s">
        <v>33</v>
      </c>
      <c r="AX1165" s="13" t="s">
        <v>72</v>
      </c>
      <c r="AY1165" s="240" t="s">
        <v>116</v>
      </c>
    </row>
    <row r="1166" s="13" customFormat="1">
      <c r="A1166" s="13"/>
      <c r="B1166" s="229"/>
      <c r="C1166" s="230"/>
      <c r="D1166" s="231" t="s">
        <v>177</v>
      </c>
      <c r="E1166" s="232" t="s">
        <v>19</v>
      </c>
      <c r="F1166" s="233" t="s">
        <v>526</v>
      </c>
      <c r="G1166" s="230"/>
      <c r="H1166" s="234">
        <v>0.080000000000000002</v>
      </c>
      <c r="I1166" s="235"/>
      <c r="J1166" s="230"/>
      <c r="K1166" s="230"/>
      <c r="L1166" s="236"/>
      <c r="M1166" s="237"/>
      <c r="N1166" s="238"/>
      <c r="O1166" s="238"/>
      <c r="P1166" s="238"/>
      <c r="Q1166" s="238"/>
      <c r="R1166" s="238"/>
      <c r="S1166" s="238"/>
      <c r="T1166" s="23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0" t="s">
        <v>177</v>
      </c>
      <c r="AU1166" s="240" t="s">
        <v>125</v>
      </c>
      <c r="AV1166" s="13" t="s">
        <v>125</v>
      </c>
      <c r="AW1166" s="13" t="s">
        <v>33</v>
      </c>
      <c r="AX1166" s="13" t="s">
        <v>72</v>
      </c>
      <c r="AY1166" s="240" t="s">
        <v>116</v>
      </c>
    </row>
    <row r="1167" s="13" customFormat="1">
      <c r="A1167" s="13"/>
      <c r="B1167" s="229"/>
      <c r="C1167" s="230"/>
      <c r="D1167" s="231" t="s">
        <v>177</v>
      </c>
      <c r="E1167" s="232" t="s">
        <v>19</v>
      </c>
      <c r="F1167" s="233" t="s">
        <v>524</v>
      </c>
      <c r="G1167" s="230"/>
      <c r="H1167" s="234">
        <v>0.089999999999999997</v>
      </c>
      <c r="I1167" s="235"/>
      <c r="J1167" s="230"/>
      <c r="K1167" s="230"/>
      <c r="L1167" s="236"/>
      <c r="M1167" s="237"/>
      <c r="N1167" s="238"/>
      <c r="O1167" s="238"/>
      <c r="P1167" s="238"/>
      <c r="Q1167" s="238"/>
      <c r="R1167" s="238"/>
      <c r="S1167" s="238"/>
      <c r="T1167" s="23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0" t="s">
        <v>177</v>
      </c>
      <c r="AU1167" s="240" t="s">
        <v>125</v>
      </c>
      <c r="AV1167" s="13" t="s">
        <v>125</v>
      </c>
      <c r="AW1167" s="13" t="s">
        <v>33</v>
      </c>
      <c r="AX1167" s="13" t="s">
        <v>72</v>
      </c>
      <c r="AY1167" s="240" t="s">
        <v>116</v>
      </c>
    </row>
    <row r="1168" s="13" customFormat="1">
      <c r="A1168" s="13"/>
      <c r="B1168" s="229"/>
      <c r="C1168" s="230"/>
      <c r="D1168" s="231" t="s">
        <v>177</v>
      </c>
      <c r="E1168" s="232" t="s">
        <v>19</v>
      </c>
      <c r="F1168" s="233" t="s">
        <v>431</v>
      </c>
      <c r="G1168" s="230"/>
      <c r="H1168" s="234">
        <v>0.40000000000000002</v>
      </c>
      <c r="I1168" s="235"/>
      <c r="J1168" s="230"/>
      <c r="K1168" s="230"/>
      <c r="L1168" s="236"/>
      <c r="M1168" s="237"/>
      <c r="N1168" s="238"/>
      <c r="O1168" s="238"/>
      <c r="P1168" s="238"/>
      <c r="Q1168" s="238"/>
      <c r="R1168" s="238"/>
      <c r="S1168" s="238"/>
      <c r="T1168" s="239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0" t="s">
        <v>177</v>
      </c>
      <c r="AU1168" s="240" t="s">
        <v>125</v>
      </c>
      <c r="AV1168" s="13" t="s">
        <v>125</v>
      </c>
      <c r="AW1168" s="13" t="s">
        <v>33</v>
      </c>
      <c r="AX1168" s="13" t="s">
        <v>72</v>
      </c>
      <c r="AY1168" s="240" t="s">
        <v>116</v>
      </c>
    </row>
    <row r="1169" s="15" customFormat="1">
      <c r="A1169" s="15"/>
      <c r="B1169" s="252"/>
      <c r="C1169" s="253"/>
      <c r="D1169" s="231" t="s">
        <v>177</v>
      </c>
      <c r="E1169" s="254" t="s">
        <v>19</v>
      </c>
      <c r="F1169" s="255" t="s">
        <v>237</v>
      </c>
      <c r="G1169" s="253"/>
      <c r="H1169" s="254" t="s">
        <v>19</v>
      </c>
      <c r="I1169" s="256"/>
      <c r="J1169" s="253"/>
      <c r="K1169" s="253"/>
      <c r="L1169" s="257"/>
      <c r="M1169" s="258"/>
      <c r="N1169" s="259"/>
      <c r="O1169" s="259"/>
      <c r="P1169" s="259"/>
      <c r="Q1169" s="259"/>
      <c r="R1169" s="259"/>
      <c r="S1169" s="259"/>
      <c r="T1169" s="260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1" t="s">
        <v>177</v>
      </c>
      <c r="AU1169" s="261" t="s">
        <v>125</v>
      </c>
      <c r="AV1169" s="15" t="s">
        <v>79</v>
      </c>
      <c r="AW1169" s="15" t="s">
        <v>33</v>
      </c>
      <c r="AX1169" s="15" t="s">
        <v>72</v>
      </c>
      <c r="AY1169" s="261" t="s">
        <v>116</v>
      </c>
    </row>
    <row r="1170" s="13" customFormat="1">
      <c r="A1170" s="13"/>
      <c r="B1170" s="229"/>
      <c r="C1170" s="230"/>
      <c r="D1170" s="231" t="s">
        <v>177</v>
      </c>
      <c r="E1170" s="232" t="s">
        <v>19</v>
      </c>
      <c r="F1170" s="233" t="s">
        <v>444</v>
      </c>
      <c r="G1170" s="230"/>
      <c r="H1170" s="234">
        <v>12.73</v>
      </c>
      <c r="I1170" s="235"/>
      <c r="J1170" s="230"/>
      <c r="K1170" s="230"/>
      <c r="L1170" s="236"/>
      <c r="M1170" s="237"/>
      <c r="N1170" s="238"/>
      <c r="O1170" s="238"/>
      <c r="P1170" s="238"/>
      <c r="Q1170" s="238"/>
      <c r="R1170" s="238"/>
      <c r="S1170" s="238"/>
      <c r="T1170" s="23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0" t="s">
        <v>177</v>
      </c>
      <c r="AU1170" s="240" t="s">
        <v>125</v>
      </c>
      <c r="AV1170" s="13" t="s">
        <v>125</v>
      </c>
      <c r="AW1170" s="13" t="s">
        <v>33</v>
      </c>
      <c r="AX1170" s="13" t="s">
        <v>72</v>
      </c>
      <c r="AY1170" s="240" t="s">
        <v>116</v>
      </c>
    </row>
    <row r="1171" s="13" customFormat="1">
      <c r="A1171" s="13"/>
      <c r="B1171" s="229"/>
      <c r="C1171" s="230"/>
      <c r="D1171" s="231" t="s">
        <v>177</v>
      </c>
      <c r="E1171" s="232" t="s">
        <v>19</v>
      </c>
      <c r="F1171" s="233" t="s">
        <v>431</v>
      </c>
      <c r="G1171" s="230"/>
      <c r="H1171" s="234">
        <v>0.40000000000000002</v>
      </c>
      <c r="I1171" s="235"/>
      <c r="J1171" s="230"/>
      <c r="K1171" s="230"/>
      <c r="L1171" s="236"/>
      <c r="M1171" s="237"/>
      <c r="N1171" s="238"/>
      <c r="O1171" s="238"/>
      <c r="P1171" s="238"/>
      <c r="Q1171" s="238"/>
      <c r="R1171" s="238"/>
      <c r="S1171" s="238"/>
      <c r="T1171" s="239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0" t="s">
        <v>177</v>
      </c>
      <c r="AU1171" s="240" t="s">
        <v>125</v>
      </c>
      <c r="AV1171" s="13" t="s">
        <v>125</v>
      </c>
      <c r="AW1171" s="13" t="s">
        <v>33</v>
      </c>
      <c r="AX1171" s="13" t="s">
        <v>72</v>
      </c>
      <c r="AY1171" s="240" t="s">
        <v>116</v>
      </c>
    </row>
    <row r="1172" s="15" customFormat="1">
      <c r="A1172" s="15"/>
      <c r="B1172" s="252"/>
      <c r="C1172" s="253"/>
      <c r="D1172" s="231" t="s">
        <v>177</v>
      </c>
      <c r="E1172" s="254" t="s">
        <v>19</v>
      </c>
      <c r="F1172" s="255" t="s">
        <v>239</v>
      </c>
      <c r="G1172" s="253"/>
      <c r="H1172" s="254" t="s">
        <v>19</v>
      </c>
      <c r="I1172" s="256"/>
      <c r="J1172" s="253"/>
      <c r="K1172" s="253"/>
      <c r="L1172" s="257"/>
      <c r="M1172" s="258"/>
      <c r="N1172" s="259"/>
      <c r="O1172" s="259"/>
      <c r="P1172" s="259"/>
      <c r="Q1172" s="259"/>
      <c r="R1172" s="259"/>
      <c r="S1172" s="259"/>
      <c r="T1172" s="260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61" t="s">
        <v>177</v>
      </c>
      <c r="AU1172" s="261" t="s">
        <v>125</v>
      </c>
      <c r="AV1172" s="15" t="s">
        <v>79</v>
      </c>
      <c r="AW1172" s="15" t="s">
        <v>33</v>
      </c>
      <c r="AX1172" s="15" t="s">
        <v>72</v>
      </c>
      <c r="AY1172" s="261" t="s">
        <v>116</v>
      </c>
    </row>
    <row r="1173" s="13" customFormat="1">
      <c r="A1173" s="13"/>
      <c r="B1173" s="229"/>
      <c r="C1173" s="230"/>
      <c r="D1173" s="231" t="s">
        <v>177</v>
      </c>
      <c r="E1173" s="232" t="s">
        <v>19</v>
      </c>
      <c r="F1173" s="233" t="s">
        <v>232</v>
      </c>
      <c r="G1173" s="230"/>
      <c r="H1173" s="234">
        <v>18</v>
      </c>
      <c r="I1173" s="235"/>
      <c r="J1173" s="230"/>
      <c r="K1173" s="230"/>
      <c r="L1173" s="236"/>
      <c r="M1173" s="237"/>
      <c r="N1173" s="238"/>
      <c r="O1173" s="238"/>
      <c r="P1173" s="238"/>
      <c r="Q1173" s="238"/>
      <c r="R1173" s="238"/>
      <c r="S1173" s="238"/>
      <c r="T1173" s="239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0" t="s">
        <v>177</v>
      </c>
      <c r="AU1173" s="240" t="s">
        <v>125</v>
      </c>
      <c r="AV1173" s="13" t="s">
        <v>125</v>
      </c>
      <c r="AW1173" s="13" t="s">
        <v>33</v>
      </c>
      <c r="AX1173" s="13" t="s">
        <v>72</v>
      </c>
      <c r="AY1173" s="240" t="s">
        <v>116</v>
      </c>
    </row>
    <row r="1174" s="13" customFormat="1">
      <c r="A1174" s="13"/>
      <c r="B1174" s="229"/>
      <c r="C1174" s="230"/>
      <c r="D1174" s="231" t="s">
        <v>177</v>
      </c>
      <c r="E1174" s="232" t="s">
        <v>19</v>
      </c>
      <c r="F1174" s="233" t="s">
        <v>431</v>
      </c>
      <c r="G1174" s="230"/>
      <c r="H1174" s="234">
        <v>0.40000000000000002</v>
      </c>
      <c r="I1174" s="235"/>
      <c r="J1174" s="230"/>
      <c r="K1174" s="230"/>
      <c r="L1174" s="236"/>
      <c r="M1174" s="237"/>
      <c r="N1174" s="238"/>
      <c r="O1174" s="238"/>
      <c r="P1174" s="238"/>
      <c r="Q1174" s="238"/>
      <c r="R1174" s="238"/>
      <c r="S1174" s="238"/>
      <c r="T1174" s="239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0" t="s">
        <v>177</v>
      </c>
      <c r="AU1174" s="240" t="s">
        <v>125</v>
      </c>
      <c r="AV1174" s="13" t="s">
        <v>125</v>
      </c>
      <c r="AW1174" s="13" t="s">
        <v>33</v>
      </c>
      <c r="AX1174" s="13" t="s">
        <v>72</v>
      </c>
      <c r="AY1174" s="240" t="s">
        <v>116</v>
      </c>
    </row>
    <row r="1175" s="13" customFormat="1">
      <c r="A1175" s="13"/>
      <c r="B1175" s="229"/>
      <c r="C1175" s="230"/>
      <c r="D1175" s="231" t="s">
        <v>177</v>
      </c>
      <c r="E1175" s="232" t="s">
        <v>19</v>
      </c>
      <c r="F1175" s="233" t="s">
        <v>438</v>
      </c>
      <c r="G1175" s="230"/>
      <c r="H1175" s="234">
        <v>0.13500000000000001</v>
      </c>
      <c r="I1175" s="235"/>
      <c r="J1175" s="230"/>
      <c r="K1175" s="230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0" t="s">
        <v>177</v>
      </c>
      <c r="AU1175" s="240" t="s">
        <v>125</v>
      </c>
      <c r="AV1175" s="13" t="s">
        <v>125</v>
      </c>
      <c r="AW1175" s="13" t="s">
        <v>33</v>
      </c>
      <c r="AX1175" s="13" t="s">
        <v>72</v>
      </c>
      <c r="AY1175" s="240" t="s">
        <v>116</v>
      </c>
    </row>
    <row r="1176" s="15" customFormat="1">
      <c r="A1176" s="15"/>
      <c r="B1176" s="252"/>
      <c r="C1176" s="253"/>
      <c r="D1176" s="231" t="s">
        <v>177</v>
      </c>
      <c r="E1176" s="254" t="s">
        <v>19</v>
      </c>
      <c r="F1176" s="255" t="s">
        <v>241</v>
      </c>
      <c r="G1176" s="253"/>
      <c r="H1176" s="254" t="s">
        <v>19</v>
      </c>
      <c r="I1176" s="256"/>
      <c r="J1176" s="253"/>
      <c r="K1176" s="253"/>
      <c r="L1176" s="257"/>
      <c r="M1176" s="258"/>
      <c r="N1176" s="259"/>
      <c r="O1176" s="259"/>
      <c r="P1176" s="259"/>
      <c r="Q1176" s="259"/>
      <c r="R1176" s="259"/>
      <c r="S1176" s="259"/>
      <c r="T1176" s="260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1" t="s">
        <v>177</v>
      </c>
      <c r="AU1176" s="261" t="s">
        <v>125</v>
      </c>
      <c r="AV1176" s="15" t="s">
        <v>79</v>
      </c>
      <c r="AW1176" s="15" t="s">
        <v>33</v>
      </c>
      <c r="AX1176" s="15" t="s">
        <v>72</v>
      </c>
      <c r="AY1176" s="261" t="s">
        <v>116</v>
      </c>
    </row>
    <row r="1177" s="13" customFormat="1">
      <c r="A1177" s="13"/>
      <c r="B1177" s="229"/>
      <c r="C1177" s="230"/>
      <c r="D1177" s="231" t="s">
        <v>177</v>
      </c>
      <c r="E1177" s="232" t="s">
        <v>19</v>
      </c>
      <c r="F1177" s="233" t="s">
        <v>234</v>
      </c>
      <c r="G1177" s="230"/>
      <c r="H1177" s="234">
        <v>21.943000000000001</v>
      </c>
      <c r="I1177" s="235"/>
      <c r="J1177" s="230"/>
      <c r="K1177" s="230"/>
      <c r="L1177" s="236"/>
      <c r="M1177" s="237"/>
      <c r="N1177" s="238"/>
      <c r="O1177" s="238"/>
      <c r="P1177" s="238"/>
      <c r="Q1177" s="238"/>
      <c r="R1177" s="238"/>
      <c r="S1177" s="238"/>
      <c r="T1177" s="23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0" t="s">
        <v>177</v>
      </c>
      <c r="AU1177" s="240" t="s">
        <v>125</v>
      </c>
      <c r="AV1177" s="13" t="s">
        <v>125</v>
      </c>
      <c r="AW1177" s="13" t="s">
        <v>33</v>
      </c>
      <c r="AX1177" s="13" t="s">
        <v>72</v>
      </c>
      <c r="AY1177" s="240" t="s">
        <v>116</v>
      </c>
    </row>
    <row r="1178" s="13" customFormat="1">
      <c r="A1178" s="13"/>
      <c r="B1178" s="229"/>
      <c r="C1178" s="230"/>
      <c r="D1178" s="231" t="s">
        <v>177</v>
      </c>
      <c r="E1178" s="232" t="s">
        <v>19</v>
      </c>
      <c r="F1178" s="233" t="s">
        <v>236</v>
      </c>
      <c r="G1178" s="230"/>
      <c r="H1178" s="234">
        <v>-0.28999999999999998</v>
      </c>
      <c r="I1178" s="235"/>
      <c r="J1178" s="230"/>
      <c r="K1178" s="230"/>
      <c r="L1178" s="236"/>
      <c r="M1178" s="237"/>
      <c r="N1178" s="238"/>
      <c r="O1178" s="238"/>
      <c r="P1178" s="238"/>
      <c r="Q1178" s="238"/>
      <c r="R1178" s="238"/>
      <c r="S1178" s="238"/>
      <c r="T1178" s="23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0" t="s">
        <v>177</v>
      </c>
      <c r="AU1178" s="240" t="s">
        <v>125</v>
      </c>
      <c r="AV1178" s="13" t="s">
        <v>125</v>
      </c>
      <c r="AW1178" s="13" t="s">
        <v>33</v>
      </c>
      <c r="AX1178" s="13" t="s">
        <v>72</v>
      </c>
      <c r="AY1178" s="240" t="s">
        <v>116</v>
      </c>
    </row>
    <row r="1179" s="13" customFormat="1">
      <c r="A1179" s="13"/>
      <c r="B1179" s="229"/>
      <c r="C1179" s="230"/>
      <c r="D1179" s="231" t="s">
        <v>177</v>
      </c>
      <c r="E1179" s="232" t="s">
        <v>19</v>
      </c>
      <c r="F1179" s="233" t="s">
        <v>235</v>
      </c>
      <c r="G1179" s="230"/>
      <c r="H1179" s="234">
        <v>-0.248</v>
      </c>
      <c r="I1179" s="235"/>
      <c r="J1179" s="230"/>
      <c r="K1179" s="230"/>
      <c r="L1179" s="236"/>
      <c r="M1179" s="237"/>
      <c r="N1179" s="238"/>
      <c r="O1179" s="238"/>
      <c r="P1179" s="238"/>
      <c r="Q1179" s="238"/>
      <c r="R1179" s="238"/>
      <c r="S1179" s="238"/>
      <c r="T1179" s="239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0" t="s">
        <v>177</v>
      </c>
      <c r="AU1179" s="240" t="s">
        <v>125</v>
      </c>
      <c r="AV1179" s="13" t="s">
        <v>125</v>
      </c>
      <c r="AW1179" s="13" t="s">
        <v>33</v>
      </c>
      <c r="AX1179" s="13" t="s">
        <v>72</v>
      </c>
      <c r="AY1179" s="240" t="s">
        <v>116</v>
      </c>
    </row>
    <row r="1180" s="13" customFormat="1">
      <c r="A1180" s="13"/>
      <c r="B1180" s="229"/>
      <c r="C1180" s="230"/>
      <c r="D1180" s="231" t="s">
        <v>177</v>
      </c>
      <c r="E1180" s="232" t="s">
        <v>19</v>
      </c>
      <c r="F1180" s="233" t="s">
        <v>432</v>
      </c>
      <c r="G1180" s="230"/>
      <c r="H1180" s="234">
        <v>0.80000000000000004</v>
      </c>
      <c r="I1180" s="235"/>
      <c r="J1180" s="230"/>
      <c r="K1180" s="230"/>
      <c r="L1180" s="236"/>
      <c r="M1180" s="237"/>
      <c r="N1180" s="238"/>
      <c r="O1180" s="238"/>
      <c r="P1180" s="238"/>
      <c r="Q1180" s="238"/>
      <c r="R1180" s="238"/>
      <c r="S1180" s="238"/>
      <c r="T1180" s="239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0" t="s">
        <v>177</v>
      </c>
      <c r="AU1180" s="240" t="s">
        <v>125</v>
      </c>
      <c r="AV1180" s="13" t="s">
        <v>125</v>
      </c>
      <c r="AW1180" s="13" t="s">
        <v>33</v>
      </c>
      <c r="AX1180" s="13" t="s">
        <v>72</v>
      </c>
      <c r="AY1180" s="240" t="s">
        <v>116</v>
      </c>
    </row>
    <row r="1181" s="13" customFormat="1">
      <c r="A1181" s="13"/>
      <c r="B1181" s="229"/>
      <c r="C1181" s="230"/>
      <c r="D1181" s="231" t="s">
        <v>177</v>
      </c>
      <c r="E1181" s="232" t="s">
        <v>19</v>
      </c>
      <c r="F1181" s="233" t="s">
        <v>524</v>
      </c>
      <c r="G1181" s="230"/>
      <c r="H1181" s="234">
        <v>0.089999999999999997</v>
      </c>
      <c r="I1181" s="235"/>
      <c r="J1181" s="230"/>
      <c r="K1181" s="230"/>
      <c r="L1181" s="236"/>
      <c r="M1181" s="237"/>
      <c r="N1181" s="238"/>
      <c r="O1181" s="238"/>
      <c r="P1181" s="238"/>
      <c r="Q1181" s="238"/>
      <c r="R1181" s="238"/>
      <c r="S1181" s="238"/>
      <c r="T1181" s="239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0" t="s">
        <v>177</v>
      </c>
      <c r="AU1181" s="240" t="s">
        <v>125</v>
      </c>
      <c r="AV1181" s="13" t="s">
        <v>125</v>
      </c>
      <c r="AW1181" s="13" t="s">
        <v>33</v>
      </c>
      <c r="AX1181" s="13" t="s">
        <v>72</v>
      </c>
      <c r="AY1181" s="240" t="s">
        <v>116</v>
      </c>
    </row>
    <row r="1182" s="15" customFormat="1">
      <c r="A1182" s="15"/>
      <c r="B1182" s="252"/>
      <c r="C1182" s="253"/>
      <c r="D1182" s="231" t="s">
        <v>177</v>
      </c>
      <c r="E1182" s="254" t="s">
        <v>19</v>
      </c>
      <c r="F1182" s="255" t="s">
        <v>307</v>
      </c>
      <c r="G1182" s="253"/>
      <c r="H1182" s="254" t="s">
        <v>19</v>
      </c>
      <c r="I1182" s="256"/>
      <c r="J1182" s="253"/>
      <c r="K1182" s="253"/>
      <c r="L1182" s="257"/>
      <c r="M1182" s="258"/>
      <c r="N1182" s="259"/>
      <c r="O1182" s="259"/>
      <c r="P1182" s="259"/>
      <c r="Q1182" s="259"/>
      <c r="R1182" s="259"/>
      <c r="S1182" s="259"/>
      <c r="T1182" s="260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1" t="s">
        <v>177</v>
      </c>
      <c r="AU1182" s="261" t="s">
        <v>125</v>
      </c>
      <c r="AV1182" s="15" t="s">
        <v>79</v>
      </c>
      <c r="AW1182" s="15" t="s">
        <v>33</v>
      </c>
      <c r="AX1182" s="15" t="s">
        <v>72</v>
      </c>
      <c r="AY1182" s="261" t="s">
        <v>116</v>
      </c>
    </row>
    <row r="1183" s="13" customFormat="1">
      <c r="A1183" s="13"/>
      <c r="B1183" s="229"/>
      <c r="C1183" s="230"/>
      <c r="D1183" s="231" t="s">
        <v>177</v>
      </c>
      <c r="E1183" s="232" t="s">
        <v>19</v>
      </c>
      <c r="F1183" s="233" t="s">
        <v>433</v>
      </c>
      <c r="G1183" s="230"/>
      <c r="H1183" s="234">
        <v>3.96</v>
      </c>
      <c r="I1183" s="235"/>
      <c r="J1183" s="230"/>
      <c r="K1183" s="230"/>
      <c r="L1183" s="236"/>
      <c r="M1183" s="237"/>
      <c r="N1183" s="238"/>
      <c r="O1183" s="238"/>
      <c r="P1183" s="238"/>
      <c r="Q1183" s="238"/>
      <c r="R1183" s="238"/>
      <c r="S1183" s="238"/>
      <c r="T1183" s="239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0" t="s">
        <v>177</v>
      </c>
      <c r="AU1183" s="240" t="s">
        <v>125</v>
      </c>
      <c r="AV1183" s="13" t="s">
        <v>125</v>
      </c>
      <c r="AW1183" s="13" t="s">
        <v>33</v>
      </c>
      <c r="AX1183" s="13" t="s">
        <v>72</v>
      </c>
      <c r="AY1183" s="240" t="s">
        <v>116</v>
      </c>
    </row>
    <row r="1184" s="13" customFormat="1">
      <c r="A1184" s="13"/>
      <c r="B1184" s="229"/>
      <c r="C1184" s="230"/>
      <c r="D1184" s="231" t="s">
        <v>177</v>
      </c>
      <c r="E1184" s="232" t="s">
        <v>19</v>
      </c>
      <c r="F1184" s="233" t="s">
        <v>434</v>
      </c>
      <c r="G1184" s="230"/>
      <c r="H1184" s="234">
        <v>0.16500000000000001</v>
      </c>
      <c r="I1184" s="235"/>
      <c r="J1184" s="230"/>
      <c r="K1184" s="230"/>
      <c r="L1184" s="236"/>
      <c r="M1184" s="237"/>
      <c r="N1184" s="238"/>
      <c r="O1184" s="238"/>
      <c r="P1184" s="238"/>
      <c r="Q1184" s="238"/>
      <c r="R1184" s="238"/>
      <c r="S1184" s="238"/>
      <c r="T1184" s="239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0" t="s">
        <v>177</v>
      </c>
      <c r="AU1184" s="240" t="s">
        <v>125</v>
      </c>
      <c r="AV1184" s="13" t="s">
        <v>125</v>
      </c>
      <c r="AW1184" s="13" t="s">
        <v>33</v>
      </c>
      <c r="AX1184" s="13" t="s">
        <v>72</v>
      </c>
      <c r="AY1184" s="240" t="s">
        <v>116</v>
      </c>
    </row>
    <row r="1185" s="13" customFormat="1">
      <c r="A1185" s="13"/>
      <c r="B1185" s="229"/>
      <c r="C1185" s="230"/>
      <c r="D1185" s="231" t="s">
        <v>177</v>
      </c>
      <c r="E1185" s="232" t="s">
        <v>19</v>
      </c>
      <c r="F1185" s="233" t="s">
        <v>435</v>
      </c>
      <c r="G1185" s="230"/>
      <c r="H1185" s="234">
        <v>0.29999999999999999</v>
      </c>
      <c r="I1185" s="235"/>
      <c r="J1185" s="230"/>
      <c r="K1185" s="230"/>
      <c r="L1185" s="236"/>
      <c r="M1185" s="237"/>
      <c r="N1185" s="238"/>
      <c r="O1185" s="238"/>
      <c r="P1185" s="238"/>
      <c r="Q1185" s="238"/>
      <c r="R1185" s="238"/>
      <c r="S1185" s="238"/>
      <c r="T1185" s="23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0" t="s">
        <v>177</v>
      </c>
      <c r="AU1185" s="240" t="s">
        <v>125</v>
      </c>
      <c r="AV1185" s="13" t="s">
        <v>125</v>
      </c>
      <c r="AW1185" s="13" t="s">
        <v>33</v>
      </c>
      <c r="AX1185" s="13" t="s">
        <v>72</v>
      </c>
      <c r="AY1185" s="240" t="s">
        <v>116</v>
      </c>
    </row>
    <row r="1186" s="13" customFormat="1">
      <c r="A1186" s="13"/>
      <c r="B1186" s="229"/>
      <c r="C1186" s="230"/>
      <c r="D1186" s="231" t="s">
        <v>177</v>
      </c>
      <c r="E1186" s="232" t="s">
        <v>19</v>
      </c>
      <c r="F1186" s="233" t="s">
        <v>436</v>
      </c>
      <c r="G1186" s="230"/>
      <c r="H1186" s="234">
        <v>0.435</v>
      </c>
      <c r="I1186" s="235"/>
      <c r="J1186" s="230"/>
      <c r="K1186" s="230"/>
      <c r="L1186" s="236"/>
      <c r="M1186" s="237"/>
      <c r="N1186" s="238"/>
      <c r="O1186" s="238"/>
      <c r="P1186" s="238"/>
      <c r="Q1186" s="238"/>
      <c r="R1186" s="238"/>
      <c r="S1186" s="238"/>
      <c r="T1186" s="23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0" t="s">
        <v>177</v>
      </c>
      <c r="AU1186" s="240" t="s">
        <v>125</v>
      </c>
      <c r="AV1186" s="13" t="s">
        <v>125</v>
      </c>
      <c r="AW1186" s="13" t="s">
        <v>33</v>
      </c>
      <c r="AX1186" s="13" t="s">
        <v>72</v>
      </c>
      <c r="AY1186" s="240" t="s">
        <v>116</v>
      </c>
    </row>
    <row r="1187" s="13" customFormat="1">
      <c r="A1187" s="13"/>
      <c r="B1187" s="229"/>
      <c r="C1187" s="230"/>
      <c r="D1187" s="231" t="s">
        <v>177</v>
      </c>
      <c r="E1187" s="232" t="s">
        <v>19</v>
      </c>
      <c r="F1187" s="233" t="s">
        <v>524</v>
      </c>
      <c r="G1187" s="230"/>
      <c r="H1187" s="234">
        <v>0.089999999999999997</v>
      </c>
      <c r="I1187" s="235"/>
      <c r="J1187" s="230"/>
      <c r="K1187" s="230"/>
      <c r="L1187" s="236"/>
      <c r="M1187" s="237"/>
      <c r="N1187" s="238"/>
      <c r="O1187" s="238"/>
      <c r="P1187" s="238"/>
      <c r="Q1187" s="238"/>
      <c r="R1187" s="238"/>
      <c r="S1187" s="238"/>
      <c r="T1187" s="23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0" t="s">
        <v>177</v>
      </c>
      <c r="AU1187" s="240" t="s">
        <v>125</v>
      </c>
      <c r="AV1187" s="13" t="s">
        <v>125</v>
      </c>
      <c r="AW1187" s="13" t="s">
        <v>33</v>
      </c>
      <c r="AX1187" s="13" t="s">
        <v>72</v>
      </c>
      <c r="AY1187" s="240" t="s">
        <v>116</v>
      </c>
    </row>
    <row r="1188" s="13" customFormat="1">
      <c r="A1188" s="13"/>
      <c r="B1188" s="229"/>
      <c r="C1188" s="230"/>
      <c r="D1188" s="231" t="s">
        <v>177</v>
      </c>
      <c r="E1188" s="232" t="s">
        <v>19</v>
      </c>
      <c r="F1188" s="233" t="s">
        <v>525</v>
      </c>
      <c r="G1188" s="230"/>
      <c r="H1188" s="234">
        <v>1.458</v>
      </c>
      <c r="I1188" s="235"/>
      <c r="J1188" s="230"/>
      <c r="K1188" s="230"/>
      <c r="L1188" s="236"/>
      <c r="M1188" s="237"/>
      <c r="N1188" s="238"/>
      <c r="O1188" s="238"/>
      <c r="P1188" s="238"/>
      <c r="Q1188" s="238"/>
      <c r="R1188" s="238"/>
      <c r="S1188" s="238"/>
      <c r="T1188" s="239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0" t="s">
        <v>177</v>
      </c>
      <c r="AU1188" s="240" t="s">
        <v>125</v>
      </c>
      <c r="AV1188" s="13" t="s">
        <v>125</v>
      </c>
      <c r="AW1188" s="13" t="s">
        <v>33</v>
      </c>
      <c r="AX1188" s="13" t="s">
        <v>72</v>
      </c>
      <c r="AY1188" s="240" t="s">
        <v>116</v>
      </c>
    </row>
    <row r="1189" s="15" customFormat="1">
      <c r="A1189" s="15"/>
      <c r="B1189" s="252"/>
      <c r="C1189" s="253"/>
      <c r="D1189" s="231" t="s">
        <v>177</v>
      </c>
      <c r="E1189" s="254" t="s">
        <v>19</v>
      </c>
      <c r="F1189" s="255" t="s">
        <v>322</v>
      </c>
      <c r="G1189" s="253"/>
      <c r="H1189" s="254" t="s">
        <v>19</v>
      </c>
      <c r="I1189" s="256"/>
      <c r="J1189" s="253"/>
      <c r="K1189" s="253"/>
      <c r="L1189" s="257"/>
      <c r="M1189" s="258"/>
      <c r="N1189" s="259"/>
      <c r="O1189" s="259"/>
      <c r="P1189" s="259"/>
      <c r="Q1189" s="259"/>
      <c r="R1189" s="259"/>
      <c r="S1189" s="259"/>
      <c r="T1189" s="260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61" t="s">
        <v>177</v>
      </c>
      <c r="AU1189" s="261" t="s">
        <v>125</v>
      </c>
      <c r="AV1189" s="15" t="s">
        <v>79</v>
      </c>
      <c r="AW1189" s="15" t="s">
        <v>33</v>
      </c>
      <c r="AX1189" s="15" t="s">
        <v>72</v>
      </c>
      <c r="AY1189" s="261" t="s">
        <v>116</v>
      </c>
    </row>
    <row r="1190" s="13" customFormat="1">
      <c r="A1190" s="13"/>
      <c r="B1190" s="229"/>
      <c r="C1190" s="230"/>
      <c r="D1190" s="231" t="s">
        <v>177</v>
      </c>
      <c r="E1190" s="232" t="s">
        <v>19</v>
      </c>
      <c r="F1190" s="233" t="s">
        <v>442</v>
      </c>
      <c r="G1190" s="230"/>
      <c r="H1190" s="234">
        <v>7.8479999999999999</v>
      </c>
      <c r="I1190" s="235"/>
      <c r="J1190" s="230"/>
      <c r="K1190" s="230"/>
      <c r="L1190" s="236"/>
      <c r="M1190" s="237"/>
      <c r="N1190" s="238"/>
      <c r="O1190" s="238"/>
      <c r="P1190" s="238"/>
      <c r="Q1190" s="238"/>
      <c r="R1190" s="238"/>
      <c r="S1190" s="238"/>
      <c r="T1190" s="23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0" t="s">
        <v>177</v>
      </c>
      <c r="AU1190" s="240" t="s">
        <v>125</v>
      </c>
      <c r="AV1190" s="13" t="s">
        <v>125</v>
      </c>
      <c r="AW1190" s="13" t="s">
        <v>33</v>
      </c>
      <c r="AX1190" s="13" t="s">
        <v>72</v>
      </c>
      <c r="AY1190" s="240" t="s">
        <v>116</v>
      </c>
    </row>
    <row r="1191" s="13" customFormat="1">
      <c r="A1191" s="13"/>
      <c r="B1191" s="229"/>
      <c r="C1191" s="230"/>
      <c r="D1191" s="231" t="s">
        <v>177</v>
      </c>
      <c r="E1191" s="232" t="s">
        <v>19</v>
      </c>
      <c r="F1191" s="233" t="s">
        <v>443</v>
      </c>
      <c r="G1191" s="230"/>
      <c r="H1191" s="234">
        <v>-0.040000000000000001</v>
      </c>
      <c r="I1191" s="235"/>
      <c r="J1191" s="230"/>
      <c r="K1191" s="230"/>
      <c r="L1191" s="236"/>
      <c r="M1191" s="237"/>
      <c r="N1191" s="238"/>
      <c r="O1191" s="238"/>
      <c r="P1191" s="238"/>
      <c r="Q1191" s="238"/>
      <c r="R1191" s="238"/>
      <c r="S1191" s="238"/>
      <c r="T1191" s="239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0" t="s">
        <v>177</v>
      </c>
      <c r="AU1191" s="240" t="s">
        <v>125</v>
      </c>
      <c r="AV1191" s="13" t="s">
        <v>125</v>
      </c>
      <c r="AW1191" s="13" t="s">
        <v>33</v>
      </c>
      <c r="AX1191" s="13" t="s">
        <v>72</v>
      </c>
      <c r="AY1191" s="240" t="s">
        <v>116</v>
      </c>
    </row>
    <row r="1192" s="13" customFormat="1">
      <c r="A1192" s="13"/>
      <c r="B1192" s="229"/>
      <c r="C1192" s="230"/>
      <c r="D1192" s="231" t="s">
        <v>177</v>
      </c>
      <c r="E1192" s="232" t="s">
        <v>19</v>
      </c>
      <c r="F1192" s="233" t="s">
        <v>526</v>
      </c>
      <c r="G1192" s="230"/>
      <c r="H1192" s="234">
        <v>0.080000000000000002</v>
      </c>
      <c r="I1192" s="235"/>
      <c r="J1192" s="230"/>
      <c r="K1192" s="230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177</v>
      </c>
      <c r="AU1192" s="240" t="s">
        <v>125</v>
      </c>
      <c r="AV1192" s="13" t="s">
        <v>125</v>
      </c>
      <c r="AW1192" s="13" t="s">
        <v>33</v>
      </c>
      <c r="AX1192" s="13" t="s">
        <v>72</v>
      </c>
      <c r="AY1192" s="240" t="s">
        <v>116</v>
      </c>
    </row>
    <row r="1193" s="13" customFormat="1">
      <c r="A1193" s="13"/>
      <c r="B1193" s="229"/>
      <c r="C1193" s="230"/>
      <c r="D1193" s="231" t="s">
        <v>177</v>
      </c>
      <c r="E1193" s="232" t="s">
        <v>19</v>
      </c>
      <c r="F1193" s="233" t="s">
        <v>431</v>
      </c>
      <c r="G1193" s="230"/>
      <c r="H1193" s="234">
        <v>0.40000000000000002</v>
      </c>
      <c r="I1193" s="235"/>
      <c r="J1193" s="230"/>
      <c r="K1193" s="230"/>
      <c r="L1193" s="236"/>
      <c r="M1193" s="237"/>
      <c r="N1193" s="238"/>
      <c r="O1193" s="238"/>
      <c r="P1193" s="238"/>
      <c r="Q1193" s="238"/>
      <c r="R1193" s="238"/>
      <c r="S1193" s="238"/>
      <c r="T1193" s="239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0" t="s">
        <v>177</v>
      </c>
      <c r="AU1193" s="240" t="s">
        <v>125</v>
      </c>
      <c r="AV1193" s="13" t="s">
        <v>125</v>
      </c>
      <c r="AW1193" s="13" t="s">
        <v>33</v>
      </c>
      <c r="AX1193" s="13" t="s">
        <v>72</v>
      </c>
      <c r="AY1193" s="240" t="s">
        <v>116</v>
      </c>
    </row>
    <row r="1194" s="13" customFormat="1">
      <c r="A1194" s="13"/>
      <c r="B1194" s="229"/>
      <c r="C1194" s="230"/>
      <c r="D1194" s="231" t="s">
        <v>177</v>
      </c>
      <c r="E1194" s="232" t="s">
        <v>19</v>
      </c>
      <c r="F1194" s="233" t="s">
        <v>524</v>
      </c>
      <c r="G1194" s="230"/>
      <c r="H1194" s="234">
        <v>0.089999999999999997</v>
      </c>
      <c r="I1194" s="235"/>
      <c r="J1194" s="230"/>
      <c r="K1194" s="230"/>
      <c r="L1194" s="236"/>
      <c r="M1194" s="237"/>
      <c r="N1194" s="238"/>
      <c r="O1194" s="238"/>
      <c r="P1194" s="238"/>
      <c r="Q1194" s="238"/>
      <c r="R1194" s="238"/>
      <c r="S1194" s="238"/>
      <c r="T1194" s="23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0" t="s">
        <v>177</v>
      </c>
      <c r="AU1194" s="240" t="s">
        <v>125</v>
      </c>
      <c r="AV1194" s="13" t="s">
        <v>125</v>
      </c>
      <c r="AW1194" s="13" t="s">
        <v>33</v>
      </c>
      <c r="AX1194" s="13" t="s">
        <v>72</v>
      </c>
      <c r="AY1194" s="240" t="s">
        <v>116</v>
      </c>
    </row>
    <row r="1195" s="15" customFormat="1">
      <c r="A1195" s="15"/>
      <c r="B1195" s="252"/>
      <c r="C1195" s="253"/>
      <c r="D1195" s="231" t="s">
        <v>177</v>
      </c>
      <c r="E1195" s="254" t="s">
        <v>19</v>
      </c>
      <c r="F1195" s="255" t="s">
        <v>242</v>
      </c>
      <c r="G1195" s="253"/>
      <c r="H1195" s="254" t="s">
        <v>19</v>
      </c>
      <c r="I1195" s="256"/>
      <c r="J1195" s="253"/>
      <c r="K1195" s="253"/>
      <c r="L1195" s="257"/>
      <c r="M1195" s="258"/>
      <c r="N1195" s="259"/>
      <c r="O1195" s="259"/>
      <c r="P1195" s="259"/>
      <c r="Q1195" s="259"/>
      <c r="R1195" s="259"/>
      <c r="S1195" s="259"/>
      <c r="T1195" s="260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1" t="s">
        <v>177</v>
      </c>
      <c r="AU1195" s="261" t="s">
        <v>125</v>
      </c>
      <c r="AV1195" s="15" t="s">
        <v>79</v>
      </c>
      <c r="AW1195" s="15" t="s">
        <v>33</v>
      </c>
      <c r="AX1195" s="15" t="s">
        <v>72</v>
      </c>
      <c r="AY1195" s="261" t="s">
        <v>116</v>
      </c>
    </row>
    <row r="1196" s="13" customFormat="1">
      <c r="A1196" s="13"/>
      <c r="B1196" s="229"/>
      <c r="C1196" s="230"/>
      <c r="D1196" s="231" t="s">
        <v>177</v>
      </c>
      <c r="E1196" s="232" t="s">
        <v>19</v>
      </c>
      <c r="F1196" s="233" t="s">
        <v>238</v>
      </c>
      <c r="G1196" s="230"/>
      <c r="H1196" s="234">
        <v>12.73</v>
      </c>
      <c r="I1196" s="235"/>
      <c r="J1196" s="230"/>
      <c r="K1196" s="230"/>
      <c r="L1196" s="236"/>
      <c r="M1196" s="237"/>
      <c r="N1196" s="238"/>
      <c r="O1196" s="238"/>
      <c r="P1196" s="238"/>
      <c r="Q1196" s="238"/>
      <c r="R1196" s="238"/>
      <c r="S1196" s="238"/>
      <c r="T1196" s="239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0" t="s">
        <v>177</v>
      </c>
      <c r="AU1196" s="240" t="s">
        <v>125</v>
      </c>
      <c r="AV1196" s="13" t="s">
        <v>125</v>
      </c>
      <c r="AW1196" s="13" t="s">
        <v>33</v>
      </c>
      <c r="AX1196" s="13" t="s">
        <v>72</v>
      </c>
      <c r="AY1196" s="240" t="s">
        <v>116</v>
      </c>
    </row>
    <row r="1197" s="13" customFormat="1">
      <c r="A1197" s="13"/>
      <c r="B1197" s="229"/>
      <c r="C1197" s="230"/>
      <c r="D1197" s="231" t="s">
        <v>177</v>
      </c>
      <c r="E1197" s="232" t="s">
        <v>19</v>
      </c>
      <c r="F1197" s="233" t="s">
        <v>431</v>
      </c>
      <c r="G1197" s="230"/>
      <c r="H1197" s="234">
        <v>0.40000000000000002</v>
      </c>
      <c r="I1197" s="235"/>
      <c r="J1197" s="230"/>
      <c r="K1197" s="230"/>
      <c r="L1197" s="236"/>
      <c r="M1197" s="237"/>
      <c r="N1197" s="238"/>
      <c r="O1197" s="238"/>
      <c r="P1197" s="238"/>
      <c r="Q1197" s="238"/>
      <c r="R1197" s="238"/>
      <c r="S1197" s="238"/>
      <c r="T1197" s="239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0" t="s">
        <v>177</v>
      </c>
      <c r="AU1197" s="240" t="s">
        <v>125</v>
      </c>
      <c r="AV1197" s="13" t="s">
        <v>125</v>
      </c>
      <c r="AW1197" s="13" t="s">
        <v>33</v>
      </c>
      <c r="AX1197" s="13" t="s">
        <v>72</v>
      </c>
      <c r="AY1197" s="240" t="s">
        <v>116</v>
      </c>
    </row>
    <row r="1198" s="14" customFormat="1">
      <c r="A1198" s="14"/>
      <c r="B1198" s="241"/>
      <c r="C1198" s="242"/>
      <c r="D1198" s="231" t="s">
        <v>177</v>
      </c>
      <c r="E1198" s="243" t="s">
        <v>19</v>
      </c>
      <c r="F1198" s="244" t="s">
        <v>181</v>
      </c>
      <c r="G1198" s="242"/>
      <c r="H1198" s="245">
        <v>137.49200000000002</v>
      </c>
      <c r="I1198" s="246"/>
      <c r="J1198" s="242"/>
      <c r="K1198" s="242"/>
      <c r="L1198" s="247"/>
      <c r="M1198" s="248"/>
      <c r="N1198" s="249"/>
      <c r="O1198" s="249"/>
      <c r="P1198" s="249"/>
      <c r="Q1198" s="249"/>
      <c r="R1198" s="249"/>
      <c r="S1198" s="249"/>
      <c r="T1198" s="25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1" t="s">
        <v>177</v>
      </c>
      <c r="AU1198" s="251" t="s">
        <v>125</v>
      </c>
      <c r="AV1198" s="14" t="s">
        <v>139</v>
      </c>
      <c r="AW1198" s="14" t="s">
        <v>33</v>
      </c>
      <c r="AX1198" s="14" t="s">
        <v>79</v>
      </c>
      <c r="AY1198" s="251" t="s">
        <v>116</v>
      </c>
    </row>
    <row r="1199" s="2" customFormat="1" ht="16.5" customHeight="1">
      <c r="A1199" s="40"/>
      <c r="B1199" s="41"/>
      <c r="C1199" s="206" t="s">
        <v>851</v>
      </c>
      <c r="D1199" s="206" t="s">
        <v>119</v>
      </c>
      <c r="E1199" s="207" t="s">
        <v>852</v>
      </c>
      <c r="F1199" s="208" t="s">
        <v>853</v>
      </c>
      <c r="G1199" s="209" t="s">
        <v>184</v>
      </c>
      <c r="H1199" s="210">
        <v>140.19999999999999</v>
      </c>
      <c r="I1199" s="211"/>
      <c r="J1199" s="212">
        <f>ROUND(I1199*H1199,2)</f>
        <v>0</v>
      </c>
      <c r="K1199" s="208" t="s">
        <v>174</v>
      </c>
      <c r="L1199" s="46"/>
      <c r="M1199" s="213" t="s">
        <v>19</v>
      </c>
      <c r="N1199" s="214" t="s">
        <v>44</v>
      </c>
      <c r="O1199" s="86"/>
      <c r="P1199" s="215">
        <f>O1199*H1199</f>
        <v>0</v>
      </c>
      <c r="Q1199" s="215">
        <v>0</v>
      </c>
      <c r="R1199" s="215">
        <f>Q1199*H1199</f>
        <v>0</v>
      </c>
      <c r="S1199" s="215">
        <v>0.00029999999999999997</v>
      </c>
      <c r="T1199" s="216">
        <f>S1199*H1199</f>
        <v>0.042059999999999993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17" t="s">
        <v>327</v>
      </c>
      <c r="AT1199" s="217" t="s">
        <v>119</v>
      </c>
      <c r="AU1199" s="217" t="s">
        <v>125</v>
      </c>
      <c r="AY1199" s="19" t="s">
        <v>116</v>
      </c>
      <c r="BE1199" s="218">
        <f>IF(N1199="základní",J1199,0)</f>
        <v>0</v>
      </c>
      <c r="BF1199" s="218">
        <f>IF(N1199="snížená",J1199,0)</f>
        <v>0</v>
      </c>
      <c r="BG1199" s="218">
        <f>IF(N1199="zákl. přenesená",J1199,0)</f>
        <v>0</v>
      </c>
      <c r="BH1199" s="218">
        <f>IF(N1199="sníž. přenesená",J1199,0)</f>
        <v>0</v>
      </c>
      <c r="BI1199" s="218">
        <f>IF(N1199="nulová",J1199,0)</f>
        <v>0</v>
      </c>
      <c r="BJ1199" s="19" t="s">
        <v>125</v>
      </c>
      <c r="BK1199" s="218">
        <f>ROUND(I1199*H1199,2)</f>
        <v>0</v>
      </c>
      <c r="BL1199" s="19" t="s">
        <v>327</v>
      </c>
      <c r="BM1199" s="217" t="s">
        <v>854</v>
      </c>
    </row>
    <row r="1200" s="2" customFormat="1">
      <c r="A1200" s="40"/>
      <c r="B1200" s="41"/>
      <c r="C1200" s="42"/>
      <c r="D1200" s="219" t="s">
        <v>127</v>
      </c>
      <c r="E1200" s="42"/>
      <c r="F1200" s="220" t="s">
        <v>855</v>
      </c>
      <c r="G1200" s="42"/>
      <c r="H1200" s="42"/>
      <c r="I1200" s="221"/>
      <c r="J1200" s="42"/>
      <c r="K1200" s="42"/>
      <c r="L1200" s="46"/>
      <c r="M1200" s="222"/>
      <c r="N1200" s="223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127</v>
      </c>
      <c r="AU1200" s="19" t="s">
        <v>125</v>
      </c>
    </row>
    <row r="1201" s="15" customFormat="1">
      <c r="A1201" s="15"/>
      <c r="B1201" s="252"/>
      <c r="C1201" s="253"/>
      <c r="D1201" s="231" t="s">
        <v>177</v>
      </c>
      <c r="E1201" s="254" t="s">
        <v>19</v>
      </c>
      <c r="F1201" s="255" t="s">
        <v>231</v>
      </c>
      <c r="G1201" s="253"/>
      <c r="H1201" s="254" t="s">
        <v>19</v>
      </c>
      <c r="I1201" s="256"/>
      <c r="J1201" s="253"/>
      <c r="K1201" s="253"/>
      <c r="L1201" s="257"/>
      <c r="M1201" s="258"/>
      <c r="N1201" s="259"/>
      <c r="O1201" s="259"/>
      <c r="P1201" s="259"/>
      <c r="Q1201" s="259"/>
      <c r="R1201" s="259"/>
      <c r="S1201" s="259"/>
      <c r="T1201" s="260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1" t="s">
        <v>177</v>
      </c>
      <c r="AU1201" s="261" t="s">
        <v>125</v>
      </c>
      <c r="AV1201" s="15" t="s">
        <v>79</v>
      </c>
      <c r="AW1201" s="15" t="s">
        <v>33</v>
      </c>
      <c r="AX1201" s="15" t="s">
        <v>72</v>
      </c>
      <c r="AY1201" s="261" t="s">
        <v>116</v>
      </c>
    </row>
    <row r="1202" s="13" customFormat="1">
      <c r="A1202" s="13"/>
      <c r="B1202" s="229"/>
      <c r="C1202" s="230"/>
      <c r="D1202" s="231" t="s">
        <v>177</v>
      </c>
      <c r="E1202" s="232" t="s">
        <v>19</v>
      </c>
      <c r="F1202" s="233" t="s">
        <v>856</v>
      </c>
      <c r="G1202" s="230"/>
      <c r="H1202" s="234">
        <v>16.699999999999999</v>
      </c>
      <c r="I1202" s="235"/>
      <c r="J1202" s="230"/>
      <c r="K1202" s="230"/>
      <c r="L1202" s="236"/>
      <c r="M1202" s="237"/>
      <c r="N1202" s="238"/>
      <c r="O1202" s="238"/>
      <c r="P1202" s="238"/>
      <c r="Q1202" s="238"/>
      <c r="R1202" s="238"/>
      <c r="S1202" s="238"/>
      <c r="T1202" s="239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0" t="s">
        <v>177</v>
      </c>
      <c r="AU1202" s="240" t="s">
        <v>125</v>
      </c>
      <c r="AV1202" s="13" t="s">
        <v>125</v>
      </c>
      <c r="AW1202" s="13" t="s">
        <v>33</v>
      </c>
      <c r="AX1202" s="13" t="s">
        <v>72</v>
      </c>
      <c r="AY1202" s="240" t="s">
        <v>116</v>
      </c>
    </row>
    <row r="1203" s="15" customFormat="1">
      <c r="A1203" s="15"/>
      <c r="B1203" s="252"/>
      <c r="C1203" s="253"/>
      <c r="D1203" s="231" t="s">
        <v>177</v>
      </c>
      <c r="E1203" s="254" t="s">
        <v>19</v>
      </c>
      <c r="F1203" s="255" t="s">
        <v>233</v>
      </c>
      <c r="G1203" s="253"/>
      <c r="H1203" s="254" t="s">
        <v>19</v>
      </c>
      <c r="I1203" s="256"/>
      <c r="J1203" s="253"/>
      <c r="K1203" s="253"/>
      <c r="L1203" s="257"/>
      <c r="M1203" s="258"/>
      <c r="N1203" s="259"/>
      <c r="O1203" s="259"/>
      <c r="P1203" s="259"/>
      <c r="Q1203" s="259"/>
      <c r="R1203" s="259"/>
      <c r="S1203" s="259"/>
      <c r="T1203" s="260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1" t="s">
        <v>177</v>
      </c>
      <c r="AU1203" s="261" t="s">
        <v>125</v>
      </c>
      <c r="AV1203" s="15" t="s">
        <v>79</v>
      </c>
      <c r="AW1203" s="15" t="s">
        <v>33</v>
      </c>
      <c r="AX1203" s="15" t="s">
        <v>72</v>
      </c>
      <c r="AY1203" s="261" t="s">
        <v>116</v>
      </c>
    </row>
    <row r="1204" s="13" customFormat="1">
      <c r="A1204" s="13"/>
      <c r="B1204" s="229"/>
      <c r="C1204" s="230"/>
      <c r="D1204" s="231" t="s">
        <v>177</v>
      </c>
      <c r="E1204" s="232" t="s">
        <v>19</v>
      </c>
      <c r="F1204" s="233" t="s">
        <v>857</v>
      </c>
      <c r="G1204" s="230"/>
      <c r="H1204" s="234">
        <v>19.899999999999999</v>
      </c>
      <c r="I1204" s="235"/>
      <c r="J1204" s="230"/>
      <c r="K1204" s="230"/>
      <c r="L1204" s="236"/>
      <c r="M1204" s="237"/>
      <c r="N1204" s="238"/>
      <c r="O1204" s="238"/>
      <c r="P1204" s="238"/>
      <c r="Q1204" s="238"/>
      <c r="R1204" s="238"/>
      <c r="S1204" s="238"/>
      <c r="T1204" s="239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0" t="s">
        <v>177</v>
      </c>
      <c r="AU1204" s="240" t="s">
        <v>125</v>
      </c>
      <c r="AV1204" s="13" t="s">
        <v>125</v>
      </c>
      <c r="AW1204" s="13" t="s">
        <v>33</v>
      </c>
      <c r="AX1204" s="13" t="s">
        <v>72</v>
      </c>
      <c r="AY1204" s="240" t="s">
        <v>116</v>
      </c>
    </row>
    <row r="1205" s="15" customFormat="1">
      <c r="A1205" s="15"/>
      <c r="B1205" s="252"/>
      <c r="C1205" s="253"/>
      <c r="D1205" s="231" t="s">
        <v>177</v>
      </c>
      <c r="E1205" s="254" t="s">
        <v>19</v>
      </c>
      <c r="F1205" s="255" t="s">
        <v>296</v>
      </c>
      <c r="G1205" s="253"/>
      <c r="H1205" s="254" t="s">
        <v>19</v>
      </c>
      <c r="I1205" s="256"/>
      <c r="J1205" s="253"/>
      <c r="K1205" s="253"/>
      <c r="L1205" s="257"/>
      <c r="M1205" s="258"/>
      <c r="N1205" s="259"/>
      <c r="O1205" s="259"/>
      <c r="P1205" s="259"/>
      <c r="Q1205" s="259"/>
      <c r="R1205" s="259"/>
      <c r="S1205" s="259"/>
      <c r="T1205" s="260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1" t="s">
        <v>177</v>
      </c>
      <c r="AU1205" s="261" t="s">
        <v>125</v>
      </c>
      <c r="AV1205" s="15" t="s">
        <v>79</v>
      </c>
      <c r="AW1205" s="15" t="s">
        <v>33</v>
      </c>
      <c r="AX1205" s="15" t="s">
        <v>72</v>
      </c>
      <c r="AY1205" s="261" t="s">
        <v>116</v>
      </c>
    </row>
    <row r="1206" s="13" customFormat="1">
      <c r="A1206" s="13"/>
      <c r="B1206" s="229"/>
      <c r="C1206" s="230"/>
      <c r="D1206" s="231" t="s">
        <v>177</v>
      </c>
      <c r="E1206" s="232" t="s">
        <v>19</v>
      </c>
      <c r="F1206" s="233" t="s">
        <v>532</v>
      </c>
      <c r="G1206" s="230"/>
      <c r="H1206" s="234">
        <v>10.34</v>
      </c>
      <c r="I1206" s="235"/>
      <c r="J1206" s="230"/>
      <c r="K1206" s="230"/>
      <c r="L1206" s="236"/>
      <c r="M1206" s="237"/>
      <c r="N1206" s="238"/>
      <c r="O1206" s="238"/>
      <c r="P1206" s="238"/>
      <c r="Q1206" s="238"/>
      <c r="R1206" s="238"/>
      <c r="S1206" s="238"/>
      <c r="T1206" s="239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0" t="s">
        <v>177</v>
      </c>
      <c r="AU1206" s="240" t="s">
        <v>125</v>
      </c>
      <c r="AV1206" s="13" t="s">
        <v>125</v>
      </c>
      <c r="AW1206" s="13" t="s">
        <v>33</v>
      </c>
      <c r="AX1206" s="13" t="s">
        <v>72</v>
      </c>
      <c r="AY1206" s="240" t="s">
        <v>116</v>
      </c>
    </row>
    <row r="1207" s="15" customFormat="1">
      <c r="A1207" s="15"/>
      <c r="B1207" s="252"/>
      <c r="C1207" s="253"/>
      <c r="D1207" s="231" t="s">
        <v>177</v>
      </c>
      <c r="E1207" s="254" t="s">
        <v>19</v>
      </c>
      <c r="F1207" s="255" t="s">
        <v>302</v>
      </c>
      <c r="G1207" s="253"/>
      <c r="H1207" s="254" t="s">
        <v>19</v>
      </c>
      <c r="I1207" s="256"/>
      <c r="J1207" s="253"/>
      <c r="K1207" s="253"/>
      <c r="L1207" s="257"/>
      <c r="M1207" s="258"/>
      <c r="N1207" s="259"/>
      <c r="O1207" s="259"/>
      <c r="P1207" s="259"/>
      <c r="Q1207" s="259"/>
      <c r="R1207" s="259"/>
      <c r="S1207" s="259"/>
      <c r="T1207" s="260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61" t="s">
        <v>177</v>
      </c>
      <c r="AU1207" s="261" t="s">
        <v>125</v>
      </c>
      <c r="AV1207" s="15" t="s">
        <v>79</v>
      </c>
      <c r="AW1207" s="15" t="s">
        <v>33</v>
      </c>
      <c r="AX1207" s="15" t="s">
        <v>72</v>
      </c>
      <c r="AY1207" s="261" t="s">
        <v>116</v>
      </c>
    </row>
    <row r="1208" s="13" customFormat="1">
      <c r="A1208" s="13"/>
      <c r="B1208" s="229"/>
      <c r="C1208" s="230"/>
      <c r="D1208" s="231" t="s">
        <v>177</v>
      </c>
      <c r="E1208" s="232" t="s">
        <v>19</v>
      </c>
      <c r="F1208" s="233" t="s">
        <v>533</v>
      </c>
      <c r="G1208" s="230"/>
      <c r="H1208" s="234">
        <v>10.26</v>
      </c>
      <c r="I1208" s="235"/>
      <c r="J1208" s="230"/>
      <c r="K1208" s="230"/>
      <c r="L1208" s="236"/>
      <c r="M1208" s="237"/>
      <c r="N1208" s="238"/>
      <c r="O1208" s="238"/>
      <c r="P1208" s="238"/>
      <c r="Q1208" s="238"/>
      <c r="R1208" s="238"/>
      <c r="S1208" s="238"/>
      <c r="T1208" s="239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0" t="s">
        <v>177</v>
      </c>
      <c r="AU1208" s="240" t="s">
        <v>125</v>
      </c>
      <c r="AV1208" s="13" t="s">
        <v>125</v>
      </c>
      <c r="AW1208" s="13" t="s">
        <v>33</v>
      </c>
      <c r="AX1208" s="13" t="s">
        <v>72</v>
      </c>
      <c r="AY1208" s="240" t="s">
        <v>116</v>
      </c>
    </row>
    <row r="1209" s="15" customFormat="1">
      <c r="A1209" s="15"/>
      <c r="B1209" s="252"/>
      <c r="C1209" s="253"/>
      <c r="D1209" s="231" t="s">
        <v>177</v>
      </c>
      <c r="E1209" s="254" t="s">
        <v>19</v>
      </c>
      <c r="F1209" s="255" t="s">
        <v>237</v>
      </c>
      <c r="G1209" s="253"/>
      <c r="H1209" s="254" t="s">
        <v>19</v>
      </c>
      <c r="I1209" s="256"/>
      <c r="J1209" s="253"/>
      <c r="K1209" s="253"/>
      <c r="L1209" s="257"/>
      <c r="M1209" s="258"/>
      <c r="N1209" s="259"/>
      <c r="O1209" s="259"/>
      <c r="P1209" s="259"/>
      <c r="Q1209" s="259"/>
      <c r="R1209" s="259"/>
      <c r="S1209" s="259"/>
      <c r="T1209" s="260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1" t="s">
        <v>177</v>
      </c>
      <c r="AU1209" s="261" t="s">
        <v>125</v>
      </c>
      <c r="AV1209" s="15" t="s">
        <v>79</v>
      </c>
      <c r="AW1209" s="15" t="s">
        <v>33</v>
      </c>
      <c r="AX1209" s="15" t="s">
        <v>72</v>
      </c>
      <c r="AY1209" s="261" t="s">
        <v>116</v>
      </c>
    </row>
    <row r="1210" s="13" customFormat="1">
      <c r="A1210" s="13"/>
      <c r="B1210" s="229"/>
      <c r="C1210" s="230"/>
      <c r="D1210" s="231" t="s">
        <v>177</v>
      </c>
      <c r="E1210" s="232" t="s">
        <v>19</v>
      </c>
      <c r="F1210" s="233" t="s">
        <v>858</v>
      </c>
      <c r="G1210" s="230"/>
      <c r="H1210" s="234">
        <v>12.9</v>
      </c>
      <c r="I1210" s="235"/>
      <c r="J1210" s="230"/>
      <c r="K1210" s="230"/>
      <c r="L1210" s="236"/>
      <c r="M1210" s="237"/>
      <c r="N1210" s="238"/>
      <c r="O1210" s="238"/>
      <c r="P1210" s="238"/>
      <c r="Q1210" s="238"/>
      <c r="R1210" s="238"/>
      <c r="S1210" s="238"/>
      <c r="T1210" s="23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0" t="s">
        <v>177</v>
      </c>
      <c r="AU1210" s="240" t="s">
        <v>125</v>
      </c>
      <c r="AV1210" s="13" t="s">
        <v>125</v>
      </c>
      <c r="AW1210" s="13" t="s">
        <v>33</v>
      </c>
      <c r="AX1210" s="13" t="s">
        <v>72</v>
      </c>
      <c r="AY1210" s="240" t="s">
        <v>116</v>
      </c>
    </row>
    <row r="1211" s="15" customFormat="1">
      <c r="A1211" s="15"/>
      <c r="B1211" s="252"/>
      <c r="C1211" s="253"/>
      <c r="D1211" s="231" t="s">
        <v>177</v>
      </c>
      <c r="E1211" s="254" t="s">
        <v>19</v>
      </c>
      <c r="F1211" s="255" t="s">
        <v>239</v>
      </c>
      <c r="G1211" s="253"/>
      <c r="H1211" s="254" t="s">
        <v>19</v>
      </c>
      <c r="I1211" s="256"/>
      <c r="J1211" s="253"/>
      <c r="K1211" s="253"/>
      <c r="L1211" s="257"/>
      <c r="M1211" s="258"/>
      <c r="N1211" s="259"/>
      <c r="O1211" s="259"/>
      <c r="P1211" s="259"/>
      <c r="Q1211" s="259"/>
      <c r="R1211" s="259"/>
      <c r="S1211" s="259"/>
      <c r="T1211" s="260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1" t="s">
        <v>177</v>
      </c>
      <c r="AU1211" s="261" t="s">
        <v>125</v>
      </c>
      <c r="AV1211" s="15" t="s">
        <v>79</v>
      </c>
      <c r="AW1211" s="15" t="s">
        <v>33</v>
      </c>
      <c r="AX1211" s="15" t="s">
        <v>72</v>
      </c>
      <c r="AY1211" s="261" t="s">
        <v>116</v>
      </c>
    </row>
    <row r="1212" s="13" customFormat="1">
      <c r="A1212" s="13"/>
      <c r="B1212" s="229"/>
      <c r="C1212" s="230"/>
      <c r="D1212" s="231" t="s">
        <v>177</v>
      </c>
      <c r="E1212" s="232" t="s">
        <v>19</v>
      </c>
      <c r="F1212" s="233" t="s">
        <v>856</v>
      </c>
      <c r="G1212" s="230"/>
      <c r="H1212" s="234">
        <v>16.699999999999999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177</v>
      </c>
      <c r="AU1212" s="240" t="s">
        <v>125</v>
      </c>
      <c r="AV1212" s="13" t="s">
        <v>125</v>
      </c>
      <c r="AW1212" s="13" t="s">
        <v>33</v>
      </c>
      <c r="AX1212" s="13" t="s">
        <v>72</v>
      </c>
      <c r="AY1212" s="240" t="s">
        <v>116</v>
      </c>
    </row>
    <row r="1213" s="15" customFormat="1">
      <c r="A1213" s="15"/>
      <c r="B1213" s="252"/>
      <c r="C1213" s="253"/>
      <c r="D1213" s="231" t="s">
        <v>177</v>
      </c>
      <c r="E1213" s="254" t="s">
        <v>19</v>
      </c>
      <c r="F1213" s="255" t="s">
        <v>241</v>
      </c>
      <c r="G1213" s="253"/>
      <c r="H1213" s="254" t="s">
        <v>19</v>
      </c>
      <c r="I1213" s="256"/>
      <c r="J1213" s="253"/>
      <c r="K1213" s="253"/>
      <c r="L1213" s="257"/>
      <c r="M1213" s="258"/>
      <c r="N1213" s="259"/>
      <c r="O1213" s="259"/>
      <c r="P1213" s="259"/>
      <c r="Q1213" s="259"/>
      <c r="R1213" s="259"/>
      <c r="S1213" s="259"/>
      <c r="T1213" s="260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1" t="s">
        <v>177</v>
      </c>
      <c r="AU1213" s="261" t="s">
        <v>125</v>
      </c>
      <c r="AV1213" s="15" t="s">
        <v>79</v>
      </c>
      <c r="AW1213" s="15" t="s">
        <v>33</v>
      </c>
      <c r="AX1213" s="15" t="s">
        <v>72</v>
      </c>
      <c r="AY1213" s="261" t="s">
        <v>116</v>
      </c>
    </row>
    <row r="1214" s="13" customFormat="1">
      <c r="A1214" s="13"/>
      <c r="B1214" s="229"/>
      <c r="C1214" s="230"/>
      <c r="D1214" s="231" t="s">
        <v>177</v>
      </c>
      <c r="E1214" s="232" t="s">
        <v>19</v>
      </c>
      <c r="F1214" s="233" t="s">
        <v>857</v>
      </c>
      <c r="G1214" s="230"/>
      <c r="H1214" s="234">
        <v>19.899999999999999</v>
      </c>
      <c r="I1214" s="235"/>
      <c r="J1214" s="230"/>
      <c r="K1214" s="230"/>
      <c r="L1214" s="236"/>
      <c r="M1214" s="237"/>
      <c r="N1214" s="238"/>
      <c r="O1214" s="238"/>
      <c r="P1214" s="238"/>
      <c r="Q1214" s="238"/>
      <c r="R1214" s="238"/>
      <c r="S1214" s="238"/>
      <c r="T1214" s="23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0" t="s">
        <v>177</v>
      </c>
      <c r="AU1214" s="240" t="s">
        <v>125</v>
      </c>
      <c r="AV1214" s="13" t="s">
        <v>125</v>
      </c>
      <c r="AW1214" s="13" t="s">
        <v>33</v>
      </c>
      <c r="AX1214" s="13" t="s">
        <v>72</v>
      </c>
      <c r="AY1214" s="240" t="s">
        <v>116</v>
      </c>
    </row>
    <row r="1215" s="15" customFormat="1">
      <c r="A1215" s="15"/>
      <c r="B1215" s="252"/>
      <c r="C1215" s="253"/>
      <c r="D1215" s="231" t="s">
        <v>177</v>
      </c>
      <c r="E1215" s="254" t="s">
        <v>19</v>
      </c>
      <c r="F1215" s="255" t="s">
        <v>307</v>
      </c>
      <c r="G1215" s="253"/>
      <c r="H1215" s="254" t="s">
        <v>19</v>
      </c>
      <c r="I1215" s="256"/>
      <c r="J1215" s="253"/>
      <c r="K1215" s="253"/>
      <c r="L1215" s="257"/>
      <c r="M1215" s="258"/>
      <c r="N1215" s="259"/>
      <c r="O1215" s="259"/>
      <c r="P1215" s="259"/>
      <c r="Q1215" s="259"/>
      <c r="R1215" s="259"/>
      <c r="S1215" s="259"/>
      <c r="T1215" s="260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1" t="s">
        <v>177</v>
      </c>
      <c r="AU1215" s="261" t="s">
        <v>125</v>
      </c>
      <c r="AV1215" s="15" t="s">
        <v>79</v>
      </c>
      <c r="AW1215" s="15" t="s">
        <v>33</v>
      </c>
      <c r="AX1215" s="15" t="s">
        <v>72</v>
      </c>
      <c r="AY1215" s="261" t="s">
        <v>116</v>
      </c>
    </row>
    <row r="1216" s="13" customFormat="1">
      <c r="A1216" s="13"/>
      <c r="B1216" s="229"/>
      <c r="C1216" s="230"/>
      <c r="D1216" s="231" t="s">
        <v>177</v>
      </c>
      <c r="E1216" s="232" t="s">
        <v>19</v>
      </c>
      <c r="F1216" s="233" t="s">
        <v>532</v>
      </c>
      <c r="G1216" s="230"/>
      <c r="H1216" s="234">
        <v>10.34</v>
      </c>
      <c r="I1216" s="235"/>
      <c r="J1216" s="230"/>
      <c r="K1216" s="230"/>
      <c r="L1216" s="236"/>
      <c r="M1216" s="237"/>
      <c r="N1216" s="238"/>
      <c r="O1216" s="238"/>
      <c r="P1216" s="238"/>
      <c r="Q1216" s="238"/>
      <c r="R1216" s="238"/>
      <c r="S1216" s="238"/>
      <c r="T1216" s="239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0" t="s">
        <v>177</v>
      </c>
      <c r="AU1216" s="240" t="s">
        <v>125</v>
      </c>
      <c r="AV1216" s="13" t="s">
        <v>125</v>
      </c>
      <c r="AW1216" s="13" t="s">
        <v>33</v>
      </c>
      <c r="AX1216" s="13" t="s">
        <v>72</v>
      </c>
      <c r="AY1216" s="240" t="s">
        <v>116</v>
      </c>
    </row>
    <row r="1217" s="15" customFormat="1">
      <c r="A1217" s="15"/>
      <c r="B1217" s="252"/>
      <c r="C1217" s="253"/>
      <c r="D1217" s="231" t="s">
        <v>177</v>
      </c>
      <c r="E1217" s="254" t="s">
        <v>19</v>
      </c>
      <c r="F1217" s="255" t="s">
        <v>322</v>
      </c>
      <c r="G1217" s="253"/>
      <c r="H1217" s="254" t="s">
        <v>19</v>
      </c>
      <c r="I1217" s="256"/>
      <c r="J1217" s="253"/>
      <c r="K1217" s="253"/>
      <c r="L1217" s="257"/>
      <c r="M1217" s="258"/>
      <c r="N1217" s="259"/>
      <c r="O1217" s="259"/>
      <c r="P1217" s="259"/>
      <c r="Q1217" s="259"/>
      <c r="R1217" s="259"/>
      <c r="S1217" s="259"/>
      <c r="T1217" s="260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1" t="s">
        <v>177</v>
      </c>
      <c r="AU1217" s="261" t="s">
        <v>125</v>
      </c>
      <c r="AV1217" s="15" t="s">
        <v>79</v>
      </c>
      <c r="AW1217" s="15" t="s">
        <v>33</v>
      </c>
      <c r="AX1217" s="15" t="s">
        <v>72</v>
      </c>
      <c r="AY1217" s="261" t="s">
        <v>116</v>
      </c>
    </row>
    <row r="1218" s="13" customFormat="1">
      <c r="A1218" s="13"/>
      <c r="B1218" s="229"/>
      <c r="C1218" s="230"/>
      <c r="D1218" s="231" t="s">
        <v>177</v>
      </c>
      <c r="E1218" s="232" t="s">
        <v>19</v>
      </c>
      <c r="F1218" s="233" t="s">
        <v>533</v>
      </c>
      <c r="G1218" s="230"/>
      <c r="H1218" s="234">
        <v>10.26</v>
      </c>
      <c r="I1218" s="235"/>
      <c r="J1218" s="230"/>
      <c r="K1218" s="230"/>
      <c r="L1218" s="236"/>
      <c r="M1218" s="237"/>
      <c r="N1218" s="238"/>
      <c r="O1218" s="238"/>
      <c r="P1218" s="238"/>
      <c r="Q1218" s="238"/>
      <c r="R1218" s="238"/>
      <c r="S1218" s="238"/>
      <c r="T1218" s="23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0" t="s">
        <v>177</v>
      </c>
      <c r="AU1218" s="240" t="s">
        <v>125</v>
      </c>
      <c r="AV1218" s="13" t="s">
        <v>125</v>
      </c>
      <c r="AW1218" s="13" t="s">
        <v>33</v>
      </c>
      <c r="AX1218" s="13" t="s">
        <v>72</v>
      </c>
      <c r="AY1218" s="240" t="s">
        <v>116</v>
      </c>
    </row>
    <row r="1219" s="15" customFormat="1">
      <c r="A1219" s="15"/>
      <c r="B1219" s="252"/>
      <c r="C1219" s="253"/>
      <c r="D1219" s="231" t="s">
        <v>177</v>
      </c>
      <c r="E1219" s="254" t="s">
        <v>19</v>
      </c>
      <c r="F1219" s="255" t="s">
        <v>242</v>
      </c>
      <c r="G1219" s="253"/>
      <c r="H1219" s="254" t="s">
        <v>19</v>
      </c>
      <c r="I1219" s="256"/>
      <c r="J1219" s="253"/>
      <c r="K1219" s="253"/>
      <c r="L1219" s="257"/>
      <c r="M1219" s="258"/>
      <c r="N1219" s="259"/>
      <c r="O1219" s="259"/>
      <c r="P1219" s="259"/>
      <c r="Q1219" s="259"/>
      <c r="R1219" s="259"/>
      <c r="S1219" s="259"/>
      <c r="T1219" s="260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1" t="s">
        <v>177</v>
      </c>
      <c r="AU1219" s="261" t="s">
        <v>125</v>
      </c>
      <c r="AV1219" s="15" t="s">
        <v>79</v>
      </c>
      <c r="AW1219" s="15" t="s">
        <v>33</v>
      </c>
      <c r="AX1219" s="15" t="s">
        <v>72</v>
      </c>
      <c r="AY1219" s="261" t="s">
        <v>116</v>
      </c>
    </row>
    <row r="1220" s="13" customFormat="1">
      <c r="A1220" s="13"/>
      <c r="B1220" s="229"/>
      <c r="C1220" s="230"/>
      <c r="D1220" s="231" t="s">
        <v>177</v>
      </c>
      <c r="E1220" s="232" t="s">
        <v>19</v>
      </c>
      <c r="F1220" s="233" t="s">
        <v>858</v>
      </c>
      <c r="G1220" s="230"/>
      <c r="H1220" s="234">
        <v>12.9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177</v>
      </c>
      <c r="AU1220" s="240" t="s">
        <v>125</v>
      </c>
      <c r="AV1220" s="13" t="s">
        <v>125</v>
      </c>
      <c r="AW1220" s="13" t="s">
        <v>33</v>
      </c>
      <c r="AX1220" s="13" t="s">
        <v>72</v>
      </c>
      <c r="AY1220" s="240" t="s">
        <v>116</v>
      </c>
    </row>
    <row r="1221" s="14" customFormat="1">
      <c r="A1221" s="14"/>
      <c r="B1221" s="241"/>
      <c r="C1221" s="242"/>
      <c r="D1221" s="231" t="s">
        <v>177</v>
      </c>
      <c r="E1221" s="243" t="s">
        <v>19</v>
      </c>
      <c r="F1221" s="244" t="s">
        <v>181</v>
      </c>
      <c r="G1221" s="242"/>
      <c r="H1221" s="245">
        <v>140.19999999999999</v>
      </c>
      <c r="I1221" s="246"/>
      <c r="J1221" s="242"/>
      <c r="K1221" s="242"/>
      <c r="L1221" s="247"/>
      <c r="M1221" s="248"/>
      <c r="N1221" s="249"/>
      <c r="O1221" s="249"/>
      <c r="P1221" s="249"/>
      <c r="Q1221" s="249"/>
      <c r="R1221" s="249"/>
      <c r="S1221" s="249"/>
      <c r="T1221" s="25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1" t="s">
        <v>177</v>
      </c>
      <c r="AU1221" s="251" t="s">
        <v>125</v>
      </c>
      <c r="AV1221" s="14" t="s">
        <v>139</v>
      </c>
      <c r="AW1221" s="14" t="s">
        <v>33</v>
      </c>
      <c r="AX1221" s="14" t="s">
        <v>79</v>
      </c>
      <c r="AY1221" s="251" t="s">
        <v>116</v>
      </c>
    </row>
    <row r="1222" s="2" customFormat="1" ht="16.5" customHeight="1">
      <c r="A1222" s="40"/>
      <c r="B1222" s="41"/>
      <c r="C1222" s="206" t="s">
        <v>859</v>
      </c>
      <c r="D1222" s="206" t="s">
        <v>119</v>
      </c>
      <c r="E1222" s="207" t="s">
        <v>860</v>
      </c>
      <c r="F1222" s="208" t="s">
        <v>861</v>
      </c>
      <c r="G1222" s="209" t="s">
        <v>173</v>
      </c>
      <c r="H1222" s="210">
        <v>107.47</v>
      </c>
      <c r="I1222" s="211"/>
      <c r="J1222" s="212">
        <f>ROUND(I1222*H1222,2)</f>
        <v>0</v>
      </c>
      <c r="K1222" s="208" t="s">
        <v>174</v>
      </c>
      <c r="L1222" s="46"/>
      <c r="M1222" s="213" t="s">
        <v>19</v>
      </c>
      <c r="N1222" s="214" t="s">
        <v>44</v>
      </c>
      <c r="O1222" s="86"/>
      <c r="P1222" s="215">
        <f>O1222*H1222</f>
        <v>0</v>
      </c>
      <c r="Q1222" s="215">
        <v>3.0000000000000001E-05</v>
      </c>
      <c r="R1222" s="215">
        <f>Q1222*H1222</f>
        <v>0.0032241000000000001</v>
      </c>
      <c r="S1222" s="215">
        <v>0</v>
      </c>
      <c r="T1222" s="216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17" t="s">
        <v>327</v>
      </c>
      <c r="AT1222" s="217" t="s">
        <v>119</v>
      </c>
      <c r="AU1222" s="217" t="s">
        <v>125</v>
      </c>
      <c r="AY1222" s="19" t="s">
        <v>116</v>
      </c>
      <c r="BE1222" s="218">
        <f>IF(N1222="základní",J1222,0)</f>
        <v>0</v>
      </c>
      <c r="BF1222" s="218">
        <f>IF(N1222="snížená",J1222,0)</f>
        <v>0</v>
      </c>
      <c r="BG1222" s="218">
        <f>IF(N1222="zákl. přenesená",J1222,0)</f>
        <v>0</v>
      </c>
      <c r="BH1222" s="218">
        <f>IF(N1222="sníž. přenesená",J1222,0)</f>
        <v>0</v>
      </c>
      <c r="BI1222" s="218">
        <f>IF(N1222="nulová",J1222,0)</f>
        <v>0</v>
      </c>
      <c r="BJ1222" s="19" t="s">
        <v>125</v>
      </c>
      <c r="BK1222" s="218">
        <f>ROUND(I1222*H1222,2)</f>
        <v>0</v>
      </c>
      <c r="BL1222" s="19" t="s">
        <v>327</v>
      </c>
      <c r="BM1222" s="217" t="s">
        <v>862</v>
      </c>
    </row>
    <row r="1223" s="2" customFormat="1">
      <c r="A1223" s="40"/>
      <c r="B1223" s="41"/>
      <c r="C1223" s="42"/>
      <c r="D1223" s="219" t="s">
        <v>127</v>
      </c>
      <c r="E1223" s="42"/>
      <c r="F1223" s="220" t="s">
        <v>863</v>
      </c>
      <c r="G1223" s="42"/>
      <c r="H1223" s="42"/>
      <c r="I1223" s="221"/>
      <c r="J1223" s="42"/>
      <c r="K1223" s="42"/>
      <c r="L1223" s="46"/>
      <c r="M1223" s="222"/>
      <c r="N1223" s="223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127</v>
      </c>
      <c r="AU1223" s="19" t="s">
        <v>125</v>
      </c>
    </row>
    <row r="1224" s="2" customFormat="1" ht="16.5" customHeight="1">
      <c r="A1224" s="40"/>
      <c r="B1224" s="41"/>
      <c r="C1224" s="206" t="s">
        <v>864</v>
      </c>
      <c r="D1224" s="206" t="s">
        <v>119</v>
      </c>
      <c r="E1224" s="207" t="s">
        <v>865</v>
      </c>
      <c r="F1224" s="208" t="s">
        <v>866</v>
      </c>
      <c r="G1224" s="209" t="s">
        <v>173</v>
      </c>
      <c r="H1224" s="210">
        <v>107.47</v>
      </c>
      <c r="I1224" s="211"/>
      <c r="J1224" s="212">
        <f>ROUND(I1224*H1224,2)</f>
        <v>0</v>
      </c>
      <c r="K1224" s="208" t="s">
        <v>174</v>
      </c>
      <c r="L1224" s="46"/>
      <c r="M1224" s="213" t="s">
        <v>19</v>
      </c>
      <c r="N1224" s="214" t="s">
        <v>44</v>
      </c>
      <c r="O1224" s="86"/>
      <c r="P1224" s="215">
        <f>O1224*H1224</f>
        <v>0</v>
      </c>
      <c r="Q1224" s="215">
        <v>0.00029999999999999997</v>
      </c>
      <c r="R1224" s="215">
        <f>Q1224*H1224</f>
        <v>0.032240999999999999</v>
      </c>
      <c r="S1224" s="215">
        <v>0</v>
      </c>
      <c r="T1224" s="216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17" t="s">
        <v>327</v>
      </c>
      <c r="AT1224" s="217" t="s">
        <v>119</v>
      </c>
      <c r="AU1224" s="217" t="s">
        <v>125</v>
      </c>
      <c r="AY1224" s="19" t="s">
        <v>116</v>
      </c>
      <c r="BE1224" s="218">
        <f>IF(N1224="základní",J1224,0)</f>
        <v>0</v>
      </c>
      <c r="BF1224" s="218">
        <f>IF(N1224="snížená",J1224,0)</f>
        <v>0</v>
      </c>
      <c r="BG1224" s="218">
        <f>IF(N1224="zákl. přenesená",J1224,0)</f>
        <v>0</v>
      </c>
      <c r="BH1224" s="218">
        <f>IF(N1224="sníž. přenesená",J1224,0)</f>
        <v>0</v>
      </c>
      <c r="BI1224" s="218">
        <f>IF(N1224="nulová",J1224,0)</f>
        <v>0</v>
      </c>
      <c r="BJ1224" s="19" t="s">
        <v>125</v>
      </c>
      <c r="BK1224" s="218">
        <f>ROUND(I1224*H1224,2)</f>
        <v>0</v>
      </c>
      <c r="BL1224" s="19" t="s">
        <v>327</v>
      </c>
      <c r="BM1224" s="217" t="s">
        <v>867</v>
      </c>
    </row>
    <row r="1225" s="2" customFormat="1">
      <c r="A1225" s="40"/>
      <c r="B1225" s="41"/>
      <c r="C1225" s="42"/>
      <c r="D1225" s="219" t="s">
        <v>127</v>
      </c>
      <c r="E1225" s="42"/>
      <c r="F1225" s="220" t="s">
        <v>868</v>
      </c>
      <c r="G1225" s="42"/>
      <c r="H1225" s="42"/>
      <c r="I1225" s="221"/>
      <c r="J1225" s="42"/>
      <c r="K1225" s="42"/>
      <c r="L1225" s="46"/>
      <c r="M1225" s="222"/>
      <c r="N1225" s="223"/>
      <c r="O1225" s="86"/>
      <c r="P1225" s="86"/>
      <c r="Q1225" s="86"/>
      <c r="R1225" s="86"/>
      <c r="S1225" s="86"/>
      <c r="T1225" s="87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127</v>
      </c>
      <c r="AU1225" s="19" t="s">
        <v>125</v>
      </c>
    </row>
    <row r="1226" s="15" customFormat="1">
      <c r="A1226" s="15"/>
      <c r="B1226" s="252"/>
      <c r="C1226" s="253"/>
      <c r="D1226" s="231" t="s">
        <v>177</v>
      </c>
      <c r="E1226" s="254" t="s">
        <v>19</v>
      </c>
      <c r="F1226" s="255" t="s">
        <v>231</v>
      </c>
      <c r="G1226" s="253"/>
      <c r="H1226" s="254" t="s">
        <v>19</v>
      </c>
      <c r="I1226" s="256"/>
      <c r="J1226" s="253"/>
      <c r="K1226" s="253"/>
      <c r="L1226" s="257"/>
      <c r="M1226" s="258"/>
      <c r="N1226" s="259"/>
      <c r="O1226" s="259"/>
      <c r="P1226" s="259"/>
      <c r="Q1226" s="259"/>
      <c r="R1226" s="259"/>
      <c r="S1226" s="259"/>
      <c r="T1226" s="260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61" t="s">
        <v>177</v>
      </c>
      <c r="AU1226" s="261" t="s">
        <v>125</v>
      </c>
      <c r="AV1226" s="15" t="s">
        <v>79</v>
      </c>
      <c r="AW1226" s="15" t="s">
        <v>33</v>
      </c>
      <c r="AX1226" s="15" t="s">
        <v>72</v>
      </c>
      <c r="AY1226" s="261" t="s">
        <v>116</v>
      </c>
    </row>
    <row r="1227" s="13" customFormat="1">
      <c r="A1227" s="13"/>
      <c r="B1227" s="229"/>
      <c r="C1227" s="230"/>
      <c r="D1227" s="231" t="s">
        <v>177</v>
      </c>
      <c r="E1227" s="232" t="s">
        <v>19</v>
      </c>
      <c r="F1227" s="233" t="s">
        <v>232</v>
      </c>
      <c r="G1227" s="230"/>
      <c r="H1227" s="234">
        <v>18</v>
      </c>
      <c r="I1227" s="235"/>
      <c r="J1227" s="230"/>
      <c r="K1227" s="230"/>
      <c r="L1227" s="236"/>
      <c r="M1227" s="237"/>
      <c r="N1227" s="238"/>
      <c r="O1227" s="238"/>
      <c r="P1227" s="238"/>
      <c r="Q1227" s="238"/>
      <c r="R1227" s="238"/>
      <c r="S1227" s="238"/>
      <c r="T1227" s="23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0" t="s">
        <v>177</v>
      </c>
      <c r="AU1227" s="240" t="s">
        <v>125</v>
      </c>
      <c r="AV1227" s="13" t="s">
        <v>125</v>
      </c>
      <c r="AW1227" s="13" t="s">
        <v>33</v>
      </c>
      <c r="AX1227" s="13" t="s">
        <v>72</v>
      </c>
      <c r="AY1227" s="240" t="s">
        <v>116</v>
      </c>
    </row>
    <row r="1228" s="13" customFormat="1">
      <c r="A1228" s="13"/>
      <c r="B1228" s="229"/>
      <c r="C1228" s="230"/>
      <c r="D1228" s="231" t="s">
        <v>177</v>
      </c>
      <c r="E1228" s="232" t="s">
        <v>19</v>
      </c>
      <c r="F1228" s="233" t="s">
        <v>431</v>
      </c>
      <c r="G1228" s="230"/>
      <c r="H1228" s="234">
        <v>0.40000000000000002</v>
      </c>
      <c r="I1228" s="235"/>
      <c r="J1228" s="230"/>
      <c r="K1228" s="230"/>
      <c r="L1228" s="236"/>
      <c r="M1228" s="237"/>
      <c r="N1228" s="238"/>
      <c r="O1228" s="238"/>
      <c r="P1228" s="238"/>
      <c r="Q1228" s="238"/>
      <c r="R1228" s="238"/>
      <c r="S1228" s="238"/>
      <c r="T1228" s="23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0" t="s">
        <v>177</v>
      </c>
      <c r="AU1228" s="240" t="s">
        <v>125</v>
      </c>
      <c r="AV1228" s="13" t="s">
        <v>125</v>
      </c>
      <c r="AW1228" s="13" t="s">
        <v>33</v>
      </c>
      <c r="AX1228" s="13" t="s">
        <v>72</v>
      </c>
      <c r="AY1228" s="240" t="s">
        <v>116</v>
      </c>
    </row>
    <row r="1229" s="15" customFormat="1">
      <c r="A1229" s="15"/>
      <c r="B1229" s="252"/>
      <c r="C1229" s="253"/>
      <c r="D1229" s="231" t="s">
        <v>177</v>
      </c>
      <c r="E1229" s="254" t="s">
        <v>19</v>
      </c>
      <c r="F1229" s="255" t="s">
        <v>233</v>
      </c>
      <c r="G1229" s="253"/>
      <c r="H1229" s="254" t="s">
        <v>19</v>
      </c>
      <c r="I1229" s="256"/>
      <c r="J1229" s="253"/>
      <c r="K1229" s="253"/>
      <c r="L1229" s="257"/>
      <c r="M1229" s="258"/>
      <c r="N1229" s="259"/>
      <c r="O1229" s="259"/>
      <c r="P1229" s="259"/>
      <c r="Q1229" s="259"/>
      <c r="R1229" s="259"/>
      <c r="S1229" s="259"/>
      <c r="T1229" s="260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61" t="s">
        <v>177</v>
      </c>
      <c r="AU1229" s="261" t="s">
        <v>125</v>
      </c>
      <c r="AV1229" s="15" t="s">
        <v>79</v>
      </c>
      <c r="AW1229" s="15" t="s">
        <v>33</v>
      </c>
      <c r="AX1229" s="15" t="s">
        <v>72</v>
      </c>
      <c r="AY1229" s="261" t="s">
        <v>116</v>
      </c>
    </row>
    <row r="1230" s="13" customFormat="1">
      <c r="A1230" s="13"/>
      <c r="B1230" s="229"/>
      <c r="C1230" s="230"/>
      <c r="D1230" s="231" t="s">
        <v>177</v>
      </c>
      <c r="E1230" s="232" t="s">
        <v>19</v>
      </c>
      <c r="F1230" s="233" t="s">
        <v>234</v>
      </c>
      <c r="G1230" s="230"/>
      <c r="H1230" s="234">
        <v>21.943000000000001</v>
      </c>
      <c r="I1230" s="235"/>
      <c r="J1230" s="230"/>
      <c r="K1230" s="230"/>
      <c r="L1230" s="236"/>
      <c r="M1230" s="237"/>
      <c r="N1230" s="238"/>
      <c r="O1230" s="238"/>
      <c r="P1230" s="238"/>
      <c r="Q1230" s="238"/>
      <c r="R1230" s="238"/>
      <c r="S1230" s="238"/>
      <c r="T1230" s="23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0" t="s">
        <v>177</v>
      </c>
      <c r="AU1230" s="240" t="s">
        <v>125</v>
      </c>
      <c r="AV1230" s="13" t="s">
        <v>125</v>
      </c>
      <c r="AW1230" s="13" t="s">
        <v>33</v>
      </c>
      <c r="AX1230" s="13" t="s">
        <v>72</v>
      </c>
      <c r="AY1230" s="240" t="s">
        <v>116</v>
      </c>
    </row>
    <row r="1231" s="13" customFormat="1">
      <c r="A1231" s="13"/>
      <c r="B1231" s="229"/>
      <c r="C1231" s="230"/>
      <c r="D1231" s="231" t="s">
        <v>177</v>
      </c>
      <c r="E1231" s="232" t="s">
        <v>19</v>
      </c>
      <c r="F1231" s="233" t="s">
        <v>236</v>
      </c>
      <c r="G1231" s="230"/>
      <c r="H1231" s="234">
        <v>-0.28999999999999998</v>
      </c>
      <c r="I1231" s="235"/>
      <c r="J1231" s="230"/>
      <c r="K1231" s="230"/>
      <c r="L1231" s="236"/>
      <c r="M1231" s="237"/>
      <c r="N1231" s="238"/>
      <c r="O1231" s="238"/>
      <c r="P1231" s="238"/>
      <c r="Q1231" s="238"/>
      <c r="R1231" s="238"/>
      <c r="S1231" s="238"/>
      <c r="T1231" s="23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0" t="s">
        <v>177</v>
      </c>
      <c r="AU1231" s="240" t="s">
        <v>125</v>
      </c>
      <c r="AV1231" s="13" t="s">
        <v>125</v>
      </c>
      <c r="AW1231" s="13" t="s">
        <v>33</v>
      </c>
      <c r="AX1231" s="13" t="s">
        <v>72</v>
      </c>
      <c r="AY1231" s="240" t="s">
        <v>116</v>
      </c>
    </row>
    <row r="1232" s="13" customFormat="1">
      <c r="A1232" s="13"/>
      <c r="B1232" s="229"/>
      <c r="C1232" s="230"/>
      <c r="D1232" s="231" t="s">
        <v>177</v>
      </c>
      <c r="E1232" s="232" t="s">
        <v>19</v>
      </c>
      <c r="F1232" s="233" t="s">
        <v>235</v>
      </c>
      <c r="G1232" s="230"/>
      <c r="H1232" s="234">
        <v>-0.248</v>
      </c>
      <c r="I1232" s="235"/>
      <c r="J1232" s="230"/>
      <c r="K1232" s="230"/>
      <c r="L1232" s="236"/>
      <c r="M1232" s="237"/>
      <c r="N1232" s="238"/>
      <c r="O1232" s="238"/>
      <c r="P1232" s="238"/>
      <c r="Q1232" s="238"/>
      <c r="R1232" s="238"/>
      <c r="S1232" s="238"/>
      <c r="T1232" s="239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0" t="s">
        <v>177</v>
      </c>
      <c r="AU1232" s="240" t="s">
        <v>125</v>
      </c>
      <c r="AV1232" s="13" t="s">
        <v>125</v>
      </c>
      <c r="AW1232" s="13" t="s">
        <v>33</v>
      </c>
      <c r="AX1232" s="13" t="s">
        <v>72</v>
      </c>
      <c r="AY1232" s="240" t="s">
        <v>116</v>
      </c>
    </row>
    <row r="1233" s="13" customFormat="1">
      <c r="A1233" s="13"/>
      <c r="B1233" s="229"/>
      <c r="C1233" s="230"/>
      <c r="D1233" s="231" t="s">
        <v>177</v>
      </c>
      <c r="E1233" s="232" t="s">
        <v>19</v>
      </c>
      <c r="F1233" s="233" t="s">
        <v>432</v>
      </c>
      <c r="G1233" s="230"/>
      <c r="H1233" s="234">
        <v>0.80000000000000004</v>
      </c>
      <c r="I1233" s="235"/>
      <c r="J1233" s="230"/>
      <c r="K1233" s="230"/>
      <c r="L1233" s="236"/>
      <c r="M1233" s="237"/>
      <c r="N1233" s="238"/>
      <c r="O1233" s="238"/>
      <c r="P1233" s="238"/>
      <c r="Q1233" s="238"/>
      <c r="R1233" s="238"/>
      <c r="S1233" s="238"/>
      <c r="T1233" s="23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0" t="s">
        <v>177</v>
      </c>
      <c r="AU1233" s="240" t="s">
        <v>125</v>
      </c>
      <c r="AV1233" s="13" t="s">
        <v>125</v>
      </c>
      <c r="AW1233" s="13" t="s">
        <v>33</v>
      </c>
      <c r="AX1233" s="13" t="s">
        <v>72</v>
      </c>
      <c r="AY1233" s="240" t="s">
        <v>116</v>
      </c>
    </row>
    <row r="1234" s="15" customFormat="1">
      <c r="A1234" s="15"/>
      <c r="B1234" s="252"/>
      <c r="C1234" s="253"/>
      <c r="D1234" s="231" t="s">
        <v>177</v>
      </c>
      <c r="E1234" s="254" t="s">
        <v>19</v>
      </c>
      <c r="F1234" s="255" t="s">
        <v>237</v>
      </c>
      <c r="G1234" s="253"/>
      <c r="H1234" s="254" t="s">
        <v>19</v>
      </c>
      <c r="I1234" s="256"/>
      <c r="J1234" s="253"/>
      <c r="K1234" s="253"/>
      <c r="L1234" s="257"/>
      <c r="M1234" s="258"/>
      <c r="N1234" s="259"/>
      <c r="O1234" s="259"/>
      <c r="P1234" s="259"/>
      <c r="Q1234" s="259"/>
      <c r="R1234" s="259"/>
      <c r="S1234" s="259"/>
      <c r="T1234" s="260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1" t="s">
        <v>177</v>
      </c>
      <c r="AU1234" s="261" t="s">
        <v>125</v>
      </c>
      <c r="AV1234" s="15" t="s">
        <v>79</v>
      </c>
      <c r="AW1234" s="15" t="s">
        <v>33</v>
      </c>
      <c r="AX1234" s="15" t="s">
        <v>72</v>
      </c>
      <c r="AY1234" s="261" t="s">
        <v>116</v>
      </c>
    </row>
    <row r="1235" s="13" customFormat="1">
      <c r="A1235" s="13"/>
      <c r="B1235" s="229"/>
      <c r="C1235" s="230"/>
      <c r="D1235" s="231" t="s">
        <v>177</v>
      </c>
      <c r="E1235" s="232" t="s">
        <v>19</v>
      </c>
      <c r="F1235" s="233" t="s">
        <v>444</v>
      </c>
      <c r="G1235" s="230"/>
      <c r="H1235" s="234">
        <v>12.73</v>
      </c>
      <c r="I1235" s="235"/>
      <c r="J1235" s="230"/>
      <c r="K1235" s="230"/>
      <c r="L1235" s="236"/>
      <c r="M1235" s="237"/>
      <c r="N1235" s="238"/>
      <c r="O1235" s="238"/>
      <c r="P1235" s="238"/>
      <c r="Q1235" s="238"/>
      <c r="R1235" s="238"/>
      <c r="S1235" s="238"/>
      <c r="T1235" s="239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0" t="s">
        <v>177</v>
      </c>
      <c r="AU1235" s="240" t="s">
        <v>125</v>
      </c>
      <c r="AV1235" s="13" t="s">
        <v>125</v>
      </c>
      <c r="AW1235" s="13" t="s">
        <v>33</v>
      </c>
      <c r="AX1235" s="13" t="s">
        <v>72</v>
      </c>
      <c r="AY1235" s="240" t="s">
        <v>116</v>
      </c>
    </row>
    <row r="1236" s="13" customFormat="1">
      <c r="A1236" s="13"/>
      <c r="B1236" s="229"/>
      <c r="C1236" s="230"/>
      <c r="D1236" s="231" t="s">
        <v>177</v>
      </c>
      <c r="E1236" s="232" t="s">
        <v>19</v>
      </c>
      <c r="F1236" s="233" t="s">
        <v>431</v>
      </c>
      <c r="G1236" s="230"/>
      <c r="H1236" s="234">
        <v>0.40000000000000002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177</v>
      </c>
      <c r="AU1236" s="240" t="s">
        <v>125</v>
      </c>
      <c r="AV1236" s="13" t="s">
        <v>125</v>
      </c>
      <c r="AW1236" s="13" t="s">
        <v>33</v>
      </c>
      <c r="AX1236" s="13" t="s">
        <v>72</v>
      </c>
      <c r="AY1236" s="240" t="s">
        <v>116</v>
      </c>
    </row>
    <row r="1237" s="15" customFormat="1">
      <c r="A1237" s="15"/>
      <c r="B1237" s="252"/>
      <c r="C1237" s="253"/>
      <c r="D1237" s="231" t="s">
        <v>177</v>
      </c>
      <c r="E1237" s="254" t="s">
        <v>19</v>
      </c>
      <c r="F1237" s="255" t="s">
        <v>239</v>
      </c>
      <c r="G1237" s="253"/>
      <c r="H1237" s="254" t="s">
        <v>19</v>
      </c>
      <c r="I1237" s="256"/>
      <c r="J1237" s="253"/>
      <c r="K1237" s="253"/>
      <c r="L1237" s="257"/>
      <c r="M1237" s="258"/>
      <c r="N1237" s="259"/>
      <c r="O1237" s="259"/>
      <c r="P1237" s="259"/>
      <c r="Q1237" s="259"/>
      <c r="R1237" s="259"/>
      <c r="S1237" s="259"/>
      <c r="T1237" s="260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61" t="s">
        <v>177</v>
      </c>
      <c r="AU1237" s="261" t="s">
        <v>125</v>
      </c>
      <c r="AV1237" s="15" t="s">
        <v>79</v>
      </c>
      <c r="AW1237" s="15" t="s">
        <v>33</v>
      </c>
      <c r="AX1237" s="15" t="s">
        <v>72</v>
      </c>
      <c r="AY1237" s="261" t="s">
        <v>116</v>
      </c>
    </row>
    <row r="1238" s="13" customFormat="1">
      <c r="A1238" s="13"/>
      <c r="B1238" s="229"/>
      <c r="C1238" s="230"/>
      <c r="D1238" s="231" t="s">
        <v>177</v>
      </c>
      <c r="E1238" s="232" t="s">
        <v>19</v>
      </c>
      <c r="F1238" s="233" t="s">
        <v>232</v>
      </c>
      <c r="G1238" s="230"/>
      <c r="H1238" s="234">
        <v>18</v>
      </c>
      <c r="I1238" s="235"/>
      <c r="J1238" s="230"/>
      <c r="K1238" s="230"/>
      <c r="L1238" s="236"/>
      <c r="M1238" s="237"/>
      <c r="N1238" s="238"/>
      <c r="O1238" s="238"/>
      <c r="P1238" s="238"/>
      <c r="Q1238" s="238"/>
      <c r="R1238" s="238"/>
      <c r="S1238" s="238"/>
      <c r="T1238" s="23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0" t="s">
        <v>177</v>
      </c>
      <c r="AU1238" s="240" t="s">
        <v>125</v>
      </c>
      <c r="AV1238" s="13" t="s">
        <v>125</v>
      </c>
      <c r="AW1238" s="13" t="s">
        <v>33</v>
      </c>
      <c r="AX1238" s="13" t="s">
        <v>72</v>
      </c>
      <c r="AY1238" s="240" t="s">
        <v>116</v>
      </c>
    </row>
    <row r="1239" s="13" customFormat="1">
      <c r="A1239" s="13"/>
      <c r="B1239" s="229"/>
      <c r="C1239" s="230"/>
      <c r="D1239" s="231" t="s">
        <v>177</v>
      </c>
      <c r="E1239" s="232" t="s">
        <v>19</v>
      </c>
      <c r="F1239" s="233" t="s">
        <v>431</v>
      </c>
      <c r="G1239" s="230"/>
      <c r="H1239" s="234">
        <v>0.40000000000000002</v>
      </c>
      <c r="I1239" s="235"/>
      <c r="J1239" s="230"/>
      <c r="K1239" s="230"/>
      <c r="L1239" s="236"/>
      <c r="M1239" s="237"/>
      <c r="N1239" s="238"/>
      <c r="O1239" s="238"/>
      <c r="P1239" s="238"/>
      <c r="Q1239" s="238"/>
      <c r="R1239" s="238"/>
      <c r="S1239" s="238"/>
      <c r="T1239" s="239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0" t="s">
        <v>177</v>
      </c>
      <c r="AU1239" s="240" t="s">
        <v>125</v>
      </c>
      <c r="AV1239" s="13" t="s">
        <v>125</v>
      </c>
      <c r="AW1239" s="13" t="s">
        <v>33</v>
      </c>
      <c r="AX1239" s="13" t="s">
        <v>72</v>
      </c>
      <c r="AY1239" s="240" t="s">
        <v>116</v>
      </c>
    </row>
    <row r="1240" s="15" customFormat="1">
      <c r="A1240" s="15"/>
      <c r="B1240" s="252"/>
      <c r="C1240" s="253"/>
      <c r="D1240" s="231" t="s">
        <v>177</v>
      </c>
      <c r="E1240" s="254" t="s">
        <v>19</v>
      </c>
      <c r="F1240" s="255" t="s">
        <v>241</v>
      </c>
      <c r="G1240" s="253"/>
      <c r="H1240" s="254" t="s">
        <v>19</v>
      </c>
      <c r="I1240" s="256"/>
      <c r="J1240" s="253"/>
      <c r="K1240" s="253"/>
      <c r="L1240" s="257"/>
      <c r="M1240" s="258"/>
      <c r="N1240" s="259"/>
      <c r="O1240" s="259"/>
      <c r="P1240" s="259"/>
      <c r="Q1240" s="259"/>
      <c r="R1240" s="259"/>
      <c r="S1240" s="259"/>
      <c r="T1240" s="260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1" t="s">
        <v>177</v>
      </c>
      <c r="AU1240" s="261" t="s">
        <v>125</v>
      </c>
      <c r="AV1240" s="15" t="s">
        <v>79</v>
      </c>
      <c r="AW1240" s="15" t="s">
        <v>33</v>
      </c>
      <c r="AX1240" s="15" t="s">
        <v>72</v>
      </c>
      <c r="AY1240" s="261" t="s">
        <v>116</v>
      </c>
    </row>
    <row r="1241" s="13" customFormat="1">
      <c r="A1241" s="13"/>
      <c r="B1241" s="229"/>
      <c r="C1241" s="230"/>
      <c r="D1241" s="231" t="s">
        <v>177</v>
      </c>
      <c r="E1241" s="232" t="s">
        <v>19</v>
      </c>
      <c r="F1241" s="233" t="s">
        <v>234</v>
      </c>
      <c r="G1241" s="230"/>
      <c r="H1241" s="234">
        <v>21.943000000000001</v>
      </c>
      <c r="I1241" s="235"/>
      <c r="J1241" s="230"/>
      <c r="K1241" s="230"/>
      <c r="L1241" s="236"/>
      <c r="M1241" s="237"/>
      <c r="N1241" s="238"/>
      <c r="O1241" s="238"/>
      <c r="P1241" s="238"/>
      <c r="Q1241" s="238"/>
      <c r="R1241" s="238"/>
      <c r="S1241" s="238"/>
      <c r="T1241" s="23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0" t="s">
        <v>177</v>
      </c>
      <c r="AU1241" s="240" t="s">
        <v>125</v>
      </c>
      <c r="AV1241" s="13" t="s">
        <v>125</v>
      </c>
      <c r="AW1241" s="13" t="s">
        <v>33</v>
      </c>
      <c r="AX1241" s="13" t="s">
        <v>72</v>
      </c>
      <c r="AY1241" s="240" t="s">
        <v>116</v>
      </c>
    </row>
    <row r="1242" s="13" customFormat="1">
      <c r="A1242" s="13"/>
      <c r="B1242" s="229"/>
      <c r="C1242" s="230"/>
      <c r="D1242" s="231" t="s">
        <v>177</v>
      </c>
      <c r="E1242" s="232" t="s">
        <v>19</v>
      </c>
      <c r="F1242" s="233" t="s">
        <v>236</v>
      </c>
      <c r="G1242" s="230"/>
      <c r="H1242" s="234">
        <v>-0.28999999999999998</v>
      </c>
      <c r="I1242" s="235"/>
      <c r="J1242" s="230"/>
      <c r="K1242" s="230"/>
      <c r="L1242" s="236"/>
      <c r="M1242" s="237"/>
      <c r="N1242" s="238"/>
      <c r="O1242" s="238"/>
      <c r="P1242" s="238"/>
      <c r="Q1242" s="238"/>
      <c r="R1242" s="238"/>
      <c r="S1242" s="238"/>
      <c r="T1242" s="23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0" t="s">
        <v>177</v>
      </c>
      <c r="AU1242" s="240" t="s">
        <v>125</v>
      </c>
      <c r="AV1242" s="13" t="s">
        <v>125</v>
      </c>
      <c r="AW1242" s="13" t="s">
        <v>33</v>
      </c>
      <c r="AX1242" s="13" t="s">
        <v>72</v>
      </c>
      <c r="AY1242" s="240" t="s">
        <v>116</v>
      </c>
    </row>
    <row r="1243" s="13" customFormat="1">
      <c r="A1243" s="13"/>
      <c r="B1243" s="229"/>
      <c r="C1243" s="230"/>
      <c r="D1243" s="231" t="s">
        <v>177</v>
      </c>
      <c r="E1243" s="232" t="s">
        <v>19</v>
      </c>
      <c r="F1243" s="233" t="s">
        <v>235</v>
      </c>
      <c r="G1243" s="230"/>
      <c r="H1243" s="234">
        <v>-0.248</v>
      </c>
      <c r="I1243" s="235"/>
      <c r="J1243" s="230"/>
      <c r="K1243" s="230"/>
      <c r="L1243" s="236"/>
      <c r="M1243" s="237"/>
      <c r="N1243" s="238"/>
      <c r="O1243" s="238"/>
      <c r="P1243" s="238"/>
      <c r="Q1243" s="238"/>
      <c r="R1243" s="238"/>
      <c r="S1243" s="238"/>
      <c r="T1243" s="23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0" t="s">
        <v>177</v>
      </c>
      <c r="AU1243" s="240" t="s">
        <v>125</v>
      </c>
      <c r="AV1243" s="13" t="s">
        <v>125</v>
      </c>
      <c r="AW1243" s="13" t="s">
        <v>33</v>
      </c>
      <c r="AX1243" s="13" t="s">
        <v>72</v>
      </c>
      <c r="AY1243" s="240" t="s">
        <v>116</v>
      </c>
    </row>
    <row r="1244" s="13" customFormat="1">
      <c r="A1244" s="13"/>
      <c r="B1244" s="229"/>
      <c r="C1244" s="230"/>
      <c r="D1244" s="231" t="s">
        <v>177</v>
      </c>
      <c r="E1244" s="232" t="s">
        <v>19</v>
      </c>
      <c r="F1244" s="233" t="s">
        <v>432</v>
      </c>
      <c r="G1244" s="230"/>
      <c r="H1244" s="234">
        <v>0.80000000000000004</v>
      </c>
      <c r="I1244" s="235"/>
      <c r="J1244" s="230"/>
      <c r="K1244" s="230"/>
      <c r="L1244" s="236"/>
      <c r="M1244" s="237"/>
      <c r="N1244" s="238"/>
      <c r="O1244" s="238"/>
      <c r="P1244" s="238"/>
      <c r="Q1244" s="238"/>
      <c r="R1244" s="238"/>
      <c r="S1244" s="238"/>
      <c r="T1244" s="23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0" t="s">
        <v>177</v>
      </c>
      <c r="AU1244" s="240" t="s">
        <v>125</v>
      </c>
      <c r="AV1244" s="13" t="s">
        <v>125</v>
      </c>
      <c r="AW1244" s="13" t="s">
        <v>33</v>
      </c>
      <c r="AX1244" s="13" t="s">
        <v>72</v>
      </c>
      <c r="AY1244" s="240" t="s">
        <v>116</v>
      </c>
    </row>
    <row r="1245" s="15" customFormat="1">
      <c r="A1245" s="15"/>
      <c r="B1245" s="252"/>
      <c r="C1245" s="253"/>
      <c r="D1245" s="231" t="s">
        <v>177</v>
      </c>
      <c r="E1245" s="254" t="s">
        <v>19</v>
      </c>
      <c r="F1245" s="255" t="s">
        <v>242</v>
      </c>
      <c r="G1245" s="253"/>
      <c r="H1245" s="254" t="s">
        <v>19</v>
      </c>
      <c r="I1245" s="256"/>
      <c r="J1245" s="253"/>
      <c r="K1245" s="253"/>
      <c r="L1245" s="257"/>
      <c r="M1245" s="258"/>
      <c r="N1245" s="259"/>
      <c r="O1245" s="259"/>
      <c r="P1245" s="259"/>
      <c r="Q1245" s="259"/>
      <c r="R1245" s="259"/>
      <c r="S1245" s="259"/>
      <c r="T1245" s="260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61" t="s">
        <v>177</v>
      </c>
      <c r="AU1245" s="261" t="s">
        <v>125</v>
      </c>
      <c r="AV1245" s="15" t="s">
        <v>79</v>
      </c>
      <c r="AW1245" s="15" t="s">
        <v>33</v>
      </c>
      <c r="AX1245" s="15" t="s">
        <v>72</v>
      </c>
      <c r="AY1245" s="261" t="s">
        <v>116</v>
      </c>
    </row>
    <row r="1246" s="13" customFormat="1">
      <c r="A1246" s="13"/>
      <c r="B1246" s="229"/>
      <c r="C1246" s="230"/>
      <c r="D1246" s="231" t="s">
        <v>177</v>
      </c>
      <c r="E1246" s="232" t="s">
        <v>19</v>
      </c>
      <c r="F1246" s="233" t="s">
        <v>238</v>
      </c>
      <c r="G1246" s="230"/>
      <c r="H1246" s="234">
        <v>12.73</v>
      </c>
      <c r="I1246" s="235"/>
      <c r="J1246" s="230"/>
      <c r="K1246" s="230"/>
      <c r="L1246" s="236"/>
      <c r="M1246" s="237"/>
      <c r="N1246" s="238"/>
      <c r="O1246" s="238"/>
      <c r="P1246" s="238"/>
      <c r="Q1246" s="238"/>
      <c r="R1246" s="238"/>
      <c r="S1246" s="238"/>
      <c r="T1246" s="23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0" t="s">
        <v>177</v>
      </c>
      <c r="AU1246" s="240" t="s">
        <v>125</v>
      </c>
      <c r="AV1246" s="13" t="s">
        <v>125</v>
      </c>
      <c r="AW1246" s="13" t="s">
        <v>33</v>
      </c>
      <c r="AX1246" s="13" t="s">
        <v>72</v>
      </c>
      <c r="AY1246" s="240" t="s">
        <v>116</v>
      </c>
    </row>
    <row r="1247" s="13" customFormat="1">
      <c r="A1247" s="13"/>
      <c r="B1247" s="229"/>
      <c r="C1247" s="230"/>
      <c r="D1247" s="231" t="s">
        <v>177</v>
      </c>
      <c r="E1247" s="232" t="s">
        <v>19</v>
      </c>
      <c r="F1247" s="233" t="s">
        <v>431</v>
      </c>
      <c r="G1247" s="230"/>
      <c r="H1247" s="234">
        <v>0.40000000000000002</v>
      </c>
      <c r="I1247" s="235"/>
      <c r="J1247" s="230"/>
      <c r="K1247" s="230"/>
      <c r="L1247" s="236"/>
      <c r="M1247" s="237"/>
      <c r="N1247" s="238"/>
      <c r="O1247" s="238"/>
      <c r="P1247" s="238"/>
      <c r="Q1247" s="238"/>
      <c r="R1247" s="238"/>
      <c r="S1247" s="238"/>
      <c r="T1247" s="23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0" t="s">
        <v>177</v>
      </c>
      <c r="AU1247" s="240" t="s">
        <v>125</v>
      </c>
      <c r="AV1247" s="13" t="s">
        <v>125</v>
      </c>
      <c r="AW1247" s="13" t="s">
        <v>33</v>
      </c>
      <c r="AX1247" s="13" t="s">
        <v>72</v>
      </c>
      <c r="AY1247" s="240" t="s">
        <v>116</v>
      </c>
    </row>
    <row r="1248" s="14" customFormat="1">
      <c r="A1248" s="14"/>
      <c r="B1248" s="241"/>
      <c r="C1248" s="242"/>
      <c r="D1248" s="231" t="s">
        <v>177</v>
      </c>
      <c r="E1248" s="243" t="s">
        <v>19</v>
      </c>
      <c r="F1248" s="244" t="s">
        <v>181</v>
      </c>
      <c r="G1248" s="242"/>
      <c r="H1248" s="245">
        <v>107.47000000000001</v>
      </c>
      <c r="I1248" s="246"/>
      <c r="J1248" s="242"/>
      <c r="K1248" s="242"/>
      <c r="L1248" s="247"/>
      <c r="M1248" s="248"/>
      <c r="N1248" s="249"/>
      <c r="O1248" s="249"/>
      <c r="P1248" s="249"/>
      <c r="Q1248" s="249"/>
      <c r="R1248" s="249"/>
      <c r="S1248" s="249"/>
      <c r="T1248" s="25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1" t="s">
        <v>177</v>
      </c>
      <c r="AU1248" s="251" t="s">
        <v>125</v>
      </c>
      <c r="AV1248" s="14" t="s">
        <v>139</v>
      </c>
      <c r="AW1248" s="14" t="s">
        <v>33</v>
      </c>
      <c r="AX1248" s="14" t="s">
        <v>79</v>
      </c>
      <c r="AY1248" s="251" t="s">
        <v>116</v>
      </c>
    </row>
    <row r="1249" s="2" customFormat="1" ht="24.15" customHeight="1">
      <c r="A1249" s="40"/>
      <c r="B1249" s="41"/>
      <c r="C1249" s="273" t="s">
        <v>869</v>
      </c>
      <c r="D1249" s="273" t="s">
        <v>358</v>
      </c>
      <c r="E1249" s="274" t="s">
        <v>870</v>
      </c>
      <c r="F1249" s="275" t="s">
        <v>871</v>
      </c>
      <c r="G1249" s="276" t="s">
        <v>173</v>
      </c>
      <c r="H1249" s="277">
        <v>118.217</v>
      </c>
      <c r="I1249" s="278"/>
      <c r="J1249" s="279">
        <f>ROUND(I1249*H1249,2)</f>
        <v>0</v>
      </c>
      <c r="K1249" s="275" t="s">
        <v>174</v>
      </c>
      <c r="L1249" s="280"/>
      <c r="M1249" s="281" t="s">
        <v>19</v>
      </c>
      <c r="N1249" s="282" t="s">
        <v>44</v>
      </c>
      <c r="O1249" s="86"/>
      <c r="P1249" s="215">
        <f>O1249*H1249</f>
        <v>0</v>
      </c>
      <c r="Q1249" s="215">
        <v>0.0028300000000000001</v>
      </c>
      <c r="R1249" s="215">
        <f>Q1249*H1249</f>
        <v>0.33455411000000002</v>
      </c>
      <c r="S1249" s="215">
        <v>0</v>
      </c>
      <c r="T1249" s="216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17" t="s">
        <v>361</v>
      </c>
      <c r="AT1249" s="217" t="s">
        <v>358</v>
      </c>
      <c r="AU1249" s="217" t="s">
        <v>125</v>
      </c>
      <c r="AY1249" s="19" t="s">
        <v>116</v>
      </c>
      <c r="BE1249" s="218">
        <f>IF(N1249="základní",J1249,0)</f>
        <v>0</v>
      </c>
      <c r="BF1249" s="218">
        <f>IF(N1249="snížená",J1249,0)</f>
        <v>0</v>
      </c>
      <c r="BG1249" s="218">
        <f>IF(N1249="zákl. přenesená",J1249,0)</f>
        <v>0</v>
      </c>
      <c r="BH1249" s="218">
        <f>IF(N1249="sníž. přenesená",J1249,0)</f>
        <v>0</v>
      </c>
      <c r="BI1249" s="218">
        <f>IF(N1249="nulová",J1249,0)</f>
        <v>0</v>
      </c>
      <c r="BJ1249" s="19" t="s">
        <v>125</v>
      </c>
      <c r="BK1249" s="218">
        <f>ROUND(I1249*H1249,2)</f>
        <v>0</v>
      </c>
      <c r="BL1249" s="19" t="s">
        <v>327</v>
      </c>
      <c r="BM1249" s="217" t="s">
        <v>872</v>
      </c>
    </row>
    <row r="1250" s="13" customFormat="1">
      <c r="A1250" s="13"/>
      <c r="B1250" s="229"/>
      <c r="C1250" s="230"/>
      <c r="D1250" s="231" t="s">
        <v>177</v>
      </c>
      <c r="E1250" s="230"/>
      <c r="F1250" s="233" t="s">
        <v>873</v>
      </c>
      <c r="G1250" s="230"/>
      <c r="H1250" s="234">
        <v>118.217</v>
      </c>
      <c r="I1250" s="235"/>
      <c r="J1250" s="230"/>
      <c r="K1250" s="230"/>
      <c r="L1250" s="236"/>
      <c r="M1250" s="237"/>
      <c r="N1250" s="238"/>
      <c r="O1250" s="238"/>
      <c r="P1250" s="238"/>
      <c r="Q1250" s="238"/>
      <c r="R1250" s="238"/>
      <c r="S1250" s="238"/>
      <c r="T1250" s="23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0" t="s">
        <v>177</v>
      </c>
      <c r="AU1250" s="240" t="s">
        <v>125</v>
      </c>
      <c r="AV1250" s="13" t="s">
        <v>125</v>
      </c>
      <c r="AW1250" s="13" t="s">
        <v>4</v>
      </c>
      <c r="AX1250" s="13" t="s">
        <v>79</v>
      </c>
      <c r="AY1250" s="240" t="s">
        <v>116</v>
      </c>
    </row>
    <row r="1251" s="2" customFormat="1" ht="16.5" customHeight="1">
      <c r="A1251" s="40"/>
      <c r="B1251" s="41"/>
      <c r="C1251" s="206" t="s">
        <v>874</v>
      </c>
      <c r="D1251" s="206" t="s">
        <v>119</v>
      </c>
      <c r="E1251" s="207" t="s">
        <v>875</v>
      </c>
      <c r="F1251" s="208" t="s">
        <v>876</v>
      </c>
      <c r="G1251" s="209" t="s">
        <v>184</v>
      </c>
      <c r="H1251" s="210">
        <v>102.59999999999999</v>
      </c>
      <c r="I1251" s="211"/>
      <c r="J1251" s="212">
        <f>ROUND(I1251*H1251,2)</f>
        <v>0</v>
      </c>
      <c r="K1251" s="208" t="s">
        <v>174</v>
      </c>
      <c r="L1251" s="46"/>
      <c r="M1251" s="213" t="s">
        <v>19</v>
      </c>
      <c r="N1251" s="214" t="s">
        <v>44</v>
      </c>
      <c r="O1251" s="86"/>
      <c r="P1251" s="215">
        <f>O1251*H1251</f>
        <v>0</v>
      </c>
      <c r="Q1251" s="215">
        <v>1.0000000000000001E-05</v>
      </c>
      <c r="R1251" s="215">
        <f>Q1251*H1251</f>
        <v>0.001026</v>
      </c>
      <c r="S1251" s="215">
        <v>0</v>
      </c>
      <c r="T1251" s="216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17" t="s">
        <v>327</v>
      </c>
      <c r="AT1251" s="217" t="s">
        <v>119</v>
      </c>
      <c r="AU1251" s="217" t="s">
        <v>125</v>
      </c>
      <c r="AY1251" s="19" t="s">
        <v>116</v>
      </c>
      <c r="BE1251" s="218">
        <f>IF(N1251="základní",J1251,0)</f>
        <v>0</v>
      </c>
      <c r="BF1251" s="218">
        <f>IF(N1251="snížená",J1251,0)</f>
        <v>0</v>
      </c>
      <c r="BG1251" s="218">
        <f>IF(N1251="zákl. přenesená",J1251,0)</f>
        <v>0</v>
      </c>
      <c r="BH1251" s="218">
        <f>IF(N1251="sníž. přenesená",J1251,0)</f>
        <v>0</v>
      </c>
      <c r="BI1251" s="218">
        <f>IF(N1251="nulová",J1251,0)</f>
        <v>0</v>
      </c>
      <c r="BJ1251" s="19" t="s">
        <v>125</v>
      </c>
      <c r="BK1251" s="218">
        <f>ROUND(I1251*H1251,2)</f>
        <v>0</v>
      </c>
      <c r="BL1251" s="19" t="s">
        <v>327</v>
      </c>
      <c r="BM1251" s="217" t="s">
        <v>877</v>
      </c>
    </row>
    <row r="1252" s="2" customFormat="1">
      <c r="A1252" s="40"/>
      <c r="B1252" s="41"/>
      <c r="C1252" s="42"/>
      <c r="D1252" s="219" t="s">
        <v>127</v>
      </c>
      <c r="E1252" s="42"/>
      <c r="F1252" s="220" t="s">
        <v>878</v>
      </c>
      <c r="G1252" s="42"/>
      <c r="H1252" s="42"/>
      <c r="I1252" s="221"/>
      <c r="J1252" s="42"/>
      <c r="K1252" s="42"/>
      <c r="L1252" s="46"/>
      <c r="M1252" s="222"/>
      <c r="N1252" s="223"/>
      <c r="O1252" s="86"/>
      <c r="P1252" s="86"/>
      <c r="Q1252" s="86"/>
      <c r="R1252" s="86"/>
      <c r="S1252" s="86"/>
      <c r="T1252" s="87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127</v>
      </c>
      <c r="AU1252" s="19" t="s">
        <v>125</v>
      </c>
    </row>
    <row r="1253" s="13" customFormat="1">
      <c r="A1253" s="13"/>
      <c r="B1253" s="229"/>
      <c r="C1253" s="230"/>
      <c r="D1253" s="231" t="s">
        <v>177</v>
      </c>
      <c r="E1253" s="232" t="s">
        <v>19</v>
      </c>
      <c r="F1253" s="233" t="s">
        <v>879</v>
      </c>
      <c r="G1253" s="230"/>
      <c r="H1253" s="234">
        <v>16.699999999999999</v>
      </c>
      <c r="I1253" s="235"/>
      <c r="J1253" s="230"/>
      <c r="K1253" s="230"/>
      <c r="L1253" s="236"/>
      <c r="M1253" s="237"/>
      <c r="N1253" s="238"/>
      <c r="O1253" s="238"/>
      <c r="P1253" s="238"/>
      <c r="Q1253" s="238"/>
      <c r="R1253" s="238"/>
      <c r="S1253" s="238"/>
      <c r="T1253" s="239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0" t="s">
        <v>177</v>
      </c>
      <c r="AU1253" s="240" t="s">
        <v>125</v>
      </c>
      <c r="AV1253" s="13" t="s">
        <v>125</v>
      </c>
      <c r="AW1253" s="13" t="s">
        <v>33</v>
      </c>
      <c r="AX1253" s="13" t="s">
        <v>72</v>
      </c>
      <c r="AY1253" s="240" t="s">
        <v>116</v>
      </c>
    </row>
    <row r="1254" s="13" customFormat="1">
      <c r="A1254" s="13"/>
      <c r="B1254" s="229"/>
      <c r="C1254" s="230"/>
      <c r="D1254" s="231" t="s">
        <v>177</v>
      </c>
      <c r="E1254" s="232" t="s">
        <v>19</v>
      </c>
      <c r="F1254" s="233" t="s">
        <v>880</v>
      </c>
      <c r="G1254" s="230"/>
      <c r="H1254" s="234">
        <v>20.800000000000001</v>
      </c>
      <c r="I1254" s="235"/>
      <c r="J1254" s="230"/>
      <c r="K1254" s="230"/>
      <c r="L1254" s="236"/>
      <c r="M1254" s="237"/>
      <c r="N1254" s="238"/>
      <c r="O1254" s="238"/>
      <c r="P1254" s="238"/>
      <c r="Q1254" s="238"/>
      <c r="R1254" s="238"/>
      <c r="S1254" s="238"/>
      <c r="T1254" s="23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0" t="s">
        <v>177</v>
      </c>
      <c r="AU1254" s="240" t="s">
        <v>125</v>
      </c>
      <c r="AV1254" s="13" t="s">
        <v>125</v>
      </c>
      <c r="AW1254" s="13" t="s">
        <v>33</v>
      </c>
      <c r="AX1254" s="13" t="s">
        <v>72</v>
      </c>
      <c r="AY1254" s="240" t="s">
        <v>116</v>
      </c>
    </row>
    <row r="1255" s="13" customFormat="1">
      <c r="A1255" s="13"/>
      <c r="B1255" s="229"/>
      <c r="C1255" s="230"/>
      <c r="D1255" s="231" t="s">
        <v>177</v>
      </c>
      <c r="E1255" s="232" t="s">
        <v>19</v>
      </c>
      <c r="F1255" s="233" t="s">
        <v>881</v>
      </c>
      <c r="G1255" s="230"/>
      <c r="H1255" s="234">
        <v>13.800000000000001</v>
      </c>
      <c r="I1255" s="235"/>
      <c r="J1255" s="230"/>
      <c r="K1255" s="230"/>
      <c r="L1255" s="236"/>
      <c r="M1255" s="237"/>
      <c r="N1255" s="238"/>
      <c r="O1255" s="238"/>
      <c r="P1255" s="238"/>
      <c r="Q1255" s="238"/>
      <c r="R1255" s="238"/>
      <c r="S1255" s="238"/>
      <c r="T1255" s="23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0" t="s">
        <v>177</v>
      </c>
      <c r="AU1255" s="240" t="s">
        <v>125</v>
      </c>
      <c r="AV1255" s="13" t="s">
        <v>125</v>
      </c>
      <c r="AW1255" s="13" t="s">
        <v>33</v>
      </c>
      <c r="AX1255" s="13" t="s">
        <v>72</v>
      </c>
      <c r="AY1255" s="240" t="s">
        <v>116</v>
      </c>
    </row>
    <row r="1256" s="13" customFormat="1">
      <c r="A1256" s="13"/>
      <c r="B1256" s="229"/>
      <c r="C1256" s="230"/>
      <c r="D1256" s="231" t="s">
        <v>177</v>
      </c>
      <c r="E1256" s="232" t="s">
        <v>19</v>
      </c>
      <c r="F1256" s="233" t="s">
        <v>882</v>
      </c>
      <c r="G1256" s="230"/>
      <c r="H1256" s="234">
        <v>16.699999999999999</v>
      </c>
      <c r="I1256" s="235"/>
      <c r="J1256" s="230"/>
      <c r="K1256" s="230"/>
      <c r="L1256" s="236"/>
      <c r="M1256" s="237"/>
      <c r="N1256" s="238"/>
      <c r="O1256" s="238"/>
      <c r="P1256" s="238"/>
      <c r="Q1256" s="238"/>
      <c r="R1256" s="238"/>
      <c r="S1256" s="238"/>
      <c r="T1256" s="23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0" t="s">
        <v>177</v>
      </c>
      <c r="AU1256" s="240" t="s">
        <v>125</v>
      </c>
      <c r="AV1256" s="13" t="s">
        <v>125</v>
      </c>
      <c r="AW1256" s="13" t="s">
        <v>33</v>
      </c>
      <c r="AX1256" s="13" t="s">
        <v>72</v>
      </c>
      <c r="AY1256" s="240" t="s">
        <v>116</v>
      </c>
    </row>
    <row r="1257" s="13" customFormat="1">
      <c r="A1257" s="13"/>
      <c r="B1257" s="229"/>
      <c r="C1257" s="230"/>
      <c r="D1257" s="231" t="s">
        <v>177</v>
      </c>
      <c r="E1257" s="232" t="s">
        <v>19</v>
      </c>
      <c r="F1257" s="233" t="s">
        <v>883</v>
      </c>
      <c r="G1257" s="230"/>
      <c r="H1257" s="234">
        <v>20.800000000000001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177</v>
      </c>
      <c r="AU1257" s="240" t="s">
        <v>125</v>
      </c>
      <c r="AV1257" s="13" t="s">
        <v>125</v>
      </c>
      <c r="AW1257" s="13" t="s">
        <v>33</v>
      </c>
      <c r="AX1257" s="13" t="s">
        <v>72</v>
      </c>
      <c r="AY1257" s="240" t="s">
        <v>116</v>
      </c>
    </row>
    <row r="1258" s="13" customFormat="1">
      <c r="A1258" s="13"/>
      <c r="B1258" s="229"/>
      <c r="C1258" s="230"/>
      <c r="D1258" s="231" t="s">
        <v>177</v>
      </c>
      <c r="E1258" s="232" t="s">
        <v>19</v>
      </c>
      <c r="F1258" s="233" t="s">
        <v>884</v>
      </c>
      <c r="G1258" s="230"/>
      <c r="H1258" s="234">
        <v>13.800000000000001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177</v>
      </c>
      <c r="AU1258" s="240" t="s">
        <v>125</v>
      </c>
      <c r="AV1258" s="13" t="s">
        <v>125</v>
      </c>
      <c r="AW1258" s="13" t="s">
        <v>33</v>
      </c>
      <c r="AX1258" s="13" t="s">
        <v>72</v>
      </c>
      <c r="AY1258" s="240" t="s">
        <v>116</v>
      </c>
    </row>
    <row r="1259" s="14" customFormat="1">
      <c r="A1259" s="14"/>
      <c r="B1259" s="241"/>
      <c r="C1259" s="242"/>
      <c r="D1259" s="231" t="s">
        <v>177</v>
      </c>
      <c r="E1259" s="243" t="s">
        <v>19</v>
      </c>
      <c r="F1259" s="244" t="s">
        <v>181</v>
      </c>
      <c r="G1259" s="242"/>
      <c r="H1259" s="245">
        <v>102.59999999999999</v>
      </c>
      <c r="I1259" s="246"/>
      <c r="J1259" s="242"/>
      <c r="K1259" s="242"/>
      <c r="L1259" s="247"/>
      <c r="M1259" s="248"/>
      <c r="N1259" s="249"/>
      <c r="O1259" s="249"/>
      <c r="P1259" s="249"/>
      <c r="Q1259" s="249"/>
      <c r="R1259" s="249"/>
      <c r="S1259" s="249"/>
      <c r="T1259" s="250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1" t="s">
        <v>177</v>
      </c>
      <c r="AU1259" s="251" t="s">
        <v>125</v>
      </c>
      <c r="AV1259" s="14" t="s">
        <v>139</v>
      </c>
      <c r="AW1259" s="14" t="s">
        <v>33</v>
      </c>
      <c r="AX1259" s="14" t="s">
        <v>79</v>
      </c>
      <c r="AY1259" s="251" t="s">
        <v>116</v>
      </c>
    </row>
    <row r="1260" s="2" customFormat="1" ht="16.5" customHeight="1">
      <c r="A1260" s="40"/>
      <c r="B1260" s="41"/>
      <c r="C1260" s="273" t="s">
        <v>885</v>
      </c>
      <c r="D1260" s="273" t="s">
        <v>358</v>
      </c>
      <c r="E1260" s="274" t="s">
        <v>886</v>
      </c>
      <c r="F1260" s="275" t="s">
        <v>887</v>
      </c>
      <c r="G1260" s="276" t="s">
        <v>184</v>
      </c>
      <c r="H1260" s="277">
        <v>107.73</v>
      </c>
      <c r="I1260" s="278"/>
      <c r="J1260" s="279">
        <f>ROUND(I1260*H1260,2)</f>
        <v>0</v>
      </c>
      <c r="K1260" s="275" t="s">
        <v>174</v>
      </c>
      <c r="L1260" s="280"/>
      <c r="M1260" s="281" t="s">
        <v>19</v>
      </c>
      <c r="N1260" s="282" t="s">
        <v>44</v>
      </c>
      <c r="O1260" s="86"/>
      <c r="P1260" s="215">
        <f>O1260*H1260</f>
        <v>0</v>
      </c>
      <c r="Q1260" s="215">
        <v>0.00022000000000000001</v>
      </c>
      <c r="R1260" s="215">
        <f>Q1260*H1260</f>
        <v>0.023700600000000002</v>
      </c>
      <c r="S1260" s="215">
        <v>0</v>
      </c>
      <c r="T1260" s="216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17" t="s">
        <v>361</v>
      </c>
      <c r="AT1260" s="217" t="s">
        <v>358</v>
      </c>
      <c r="AU1260" s="217" t="s">
        <v>125</v>
      </c>
      <c r="AY1260" s="19" t="s">
        <v>116</v>
      </c>
      <c r="BE1260" s="218">
        <f>IF(N1260="základní",J1260,0)</f>
        <v>0</v>
      </c>
      <c r="BF1260" s="218">
        <f>IF(N1260="snížená",J1260,0)</f>
        <v>0</v>
      </c>
      <c r="BG1260" s="218">
        <f>IF(N1260="zákl. přenesená",J1260,0)</f>
        <v>0</v>
      </c>
      <c r="BH1260" s="218">
        <f>IF(N1260="sníž. přenesená",J1260,0)</f>
        <v>0</v>
      </c>
      <c r="BI1260" s="218">
        <f>IF(N1260="nulová",J1260,0)</f>
        <v>0</v>
      </c>
      <c r="BJ1260" s="19" t="s">
        <v>125</v>
      </c>
      <c r="BK1260" s="218">
        <f>ROUND(I1260*H1260,2)</f>
        <v>0</v>
      </c>
      <c r="BL1260" s="19" t="s">
        <v>327</v>
      </c>
      <c r="BM1260" s="217" t="s">
        <v>888</v>
      </c>
    </row>
    <row r="1261" s="13" customFormat="1">
      <c r="A1261" s="13"/>
      <c r="B1261" s="229"/>
      <c r="C1261" s="230"/>
      <c r="D1261" s="231" t="s">
        <v>177</v>
      </c>
      <c r="E1261" s="230"/>
      <c r="F1261" s="233" t="s">
        <v>889</v>
      </c>
      <c r="G1261" s="230"/>
      <c r="H1261" s="234">
        <v>107.73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177</v>
      </c>
      <c r="AU1261" s="240" t="s">
        <v>125</v>
      </c>
      <c r="AV1261" s="13" t="s">
        <v>125</v>
      </c>
      <c r="AW1261" s="13" t="s">
        <v>4</v>
      </c>
      <c r="AX1261" s="13" t="s">
        <v>79</v>
      </c>
      <c r="AY1261" s="240" t="s">
        <v>116</v>
      </c>
    </row>
    <row r="1262" s="2" customFormat="1" ht="16.5" customHeight="1">
      <c r="A1262" s="40"/>
      <c r="B1262" s="41"/>
      <c r="C1262" s="206" t="s">
        <v>890</v>
      </c>
      <c r="D1262" s="206" t="s">
        <v>119</v>
      </c>
      <c r="E1262" s="207" t="s">
        <v>891</v>
      </c>
      <c r="F1262" s="208" t="s">
        <v>892</v>
      </c>
      <c r="G1262" s="209" t="s">
        <v>184</v>
      </c>
      <c r="H1262" s="210">
        <v>6.2000000000000002</v>
      </c>
      <c r="I1262" s="211"/>
      <c r="J1262" s="212">
        <f>ROUND(I1262*H1262,2)</f>
        <v>0</v>
      </c>
      <c r="K1262" s="208" t="s">
        <v>174</v>
      </c>
      <c r="L1262" s="46"/>
      <c r="M1262" s="213" t="s">
        <v>19</v>
      </c>
      <c r="N1262" s="214" t="s">
        <v>44</v>
      </c>
      <c r="O1262" s="86"/>
      <c r="P1262" s="215">
        <f>O1262*H1262</f>
        <v>0</v>
      </c>
      <c r="Q1262" s="215">
        <v>0</v>
      </c>
      <c r="R1262" s="215">
        <f>Q1262*H1262</f>
        <v>0</v>
      </c>
      <c r="S1262" s="215">
        <v>0</v>
      </c>
      <c r="T1262" s="216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17" t="s">
        <v>327</v>
      </c>
      <c r="AT1262" s="217" t="s">
        <v>119</v>
      </c>
      <c r="AU1262" s="217" t="s">
        <v>125</v>
      </c>
      <c r="AY1262" s="19" t="s">
        <v>116</v>
      </c>
      <c r="BE1262" s="218">
        <f>IF(N1262="základní",J1262,0)</f>
        <v>0</v>
      </c>
      <c r="BF1262" s="218">
        <f>IF(N1262="snížená",J1262,0)</f>
        <v>0</v>
      </c>
      <c r="BG1262" s="218">
        <f>IF(N1262="zákl. přenesená",J1262,0)</f>
        <v>0</v>
      </c>
      <c r="BH1262" s="218">
        <f>IF(N1262="sníž. přenesená",J1262,0)</f>
        <v>0</v>
      </c>
      <c r="BI1262" s="218">
        <f>IF(N1262="nulová",J1262,0)</f>
        <v>0</v>
      </c>
      <c r="BJ1262" s="19" t="s">
        <v>125</v>
      </c>
      <c r="BK1262" s="218">
        <f>ROUND(I1262*H1262,2)</f>
        <v>0</v>
      </c>
      <c r="BL1262" s="19" t="s">
        <v>327</v>
      </c>
      <c r="BM1262" s="217" t="s">
        <v>893</v>
      </c>
    </row>
    <row r="1263" s="2" customFormat="1">
      <c r="A1263" s="40"/>
      <c r="B1263" s="41"/>
      <c r="C1263" s="42"/>
      <c r="D1263" s="219" t="s">
        <v>127</v>
      </c>
      <c r="E1263" s="42"/>
      <c r="F1263" s="220" t="s">
        <v>894</v>
      </c>
      <c r="G1263" s="42"/>
      <c r="H1263" s="42"/>
      <c r="I1263" s="221"/>
      <c r="J1263" s="42"/>
      <c r="K1263" s="42"/>
      <c r="L1263" s="46"/>
      <c r="M1263" s="222"/>
      <c r="N1263" s="223"/>
      <c r="O1263" s="86"/>
      <c r="P1263" s="86"/>
      <c r="Q1263" s="86"/>
      <c r="R1263" s="86"/>
      <c r="S1263" s="86"/>
      <c r="T1263" s="87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9" t="s">
        <v>127</v>
      </c>
      <c r="AU1263" s="19" t="s">
        <v>125</v>
      </c>
    </row>
    <row r="1264" s="15" customFormat="1">
      <c r="A1264" s="15"/>
      <c r="B1264" s="252"/>
      <c r="C1264" s="253"/>
      <c r="D1264" s="231" t="s">
        <v>177</v>
      </c>
      <c r="E1264" s="254" t="s">
        <v>19</v>
      </c>
      <c r="F1264" s="255" t="s">
        <v>710</v>
      </c>
      <c r="G1264" s="253"/>
      <c r="H1264" s="254" t="s">
        <v>19</v>
      </c>
      <c r="I1264" s="256"/>
      <c r="J1264" s="253"/>
      <c r="K1264" s="253"/>
      <c r="L1264" s="257"/>
      <c r="M1264" s="258"/>
      <c r="N1264" s="259"/>
      <c r="O1264" s="259"/>
      <c r="P1264" s="259"/>
      <c r="Q1264" s="259"/>
      <c r="R1264" s="259"/>
      <c r="S1264" s="259"/>
      <c r="T1264" s="260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61" t="s">
        <v>177</v>
      </c>
      <c r="AU1264" s="261" t="s">
        <v>125</v>
      </c>
      <c r="AV1264" s="15" t="s">
        <v>79</v>
      </c>
      <c r="AW1264" s="15" t="s">
        <v>33</v>
      </c>
      <c r="AX1264" s="15" t="s">
        <v>72</v>
      </c>
      <c r="AY1264" s="261" t="s">
        <v>116</v>
      </c>
    </row>
    <row r="1265" s="13" customFormat="1">
      <c r="A1265" s="13"/>
      <c r="B1265" s="229"/>
      <c r="C1265" s="230"/>
      <c r="D1265" s="231" t="s">
        <v>177</v>
      </c>
      <c r="E1265" s="232" t="s">
        <v>19</v>
      </c>
      <c r="F1265" s="233" t="s">
        <v>895</v>
      </c>
      <c r="G1265" s="230"/>
      <c r="H1265" s="234">
        <v>3.1000000000000001</v>
      </c>
      <c r="I1265" s="235"/>
      <c r="J1265" s="230"/>
      <c r="K1265" s="230"/>
      <c r="L1265" s="236"/>
      <c r="M1265" s="237"/>
      <c r="N1265" s="238"/>
      <c r="O1265" s="238"/>
      <c r="P1265" s="238"/>
      <c r="Q1265" s="238"/>
      <c r="R1265" s="238"/>
      <c r="S1265" s="238"/>
      <c r="T1265" s="239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0" t="s">
        <v>177</v>
      </c>
      <c r="AU1265" s="240" t="s">
        <v>125</v>
      </c>
      <c r="AV1265" s="13" t="s">
        <v>125</v>
      </c>
      <c r="AW1265" s="13" t="s">
        <v>33</v>
      </c>
      <c r="AX1265" s="13" t="s">
        <v>72</v>
      </c>
      <c r="AY1265" s="240" t="s">
        <v>116</v>
      </c>
    </row>
    <row r="1266" s="15" customFormat="1">
      <c r="A1266" s="15"/>
      <c r="B1266" s="252"/>
      <c r="C1266" s="253"/>
      <c r="D1266" s="231" t="s">
        <v>177</v>
      </c>
      <c r="E1266" s="254" t="s">
        <v>19</v>
      </c>
      <c r="F1266" s="255" t="s">
        <v>711</v>
      </c>
      <c r="G1266" s="253"/>
      <c r="H1266" s="254" t="s">
        <v>19</v>
      </c>
      <c r="I1266" s="256"/>
      <c r="J1266" s="253"/>
      <c r="K1266" s="253"/>
      <c r="L1266" s="257"/>
      <c r="M1266" s="258"/>
      <c r="N1266" s="259"/>
      <c r="O1266" s="259"/>
      <c r="P1266" s="259"/>
      <c r="Q1266" s="259"/>
      <c r="R1266" s="259"/>
      <c r="S1266" s="259"/>
      <c r="T1266" s="260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1" t="s">
        <v>177</v>
      </c>
      <c r="AU1266" s="261" t="s">
        <v>125</v>
      </c>
      <c r="AV1266" s="15" t="s">
        <v>79</v>
      </c>
      <c r="AW1266" s="15" t="s">
        <v>33</v>
      </c>
      <c r="AX1266" s="15" t="s">
        <v>72</v>
      </c>
      <c r="AY1266" s="261" t="s">
        <v>116</v>
      </c>
    </row>
    <row r="1267" s="13" customFormat="1">
      <c r="A1267" s="13"/>
      <c r="B1267" s="229"/>
      <c r="C1267" s="230"/>
      <c r="D1267" s="231" t="s">
        <v>177</v>
      </c>
      <c r="E1267" s="232" t="s">
        <v>19</v>
      </c>
      <c r="F1267" s="233" t="s">
        <v>895</v>
      </c>
      <c r="G1267" s="230"/>
      <c r="H1267" s="234">
        <v>3.1000000000000001</v>
      </c>
      <c r="I1267" s="235"/>
      <c r="J1267" s="230"/>
      <c r="K1267" s="230"/>
      <c r="L1267" s="236"/>
      <c r="M1267" s="237"/>
      <c r="N1267" s="238"/>
      <c r="O1267" s="238"/>
      <c r="P1267" s="238"/>
      <c r="Q1267" s="238"/>
      <c r="R1267" s="238"/>
      <c r="S1267" s="238"/>
      <c r="T1267" s="23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0" t="s">
        <v>177</v>
      </c>
      <c r="AU1267" s="240" t="s">
        <v>125</v>
      </c>
      <c r="AV1267" s="13" t="s">
        <v>125</v>
      </c>
      <c r="AW1267" s="13" t="s">
        <v>33</v>
      </c>
      <c r="AX1267" s="13" t="s">
        <v>72</v>
      </c>
      <c r="AY1267" s="240" t="s">
        <v>116</v>
      </c>
    </row>
    <row r="1268" s="14" customFormat="1">
      <c r="A1268" s="14"/>
      <c r="B1268" s="241"/>
      <c r="C1268" s="242"/>
      <c r="D1268" s="231" t="s">
        <v>177</v>
      </c>
      <c r="E1268" s="243" t="s">
        <v>19</v>
      </c>
      <c r="F1268" s="244" t="s">
        <v>181</v>
      </c>
      <c r="G1268" s="242"/>
      <c r="H1268" s="245">
        <v>6.2000000000000002</v>
      </c>
      <c r="I1268" s="246"/>
      <c r="J1268" s="242"/>
      <c r="K1268" s="242"/>
      <c r="L1268" s="247"/>
      <c r="M1268" s="248"/>
      <c r="N1268" s="249"/>
      <c r="O1268" s="249"/>
      <c r="P1268" s="249"/>
      <c r="Q1268" s="249"/>
      <c r="R1268" s="249"/>
      <c r="S1268" s="249"/>
      <c r="T1268" s="250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1" t="s">
        <v>177</v>
      </c>
      <c r="AU1268" s="251" t="s">
        <v>125</v>
      </c>
      <c r="AV1268" s="14" t="s">
        <v>139</v>
      </c>
      <c r="AW1268" s="14" t="s">
        <v>33</v>
      </c>
      <c r="AX1268" s="14" t="s">
        <v>79</v>
      </c>
      <c r="AY1268" s="251" t="s">
        <v>116</v>
      </c>
    </row>
    <row r="1269" s="2" customFormat="1" ht="16.5" customHeight="1">
      <c r="A1269" s="40"/>
      <c r="B1269" s="41"/>
      <c r="C1269" s="273" t="s">
        <v>896</v>
      </c>
      <c r="D1269" s="273" t="s">
        <v>358</v>
      </c>
      <c r="E1269" s="274" t="s">
        <v>897</v>
      </c>
      <c r="F1269" s="275" t="s">
        <v>898</v>
      </c>
      <c r="G1269" s="276" t="s">
        <v>184</v>
      </c>
      <c r="H1269" s="277">
        <v>6.5099999999999998</v>
      </c>
      <c r="I1269" s="278"/>
      <c r="J1269" s="279">
        <f>ROUND(I1269*H1269,2)</f>
        <v>0</v>
      </c>
      <c r="K1269" s="275" t="s">
        <v>174</v>
      </c>
      <c r="L1269" s="280"/>
      <c r="M1269" s="281" t="s">
        <v>19</v>
      </c>
      <c r="N1269" s="282" t="s">
        <v>44</v>
      </c>
      <c r="O1269" s="86"/>
      <c r="P1269" s="215">
        <f>O1269*H1269</f>
        <v>0</v>
      </c>
      <c r="Q1269" s="215">
        <v>0.00016000000000000001</v>
      </c>
      <c r="R1269" s="215">
        <f>Q1269*H1269</f>
        <v>0.0010416</v>
      </c>
      <c r="S1269" s="215">
        <v>0</v>
      </c>
      <c r="T1269" s="216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17" t="s">
        <v>361</v>
      </c>
      <c r="AT1269" s="217" t="s">
        <v>358</v>
      </c>
      <c r="AU1269" s="217" t="s">
        <v>125</v>
      </c>
      <c r="AY1269" s="19" t="s">
        <v>116</v>
      </c>
      <c r="BE1269" s="218">
        <f>IF(N1269="základní",J1269,0)</f>
        <v>0</v>
      </c>
      <c r="BF1269" s="218">
        <f>IF(N1269="snížená",J1269,0)</f>
        <v>0</v>
      </c>
      <c r="BG1269" s="218">
        <f>IF(N1269="zákl. přenesená",J1269,0)</f>
        <v>0</v>
      </c>
      <c r="BH1269" s="218">
        <f>IF(N1269="sníž. přenesená",J1269,0)</f>
        <v>0</v>
      </c>
      <c r="BI1269" s="218">
        <f>IF(N1269="nulová",J1269,0)</f>
        <v>0</v>
      </c>
      <c r="BJ1269" s="19" t="s">
        <v>125</v>
      </c>
      <c r="BK1269" s="218">
        <f>ROUND(I1269*H1269,2)</f>
        <v>0</v>
      </c>
      <c r="BL1269" s="19" t="s">
        <v>327</v>
      </c>
      <c r="BM1269" s="217" t="s">
        <v>899</v>
      </c>
    </row>
    <row r="1270" s="13" customFormat="1">
      <c r="A1270" s="13"/>
      <c r="B1270" s="229"/>
      <c r="C1270" s="230"/>
      <c r="D1270" s="231" t="s">
        <v>177</v>
      </c>
      <c r="E1270" s="230"/>
      <c r="F1270" s="233" t="s">
        <v>900</v>
      </c>
      <c r="G1270" s="230"/>
      <c r="H1270" s="234">
        <v>6.5099999999999998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177</v>
      </c>
      <c r="AU1270" s="240" t="s">
        <v>125</v>
      </c>
      <c r="AV1270" s="13" t="s">
        <v>125</v>
      </c>
      <c r="AW1270" s="13" t="s">
        <v>4</v>
      </c>
      <c r="AX1270" s="13" t="s">
        <v>79</v>
      </c>
      <c r="AY1270" s="240" t="s">
        <v>116</v>
      </c>
    </row>
    <row r="1271" s="2" customFormat="1" ht="24.15" customHeight="1">
      <c r="A1271" s="40"/>
      <c r="B1271" s="41"/>
      <c r="C1271" s="206" t="s">
        <v>901</v>
      </c>
      <c r="D1271" s="206" t="s">
        <v>119</v>
      </c>
      <c r="E1271" s="207" t="s">
        <v>902</v>
      </c>
      <c r="F1271" s="208" t="s">
        <v>903</v>
      </c>
      <c r="G1271" s="209" t="s">
        <v>670</v>
      </c>
      <c r="H1271" s="283"/>
      <c r="I1271" s="211"/>
      <c r="J1271" s="212">
        <f>ROUND(I1271*H1271,2)</f>
        <v>0</v>
      </c>
      <c r="K1271" s="208" t="s">
        <v>174</v>
      </c>
      <c r="L1271" s="46"/>
      <c r="M1271" s="213" t="s">
        <v>19</v>
      </c>
      <c r="N1271" s="214" t="s">
        <v>44</v>
      </c>
      <c r="O1271" s="86"/>
      <c r="P1271" s="215">
        <f>O1271*H1271</f>
        <v>0</v>
      </c>
      <c r="Q1271" s="215">
        <v>0</v>
      </c>
      <c r="R1271" s="215">
        <f>Q1271*H1271</f>
        <v>0</v>
      </c>
      <c r="S1271" s="215">
        <v>0</v>
      </c>
      <c r="T1271" s="216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17" t="s">
        <v>327</v>
      </c>
      <c r="AT1271" s="217" t="s">
        <v>119</v>
      </c>
      <c r="AU1271" s="217" t="s">
        <v>125</v>
      </c>
      <c r="AY1271" s="19" t="s">
        <v>116</v>
      </c>
      <c r="BE1271" s="218">
        <f>IF(N1271="základní",J1271,0)</f>
        <v>0</v>
      </c>
      <c r="BF1271" s="218">
        <f>IF(N1271="snížená",J1271,0)</f>
        <v>0</v>
      </c>
      <c r="BG1271" s="218">
        <f>IF(N1271="zákl. přenesená",J1271,0)</f>
        <v>0</v>
      </c>
      <c r="BH1271" s="218">
        <f>IF(N1271="sníž. přenesená",J1271,0)</f>
        <v>0</v>
      </c>
      <c r="BI1271" s="218">
        <f>IF(N1271="nulová",J1271,0)</f>
        <v>0</v>
      </c>
      <c r="BJ1271" s="19" t="s">
        <v>125</v>
      </c>
      <c r="BK1271" s="218">
        <f>ROUND(I1271*H1271,2)</f>
        <v>0</v>
      </c>
      <c r="BL1271" s="19" t="s">
        <v>327</v>
      </c>
      <c r="BM1271" s="217" t="s">
        <v>904</v>
      </c>
    </row>
    <row r="1272" s="2" customFormat="1">
      <c r="A1272" s="40"/>
      <c r="B1272" s="41"/>
      <c r="C1272" s="42"/>
      <c r="D1272" s="219" t="s">
        <v>127</v>
      </c>
      <c r="E1272" s="42"/>
      <c r="F1272" s="220" t="s">
        <v>905</v>
      </c>
      <c r="G1272" s="42"/>
      <c r="H1272" s="42"/>
      <c r="I1272" s="221"/>
      <c r="J1272" s="42"/>
      <c r="K1272" s="42"/>
      <c r="L1272" s="46"/>
      <c r="M1272" s="222"/>
      <c r="N1272" s="223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127</v>
      </c>
      <c r="AU1272" s="19" t="s">
        <v>125</v>
      </c>
    </row>
    <row r="1273" s="12" customFormat="1" ht="22.8" customHeight="1">
      <c r="A1273" s="12"/>
      <c r="B1273" s="190"/>
      <c r="C1273" s="191"/>
      <c r="D1273" s="192" t="s">
        <v>71</v>
      </c>
      <c r="E1273" s="204" t="s">
        <v>906</v>
      </c>
      <c r="F1273" s="204" t="s">
        <v>907</v>
      </c>
      <c r="G1273" s="191"/>
      <c r="H1273" s="191"/>
      <c r="I1273" s="194"/>
      <c r="J1273" s="205">
        <f>BK1273</f>
        <v>0</v>
      </c>
      <c r="K1273" s="191"/>
      <c r="L1273" s="196"/>
      <c r="M1273" s="197"/>
      <c r="N1273" s="198"/>
      <c r="O1273" s="198"/>
      <c r="P1273" s="199">
        <f>SUM(P1274:P1331)</f>
        <v>0</v>
      </c>
      <c r="Q1273" s="198"/>
      <c r="R1273" s="199">
        <f>SUM(R1274:R1331)</f>
        <v>0.9274342000000001</v>
      </c>
      <c r="S1273" s="198"/>
      <c r="T1273" s="200">
        <f>SUM(T1274:T1331)</f>
        <v>0</v>
      </c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R1273" s="201" t="s">
        <v>125</v>
      </c>
      <c r="AT1273" s="202" t="s">
        <v>71</v>
      </c>
      <c r="AU1273" s="202" t="s">
        <v>79</v>
      </c>
      <c r="AY1273" s="201" t="s">
        <v>116</v>
      </c>
      <c r="BK1273" s="203">
        <f>SUM(BK1274:BK1331)</f>
        <v>0</v>
      </c>
    </row>
    <row r="1274" s="2" customFormat="1" ht="16.5" customHeight="1">
      <c r="A1274" s="40"/>
      <c r="B1274" s="41"/>
      <c r="C1274" s="206" t="s">
        <v>908</v>
      </c>
      <c r="D1274" s="206" t="s">
        <v>119</v>
      </c>
      <c r="E1274" s="207" t="s">
        <v>909</v>
      </c>
      <c r="F1274" s="208" t="s">
        <v>910</v>
      </c>
      <c r="G1274" s="209" t="s">
        <v>173</v>
      </c>
      <c r="H1274" s="210">
        <v>46.408000000000001</v>
      </c>
      <c r="I1274" s="211"/>
      <c r="J1274" s="212">
        <f>ROUND(I1274*H1274,2)</f>
        <v>0</v>
      </c>
      <c r="K1274" s="208" t="s">
        <v>174</v>
      </c>
      <c r="L1274" s="46"/>
      <c r="M1274" s="213" t="s">
        <v>19</v>
      </c>
      <c r="N1274" s="214" t="s">
        <v>44</v>
      </c>
      <c r="O1274" s="86"/>
      <c r="P1274" s="215">
        <f>O1274*H1274</f>
        <v>0</v>
      </c>
      <c r="Q1274" s="215">
        <v>0.00029999999999999997</v>
      </c>
      <c r="R1274" s="215">
        <f>Q1274*H1274</f>
        <v>0.0139224</v>
      </c>
      <c r="S1274" s="215">
        <v>0</v>
      </c>
      <c r="T1274" s="216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7" t="s">
        <v>327</v>
      </c>
      <c r="AT1274" s="217" t="s">
        <v>119</v>
      </c>
      <c r="AU1274" s="217" t="s">
        <v>125</v>
      </c>
      <c r="AY1274" s="19" t="s">
        <v>116</v>
      </c>
      <c r="BE1274" s="218">
        <f>IF(N1274="základní",J1274,0)</f>
        <v>0</v>
      </c>
      <c r="BF1274" s="218">
        <f>IF(N1274="snížená",J1274,0)</f>
        <v>0</v>
      </c>
      <c r="BG1274" s="218">
        <f>IF(N1274="zákl. přenesená",J1274,0)</f>
        <v>0</v>
      </c>
      <c r="BH1274" s="218">
        <f>IF(N1274="sníž. přenesená",J1274,0)</f>
        <v>0</v>
      </c>
      <c r="BI1274" s="218">
        <f>IF(N1274="nulová",J1274,0)</f>
        <v>0</v>
      </c>
      <c r="BJ1274" s="19" t="s">
        <v>125</v>
      </c>
      <c r="BK1274" s="218">
        <f>ROUND(I1274*H1274,2)</f>
        <v>0</v>
      </c>
      <c r="BL1274" s="19" t="s">
        <v>327</v>
      </c>
      <c r="BM1274" s="217" t="s">
        <v>911</v>
      </c>
    </row>
    <row r="1275" s="2" customFormat="1">
      <c r="A1275" s="40"/>
      <c r="B1275" s="41"/>
      <c r="C1275" s="42"/>
      <c r="D1275" s="219" t="s">
        <v>127</v>
      </c>
      <c r="E1275" s="42"/>
      <c r="F1275" s="220" t="s">
        <v>912</v>
      </c>
      <c r="G1275" s="42"/>
      <c r="H1275" s="42"/>
      <c r="I1275" s="221"/>
      <c r="J1275" s="42"/>
      <c r="K1275" s="42"/>
      <c r="L1275" s="46"/>
      <c r="M1275" s="222"/>
      <c r="N1275" s="223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127</v>
      </c>
      <c r="AU1275" s="19" t="s">
        <v>125</v>
      </c>
    </row>
    <row r="1276" s="15" customFormat="1">
      <c r="A1276" s="15"/>
      <c r="B1276" s="252"/>
      <c r="C1276" s="253"/>
      <c r="D1276" s="231" t="s">
        <v>177</v>
      </c>
      <c r="E1276" s="254" t="s">
        <v>19</v>
      </c>
      <c r="F1276" s="255" t="s">
        <v>315</v>
      </c>
      <c r="G1276" s="253"/>
      <c r="H1276" s="254" t="s">
        <v>19</v>
      </c>
      <c r="I1276" s="256"/>
      <c r="J1276" s="253"/>
      <c r="K1276" s="253"/>
      <c r="L1276" s="257"/>
      <c r="M1276" s="258"/>
      <c r="N1276" s="259"/>
      <c r="O1276" s="259"/>
      <c r="P1276" s="259"/>
      <c r="Q1276" s="259"/>
      <c r="R1276" s="259"/>
      <c r="S1276" s="259"/>
      <c r="T1276" s="260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61" t="s">
        <v>177</v>
      </c>
      <c r="AU1276" s="261" t="s">
        <v>125</v>
      </c>
      <c r="AV1276" s="15" t="s">
        <v>79</v>
      </c>
      <c r="AW1276" s="15" t="s">
        <v>33</v>
      </c>
      <c r="AX1276" s="15" t="s">
        <v>72</v>
      </c>
      <c r="AY1276" s="261" t="s">
        <v>116</v>
      </c>
    </row>
    <row r="1277" s="13" customFormat="1">
      <c r="A1277" s="13"/>
      <c r="B1277" s="229"/>
      <c r="C1277" s="230"/>
      <c r="D1277" s="231" t="s">
        <v>177</v>
      </c>
      <c r="E1277" s="232" t="s">
        <v>19</v>
      </c>
      <c r="F1277" s="233" t="s">
        <v>913</v>
      </c>
      <c r="G1277" s="230"/>
      <c r="H1277" s="234">
        <v>19.344000000000001</v>
      </c>
      <c r="I1277" s="235"/>
      <c r="J1277" s="230"/>
      <c r="K1277" s="230"/>
      <c r="L1277" s="236"/>
      <c r="M1277" s="237"/>
      <c r="N1277" s="238"/>
      <c r="O1277" s="238"/>
      <c r="P1277" s="238"/>
      <c r="Q1277" s="238"/>
      <c r="R1277" s="238"/>
      <c r="S1277" s="238"/>
      <c r="T1277" s="23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0" t="s">
        <v>177</v>
      </c>
      <c r="AU1277" s="240" t="s">
        <v>125</v>
      </c>
      <c r="AV1277" s="13" t="s">
        <v>125</v>
      </c>
      <c r="AW1277" s="13" t="s">
        <v>33</v>
      </c>
      <c r="AX1277" s="13" t="s">
        <v>72</v>
      </c>
      <c r="AY1277" s="240" t="s">
        <v>116</v>
      </c>
    </row>
    <row r="1278" s="13" customFormat="1">
      <c r="A1278" s="13"/>
      <c r="B1278" s="229"/>
      <c r="C1278" s="230"/>
      <c r="D1278" s="231" t="s">
        <v>177</v>
      </c>
      <c r="E1278" s="232" t="s">
        <v>19</v>
      </c>
      <c r="F1278" s="233" t="s">
        <v>914</v>
      </c>
      <c r="G1278" s="230"/>
      <c r="H1278" s="234">
        <v>0.23999999999999999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177</v>
      </c>
      <c r="AU1278" s="240" t="s">
        <v>125</v>
      </c>
      <c r="AV1278" s="13" t="s">
        <v>125</v>
      </c>
      <c r="AW1278" s="13" t="s">
        <v>33</v>
      </c>
      <c r="AX1278" s="13" t="s">
        <v>72</v>
      </c>
      <c r="AY1278" s="240" t="s">
        <v>116</v>
      </c>
    </row>
    <row r="1279" s="13" customFormat="1">
      <c r="A1279" s="13"/>
      <c r="B1279" s="229"/>
      <c r="C1279" s="230"/>
      <c r="D1279" s="231" t="s">
        <v>177</v>
      </c>
      <c r="E1279" s="232" t="s">
        <v>19</v>
      </c>
      <c r="F1279" s="233" t="s">
        <v>300</v>
      </c>
      <c r="G1279" s="230"/>
      <c r="H1279" s="234">
        <v>-1.3999999999999999</v>
      </c>
      <c r="I1279" s="235"/>
      <c r="J1279" s="230"/>
      <c r="K1279" s="230"/>
      <c r="L1279" s="236"/>
      <c r="M1279" s="237"/>
      <c r="N1279" s="238"/>
      <c r="O1279" s="238"/>
      <c r="P1279" s="238"/>
      <c r="Q1279" s="238"/>
      <c r="R1279" s="238"/>
      <c r="S1279" s="238"/>
      <c r="T1279" s="239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0" t="s">
        <v>177</v>
      </c>
      <c r="AU1279" s="240" t="s">
        <v>125</v>
      </c>
      <c r="AV1279" s="13" t="s">
        <v>125</v>
      </c>
      <c r="AW1279" s="13" t="s">
        <v>33</v>
      </c>
      <c r="AX1279" s="13" t="s">
        <v>72</v>
      </c>
      <c r="AY1279" s="240" t="s">
        <v>116</v>
      </c>
    </row>
    <row r="1280" s="15" customFormat="1">
      <c r="A1280" s="15"/>
      <c r="B1280" s="252"/>
      <c r="C1280" s="253"/>
      <c r="D1280" s="231" t="s">
        <v>177</v>
      </c>
      <c r="E1280" s="254" t="s">
        <v>19</v>
      </c>
      <c r="F1280" s="255" t="s">
        <v>302</v>
      </c>
      <c r="G1280" s="253"/>
      <c r="H1280" s="254" t="s">
        <v>19</v>
      </c>
      <c r="I1280" s="256"/>
      <c r="J1280" s="253"/>
      <c r="K1280" s="253"/>
      <c r="L1280" s="257"/>
      <c r="M1280" s="258"/>
      <c r="N1280" s="259"/>
      <c r="O1280" s="259"/>
      <c r="P1280" s="259"/>
      <c r="Q1280" s="259"/>
      <c r="R1280" s="259"/>
      <c r="S1280" s="259"/>
      <c r="T1280" s="260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1" t="s">
        <v>177</v>
      </c>
      <c r="AU1280" s="261" t="s">
        <v>125</v>
      </c>
      <c r="AV1280" s="15" t="s">
        <v>79</v>
      </c>
      <c r="AW1280" s="15" t="s">
        <v>33</v>
      </c>
      <c r="AX1280" s="15" t="s">
        <v>72</v>
      </c>
      <c r="AY1280" s="261" t="s">
        <v>116</v>
      </c>
    </row>
    <row r="1281" s="13" customFormat="1">
      <c r="A1281" s="13"/>
      <c r="B1281" s="229"/>
      <c r="C1281" s="230"/>
      <c r="D1281" s="231" t="s">
        <v>177</v>
      </c>
      <c r="E1281" s="232" t="s">
        <v>19</v>
      </c>
      <c r="F1281" s="233" t="s">
        <v>915</v>
      </c>
      <c r="G1281" s="230"/>
      <c r="H1281" s="234">
        <v>4.7599999999999998</v>
      </c>
      <c r="I1281" s="235"/>
      <c r="J1281" s="230"/>
      <c r="K1281" s="230"/>
      <c r="L1281" s="236"/>
      <c r="M1281" s="237"/>
      <c r="N1281" s="238"/>
      <c r="O1281" s="238"/>
      <c r="P1281" s="238"/>
      <c r="Q1281" s="238"/>
      <c r="R1281" s="238"/>
      <c r="S1281" s="238"/>
      <c r="T1281" s="239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0" t="s">
        <v>177</v>
      </c>
      <c r="AU1281" s="240" t="s">
        <v>125</v>
      </c>
      <c r="AV1281" s="13" t="s">
        <v>125</v>
      </c>
      <c r="AW1281" s="13" t="s">
        <v>33</v>
      </c>
      <c r="AX1281" s="13" t="s">
        <v>72</v>
      </c>
      <c r="AY1281" s="240" t="s">
        <v>116</v>
      </c>
    </row>
    <row r="1282" s="15" customFormat="1">
      <c r="A1282" s="15"/>
      <c r="B1282" s="252"/>
      <c r="C1282" s="253"/>
      <c r="D1282" s="231" t="s">
        <v>177</v>
      </c>
      <c r="E1282" s="254" t="s">
        <v>19</v>
      </c>
      <c r="F1282" s="255" t="s">
        <v>320</v>
      </c>
      <c r="G1282" s="253"/>
      <c r="H1282" s="254" t="s">
        <v>19</v>
      </c>
      <c r="I1282" s="256"/>
      <c r="J1282" s="253"/>
      <c r="K1282" s="253"/>
      <c r="L1282" s="257"/>
      <c r="M1282" s="258"/>
      <c r="N1282" s="259"/>
      <c r="O1282" s="259"/>
      <c r="P1282" s="259"/>
      <c r="Q1282" s="259"/>
      <c r="R1282" s="259"/>
      <c r="S1282" s="259"/>
      <c r="T1282" s="260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1" t="s">
        <v>177</v>
      </c>
      <c r="AU1282" s="261" t="s">
        <v>125</v>
      </c>
      <c r="AV1282" s="15" t="s">
        <v>79</v>
      </c>
      <c r="AW1282" s="15" t="s">
        <v>33</v>
      </c>
      <c r="AX1282" s="15" t="s">
        <v>72</v>
      </c>
      <c r="AY1282" s="261" t="s">
        <v>116</v>
      </c>
    </row>
    <row r="1283" s="13" customFormat="1">
      <c r="A1283" s="13"/>
      <c r="B1283" s="229"/>
      <c r="C1283" s="230"/>
      <c r="D1283" s="231" t="s">
        <v>177</v>
      </c>
      <c r="E1283" s="232" t="s">
        <v>19</v>
      </c>
      <c r="F1283" s="233" t="s">
        <v>916</v>
      </c>
      <c r="G1283" s="230"/>
      <c r="H1283" s="234">
        <v>19.864000000000001</v>
      </c>
      <c r="I1283" s="235"/>
      <c r="J1283" s="230"/>
      <c r="K1283" s="230"/>
      <c r="L1283" s="236"/>
      <c r="M1283" s="237"/>
      <c r="N1283" s="238"/>
      <c r="O1283" s="238"/>
      <c r="P1283" s="238"/>
      <c r="Q1283" s="238"/>
      <c r="R1283" s="238"/>
      <c r="S1283" s="238"/>
      <c r="T1283" s="23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0" t="s">
        <v>177</v>
      </c>
      <c r="AU1283" s="240" t="s">
        <v>125</v>
      </c>
      <c r="AV1283" s="13" t="s">
        <v>125</v>
      </c>
      <c r="AW1283" s="13" t="s">
        <v>33</v>
      </c>
      <c r="AX1283" s="13" t="s">
        <v>72</v>
      </c>
      <c r="AY1283" s="240" t="s">
        <v>116</v>
      </c>
    </row>
    <row r="1284" s="13" customFormat="1">
      <c r="A1284" s="13"/>
      <c r="B1284" s="229"/>
      <c r="C1284" s="230"/>
      <c r="D1284" s="231" t="s">
        <v>177</v>
      </c>
      <c r="E1284" s="232" t="s">
        <v>19</v>
      </c>
      <c r="F1284" s="233" t="s">
        <v>914</v>
      </c>
      <c r="G1284" s="230"/>
      <c r="H1284" s="234">
        <v>0.23999999999999999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177</v>
      </c>
      <c r="AU1284" s="240" t="s">
        <v>125</v>
      </c>
      <c r="AV1284" s="13" t="s">
        <v>125</v>
      </c>
      <c r="AW1284" s="13" t="s">
        <v>33</v>
      </c>
      <c r="AX1284" s="13" t="s">
        <v>72</v>
      </c>
      <c r="AY1284" s="240" t="s">
        <v>116</v>
      </c>
    </row>
    <row r="1285" s="13" customFormat="1">
      <c r="A1285" s="13"/>
      <c r="B1285" s="229"/>
      <c r="C1285" s="230"/>
      <c r="D1285" s="231" t="s">
        <v>177</v>
      </c>
      <c r="E1285" s="232" t="s">
        <v>19</v>
      </c>
      <c r="F1285" s="233" t="s">
        <v>300</v>
      </c>
      <c r="G1285" s="230"/>
      <c r="H1285" s="234">
        <v>-1.3999999999999999</v>
      </c>
      <c r="I1285" s="235"/>
      <c r="J1285" s="230"/>
      <c r="K1285" s="230"/>
      <c r="L1285" s="236"/>
      <c r="M1285" s="237"/>
      <c r="N1285" s="238"/>
      <c r="O1285" s="238"/>
      <c r="P1285" s="238"/>
      <c r="Q1285" s="238"/>
      <c r="R1285" s="238"/>
      <c r="S1285" s="238"/>
      <c r="T1285" s="23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0" t="s">
        <v>177</v>
      </c>
      <c r="AU1285" s="240" t="s">
        <v>125</v>
      </c>
      <c r="AV1285" s="13" t="s">
        <v>125</v>
      </c>
      <c r="AW1285" s="13" t="s">
        <v>33</v>
      </c>
      <c r="AX1285" s="13" t="s">
        <v>72</v>
      </c>
      <c r="AY1285" s="240" t="s">
        <v>116</v>
      </c>
    </row>
    <row r="1286" s="15" customFormat="1">
      <c r="A1286" s="15"/>
      <c r="B1286" s="252"/>
      <c r="C1286" s="253"/>
      <c r="D1286" s="231" t="s">
        <v>177</v>
      </c>
      <c r="E1286" s="254" t="s">
        <v>19</v>
      </c>
      <c r="F1286" s="255" t="s">
        <v>322</v>
      </c>
      <c r="G1286" s="253"/>
      <c r="H1286" s="254" t="s">
        <v>19</v>
      </c>
      <c r="I1286" s="256"/>
      <c r="J1286" s="253"/>
      <c r="K1286" s="253"/>
      <c r="L1286" s="257"/>
      <c r="M1286" s="258"/>
      <c r="N1286" s="259"/>
      <c r="O1286" s="259"/>
      <c r="P1286" s="259"/>
      <c r="Q1286" s="259"/>
      <c r="R1286" s="259"/>
      <c r="S1286" s="259"/>
      <c r="T1286" s="260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61" t="s">
        <v>177</v>
      </c>
      <c r="AU1286" s="261" t="s">
        <v>125</v>
      </c>
      <c r="AV1286" s="15" t="s">
        <v>79</v>
      </c>
      <c r="AW1286" s="15" t="s">
        <v>33</v>
      </c>
      <c r="AX1286" s="15" t="s">
        <v>72</v>
      </c>
      <c r="AY1286" s="261" t="s">
        <v>116</v>
      </c>
    </row>
    <row r="1287" s="13" customFormat="1">
      <c r="A1287" s="13"/>
      <c r="B1287" s="229"/>
      <c r="C1287" s="230"/>
      <c r="D1287" s="231" t="s">
        <v>177</v>
      </c>
      <c r="E1287" s="232" t="s">
        <v>19</v>
      </c>
      <c r="F1287" s="233" t="s">
        <v>915</v>
      </c>
      <c r="G1287" s="230"/>
      <c r="H1287" s="234">
        <v>4.7599999999999998</v>
      </c>
      <c r="I1287" s="235"/>
      <c r="J1287" s="230"/>
      <c r="K1287" s="230"/>
      <c r="L1287" s="236"/>
      <c r="M1287" s="237"/>
      <c r="N1287" s="238"/>
      <c r="O1287" s="238"/>
      <c r="P1287" s="238"/>
      <c r="Q1287" s="238"/>
      <c r="R1287" s="238"/>
      <c r="S1287" s="238"/>
      <c r="T1287" s="239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0" t="s">
        <v>177</v>
      </c>
      <c r="AU1287" s="240" t="s">
        <v>125</v>
      </c>
      <c r="AV1287" s="13" t="s">
        <v>125</v>
      </c>
      <c r="AW1287" s="13" t="s">
        <v>33</v>
      </c>
      <c r="AX1287" s="13" t="s">
        <v>72</v>
      </c>
      <c r="AY1287" s="240" t="s">
        <v>116</v>
      </c>
    </row>
    <row r="1288" s="14" customFormat="1">
      <c r="A1288" s="14"/>
      <c r="B1288" s="241"/>
      <c r="C1288" s="242"/>
      <c r="D1288" s="231" t="s">
        <v>177</v>
      </c>
      <c r="E1288" s="243" t="s">
        <v>19</v>
      </c>
      <c r="F1288" s="244" t="s">
        <v>181</v>
      </c>
      <c r="G1288" s="242"/>
      <c r="H1288" s="245">
        <v>46.408000000000008</v>
      </c>
      <c r="I1288" s="246"/>
      <c r="J1288" s="242"/>
      <c r="K1288" s="242"/>
      <c r="L1288" s="247"/>
      <c r="M1288" s="248"/>
      <c r="N1288" s="249"/>
      <c r="O1288" s="249"/>
      <c r="P1288" s="249"/>
      <c r="Q1288" s="249"/>
      <c r="R1288" s="249"/>
      <c r="S1288" s="249"/>
      <c r="T1288" s="250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1" t="s">
        <v>177</v>
      </c>
      <c r="AU1288" s="251" t="s">
        <v>125</v>
      </c>
      <c r="AV1288" s="14" t="s">
        <v>139</v>
      </c>
      <c r="AW1288" s="14" t="s">
        <v>33</v>
      </c>
      <c r="AX1288" s="14" t="s">
        <v>79</v>
      </c>
      <c r="AY1288" s="251" t="s">
        <v>116</v>
      </c>
    </row>
    <row r="1289" s="2" customFormat="1" ht="16.5" customHeight="1">
      <c r="A1289" s="40"/>
      <c r="B1289" s="41"/>
      <c r="C1289" s="206" t="s">
        <v>917</v>
      </c>
      <c r="D1289" s="206" t="s">
        <v>119</v>
      </c>
      <c r="E1289" s="207" t="s">
        <v>918</v>
      </c>
      <c r="F1289" s="208" t="s">
        <v>919</v>
      </c>
      <c r="G1289" s="209" t="s">
        <v>173</v>
      </c>
      <c r="H1289" s="210">
        <v>9.0920000000000005</v>
      </c>
      <c r="I1289" s="211"/>
      <c r="J1289" s="212">
        <f>ROUND(I1289*H1289,2)</f>
        <v>0</v>
      </c>
      <c r="K1289" s="208" t="s">
        <v>174</v>
      </c>
      <c r="L1289" s="46"/>
      <c r="M1289" s="213" t="s">
        <v>19</v>
      </c>
      <c r="N1289" s="214" t="s">
        <v>44</v>
      </c>
      <c r="O1289" s="86"/>
      <c r="P1289" s="215">
        <f>O1289*H1289</f>
        <v>0</v>
      </c>
      <c r="Q1289" s="215">
        <v>0.0015</v>
      </c>
      <c r="R1289" s="215">
        <f>Q1289*H1289</f>
        <v>0.013638000000000001</v>
      </c>
      <c r="S1289" s="215">
        <v>0</v>
      </c>
      <c r="T1289" s="216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17" t="s">
        <v>327</v>
      </c>
      <c r="AT1289" s="217" t="s">
        <v>119</v>
      </c>
      <c r="AU1289" s="217" t="s">
        <v>125</v>
      </c>
      <c r="AY1289" s="19" t="s">
        <v>116</v>
      </c>
      <c r="BE1289" s="218">
        <f>IF(N1289="základní",J1289,0)</f>
        <v>0</v>
      </c>
      <c r="BF1289" s="218">
        <f>IF(N1289="snížená",J1289,0)</f>
        <v>0</v>
      </c>
      <c r="BG1289" s="218">
        <f>IF(N1289="zákl. přenesená",J1289,0)</f>
        <v>0</v>
      </c>
      <c r="BH1289" s="218">
        <f>IF(N1289="sníž. přenesená",J1289,0)</f>
        <v>0</v>
      </c>
      <c r="BI1289" s="218">
        <f>IF(N1289="nulová",J1289,0)</f>
        <v>0</v>
      </c>
      <c r="BJ1289" s="19" t="s">
        <v>125</v>
      </c>
      <c r="BK1289" s="218">
        <f>ROUND(I1289*H1289,2)</f>
        <v>0</v>
      </c>
      <c r="BL1289" s="19" t="s">
        <v>327</v>
      </c>
      <c r="BM1289" s="217" t="s">
        <v>920</v>
      </c>
    </row>
    <row r="1290" s="2" customFormat="1">
      <c r="A1290" s="40"/>
      <c r="B1290" s="41"/>
      <c r="C1290" s="42"/>
      <c r="D1290" s="219" t="s">
        <v>127</v>
      </c>
      <c r="E1290" s="42"/>
      <c r="F1290" s="220" t="s">
        <v>921</v>
      </c>
      <c r="G1290" s="42"/>
      <c r="H1290" s="42"/>
      <c r="I1290" s="221"/>
      <c r="J1290" s="42"/>
      <c r="K1290" s="42"/>
      <c r="L1290" s="46"/>
      <c r="M1290" s="222"/>
      <c r="N1290" s="223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127</v>
      </c>
      <c r="AU1290" s="19" t="s">
        <v>125</v>
      </c>
    </row>
    <row r="1291" s="15" customFormat="1">
      <c r="A1291" s="15"/>
      <c r="B1291" s="252"/>
      <c r="C1291" s="253"/>
      <c r="D1291" s="231" t="s">
        <v>177</v>
      </c>
      <c r="E1291" s="254" t="s">
        <v>19</v>
      </c>
      <c r="F1291" s="255" t="s">
        <v>315</v>
      </c>
      <c r="G1291" s="253"/>
      <c r="H1291" s="254" t="s">
        <v>19</v>
      </c>
      <c r="I1291" s="256"/>
      <c r="J1291" s="253"/>
      <c r="K1291" s="253"/>
      <c r="L1291" s="257"/>
      <c r="M1291" s="258"/>
      <c r="N1291" s="259"/>
      <c r="O1291" s="259"/>
      <c r="P1291" s="259"/>
      <c r="Q1291" s="259"/>
      <c r="R1291" s="259"/>
      <c r="S1291" s="259"/>
      <c r="T1291" s="260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61" t="s">
        <v>177</v>
      </c>
      <c r="AU1291" s="261" t="s">
        <v>125</v>
      </c>
      <c r="AV1291" s="15" t="s">
        <v>79</v>
      </c>
      <c r="AW1291" s="15" t="s">
        <v>33</v>
      </c>
      <c r="AX1291" s="15" t="s">
        <v>72</v>
      </c>
      <c r="AY1291" s="261" t="s">
        <v>116</v>
      </c>
    </row>
    <row r="1292" s="13" customFormat="1">
      <c r="A1292" s="13"/>
      <c r="B1292" s="229"/>
      <c r="C1292" s="230"/>
      <c r="D1292" s="231" t="s">
        <v>177</v>
      </c>
      <c r="E1292" s="232" t="s">
        <v>19</v>
      </c>
      <c r="F1292" s="233" t="s">
        <v>922</v>
      </c>
      <c r="G1292" s="230"/>
      <c r="H1292" s="234">
        <v>1.0109999999999999</v>
      </c>
      <c r="I1292" s="235"/>
      <c r="J1292" s="230"/>
      <c r="K1292" s="230"/>
      <c r="L1292" s="236"/>
      <c r="M1292" s="237"/>
      <c r="N1292" s="238"/>
      <c r="O1292" s="238"/>
      <c r="P1292" s="238"/>
      <c r="Q1292" s="238"/>
      <c r="R1292" s="238"/>
      <c r="S1292" s="238"/>
      <c r="T1292" s="23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0" t="s">
        <v>177</v>
      </c>
      <c r="AU1292" s="240" t="s">
        <v>125</v>
      </c>
      <c r="AV1292" s="13" t="s">
        <v>125</v>
      </c>
      <c r="AW1292" s="13" t="s">
        <v>33</v>
      </c>
      <c r="AX1292" s="13" t="s">
        <v>72</v>
      </c>
      <c r="AY1292" s="240" t="s">
        <v>116</v>
      </c>
    </row>
    <row r="1293" s="13" customFormat="1">
      <c r="A1293" s="13"/>
      <c r="B1293" s="229"/>
      <c r="C1293" s="230"/>
      <c r="D1293" s="231" t="s">
        <v>177</v>
      </c>
      <c r="E1293" s="232" t="s">
        <v>19</v>
      </c>
      <c r="F1293" s="233" t="s">
        <v>923</v>
      </c>
      <c r="G1293" s="230"/>
      <c r="H1293" s="234">
        <v>3.52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177</v>
      </c>
      <c r="AU1293" s="240" t="s">
        <v>125</v>
      </c>
      <c r="AV1293" s="13" t="s">
        <v>125</v>
      </c>
      <c r="AW1293" s="13" t="s">
        <v>33</v>
      </c>
      <c r="AX1293" s="13" t="s">
        <v>72</v>
      </c>
      <c r="AY1293" s="240" t="s">
        <v>116</v>
      </c>
    </row>
    <row r="1294" s="15" customFormat="1">
      <c r="A1294" s="15"/>
      <c r="B1294" s="252"/>
      <c r="C1294" s="253"/>
      <c r="D1294" s="231" t="s">
        <v>177</v>
      </c>
      <c r="E1294" s="254" t="s">
        <v>19</v>
      </c>
      <c r="F1294" s="255" t="s">
        <v>320</v>
      </c>
      <c r="G1294" s="253"/>
      <c r="H1294" s="254" t="s">
        <v>19</v>
      </c>
      <c r="I1294" s="256"/>
      <c r="J1294" s="253"/>
      <c r="K1294" s="253"/>
      <c r="L1294" s="257"/>
      <c r="M1294" s="258"/>
      <c r="N1294" s="259"/>
      <c r="O1294" s="259"/>
      <c r="P1294" s="259"/>
      <c r="Q1294" s="259"/>
      <c r="R1294" s="259"/>
      <c r="S1294" s="259"/>
      <c r="T1294" s="260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61" t="s">
        <v>177</v>
      </c>
      <c r="AU1294" s="261" t="s">
        <v>125</v>
      </c>
      <c r="AV1294" s="15" t="s">
        <v>79</v>
      </c>
      <c r="AW1294" s="15" t="s">
        <v>33</v>
      </c>
      <c r="AX1294" s="15" t="s">
        <v>72</v>
      </c>
      <c r="AY1294" s="261" t="s">
        <v>116</v>
      </c>
    </row>
    <row r="1295" s="13" customFormat="1">
      <c r="A1295" s="13"/>
      <c r="B1295" s="229"/>
      <c r="C1295" s="230"/>
      <c r="D1295" s="231" t="s">
        <v>177</v>
      </c>
      <c r="E1295" s="232" t="s">
        <v>19</v>
      </c>
      <c r="F1295" s="233" t="s">
        <v>924</v>
      </c>
      <c r="G1295" s="230"/>
      <c r="H1295" s="234">
        <v>1.0409999999999999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177</v>
      </c>
      <c r="AU1295" s="240" t="s">
        <v>125</v>
      </c>
      <c r="AV1295" s="13" t="s">
        <v>125</v>
      </c>
      <c r="AW1295" s="13" t="s">
        <v>33</v>
      </c>
      <c r="AX1295" s="13" t="s">
        <v>72</v>
      </c>
      <c r="AY1295" s="240" t="s">
        <v>116</v>
      </c>
    </row>
    <row r="1296" s="13" customFormat="1">
      <c r="A1296" s="13"/>
      <c r="B1296" s="229"/>
      <c r="C1296" s="230"/>
      <c r="D1296" s="231" t="s">
        <v>177</v>
      </c>
      <c r="E1296" s="232" t="s">
        <v>19</v>
      </c>
      <c r="F1296" s="233" t="s">
        <v>923</v>
      </c>
      <c r="G1296" s="230"/>
      <c r="H1296" s="234">
        <v>3.52</v>
      </c>
      <c r="I1296" s="235"/>
      <c r="J1296" s="230"/>
      <c r="K1296" s="230"/>
      <c r="L1296" s="236"/>
      <c r="M1296" s="237"/>
      <c r="N1296" s="238"/>
      <c r="O1296" s="238"/>
      <c r="P1296" s="238"/>
      <c r="Q1296" s="238"/>
      <c r="R1296" s="238"/>
      <c r="S1296" s="238"/>
      <c r="T1296" s="23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0" t="s">
        <v>177</v>
      </c>
      <c r="AU1296" s="240" t="s">
        <v>125</v>
      </c>
      <c r="AV1296" s="13" t="s">
        <v>125</v>
      </c>
      <c r="AW1296" s="13" t="s">
        <v>33</v>
      </c>
      <c r="AX1296" s="13" t="s">
        <v>72</v>
      </c>
      <c r="AY1296" s="240" t="s">
        <v>116</v>
      </c>
    </row>
    <row r="1297" s="14" customFormat="1">
      <c r="A1297" s="14"/>
      <c r="B1297" s="241"/>
      <c r="C1297" s="242"/>
      <c r="D1297" s="231" t="s">
        <v>177</v>
      </c>
      <c r="E1297" s="243" t="s">
        <v>19</v>
      </c>
      <c r="F1297" s="244" t="s">
        <v>181</v>
      </c>
      <c r="G1297" s="242"/>
      <c r="H1297" s="245">
        <v>9.0919999999999987</v>
      </c>
      <c r="I1297" s="246"/>
      <c r="J1297" s="242"/>
      <c r="K1297" s="242"/>
      <c r="L1297" s="247"/>
      <c r="M1297" s="248"/>
      <c r="N1297" s="249"/>
      <c r="O1297" s="249"/>
      <c r="P1297" s="249"/>
      <c r="Q1297" s="249"/>
      <c r="R1297" s="249"/>
      <c r="S1297" s="249"/>
      <c r="T1297" s="250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1" t="s">
        <v>177</v>
      </c>
      <c r="AU1297" s="251" t="s">
        <v>125</v>
      </c>
      <c r="AV1297" s="14" t="s">
        <v>139</v>
      </c>
      <c r="AW1297" s="14" t="s">
        <v>33</v>
      </c>
      <c r="AX1297" s="14" t="s">
        <v>79</v>
      </c>
      <c r="AY1297" s="251" t="s">
        <v>116</v>
      </c>
    </row>
    <row r="1298" s="2" customFormat="1" ht="16.5" customHeight="1">
      <c r="A1298" s="40"/>
      <c r="B1298" s="41"/>
      <c r="C1298" s="206" t="s">
        <v>925</v>
      </c>
      <c r="D1298" s="206" t="s">
        <v>119</v>
      </c>
      <c r="E1298" s="207" t="s">
        <v>926</v>
      </c>
      <c r="F1298" s="208" t="s">
        <v>927</v>
      </c>
      <c r="G1298" s="209" t="s">
        <v>184</v>
      </c>
      <c r="H1298" s="210">
        <v>6.2000000000000002</v>
      </c>
      <c r="I1298" s="211"/>
      <c r="J1298" s="212">
        <f>ROUND(I1298*H1298,2)</f>
        <v>0</v>
      </c>
      <c r="K1298" s="208" t="s">
        <v>19</v>
      </c>
      <c r="L1298" s="46"/>
      <c r="M1298" s="213" t="s">
        <v>19</v>
      </c>
      <c r="N1298" s="214" t="s">
        <v>44</v>
      </c>
      <c r="O1298" s="86"/>
      <c r="P1298" s="215">
        <f>O1298*H1298</f>
        <v>0</v>
      </c>
      <c r="Q1298" s="215">
        <v>0.00032000000000000003</v>
      </c>
      <c r="R1298" s="215">
        <f>Q1298*H1298</f>
        <v>0.0019840000000000001</v>
      </c>
      <c r="S1298" s="215">
        <v>0</v>
      </c>
      <c r="T1298" s="216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17" t="s">
        <v>327</v>
      </c>
      <c r="AT1298" s="217" t="s">
        <v>119</v>
      </c>
      <c r="AU1298" s="217" t="s">
        <v>125</v>
      </c>
      <c r="AY1298" s="19" t="s">
        <v>116</v>
      </c>
      <c r="BE1298" s="218">
        <f>IF(N1298="základní",J1298,0)</f>
        <v>0</v>
      </c>
      <c r="BF1298" s="218">
        <f>IF(N1298="snížená",J1298,0)</f>
        <v>0</v>
      </c>
      <c r="BG1298" s="218">
        <f>IF(N1298="zákl. přenesená",J1298,0)</f>
        <v>0</v>
      </c>
      <c r="BH1298" s="218">
        <f>IF(N1298="sníž. přenesená",J1298,0)</f>
        <v>0</v>
      </c>
      <c r="BI1298" s="218">
        <f>IF(N1298="nulová",J1298,0)</f>
        <v>0</v>
      </c>
      <c r="BJ1298" s="19" t="s">
        <v>125</v>
      </c>
      <c r="BK1298" s="218">
        <f>ROUND(I1298*H1298,2)</f>
        <v>0</v>
      </c>
      <c r="BL1298" s="19" t="s">
        <v>327</v>
      </c>
      <c r="BM1298" s="217" t="s">
        <v>928</v>
      </c>
    </row>
    <row r="1299" s="15" customFormat="1">
      <c r="A1299" s="15"/>
      <c r="B1299" s="252"/>
      <c r="C1299" s="253"/>
      <c r="D1299" s="231" t="s">
        <v>177</v>
      </c>
      <c r="E1299" s="254" t="s">
        <v>19</v>
      </c>
      <c r="F1299" s="255" t="s">
        <v>315</v>
      </c>
      <c r="G1299" s="253"/>
      <c r="H1299" s="254" t="s">
        <v>19</v>
      </c>
      <c r="I1299" s="256"/>
      <c r="J1299" s="253"/>
      <c r="K1299" s="253"/>
      <c r="L1299" s="257"/>
      <c r="M1299" s="258"/>
      <c r="N1299" s="259"/>
      <c r="O1299" s="259"/>
      <c r="P1299" s="259"/>
      <c r="Q1299" s="259"/>
      <c r="R1299" s="259"/>
      <c r="S1299" s="259"/>
      <c r="T1299" s="260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1" t="s">
        <v>177</v>
      </c>
      <c r="AU1299" s="261" t="s">
        <v>125</v>
      </c>
      <c r="AV1299" s="15" t="s">
        <v>79</v>
      </c>
      <c r="AW1299" s="15" t="s">
        <v>33</v>
      </c>
      <c r="AX1299" s="15" t="s">
        <v>72</v>
      </c>
      <c r="AY1299" s="261" t="s">
        <v>116</v>
      </c>
    </row>
    <row r="1300" s="13" customFormat="1">
      <c r="A1300" s="13"/>
      <c r="B1300" s="229"/>
      <c r="C1300" s="230"/>
      <c r="D1300" s="231" t="s">
        <v>177</v>
      </c>
      <c r="E1300" s="232" t="s">
        <v>19</v>
      </c>
      <c r="F1300" s="233" t="s">
        <v>929</v>
      </c>
      <c r="G1300" s="230"/>
      <c r="H1300" s="234">
        <v>3.1000000000000001</v>
      </c>
      <c r="I1300" s="235"/>
      <c r="J1300" s="230"/>
      <c r="K1300" s="230"/>
      <c r="L1300" s="236"/>
      <c r="M1300" s="237"/>
      <c r="N1300" s="238"/>
      <c r="O1300" s="238"/>
      <c r="P1300" s="238"/>
      <c r="Q1300" s="238"/>
      <c r="R1300" s="238"/>
      <c r="S1300" s="238"/>
      <c r="T1300" s="23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0" t="s">
        <v>177</v>
      </c>
      <c r="AU1300" s="240" t="s">
        <v>125</v>
      </c>
      <c r="AV1300" s="13" t="s">
        <v>125</v>
      </c>
      <c r="AW1300" s="13" t="s">
        <v>33</v>
      </c>
      <c r="AX1300" s="13" t="s">
        <v>72</v>
      </c>
      <c r="AY1300" s="240" t="s">
        <v>116</v>
      </c>
    </row>
    <row r="1301" s="15" customFormat="1">
      <c r="A1301" s="15"/>
      <c r="B1301" s="252"/>
      <c r="C1301" s="253"/>
      <c r="D1301" s="231" t="s">
        <v>177</v>
      </c>
      <c r="E1301" s="254" t="s">
        <v>19</v>
      </c>
      <c r="F1301" s="255" t="s">
        <v>320</v>
      </c>
      <c r="G1301" s="253"/>
      <c r="H1301" s="254" t="s">
        <v>19</v>
      </c>
      <c r="I1301" s="256"/>
      <c r="J1301" s="253"/>
      <c r="K1301" s="253"/>
      <c r="L1301" s="257"/>
      <c r="M1301" s="258"/>
      <c r="N1301" s="259"/>
      <c r="O1301" s="259"/>
      <c r="P1301" s="259"/>
      <c r="Q1301" s="259"/>
      <c r="R1301" s="259"/>
      <c r="S1301" s="259"/>
      <c r="T1301" s="260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61" t="s">
        <v>177</v>
      </c>
      <c r="AU1301" s="261" t="s">
        <v>125</v>
      </c>
      <c r="AV1301" s="15" t="s">
        <v>79</v>
      </c>
      <c r="AW1301" s="15" t="s">
        <v>33</v>
      </c>
      <c r="AX1301" s="15" t="s">
        <v>72</v>
      </c>
      <c r="AY1301" s="261" t="s">
        <v>116</v>
      </c>
    </row>
    <row r="1302" s="13" customFormat="1">
      <c r="A1302" s="13"/>
      <c r="B1302" s="229"/>
      <c r="C1302" s="230"/>
      <c r="D1302" s="231" t="s">
        <v>177</v>
      </c>
      <c r="E1302" s="232" t="s">
        <v>19</v>
      </c>
      <c r="F1302" s="233" t="s">
        <v>929</v>
      </c>
      <c r="G1302" s="230"/>
      <c r="H1302" s="234">
        <v>3.1000000000000001</v>
      </c>
      <c r="I1302" s="235"/>
      <c r="J1302" s="230"/>
      <c r="K1302" s="230"/>
      <c r="L1302" s="236"/>
      <c r="M1302" s="237"/>
      <c r="N1302" s="238"/>
      <c r="O1302" s="238"/>
      <c r="P1302" s="238"/>
      <c r="Q1302" s="238"/>
      <c r="R1302" s="238"/>
      <c r="S1302" s="238"/>
      <c r="T1302" s="23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0" t="s">
        <v>177</v>
      </c>
      <c r="AU1302" s="240" t="s">
        <v>125</v>
      </c>
      <c r="AV1302" s="13" t="s">
        <v>125</v>
      </c>
      <c r="AW1302" s="13" t="s">
        <v>33</v>
      </c>
      <c r="AX1302" s="13" t="s">
        <v>72</v>
      </c>
      <c r="AY1302" s="240" t="s">
        <v>116</v>
      </c>
    </row>
    <row r="1303" s="14" customFormat="1">
      <c r="A1303" s="14"/>
      <c r="B1303" s="241"/>
      <c r="C1303" s="242"/>
      <c r="D1303" s="231" t="s">
        <v>177</v>
      </c>
      <c r="E1303" s="243" t="s">
        <v>19</v>
      </c>
      <c r="F1303" s="244" t="s">
        <v>181</v>
      </c>
      <c r="G1303" s="242"/>
      <c r="H1303" s="245">
        <v>6.2000000000000002</v>
      </c>
      <c r="I1303" s="246"/>
      <c r="J1303" s="242"/>
      <c r="K1303" s="242"/>
      <c r="L1303" s="247"/>
      <c r="M1303" s="248"/>
      <c r="N1303" s="249"/>
      <c r="O1303" s="249"/>
      <c r="P1303" s="249"/>
      <c r="Q1303" s="249"/>
      <c r="R1303" s="249"/>
      <c r="S1303" s="249"/>
      <c r="T1303" s="25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1" t="s">
        <v>177</v>
      </c>
      <c r="AU1303" s="251" t="s">
        <v>125</v>
      </c>
      <c r="AV1303" s="14" t="s">
        <v>139</v>
      </c>
      <c r="AW1303" s="14" t="s">
        <v>33</v>
      </c>
      <c r="AX1303" s="14" t="s">
        <v>79</v>
      </c>
      <c r="AY1303" s="251" t="s">
        <v>116</v>
      </c>
    </row>
    <row r="1304" s="2" customFormat="1" ht="24.15" customHeight="1">
      <c r="A1304" s="40"/>
      <c r="B1304" s="41"/>
      <c r="C1304" s="206" t="s">
        <v>930</v>
      </c>
      <c r="D1304" s="206" t="s">
        <v>119</v>
      </c>
      <c r="E1304" s="207" t="s">
        <v>931</v>
      </c>
      <c r="F1304" s="208" t="s">
        <v>932</v>
      </c>
      <c r="G1304" s="209" t="s">
        <v>173</v>
      </c>
      <c r="H1304" s="210">
        <v>46.408000000000001</v>
      </c>
      <c r="I1304" s="211"/>
      <c r="J1304" s="212">
        <f>ROUND(I1304*H1304,2)</f>
        <v>0</v>
      </c>
      <c r="K1304" s="208" t="s">
        <v>174</v>
      </c>
      <c r="L1304" s="46"/>
      <c r="M1304" s="213" t="s">
        <v>19</v>
      </c>
      <c r="N1304" s="214" t="s">
        <v>44</v>
      </c>
      <c r="O1304" s="86"/>
      <c r="P1304" s="215">
        <f>O1304*H1304</f>
        <v>0</v>
      </c>
      <c r="Q1304" s="215">
        <v>0.0051999999999999998</v>
      </c>
      <c r="R1304" s="215">
        <f>Q1304*H1304</f>
        <v>0.2413216</v>
      </c>
      <c r="S1304" s="215">
        <v>0</v>
      </c>
      <c r="T1304" s="216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17" t="s">
        <v>327</v>
      </c>
      <c r="AT1304" s="217" t="s">
        <v>119</v>
      </c>
      <c r="AU1304" s="217" t="s">
        <v>125</v>
      </c>
      <c r="AY1304" s="19" t="s">
        <v>116</v>
      </c>
      <c r="BE1304" s="218">
        <f>IF(N1304="základní",J1304,0)</f>
        <v>0</v>
      </c>
      <c r="BF1304" s="218">
        <f>IF(N1304="snížená",J1304,0)</f>
        <v>0</v>
      </c>
      <c r="BG1304" s="218">
        <f>IF(N1304="zákl. přenesená",J1304,0)</f>
        <v>0</v>
      </c>
      <c r="BH1304" s="218">
        <f>IF(N1304="sníž. přenesená",J1304,0)</f>
        <v>0</v>
      </c>
      <c r="BI1304" s="218">
        <f>IF(N1304="nulová",J1304,0)</f>
        <v>0</v>
      </c>
      <c r="BJ1304" s="19" t="s">
        <v>125</v>
      </c>
      <c r="BK1304" s="218">
        <f>ROUND(I1304*H1304,2)</f>
        <v>0</v>
      </c>
      <c r="BL1304" s="19" t="s">
        <v>327</v>
      </c>
      <c r="BM1304" s="217" t="s">
        <v>933</v>
      </c>
    </row>
    <row r="1305" s="2" customFormat="1">
      <c r="A1305" s="40"/>
      <c r="B1305" s="41"/>
      <c r="C1305" s="42"/>
      <c r="D1305" s="219" t="s">
        <v>127</v>
      </c>
      <c r="E1305" s="42"/>
      <c r="F1305" s="220" t="s">
        <v>934</v>
      </c>
      <c r="G1305" s="42"/>
      <c r="H1305" s="42"/>
      <c r="I1305" s="221"/>
      <c r="J1305" s="42"/>
      <c r="K1305" s="42"/>
      <c r="L1305" s="46"/>
      <c r="M1305" s="222"/>
      <c r="N1305" s="223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127</v>
      </c>
      <c r="AU1305" s="19" t="s">
        <v>125</v>
      </c>
    </row>
    <row r="1306" s="2" customFormat="1" ht="16.5" customHeight="1">
      <c r="A1306" s="40"/>
      <c r="B1306" s="41"/>
      <c r="C1306" s="273" t="s">
        <v>935</v>
      </c>
      <c r="D1306" s="273" t="s">
        <v>358</v>
      </c>
      <c r="E1306" s="274" t="s">
        <v>936</v>
      </c>
      <c r="F1306" s="275" t="s">
        <v>937</v>
      </c>
      <c r="G1306" s="276" t="s">
        <v>173</v>
      </c>
      <c r="H1306" s="277">
        <v>51.048999999999999</v>
      </c>
      <c r="I1306" s="278"/>
      <c r="J1306" s="279">
        <f>ROUND(I1306*H1306,2)</f>
        <v>0</v>
      </c>
      <c r="K1306" s="275" t="s">
        <v>174</v>
      </c>
      <c r="L1306" s="280"/>
      <c r="M1306" s="281" t="s">
        <v>19</v>
      </c>
      <c r="N1306" s="282" t="s">
        <v>44</v>
      </c>
      <c r="O1306" s="86"/>
      <c r="P1306" s="215">
        <f>O1306*H1306</f>
        <v>0</v>
      </c>
      <c r="Q1306" s="215">
        <v>0.0126</v>
      </c>
      <c r="R1306" s="215">
        <f>Q1306*H1306</f>
        <v>0.64321740000000005</v>
      </c>
      <c r="S1306" s="215">
        <v>0</v>
      </c>
      <c r="T1306" s="216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17" t="s">
        <v>361</v>
      </c>
      <c r="AT1306" s="217" t="s">
        <v>358</v>
      </c>
      <c r="AU1306" s="217" t="s">
        <v>125</v>
      </c>
      <c r="AY1306" s="19" t="s">
        <v>116</v>
      </c>
      <c r="BE1306" s="218">
        <f>IF(N1306="základní",J1306,0)</f>
        <v>0</v>
      </c>
      <c r="BF1306" s="218">
        <f>IF(N1306="snížená",J1306,0)</f>
        <v>0</v>
      </c>
      <c r="BG1306" s="218">
        <f>IF(N1306="zákl. přenesená",J1306,0)</f>
        <v>0</v>
      </c>
      <c r="BH1306" s="218">
        <f>IF(N1306="sníž. přenesená",J1306,0)</f>
        <v>0</v>
      </c>
      <c r="BI1306" s="218">
        <f>IF(N1306="nulová",J1306,0)</f>
        <v>0</v>
      </c>
      <c r="BJ1306" s="19" t="s">
        <v>125</v>
      </c>
      <c r="BK1306" s="218">
        <f>ROUND(I1306*H1306,2)</f>
        <v>0</v>
      </c>
      <c r="BL1306" s="19" t="s">
        <v>327</v>
      </c>
      <c r="BM1306" s="217" t="s">
        <v>938</v>
      </c>
    </row>
    <row r="1307" s="13" customFormat="1">
      <c r="A1307" s="13"/>
      <c r="B1307" s="229"/>
      <c r="C1307" s="230"/>
      <c r="D1307" s="231" t="s">
        <v>177</v>
      </c>
      <c r="E1307" s="230"/>
      <c r="F1307" s="233" t="s">
        <v>939</v>
      </c>
      <c r="G1307" s="230"/>
      <c r="H1307" s="234">
        <v>51.048999999999999</v>
      </c>
      <c r="I1307" s="235"/>
      <c r="J1307" s="230"/>
      <c r="K1307" s="230"/>
      <c r="L1307" s="236"/>
      <c r="M1307" s="237"/>
      <c r="N1307" s="238"/>
      <c r="O1307" s="238"/>
      <c r="P1307" s="238"/>
      <c r="Q1307" s="238"/>
      <c r="R1307" s="238"/>
      <c r="S1307" s="238"/>
      <c r="T1307" s="23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0" t="s">
        <v>177</v>
      </c>
      <c r="AU1307" s="240" t="s">
        <v>125</v>
      </c>
      <c r="AV1307" s="13" t="s">
        <v>125</v>
      </c>
      <c r="AW1307" s="13" t="s">
        <v>4</v>
      </c>
      <c r="AX1307" s="13" t="s">
        <v>79</v>
      </c>
      <c r="AY1307" s="240" t="s">
        <v>116</v>
      </c>
    </row>
    <row r="1308" s="2" customFormat="1" ht="16.5" customHeight="1">
      <c r="A1308" s="40"/>
      <c r="B1308" s="41"/>
      <c r="C1308" s="206" t="s">
        <v>940</v>
      </c>
      <c r="D1308" s="206" t="s">
        <v>119</v>
      </c>
      <c r="E1308" s="207" t="s">
        <v>941</v>
      </c>
      <c r="F1308" s="208" t="s">
        <v>942</v>
      </c>
      <c r="G1308" s="209" t="s">
        <v>184</v>
      </c>
      <c r="H1308" s="210">
        <v>21.800000000000001</v>
      </c>
      <c r="I1308" s="211"/>
      <c r="J1308" s="212">
        <f>ROUND(I1308*H1308,2)</f>
        <v>0</v>
      </c>
      <c r="K1308" s="208" t="s">
        <v>174</v>
      </c>
      <c r="L1308" s="46"/>
      <c r="M1308" s="213" t="s">
        <v>19</v>
      </c>
      <c r="N1308" s="214" t="s">
        <v>44</v>
      </c>
      <c r="O1308" s="86"/>
      <c r="P1308" s="215">
        <f>O1308*H1308</f>
        <v>0</v>
      </c>
      <c r="Q1308" s="215">
        <v>0.00050000000000000001</v>
      </c>
      <c r="R1308" s="215">
        <f>Q1308*H1308</f>
        <v>0.0109</v>
      </c>
      <c r="S1308" s="215">
        <v>0</v>
      </c>
      <c r="T1308" s="216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17" t="s">
        <v>327</v>
      </c>
      <c r="AT1308" s="217" t="s">
        <v>119</v>
      </c>
      <c r="AU1308" s="217" t="s">
        <v>125</v>
      </c>
      <c r="AY1308" s="19" t="s">
        <v>116</v>
      </c>
      <c r="BE1308" s="218">
        <f>IF(N1308="základní",J1308,0)</f>
        <v>0</v>
      </c>
      <c r="BF1308" s="218">
        <f>IF(N1308="snížená",J1308,0)</f>
        <v>0</v>
      </c>
      <c r="BG1308" s="218">
        <f>IF(N1308="zákl. přenesená",J1308,0)</f>
        <v>0</v>
      </c>
      <c r="BH1308" s="218">
        <f>IF(N1308="sníž. přenesená",J1308,0)</f>
        <v>0</v>
      </c>
      <c r="BI1308" s="218">
        <f>IF(N1308="nulová",J1308,0)</f>
        <v>0</v>
      </c>
      <c r="BJ1308" s="19" t="s">
        <v>125</v>
      </c>
      <c r="BK1308" s="218">
        <f>ROUND(I1308*H1308,2)</f>
        <v>0</v>
      </c>
      <c r="BL1308" s="19" t="s">
        <v>327</v>
      </c>
      <c r="BM1308" s="217" t="s">
        <v>943</v>
      </c>
    </row>
    <row r="1309" s="2" customFormat="1">
      <c r="A1309" s="40"/>
      <c r="B1309" s="41"/>
      <c r="C1309" s="42"/>
      <c r="D1309" s="219" t="s">
        <v>127</v>
      </c>
      <c r="E1309" s="42"/>
      <c r="F1309" s="220" t="s">
        <v>944</v>
      </c>
      <c r="G1309" s="42"/>
      <c r="H1309" s="42"/>
      <c r="I1309" s="221"/>
      <c r="J1309" s="42"/>
      <c r="K1309" s="42"/>
      <c r="L1309" s="46"/>
      <c r="M1309" s="222"/>
      <c r="N1309" s="223"/>
      <c r="O1309" s="86"/>
      <c r="P1309" s="86"/>
      <c r="Q1309" s="86"/>
      <c r="R1309" s="86"/>
      <c r="S1309" s="86"/>
      <c r="T1309" s="87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127</v>
      </c>
      <c r="AU1309" s="19" t="s">
        <v>125</v>
      </c>
    </row>
    <row r="1310" s="13" customFormat="1">
      <c r="A1310" s="13"/>
      <c r="B1310" s="229"/>
      <c r="C1310" s="230"/>
      <c r="D1310" s="231" t="s">
        <v>177</v>
      </c>
      <c r="E1310" s="232" t="s">
        <v>19</v>
      </c>
      <c r="F1310" s="233" t="s">
        <v>945</v>
      </c>
      <c r="G1310" s="230"/>
      <c r="H1310" s="234">
        <v>4.7000000000000002</v>
      </c>
      <c r="I1310" s="235"/>
      <c r="J1310" s="230"/>
      <c r="K1310" s="230"/>
      <c r="L1310" s="236"/>
      <c r="M1310" s="237"/>
      <c r="N1310" s="238"/>
      <c r="O1310" s="238"/>
      <c r="P1310" s="238"/>
      <c r="Q1310" s="238"/>
      <c r="R1310" s="238"/>
      <c r="S1310" s="238"/>
      <c r="T1310" s="239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0" t="s">
        <v>177</v>
      </c>
      <c r="AU1310" s="240" t="s">
        <v>125</v>
      </c>
      <c r="AV1310" s="13" t="s">
        <v>125</v>
      </c>
      <c r="AW1310" s="13" t="s">
        <v>33</v>
      </c>
      <c r="AX1310" s="13" t="s">
        <v>72</v>
      </c>
      <c r="AY1310" s="240" t="s">
        <v>116</v>
      </c>
    </row>
    <row r="1311" s="13" customFormat="1">
      <c r="A1311" s="13"/>
      <c r="B1311" s="229"/>
      <c r="C1311" s="230"/>
      <c r="D1311" s="231" t="s">
        <v>177</v>
      </c>
      <c r="E1311" s="232" t="s">
        <v>19</v>
      </c>
      <c r="F1311" s="233" t="s">
        <v>946</v>
      </c>
      <c r="G1311" s="230"/>
      <c r="H1311" s="234">
        <v>6.2000000000000002</v>
      </c>
      <c r="I1311" s="235"/>
      <c r="J1311" s="230"/>
      <c r="K1311" s="230"/>
      <c r="L1311" s="236"/>
      <c r="M1311" s="237"/>
      <c r="N1311" s="238"/>
      <c r="O1311" s="238"/>
      <c r="P1311" s="238"/>
      <c r="Q1311" s="238"/>
      <c r="R1311" s="238"/>
      <c r="S1311" s="238"/>
      <c r="T1311" s="239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0" t="s">
        <v>177</v>
      </c>
      <c r="AU1311" s="240" t="s">
        <v>125</v>
      </c>
      <c r="AV1311" s="13" t="s">
        <v>125</v>
      </c>
      <c r="AW1311" s="13" t="s">
        <v>33</v>
      </c>
      <c r="AX1311" s="13" t="s">
        <v>72</v>
      </c>
      <c r="AY1311" s="240" t="s">
        <v>116</v>
      </c>
    </row>
    <row r="1312" s="13" customFormat="1">
      <c r="A1312" s="13"/>
      <c r="B1312" s="229"/>
      <c r="C1312" s="230"/>
      <c r="D1312" s="231" t="s">
        <v>177</v>
      </c>
      <c r="E1312" s="232" t="s">
        <v>19</v>
      </c>
      <c r="F1312" s="233" t="s">
        <v>947</v>
      </c>
      <c r="G1312" s="230"/>
      <c r="H1312" s="234">
        <v>4.7000000000000002</v>
      </c>
      <c r="I1312" s="235"/>
      <c r="J1312" s="230"/>
      <c r="K1312" s="230"/>
      <c r="L1312" s="236"/>
      <c r="M1312" s="237"/>
      <c r="N1312" s="238"/>
      <c r="O1312" s="238"/>
      <c r="P1312" s="238"/>
      <c r="Q1312" s="238"/>
      <c r="R1312" s="238"/>
      <c r="S1312" s="238"/>
      <c r="T1312" s="23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0" t="s">
        <v>177</v>
      </c>
      <c r="AU1312" s="240" t="s">
        <v>125</v>
      </c>
      <c r="AV1312" s="13" t="s">
        <v>125</v>
      </c>
      <c r="AW1312" s="13" t="s">
        <v>33</v>
      </c>
      <c r="AX1312" s="13" t="s">
        <v>72</v>
      </c>
      <c r="AY1312" s="240" t="s">
        <v>116</v>
      </c>
    </row>
    <row r="1313" s="13" customFormat="1">
      <c r="A1313" s="13"/>
      <c r="B1313" s="229"/>
      <c r="C1313" s="230"/>
      <c r="D1313" s="231" t="s">
        <v>177</v>
      </c>
      <c r="E1313" s="232" t="s">
        <v>19</v>
      </c>
      <c r="F1313" s="233" t="s">
        <v>948</v>
      </c>
      <c r="G1313" s="230"/>
      <c r="H1313" s="234">
        <v>6.2000000000000002</v>
      </c>
      <c r="I1313" s="235"/>
      <c r="J1313" s="230"/>
      <c r="K1313" s="230"/>
      <c r="L1313" s="236"/>
      <c r="M1313" s="237"/>
      <c r="N1313" s="238"/>
      <c r="O1313" s="238"/>
      <c r="P1313" s="238"/>
      <c r="Q1313" s="238"/>
      <c r="R1313" s="238"/>
      <c r="S1313" s="238"/>
      <c r="T1313" s="239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0" t="s">
        <v>177</v>
      </c>
      <c r="AU1313" s="240" t="s">
        <v>125</v>
      </c>
      <c r="AV1313" s="13" t="s">
        <v>125</v>
      </c>
      <c r="AW1313" s="13" t="s">
        <v>33</v>
      </c>
      <c r="AX1313" s="13" t="s">
        <v>72</v>
      </c>
      <c r="AY1313" s="240" t="s">
        <v>116</v>
      </c>
    </row>
    <row r="1314" s="14" customFormat="1">
      <c r="A1314" s="14"/>
      <c r="B1314" s="241"/>
      <c r="C1314" s="242"/>
      <c r="D1314" s="231" t="s">
        <v>177</v>
      </c>
      <c r="E1314" s="243" t="s">
        <v>19</v>
      </c>
      <c r="F1314" s="244" t="s">
        <v>181</v>
      </c>
      <c r="G1314" s="242"/>
      <c r="H1314" s="245">
        <v>21.800000000000001</v>
      </c>
      <c r="I1314" s="246"/>
      <c r="J1314" s="242"/>
      <c r="K1314" s="242"/>
      <c r="L1314" s="247"/>
      <c r="M1314" s="248"/>
      <c r="N1314" s="249"/>
      <c r="O1314" s="249"/>
      <c r="P1314" s="249"/>
      <c r="Q1314" s="249"/>
      <c r="R1314" s="249"/>
      <c r="S1314" s="249"/>
      <c r="T1314" s="250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1" t="s">
        <v>177</v>
      </c>
      <c r="AU1314" s="251" t="s">
        <v>125</v>
      </c>
      <c r="AV1314" s="14" t="s">
        <v>139</v>
      </c>
      <c r="AW1314" s="14" t="s">
        <v>33</v>
      </c>
      <c r="AX1314" s="14" t="s">
        <v>79</v>
      </c>
      <c r="AY1314" s="251" t="s">
        <v>116</v>
      </c>
    </row>
    <row r="1315" s="2" customFormat="1" ht="16.5" customHeight="1">
      <c r="A1315" s="40"/>
      <c r="B1315" s="41"/>
      <c r="C1315" s="206" t="s">
        <v>949</v>
      </c>
      <c r="D1315" s="206" t="s">
        <v>119</v>
      </c>
      <c r="E1315" s="207" t="s">
        <v>950</v>
      </c>
      <c r="F1315" s="208" t="s">
        <v>951</v>
      </c>
      <c r="G1315" s="209" t="s">
        <v>184</v>
      </c>
      <c r="H1315" s="210">
        <v>26.399999999999999</v>
      </c>
      <c r="I1315" s="211"/>
      <c r="J1315" s="212">
        <f>ROUND(I1315*H1315,2)</f>
        <v>0</v>
      </c>
      <c r="K1315" s="208" t="s">
        <v>174</v>
      </c>
      <c r="L1315" s="46"/>
      <c r="M1315" s="213" t="s">
        <v>19</v>
      </c>
      <c r="N1315" s="214" t="s">
        <v>44</v>
      </c>
      <c r="O1315" s="86"/>
      <c r="P1315" s="215">
        <f>O1315*H1315</f>
        <v>0</v>
      </c>
      <c r="Q1315" s="215">
        <v>3.0000000000000001E-05</v>
      </c>
      <c r="R1315" s="215">
        <f>Q1315*H1315</f>
        <v>0.00079199999999999995</v>
      </c>
      <c r="S1315" s="215">
        <v>0</v>
      </c>
      <c r="T1315" s="216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17" t="s">
        <v>327</v>
      </c>
      <c r="AT1315" s="217" t="s">
        <v>119</v>
      </c>
      <c r="AU1315" s="217" t="s">
        <v>125</v>
      </c>
      <c r="AY1315" s="19" t="s">
        <v>116</v>
      </c>
      <c r="BE1315" s="218">
        <f>IF(N1315="základní",J1315,0)</f>
        <v>0</v>
      </c>
      <c r="BF1315" s="218">
        <f>IF(N1315="snížená",J1315,0)</f>
        <v>0</v>
      </c>
      <c r="BG1315" s="218">
        <f>IF(N1315="zákl. přenesená",J1315,0)</f>
        <v>0</v>
      </c>
      <c r="BH1315" s="218">
        <f>IF(N1315="sníž. přenesená",J1315,0)</f>
        <v>0</v>
      </c>
      <c r="BI1315" s="218">
        <f>IF(N1315="nulová",J1315,0)</f>
        <v>0</v>
      </c>
      <c r="BJ1315" s="19" t="s">
        <v>125</v>
      </c>
      <c r="BK1315" s="218">
        <f>ROUND(I1315*H1315,2)</f>
        <v>0</v>
      </c>
      <c r="BL1315" s="19" t="s">
        <v>327</v>
      </c>
      <c r="BM1315" s="217" t="s">
        <v>952</v>
      </c>
    </row>
    <row r="1316" s="2" customFormat="1">
      <c r="A1316" s="40"/>
      <c r="B1316" s="41"/>
      <c r="C1316" s="42"/>
      <c r="D1316" s="219" t="s">
        <v>127</v>
      </c>
      <c r="E1316" s="42"/>
      <c r="F1316" s="220" t="s">
        <v>953</v>
      </c>
      <c r="G1316" s="42"/>
      <c r="H1316" s="42"/>
      <c r="I1316" s="221"/>
      <c r="J1316" s="42"/>
      <c r="K1316" s="42"/>
      <c r="L1316" s="46"/>
      <c r="M1316" s="222"/>
      <c r="N1316" s="223"/>
      <c r="O1316" s="86"/>
      <c r="P1316" s="86"/>
      <c r="Q1316" s="86"/>
      <c r="R1316" s="86"/>
      <c r="S1316" s="86"/>
      <c r="T1316" s="87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127</v>
      </c>
      <c r="AU1316" s="19" t="s">
        <v>125</v>
      </c>
    </row>
    <row r="1317" s="13" customFormat="1">
      <c r="A1317" s="13"/>
      <c r="B1317" s="229"/>
      <c r="C1317" s="230"/>
      <c r="D1317" s="231" t="s">
        <v>177</v>
      </c>
      <c r="E1317" s="232" t="s">
        <v>19</v>
      </c>
      <c r="F1317" s="233" t="s">
        <v>954</v>
      </c>
      <c r="G1317" s="230"/>
      <c r="H1317" s="234">
        <v>10.4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177</v>
      </c>
      <c r="AU1317" s="240" t="s">
        <v>125</v>
      </c>
      <c r="AV1317" s="13" t="s">
        <v>125</v>
      </c>
      <c r="AW1317" s="13" t="s">
        <v>33</v>
      </c>
      <c r="AX1317" s="13" t="s">
        <v>72</v>
      </c>
      <c r="AY1317" s="240" t="s">
        <v>116</v>
      </c>
    </row>
    <row r="1318" s="13" customFormat="1">
      <c r="A1318" s="13"/>
      <c r="B1318" s="229"/>
      <c r="C1318" s="230"/>
      <c r="D1318" s="231" t="s">
        <v>177</v>
      </c>
      <c r="E1318" s="232" t="s">
        <v>19</v>
      </c>
      <c r="F1318" s="233" t="s">
        <v>955</v>
      </c>
      <c r="G1318" s="230"/>
      <c r="H1318" s="234">
        <v>2.7999999999999998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177</v>
      </c>
      <c r="AU1318" s="240" t="s">
        <v>125</v>
      </c>
      <c r="AV1318" s="13" t="s">
        <v>125</v>
      </c>
      <c r="AW1318" s="13" t="s">
        <v>33</v>
      </c>
      <c r="AX1318" s="13" t="s">
        <v>72</v>
      </c>
      <c r="AY1318" s="240" t="s">
        <v>116</v>
      </c>
    </row>
    <row r="1319" s="13" customFormat="1">
      <c r="A1319" s="13"/>
      <c r="B1319" s="229"/>
      <c r="C1319" s="230"/>
      <c r="D1319" s="231" t="s">
        <v>177</v>
      </c>
      <c r="E1319" s="232" t="s">
        <v>19</v>
      </c>
      <c r="F1319" s="233" t="s">
        <v>956</v>
      </c>
      <c r="G1319" s="230"/>
      <c r="H1319" s="234">
        <v>10.4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177</v>
      </c>
      <c r="AU1319" s="240" t="s">
        <v>125</v>
      </c>
      <c r="AV1319" s="13" t="s">
        <v>125</v>
      </c>
      <c r="AW1319" s="13" t="s">
        <v>33</v>
      </c>
      <c r="AX1319" s="13" t="s">
        <v>72</v>
      </c>
      <c r="AY1319" s="240" t="s">
        <v>116</v>
      </c>
    </row>
    <row r="1320" s="13" customFormat="1">
      <c r="A1320" s="13"/>
      <c r="B1320" s="229"/>
      <c r="C1320" s="230"/>
      <c r="D1320" s="231" t="s">
        <v>177</v>
      </c>
      <c r="E1320" s="232" t="s">
        <v>19</v>
      </c>
      <c r="F1320" s="233" t="s">
        <v>957</v>
      </c>
      <c r="G1320" s="230"/>
      <c r="H1320" s="234">
        <v>2.7999999999999998</v>
      </c>
      <c r="I1320" s="235"/>
      <c r="J1320" s="230"/>
      <c r="K1320" s="230"/>
      <c r="L1320" s="236"/>
      <c r="M1320" s="237"/>
      <c r="N1320" s="238"/>
      <c r="O1320" s="238"/>
      <c r="P1320" s="238"/>
      <c r="Q1320" s="238"/>
      <c r="R1320" s="238"/>
      <c r="S1320" s="238"/>
      <c r="T1320" s="23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0" t="s">
        <v>177</v>
      </c>
      <c r="AU1320" s="240" t="s">
        <v>125</v>
      </c>
      <c r="AV1320" s="13" t="s">
        <v>125</v>
      </c>
      <c r="AW1320" s="13" t="s">
        <v>33</v>
      </c>
      <c r="AX1320" s="13" t="s">
        <v>72</v>
      </c>
      <c r="AY1320" s="240" t="s">
        <v>116</v>
      </c>
    </row>
    <row r="1321" s="14" customFormat="1">
      <c r="A1321" s="14"/>
      <c r="B1321" s="241"/>
      <c r="C1321" s="242"/>
      <c r="D1321" s="231" t="s">
        <v>177</v>
      </c>
      <c r="E1321" s="243" t="s">
        <v>19</v>
      </c>
      <c r="F1321" s="244" t="s">
        <v>181</v>
      </c>
      <c r="G1321" s="242"/>
      <c r="H1321" s="245">
        <v>26.400000000000002</v>
      </c>
      <c r="I1321" s="246"/>
      <c r="J1321" s="242"/>
      <c r="K1321" s="242"/>
      <c r="L1321" s="247"/>
      <c r="M1321" s="248"/>
      <c r="N1321" s="249"/>
      <c r="O1321" s="249"/>
      <c r="P1321" s="249"/>
      <c r="Q1321" s="249"/>
      <c r="R1321" s="249"/>
      <c r="S1321" s="249"/>
      <c r="T1321" s="250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1" t="s">
        <v>177</v>
      </c>
      <c r="AU1321" s="251" t="s">
        <v>125</v>
      </c>
      <c r="AV1321" s="14" t="s">
        <v>139</v>
      </c>
      <c r="AW1321" s="14" t="s">
        <v>33</v>
      </c>
      <c r="AX1321" s="14" t="s">
        <v>79</v>
      </c>
      <c r="AY1321" s="251" t="s">
        <v>116</v>
      </c>
    </row>
    <row r="1322" s="2" customFormat="1" ht="16.5" customHeight="1">
      <c r="A1322" s="40"/>
      <c r="B1322" s="41"/>
      <c r="C1322" s="206" t="s">
        <v>958</v>
      </c>
      <c r="D1322" s="206" t="s">
        <v>119</v>
      </c>
      <c r="E1322" s="207" t="s">
        <v>959</v>
      </c>
      <c r="F1322" s="208" t="s">
        <v>960</v>
      </c>
      <c r="G1322" s="209" t="s">
        <v>184</v>
      </c>
      <c r="H1322" s="210">
        <v>15.08</v>
      </c>
      <c r="I1322" s="211"/>
      <c r="J1322" s="212">
        <f>ROUND(I1322*H1322,2)</f>
        <v>0</v>
      </c>
      <c r="K1322" s="208" t="s">
        <v>174</v>
      </c>
      <c r="L1322" s="46"/>
      <c r="M1322" s="213" t="s">
        <v>19</v>
      </c>
      <c r="N1322" s="214" t="s">
        <v>44</v>
      </c>
      <c r="O1322" s="86"/>
      <c r="P1322" s="215">
        <f>O1322*H1322</f>
        <v>0</v>
      </c>
      <c r="Q1322" s="215">
        <v>0.00011</v>
      </c>
      <c r="R1322" s="215">
        <f>Q1322*H1322</f>
        <v>0.0016588</v>
      </c>
      <c r="S1322" s="215">
        <v>0</v>
      </c>
      <c r="T1322" s="216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17" t="s">
        <v>327</v>
      </c>
      <c r="AT1322" s="217" t="s">
        <v>119</v>
      </c>
      <c r="AU1322" s="217" t="s">
        <v>125</v>
      </c>
      <c r="AY1322" s="19" t="s">
        <v>116</v>
      </c>
      <c r="BE1322" s="218">
        <f>IF(N1322="základní",J1322,0)</f>
        <v>0</v>
      </c>
      <c r="BF1322" s="218">
        <f>IF(N1322="snížená",J1322,0)</f>
        <v>0</v>
      </c>
      <c r="BG1322" s="218">
        <f>IF(N1322="zákl. přenesená",J1322,0)</f>
        <v>0</v>
      </c>
      <c r="BH1322" s="218">
        <f>IF(N1322="sníž. přenesená",J1322,0)</f>
        <v>0</v>
      </c>
      <c r="BI1322" s="218">
        <f>IF(N1322="nulová",J1322,0)</f>
        <v>0</v>
      </c>
      <c r="BJ1322" s="19" t="s">
        <v>125</v>
      </c>
      <c r="BK1322" s="218">
        <f>ROUND(I1322*H1322,2)</f>
        <v>0</v>
      </c>
      <c r="BL1322" s="19" t="s">
        <v>327</v>
      </c>
      <c r="BM1322" s="217" t="s">
        <v>961</v>
      </c>
    </row>
    <row r="1323" s="2" customFormat="1">
      <c r="A1323" s="40"/>
      <c r="B1323" s="41"/>
      <c r="C1323" s="42"/>
      <c r="D1323" s="219" t="s">
        <v>127</v>
      </c>
      <c r="E1323" s="42"/>
      <c r="F1323" s="220" t="s">
        <v>962</v>
      </c>
      <c r="G1323" s="42"/>
      <c r="H1323" s="42"/>
      <c r="I1323" s="221"/>
      <c r="J1323" s="42"/>
      <c r="K1323" s="42"/>
      <c r="L1323" s="46"/>
      <c r="M1323" s="222"/>
      <c r="N1323" s="223"/>
      <c r="O1323" s="86"/>
      <c r="P1323" s="86"/>
      <c r="Q1323" s="86"/>
      <c r="R1323" s="86"/>
      <c r="S1323" s="86"/>
      <c r="T1323" s="87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127</v>
      </c>
      <c r="AU1323" s="19" t="s">
        <v>125</v>
      </c>
    </row>
    <row r="1324" s="15" customFormat="1">
      <c r="A1324" s="15"/>
      <c r="B1324" s="252"/>
      <c r="C1324" s="253"/>
      <c r="D1324" s="231" t="s">
        <v>177</v>
      </c>
      <c r="E1324" s="254" t="s">
        <v>19</v>
      </c>
      <c r="F1324" s="255" t="s">
        <v>963</v>
      </c>
      <c r="G1324" s="253"/>
      <c r="H1324" s="254" t="s">
        <v>19</v>
      </c>
      <c r="I1324" s="256"/>
      <c r="J1324" s="253"/>
      <c r="K1324" s="253"/>
      <c r="L1324" s="257"/>
      <c r="M1324" s="258"/>
      <c r="N1324" s="259"/>
      <c r="O1324" s="259"/>
      <c r="P1324" s="259"/>
      <c r="Q1324" s="259"/>
      <c r="R1324" s="259"/>
      <c r="S1324" s="259"/>
      <c r="T1324" s="260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61" t="s">
        <v>177</v>
      </c>
      <c r="AU1324" s="261" t="s">
        <v>125</v>
      </c>
      <c r="AV1324" s="15" t="s">
        <v>79</v>
      </c>
      <c r="AW1324" s="15" t="s">
        <v>33</v>
      </c>
      <c r="AX1324" s="15" t="s">
        <v>72</v>
      </c>
      <c r="AY1324" s="261" t="s">
        <v>116</v>
      </c>
    </row>
    <row r="1325" s="15" customFormat="1">
      <c r="A1325" s="15"/>
      <c r="B1325" s="252"/>
      <c r="C1325" s="253"/>
      <c r="D1325" s="231" t="s">
        <v>177</v>
      </c>
      <c r="E1325" s="254" t="s">
        <v>19</v>
      </c>
      <c r="F1325" s="255" t="s">
        <v>315</v>
      </c>
      <c r="G1325" s="253"/>
      <c r="H1325" s="254" t="s">
        <v>19</v>
      </c>
      <c r="I1325" s="256"/>
      <c r="J1325" s="253"/>
      <c r="K1325" s="253"/>
      <c r="L1325" s="257"/>
      <c r="M1325" s="258"/>
      <c r="N1325" s="259"/>
      <c r="O1325" s="259"/>
      <c r="P1325" s="259"/>
      <c r="Q1325" s="259"/>
      <c r="R1325" s="259"/>
      <c r="S1325" s="259"/>
      <c r="T1325" s="260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1" t="s">
        <v>177</v>
      </c>
      <c r="AU1325" s="261" t="s">
        <v>125</v>
      </c>
      <c r="AV1325" s="15" t="s">
        <v>79</v>
      </c>
      <c r="AW1325" s="15" t="s">
        <v>33</v>
      </c>
      <c r="AX1325" s="15" t="s">
        <v>72</v>
      </c>
      <c r="AY1325" s="261" t="s">
        <v>116</v>
      </c>
    </row>
    <row r="1326" s="13" customFormat="1">
      <c r="A1326" s="13"/>
      <c r="B1326" s="229"/>
      <c r="C1326" s="230"/>
      <c r="D1326" s="231" t="s">
        <v>177</v>
      </c>
      <c r="E1326" s="232" t="s">
        <v>19</v>
      </c>
      <c r="F1326" s="233" t="s">
        <v>964</v>
      </c>
      <c r="G1326" s="230"/>
      <c r="H1326" s="234">
        <v>7.4400000000000004</v>
      </c>
      <c r="I1326" s="235"/>
      <c r="J1326" s="230"/>
      <c r="K1326" s="230"/>
      <c r="L1326" s="236"/>
      <c r="M1326" s="237"/>
      <c r="N1326" s="238"/>
      <c r="O1326" s="238"/>
      <c r="P1326" s="238"/>
      <c r="Q1326" s="238"/>
      <c r="R1326" s="238"/>
      <c r="S1326" s="238"/>
      <c r="T1326" s="23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0" t="s">
        <v>177</v>
      </c>
      <c r="AU1326" s="240" t="s">
        <v>125</v>
      </c>
      <c r="AV1326" s="13" t="s">
        <v>125</v>
      </c>
      <c r="AW1326" s="13" t="s">
        <v>33</v>
      </c>
      <c r="AX1326" s="13" t="s">
        <v>72</v>
      </c>
      <c r="AY1326" s="240" t="s">
        <v>116</v>
      </c>
    </row>
    <row r="1327" s="15" customFormat="1">
      <c r="A1327" s="15"/>
      <c r="B1327" s="252"/>
      <c r="C1327" s="253"/>
      <c r="D1327" s="231" t="s">
        <v>177</v>
      </c>
      <c r="E1327" s="254" t="s">
        <v>19</v>
      </c>
      <c r="F1327" s="255" t="s">
        <v>320</v>
      </c>
      <c r="G1327" s="253"/>
      <c r="H1327" s="254" t="s">
        <v>19</v>
      </c>
      <c r="I1327" s="256"/>
      <c r="J1327" s="253"/>
      <c r="K1327" s="253"/>
      <c r="L1327" s="257"/>
      <c r="M1327" s="258"/>
      <c r="N1327" s="259"/>
      <c r="O1327" s="259"/>
      <c r="P1327" s="259"/>
      <c r="Q1327" s="259"/>
      <c r="R1327" s="259"/>
      <c r="S1327" s="259"/>
      <c r="T1327" s="260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1" t="s">
        <v>177</v>
      </c>
      <c r="AU1327" s="261" t="s">
        <v>125</v>
      </c>
      <c r="AV1327" s="15" t="s">
        <v>79</v>
      </c>
      <c r="AW1327" s="15" t="s">
        <v>33</v>
      </c>
      <c r="AX1327" s="15" t="s">
        <v>72</v>
      </c>
      <c r="AY1327" s="261" t="s">
        <v>116</v>
      </c>
    </row>
    <row r="1328" s="13" customFormat="1">
      <c r="A1328" s="13"/>
      <c r="B1328" s="229"/>
      <c r="C1328" s="230"/>
      <c r="D1328" s="231" t="s">
        <v>177</v>
      </c>
      <c r="E1328" s="232" t="s">
        <v>19</v>
      </c>
      <c r="F1328" s="233" t="s">
        <v>965</v>
      </c>
      <c r="G1328" s="230"/>
      <c r="H1328" s="234">
        <v>7.6399999999999997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177</v>
      </c>
      <c r="AU1328" s="240" t="s">
        <v>125</v>
      </c>
      <c r="AV1328" s="13" t="s">
        <v>125</v>
      </c>
      <c r="AW1328" s="13" t="s">
        <v>33</v>
      </c>
      <c r="AX1328" s="13" t="s">
        <v>72</v>
      </c>
      <c r="AY1328" s="240" t="s">
        <v>116</v>
      </c>
    </row>
    <row r="1329" s="14" customFormat="1">
      <c r="A1329" s="14"/>
      <c r="B1329" s="241"/>
      <c r="C1329" s="242"/>
      <c r="D1329" s="231" t="s">
        <v>177</v>
      </c>
      <c r="E1329" s="243" t="s">
        <v>19</v>
      </c>
      <c r="F1329" s="244" t="s">
        <v>181</v>
      </c>
      <c r="G1329" s="242"/>
      <c r="H1329" s="245">
        <v>15.08</v>
      </c>
      <c r="I1329" s="246"/>
      <c r="J1329" s="242"/>
      <c r="K1329" s="242"/>
      <c r="L1329" s="247"/>
      <c r="M1329" s="248"/>
      <c r="N1329" s="249"/>
      <c r="O1329" s="249"/>
      <c r="P1329" s="249"/>
      <c r="Q1329" s="249"/>
      <c r="R1329" s="249"/>
      <c r="S1329" s="249"/>
      <c r="T1329" s="250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1" t="s">
        <v>177</v>
      </c>
      <c r="AU1329" s="251" t="s">
        <v>125</v>
      </c>
      <c r="AV1329" s="14" t="s">
        <v>139</v>
      </c>
      <c r="AW1329" s="14" t="s">
        <v>33</v>
      </c>
      <c r="AX1329" s="14" t="s">
        <v>79</v>
      </c>
      <c r="AY1329" s="251" t="s">
        <v>116</v>
      </c>
    </row>
    <row r="1330" s="2" customFormat="1" ht="24.15" customHeight="1">
      <c r="A1330" s="40"/>
      <c r="B1330" s="41"/>
      <c r="C1330" s="206" t="s">
        <v>966</v>
      </c>
      <c r="D1330" s="206" t="s">
        <v>119</v>
      </c>
      <c r="E1330" s="207" t="s">
        <v>967</v>
      </c>
      <c r="F1330" s="208" t="s">
        <v>968</v>
      </c>
      <c r="G1330" s="209" t="s">
        <v>670</v>
      </c>
      <c r="H1330" s="283"/>
      <c r="I1330" s="211"/>
      <c r="J1330" s="212">
        <f>ROUND(I1330*H1330,2)</f>
        <v>0</v>
      </c>
      <c r="K1330" s="208" t="s">
        <v>174</v>
      </c>
      <c r="L1330" s="46"/>
      <c r="M1330" s="213" t="s">
        <v>19</v>
      </c>
      <c r="N1330" s="214" t="s">
        <v>44</v>
      </c>
      <c r="O1330" s="86"/>
      <c r="P1330" s="215">
        <f>O1330*H1330</f>
        <v>0</v>
      </c>
      <c r="Q1330" s="215">
        <v>0</v>
      </c>
      <c r="R1330" s="215">
        <f>Q1330*H1330</f>
        <v>0</v>
      </c>
      <c r="S1330" s="215">
        <v>0</v>
      </c>
      <c r="T1330" s="216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17" t="s">
        <v>327</v>
      </c>
      <c r="AT1330" s="217" t="s">
        <v>119</v>
      </c>
      <c r="AU1330" s="217" t="s">
        <v>125</v>
      </c>
      <c r="AY1330" s="19" t="s">
        <v>116</v>
      </c>
      <c r="BE1330" s="218">
        <f>IF(N1330="základní",J1330,0)</f>
        <v>0</v>
      </c>
      <c r="BF1330" s="218">
        <f>IF(N1330="snížená",J1330,0)</f>
        <v>0</v>
      </c>
      <c r="BG1330" s="218">
        <f>IF(N1330="zákl. přenesená",J1330,0)</f>
        <v>0</v>
      </c>
      <c r="BH1330" s="218">
        <f>IF(N1330="sníž. přenesená",J1330,0)</f>
        <v>0</v>
      </c>
      <c r="BI1330" s="218">
        <f>IF(N1330="nulová",J1330,0)</f>
        <v>0</v>
      </c>
      <c r="BJ1330" s="19" t="s">
        <v>125</v>
      </c>
      <c r="BK1330" s="218">
        <f>ROUND(I1330*H1330,2)</f>
        <v>0</v>
      </c>
      <c r="BL1330" s="19" t="s">
        <v>327</v>
      </c>
      <c r="BM1330" s="217" t="s">
        <v>969</v>
      </c>
    </row>
    <row r="1331" s="2" customFormat="1">
      <c r="A1331" s="40"/>
      <c r="B1331" s="41"/>
      <c r="C1331" s="42"/>
      <c r="D1331" s="219" t="s">
        <v>127</v>
      </c>
      <c r="E1331" s="42"/>
      <c r="F1331" s="220" t="s">
        <v>970</v>
      </c>
      <c r="G1331" s="42"/>
      <c r="H1331" s="42"/>
      <c r="I1331" s="221"/>
      <c r="J1331" s="42"/>
      <c r="K1331" s="42"/>
      <c r="L1331" s="46"/>
      <c r="M1331" s="222"/>
      <c r="N1331" s="223"/>
      <c r="O1331" s="86"/>
      <c r="P1331" s="86"/>
      <c r="Q1331" s="86"/>
      <c r="R1331" s="86"/>
      <c r="S1331" s="86"/>
      <c r="T1331" s="87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127</v>
      </c>
      <c r="AU1331" s="19" t="s">
        <v>125</v>
      </c>
    </row>
    <row r="1332" s="12" customFormat="1" ht="22.8" customHeight="1">
      <c r="A1332" s="12"/>
      <c r="B1332" s="190"/>
      <c r="C1332" s="191"/>
      <c r="D1332" s="192" t="s">
        <v>71</v>
      </c>
      <c r="E1332" s="204" t="s">
        <v>971</v>
      </c>
      <c r="F1332" s="204" t="s">
        <v>972</v>
      </c>
      <c r="G1332" s="191"/>
      <c r="H1332" s="191"/>
      <c r="I1332" s="194"/>
      <c r="J1332" s="205">
        <f>BK1332</f>
        <v>0</v>
      </c>
      <c r="K1332" s="191"/>
      <c r="L1332" s="196"/>
      <c r="M1332" s="197"/>
      <c r="N1332" s="198"/>
      <c r="O1332" s="198"/>
      <c r="P1332" s="199">
        <f>SUM(P1333:P1355)</f>
        <v>0</v>
      </c>
      <c r="Q1332" s="198"/>
      <c r="R1332" s="199">
        <f>SUM(R1333:R1355)</f>
        <v>0.0033744000000000001</v>
      </c>
      <c r="S1332" s="198"/>
      <c r="T1332" s="200">
        <f>SUM(T1333:T1355)</f>
        <v>0</v>
      </c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R1332" s="201" t="s">
        <v>125</v>
      </c>
      <c r="AT1332" s="202" t="s">
        <v>71</v>
      </c>
      <c r="AU1332" s="202" t="s">
        <v>79</v>
      </c>
      <c r="AY1332" s="201" t="s">
        <v>116</v>
      </c>
      <c r="BK1332" s="203">
        <f>SUM(BK1333:BK1355)</f>
        <v>0</v>
      </c>
    </row>
    <row r="1333" s="2" customFormat="1" ht="16.5" customHeight="1">
      <c r="A1333" s="40"/>
      <c r="B1333" s="41"/>
      <c r="C1333" s="206" t="s">
        <v>973</v>
      </c>
      <c r="D1333" s="206" t="s">
        <v>119</v>
      </c>
      <c r="E1333" s="207" t="s">
        <v>974</v>
      </c>
      <c r="F1333" s="208" t="s">
        <v>975</v>
      </c>
      <c r="G1333" s="209" t="s">
        <v>173</v>
      </c>
      <c r="H1333" s="210">
        <v>2.8799999999999999</v>
      </c>
      <c r="I1333" s="211"/>
      <c r="J1333" s="212">
        <f>ROUND(I1333*H1333,2)</f>
        <v>0</v>
      </c>
      <c r="K1333" s="208" t="s">
        <v>174</v>
      </c>
      <c r="L1333" s="46"/>
      <c r="M1333" s="213" t="s">
        <v>19</v>
      </c>
      <c r="N1333" s="214" t="s">
        <v>44</v>
      </c>
      <c r="O1333" s="86"/>
      <c r="P1333" s="215">
        <f>O1333*H1333</f>
        <v>0</v>
      </c>
      <c r="Q1333" s="215">
        <v>0.00013999999999999999</v>
      </c>
      <c r="R1333" s="215">
        <f>Q1333*H1333</f>
        <v>0.00040319999999999993</v>
      </c>
      <c r="S1333" s="215">
        <v>0</v>
      </c>
      <c r="T1333" s="216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17" t="s">
        <v>327</v>
      </c>
      <c r="AT1333" s="217" t="s">
        <v>119</v>
      </c>
      <c r="AU1333" s="217" t="s">
        <v>125</v>
      </c>
      <c r="AY1333" s="19" t="s">
        <v>116</v>
      </c>
      <c r="BE1333" s="218">
        <f>IF(N1333="základní",J1333,0)</f>
        <v>0</v>
      </c>
      <c r="BF1333" s="218">
        <f>IF(N1333="snížená",J1333,0)</f>
        <v>0</v>
      </c>
      <c r="BG1333" s="218">
        <f>IF(N1333="zákl. přenesená",J1333,0)</f>
        <v>0</v>
      </c>
      <c r="BH1333" s="218">
        <f>IF(N1333="sníž. přenesená",J1333,0)</f>
        <v>0</v>
      </c>
      <c r="BI1333" s="218">
        <f>IF(N1333="nulová",J1333,0)</f>
        <v>0</v>
      </c>
      <c r="BJ1333" s="19" t="s">
        <v>125</v>
      </c>
      <c r="BK1333" s="218">
        <f>ROUND(I1333*H1333,2)</f>
        <v>0</v>
      </c>
      <c r="BL1333" s="19" t="s">
        <v>327</v>
      </c>
      <c r="BM1333" s="217" t="s">
        <v>976</v>
      </c>
    </row>
    <row r="1334" s="2" customFormat="1">
      <c r="A1334" s="40"/>
      <c r="B1334" s="41"/>
      <c r="C1334" s="42"/>
      <c r="D1334" s="219" t="s">
        <v>127</v>
      </c>
      <c r="E1334" s="42"/>
      <c r="F1334" s="220" t="s">
        <v>977</v>
      </c>
      <c r="G1334" s="42"/>
      <c r="H1334" s="42"/>
      <c r="I1334" s="221"/>
      <c r="J1334" s="42"/>
      <c r="K1334" s="42"/>
      <c r="L1334" s="46"/>
      <c r="M1334" s="222"/>
      <c r="N1334" s="223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127</v>
      </c>
      <c r="AU1334" s="19" t="s">
        <v>125</v>
      </c>
    </row>
    <row r="1335" s="15" customFormat="1">
      <c r="A1335" s="15"/>
      <c r="B1335" s="252"/>
      <c r="C1335" s="253"/>
      <c r="D1335" s="231" t="s">
        <v>177</v>
      </c>
      <c r="E1335" s="254" t="s">
        <v>19</v>
      </c>
      <c r="F1335" s="255" t="s">
        <v>978</v>
      </c>
      <c r="G1335" s="253"/>
      <c r="H1335" s="254" t="s">
        <v>19</v>
      </c>
      <c r="I1335" s="256"/>
      <c r="J1335" s="253"/>
      <c r="K1335" s="253"/>
      <c r="L1335" s="257"/>
      <c r="M1335" s="258"/>
      <c r="N1335" s="259"/>
      <c r="O1335" s="259"/>
      <c r="P1335" s="259"/>
      <c r="Q1335" s="259"/>
      <c r="R1335" s="259"/>
      <c r="S1335" s="259"/>
      <c r="T1335" s="260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1" t="s">
        <v>177</v>
      </c>
      <c r="AU1335" s="261" t="s">
        <v>125</v>
      </c>
      <c r="AV1335" s="15" t="s">
        <v>79</v>
      </c>
      <c r="AW1335" s="15" t="s">
        <v>33</v>
      </c>
      <c r="AX1335" s="15" t="s">
        <v>72</v>
      </c>
      <c r="AY1335" s="261" t="s">
        <v>116</v>
      </c>
    </row>
    <row r="1336" s="15" customFormat="1">
      <c r="A1336" s="15"/>
      <c r="B1336" s="252"/>
      <c r="C1336" s="253"/>
      <c r="D1336" s="231" t="s">
        <v>177</v>
      </c>
      <c r="E1336" s="254" t="s">
        <v>19</v>
      </c>
      <c r="F1336" s="255" t="s">
        <v>979</v>
      </c>
      <c r="G1336" s="253"/>
      <c r="H1336" s="254" t="s">
        <v>19</v>
      </c>
      <c r="I1336" s="256"/>
      <c r="J1336" s="253"/>
      <c r="K1336" s="253"/>
      <c r="L1336" s="257"/>
      <c r="M1336" s="258"/>
      <c r="N1336" s="259"/>
      <c r="O1336" s="259"/>
      <c r="P1336" s="259"/>
      <c r="Q1336" s="259"/>
      <c r="R1336" s="259"/>
      <c r="S1336" s="259"/>
      <c r="T1336" s="260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1" t="s">
        <v>177</v>
      </c>
      <c r="AU1336" s="261" t="s">
        <v>125</v>
      </c>
      <c r="AV1336" s="15" t="s">
        <v>79</v>
      </c>
      <c r="AW1336" s="15" t="s">
        <v>33</v>
      </c>
      <c r="AX1336" s="15" t="s">
        <v>72</v>
      </c>
      <c r="AY1336" s="261" t="s">
        <v>116</v>
      </c>
    </row>
    <row r="1337" s="13" customFormat="1">
      <c r="A1337" s="13"/>
      <c r="B1337" s="229"/>
      <c r="C1337" s="230"/>
      <c r="D1337" s="231" t="s">
        <v>177</v>
      </c>
      <c r="E1337" s="232" t="s">
        <v>19</v>
      </c>
      <c r="F1337" s="233" t="s">
        <v>980</v>
      </c>
      <c r="G1337" s="230"/>
      <c r="H1337" s="234">
        <v>1.44</v>
      </c>
      <c r="I1337" s="235"/>
      <c r="J1337" s="230"/>
      <c r="K1337" s="230"/>
      <c r="L1337" s="236"/>
      <c r="M1337" s="237"/>
      <c r="N1337" s="238"/>
      <c r="O1337" s="238"/>
      <c r="P1337" s="238"/>
      <c r="Q1337" s="238"/>
      <c r="R1337" s="238"/>
      <c r="S1337" s="238"/>
      <c r="T1337" s="23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0" t="s">
        <v>177</v>
      </c>
      <c r="AU1337" s="240" t="s">
        <v>125</v>
      </c>
      <c r="AV1337" s="13" t="s">
        <v>125</v>
      </c>
      <c r="AW1337" s="13" t="s">
        <v>33</v>
      </c>
      <c r="AX1337" s="13" t="s">
        <v>72</v>
      </c>
      <c r="AY1337" s="240" t="s">
        <v>116</v>
      </c>
    </row>
    <row r="1338" s="13" customFormat="1">
      <c r="A1338" s="13"/>
      <c r="B1338" s="229"/>
      <c r="C1338" s="230"/>
      <c r="D1338" s="231" t="s">
        <v>177</v>
      </c>
      <c r="E1338" s="232" t="s">
        <v>19</v>
      </c>
      <c r="F1338" s="233" t="s">
        <v>981</v>
      </c>
      <c r="G1338" s="230"/>
      <c r="H1338" s="234">
        <v>1.44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177</v>
      </c>
      <c r="AU1338" s="240" t="s">
        <v>125</v>
      </c>
      <c r="AV1338" s="13" t="s">
        <v>125</v>
      </c>
      <c r="AW1338" s="13" t="s">
        <v>33</v>
      </c>
      <c r="AX1338" s="13" t="s">
        <v>72</v>
      </c>
      <c r="AY1338" s="240" t="s">
        <v>116</v>
      </c>
    </row>
    <row r="1339" s="14" customFormat="1">
      <c r="A1339" s="14"/>
      <c r="B1339" s="241"/>
      <c r="C1339" s="242"/>
      <c r="D1339" s="231" t="s">
        <v>177</v>
      </c>
      <c r="E1339" s="243" t="s">
        <v>19</v>
      </c>
      <c r="F1339" s="244" t="s">
        <v>181</v>
      </c>
      <c r="G1339" s="242"/>
      <c r="H1339" s="245">
        <v>2.8799999999999999</v>
      </c>
      <c r="I1339" s="246"/>
      <c r="J1339" s="242"/>
      <c r="K1339" s="242"/>
      <c r="L1339" s="247"/>
      <c r="M1339" s="248"/>
      <c r="N1339" s="249"/>
      <c r="O1339" s="249"/>
      <c r="P1339" s="249"/>
      <c r="Q1339" s="249"/>
      <c r="R1339" s="249"/>
      <c r="S1339" s="249"/>
      <c r="T1339" s="250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1" t="s">
        <v>177</v>
      </c>
      <c r="AU1339" s="251" t="s">
        <v>125</v>
      </c>
      <c r="AV1339" s="14" t="s">
        <v>139</v>
      </c>
      <c r="AW1339" s="14" t="s">
        <v>33</v>
      </c>
      <c r="AX1339" s="14" t="s">
        <v>79</v>
      </c>
      <c r="AY1339" s="251" t="s">
        <v>116</v>
      </c>
    </row>
    <row r="1340" s="2" customFormat="1" ht="16.5" customHeight="1">
      <c r="A1340" s="40"/>
      <c r="B1340" s="41"/>
      <c r="C1340" s="206" t="s">
        <v>982</v>
      </c>
      <c r="D1340" s="206" t="s">
        <v>119</v>
      </c>
      <c r="E1340" s="207" t="s">
        <v>983</v>
      </c>
      <c r="F1340" s="208" t="s">
        <v>984</v>
      </c>
      <c r="G1340" s="209" t="s">
        <v>173</v>
      </c>
      <c r="H1340" s="210">
        <v>12.380000000000001</v>
      </c>
      <c r="I1340" s="211"/>
      <c r="J1340" s="212">
        <f>ROUND(I1340*H1340,2)</f>
        <v>0</v>
      </c>
      <c r="K1340" s="208" t="s">
        <v>174</v>
      </c>
      <c r="L1340" s="46"/>
      <c r="M1340" s="213" t="s">
        <v>19</v>
      </c>
      <c r="N1340" s="214" t="s">
        <v>44</v>
      </c>
      <c r="O1340" s="86"/>
      <c r="P1340" s="215">
        <f>O1340*H1340</f>
        <v>0</v>
      </c>
      <c r="Q1340" s="215">
        <v>0.00012</v>
      </c>
      <c r="R1340" s="215">
        <f>Q1340*H1340</f>
        <v>0.0014856000000000001</v>
      </c>
      <c r="S1340" s="215">
        <v>0</v>
      </c>
      <c r="T1340" s="216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17" t="s">
        <v>327</v>
      </c>
      <c r="AT1340" s="217" t="s">
        <v>119</v>
      </c>
      <c r="AU1340" s="217" t="s">
        <v>125</v>
      </c>
      <c r="AY1340" s="19" t="s">
        <v>116</v>
      </c>
      <c r="BE1340" s="218">
        <f>IF(N1340="základní",J1340,0)</f>
        <v>0</v>
      </c>
      <c r="BF1340" s="218">
        <f>IF(N1340="snížená",J1340,0)</f>
        <v>0</v>
      </c>
      <c r="BG1340" s="218">
        <f>IF(N1340="zákl. přenesená",J1340,0)</f>
        <v>0</v>
      </c>
      <c r="BH1340" s="218">
        <f>IF(N1340="sníž. přenesená",J1340,0)</f>
        <v>0</v>
      </c>
      <c r="BI1340" s="218">
        <f>IF(N1340="nulová",J1340,0)</f>
        <v>0</v>
      </c>
      <c r="BJ1340" s="19" t="s">
        <v>125</v>
      </c>
      <c r="BK1340" s="218">
        <f>ROUND(I1340*H1340,2)</f>
        <v>0</v>
      </c>
      <c r="BL1340" s="19" t="s">
        <v>327</v>
      </c>
      <c r="BM1340" s="217" t="s">
        <v>985</v>
      </c>
    </row>
    <row r="1341" s="2" customFormat="1">
      <c r="A1341" s="40"/>
      <c r="B1341" s="41"/>
      <c r="C1341" s="42"/>
      <c r="D1341" s="219" t="s">
        <v>127</v>
      </c>
      <c r="E1341" s="42"/>
      <c r="F1341" s="220" t="s">
        <v>986</v>
      </c>
      <c r="G1341" s="42"/>
      <c r="H1341" s="42"/>
      <c r="I1341" s="221"/>
      <c r="J1341" s="42"/>
      <c r="K1341" s="42"/>
      <c r="L1341" s="46"/>
      <c r="M1341" s="222"/>
      <c r="N1341" s="223"/>
      <c r="O1341" s="86"/>
      <c r="P1341" s="86"/>
      <c r="Q1341" s="86"/>
      <c r="R1341" s="86"/>
      <c r="S1341" s="86"/>
      <c r="T1341" s="87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127</v>
      </c>
      <c r="AU1341" s="19" t="s">
        <v>125</v>
      </c>
    </row>
    <row r="1342" s="15" customFormat="1">
      <c r="A1342" s="15"/>
      <c r="B1342" s="252"/>
      <c r="C1342" s="253"/>
      <c r="D1342" s="231" t="s">
        <v>177</v>
      </c>
      <c r="E1342" s="254" t="s">
        <v>19</v>
      </c>
      <c r="F1342" s="255" t="s">
        <v>987</v>
      </c>
      <c r="G1342" s="253"/>
      <c r="H1342" s="254" t="s">
        <v>19</v>
      </c>
      <c r="I1342" s="256"/>
      <c r="J1342" s="253"/>
      <c r="K1342" s="253"/>
      <c r="L1342" s="257"/>
      <c r="M1342" s="258"/>
      <c r="N1342" s="259"/>
      <c r="O1342" s="259"/>
      <c r="P1342" s="259"/>
      <c r="Q1342" s="259"/>
      <c r="R1342" s="259"/>
      <c r="S1342" s="259"/>
      <c r="T1342" s="260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61" t="s">
        <v>177</v>
      </c>
      <c r="AU1342" s="261" t="s">
        <v>125</v>
      </c>
      <c r="AV1342" s="15" t="s">
        <v>79</v>
      </c>
      <c r="AW1342" s="15" t="s">
        <v>33</v>
      </c>
      <c r="AX1342" s="15" t="s">
        <v>72</v>
      </c>
      <c r="AY1342" s="261" t="s">
        <v>116</v>
      </c>
    </row>
    <row r="1343" s="13" customFormat="1">
      <c r="A1343" s="13"/>
      <c r="B1343" s="229"/>
      <c r="C1343" s="230"/>
      <c r="D1343" s="231" t="s">
        <v>177</v>
      </c>
      <c r="E1343" s="232" t="s">
        <v>19</v>
      </c>
      <c r="F1343" s="233" t="s">
        <v>988</v>
      </c>
      <c r="G1343" s="230"/>
      <c r="H1343" s="234">
        <v>1.44</v>
      </c>
      <c r="I1343" s="235"/>
      <c r="J1343" s="230"/>
      <c r="K1343" s="230"/>
      <c r="L1343" s="236"/>
      <c r="M1343" s="237"/>
      <c r="N1343" s="238"/>
      <c r="O1343" s="238"/>
      <c r="P1343" s="238"/>
      <c r="Q1343" s="238"/>
      <c r="R1343" s="238"/>
      <c r="S1343" s="238"/>
      <c r="T1343" s="23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0" t="s">
        <v>177</v>
      </c>
      <c r="AU1343" s="240" t="s">
        <v>125</v>
      </c>
      <c r="AV1343" s="13" t="s">
        <v>125</v>
      </c>
      <c r="AW1343" s="13" t="s">
        <v>33</v>
      </c>
      <c r="AX1343" s="13" t="s">
        <v>72</v>
      </c>
      <c r="AY1343" s="240" t="s">
        <v>116</v>
      </c>
    </row>
    <row r="1344" s="13" customFormat="1">
      <c r="A1344" s="13"/>
      <c r="B1344" s="229"/>
      <c r="C1344" s="230"/>
      <c r="D1344" s="231" t="s">
        <v>177</v>
      </c>
      <c r="E1344" s="232" t="s">
        <v>19</v>
      </c>
      <c r="F1344" s="233" t="s">
        <v>989</v>
      </c>
      <c r="G1344" s="230"/>
      <c r="H1344" s="234">
        <v>1.2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177</v>
      </c>
      <c r="AU1344" s="240" t="s">
        <v>125</v>
      </c>
      <c r="AV1344" s="13" t="s">
        <v>125</v>
      </c>
      <c r="AW1344" s="13" t="s">
        <v>33</v>
      </c>
      <c r="AX1344" s="13" t="s">
        <v>72</v>
      </c>
      <c r="AY1344" s="240" t="s">
        <v>116</v>
      </c>
    </row>
    <row r="1345" s="13" customFormat="1">
      <c r="A1345" s="13"/>
      <c r="B1345" s="229"/>
      <c r="C1345" s="230"/>
      <c r="D1345" s="231" t="s">
        <v>177</v>
      </c>
      <c r="E1345" s="232" t="s">
        <v>19</v>
      </c>
      <c r="F1345" s="233" t="s">
        <v>990</v>
      </c>
      <c r="G1345" s="230"/>
      <c r="H1345" s="234">
        <v>1.1499999999999999</v>
      </c>
      <c r="I1345" s="235"/>
      <c r="J1345" s="230"/>
      <c r="K1345" s="230"/>
      <c r="L1345" s="236"/>
      <c r="M1345" s="237"/>
      <c r="N1345" s="238"/>
      <c r="O1345" s="238"/>
      <c r="P1345" s="238"/>
      <c r="Q1345" s="238"/>
      <c r="R1345" s="238"/>
      <c r="S1345" s="238"/>
      <c r="T1345" s="23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0" t="s">
        <v>177</v>
      </c>
      <c r="AU1345" s="240" t="s">
        <v>125</v>
      </c>
      <c r="AV1345" s="13" t="s">
        <v>125</v>
      </c>
      <c r="AW1345" s="13" t="s">
        <v>33</v>
      </c>
      <c r="AX1345" s="13" t="s">
        <v>72</v>
      </c>
      <c r="AY1345" s="240" t="s">
        <v>116</v>
      </c>
    </row>
    <row r="1346" s="13" customFormat="1">
      <c r="A1346" s="13"/>
      <c r="B1346" s="229"/>
      <c r="C1346" s="230"/>
      <c r="D1346" s="231" t="s">
        <v>177</v>
      </c>
      <c r="E1346" s="232" t="s">
        <v>19</v>
      </c>
      <c r="F1346" s="233" t="s">
        <v>991</v>
      </c>
      <c r="G1346" s="230"/>
      <c r="H1346" s="234">
        <v>1.2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177</v>
      </c>
      <c r="AU1346" s="240" t="s">
        <v>125</v>
      </c>
      <c r="AV1346" s="13" t="s">
        <v>125</v>
      </c>
      <c r="AW1346" s="13" t="s">
        <v>33</v>
      </c>
      <c r="AX1346" s="13" t="s">
        <v>72</v>
      </c>
      <c r="AY1346" s="240" t="s">
        <v>116</v>
      </c>
    </row>
    <row r="1347" s="13" customFormat="1">
      <c r="A1347" s="13"/>
      <c r="B1347" s="229"/>
      <c r="C1347" s="230"/>
      <c r="D1347" s="231" t="s">
        <v>177</v>
      </c>
      <c r="E1347" s="232" t="s">
        <v>19</v>
      </c>
      <c r="F1347" s="233" t="s">
        <v>992</v>
      </c>
      <c r="G1347" s="230"/>
      <c r="H1347" s="234">
        <v>1.44</v>
      </c>
      <c r="I1347" s="235"/>
      <c r="J1347" s="230"/>
      <c r="K1347" s="230"/>
      <c r="L1347" s="236"/>
      <c r="M1347" s="237"/>
      <c r="N1347" s="238"/>
      <c r="O1347" s="238"/>
      <c r="P1347" s="238"/>
      <c r="Q1347" s="238"/>
      <c r="R1347" s="238"/>
      <c r="S1347" s="238"/>
      <c r="T1347" s="23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0" t="s">
        <v>177</v>
      </c>
      <c r="AU1347" s="240" t="s">
        <v>125</v>
      </c>
      <c r="AV1347" s="13" t="s">
        <v>125</v>
      </c>
      <c r="AW1347" s="13" t="s">
        <v>33</v>
      </c>
      <c r="AX1347" s="13" t="s">
        <v>72</v>
      </c>
      <c r="AY1347" s="240" t="s">
        <v>116</v>
      </c>
    </row>
    <row r="1348" s="13" customFormat="1">
      <c r="A1348" s="13"/>
      <c r="B1348" s="229"/>
      <c r="C1348" s="230"/>
      <c r="D1348" s="231" t="s">
        <v>177</v>
      </c>
      <c r="E1348" s="232" t="s">
        <v>19</v>
      </c>
      <c r="F1348" s="233" t="s">
        <v>993</v>
      </c>
      <c r="G1348" s="230"/>
      <c r="H1348" s="234">
        <v>1.2</v>
      </c>
      <c r="I1348" s="235"/>
      <c r="J1348" s="230"/>
      <c r="K1348" s="230"/>
      <c r="L1348" s="236"/>
      <c r="M1348" s="237"/>
      <c r="N1348" s="238"/>
      <c r="O1348" s="238"/>
      <c r="P1348" s="238"/>
      <c r="Q1348" s="238"/>
      <c r="R1348" s="238"/>
      <c r="S1348" s="238"/>
      <c r="T1348" s="23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0" t="s">
        <v>177</v>
      </c>
      <c r="AU1348" s="240" t="s">
        <v>125</v>
      </c>
      <c r="AV1348" s="13" t="s">
        <v>125</v>
      </c>
      <c r="AW1348" s="13" t="s">
        <v>33</v>
      </c>
      <c r="AX1348" s="13" t="s">
        <v>72</v>
      </c>
      <c r="AY1348" s="240" t="s">
        <v>116</v>
      </c>
    </row>
    <row r="1349" s="13" customFormat="1">
      <c r="A1349" s="13"/>
      <c r="B1349" s="229"/>
      <c r="C1349" s="230"/>
      <c r="D1349" s="231" t="s">
        <v>177</v>
      </c>
      <c r="E1349" s="232" t="s">
        <v>19</v>
      </c>
      <c r="F1349" s="233" t="s">
        <v>994</v>
      </c>
      <c r="G1349" s="230"/>
      <c r="H1349" s="234">
        <v>1.1499999999999999</v>
      </c>
      <c r="I1349" s="235"/>
      <c r="J1349" s="230"/>
      <c r="K1349" s="230"/>
      <c r="L1349" s="236"/>
      <c r="M1349" s="237"/>
      <c r="N1349" s="238"/>
      <c r="O1349" s="238"/>
      <c r="P1349" s="238"/>
      <c r="Q1349" s="238"/>
      <c r="R1349" s="238"/>
      <c r="S1349" s="238"/>
      <c r="T1349" s="239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0" t="s">
        <v>177</v>
      </c>
      <c r="AU1349" s="240" t="s">
        <v>125</v>
      </c>
      <c r="AV1349" s="13" t="s">
        <v>125</v>
      </c>
      <c r="AW1349" s="13" t="s">
        <v>33</v>
      </c>
      <c r="AX1349" s="13" t="s">
        <v>72</v>
      </c>
      <c r="AY1349" s="240" t="s">
        <v>116</v>
      </c>
    </row>
    <row r="1350" s="13" customFormat="1">
      <c r="A1350" s="13"/>
      <c r="B1350" s="229"/>
      <c r="C1350" s="230"/>
      <c r="D1350" s="231" t="s">
        <v>177</v>
      </c>
      <c r="E1350" s="232" t="s">
        <v>19</v>
      </c>
      <c r="F1350" s="233" t="s">
        <v>995</v>
      </c>
      <c r="G1350" s="230"/>
      <c r="H1350" s="234">
        <v>1.2</v>
      </c>
      <c r="I1350" s="235"/>
      <c r="J1350" s="230"/>
      <c r="K1350" s="230"/>
      <c r="L1350" s="236"/>
      <c r="M1350" s="237"/>
      <c r="N1350" s="238"/>
      <c r="O1350" s="238"/>
      <c r="P1350" s="238"/>
      <c r="Q1350" s="238"/>
      <c r="R1350" s="238"/>
      <c r="S1350" s="238"/>
      <c r="T1350" s="239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0" t="s">
        <v>177</v>
      </c>
      <c r="AU1350" s="240" t="s">
        <v>125</v>
      </c>
      <c r="AV1350" s="13" t="s">
        <v>125</v>
      </c>
      <c r="AW1350" s="13" t="s">
        <v>33</v>
      </c>
      <c r="AX1350" s="13" t="s">
        <v>72</v>
      </c>
      <c r="AY1350" s="240" t="s">
        <v>116</v>
      </c>
    </row>
    <row r="1351" s="13" customFormat="1">
      <c r="A1351" s="13"/>
      <c r="B1351" s="229"/>
      <c r="C1351" s="230"/>
      <c r="D1351" s="231" t="s">
        <v>177</v>
      </c>
      <c r="E1351" s="232" t="s">
        <v>19</v>
      </c>
      <c r="F1351" s="233" t="s">
        <v>996</v>
      </c>
      <c r="G1351" s="230"/>
      <c r="H1351" s="234">
        <v>1.2</v>
      </c>
      <c r="I1351" s="235"/>
      <c r="J1351" s="230"/>
      <c r="K1351" s="230"/>
      <c r="L1351" s="236"/>
      <c r="M1351" s="237"/>
      <c r="N1351" s="238"/>
      <c r="O1351" s="238"/>
      <c r="P1351" s="238"/>
      <c r="Q1351" s="238"/>
      <c r="R1351" s="238"/>
      <c r="S1351" s="238"/>
      <c r="T1351" s="239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0" t="s">
        <v>177</v>
      </c>
      <c r="AU1351" s="240" t="s">
        <v>125</v>
      </c>
      <c r="AV1351" s="13" t="s">
        <v>125</v>
      </c>
      <c r="AW1351" s="13" t="s">
        <v>33</v>
      </c>
      <c r="AX1351" s="13" t="s">
        <v>72</v>
      </c>
      <c r="AY1351" s="240" t="s">
        <v>116</v>
      </c>
    </row>
    <row r="1352" s="13" customFormat="1">
      <c r="A1352" s="13"/>
      <c r="B1352" s="229"/>
      <c r="C1352" s="230"/>
      <c r="D1352" s="231" t="s">
        <v>177</v>
      </c>
      <c r="E1352" s="232" t="s">
        <v>19</v>
      </c>
      <c r="F1352" s="233" t="s">
        <v>997</v>
      </c>
      <c r="G1352" s="230"/>
      <c r="H1352" s="234">
        <v>1.2</v>
      </c>
      <c r="I1352" s="235"/>
      <c r="J1352" s="230"/>
      <c r="K1352" s="230"/>
      <c r="L1352" s="236"/>
      <c r="M1352" s="237"/>
      <c r="N1352" s="238"/>
      <c r="O1352" s="238"/>
      <c r="P1352" s="238"/>
      <c r="Q1352" s="238"/>
      <c r="R1352" s="238"/>
      <c r="S1352" s="238"/>
      <c r="T1352" s="23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0" t="s">
        <v>177</v>
      </c>
      <c r="AU1352" s="240" t="s">
        <v>125</v>
      </c>
      <c r="AV1352" s="13" t="s">
        <v>125</v>
      </c>
      <c r="AW1352" s="13" t="s">
        <v>33</v>
      </c>
      <c r="AX1352" s="13" t="s">
        <v>72</v>
      </c>
      <c r="AY1352" s="240" t="s">
        <v>116</v>
      </c>
    </row>
    <row r="1353" s="14" customFormat="1">
      <c r="A1353" s="14"/>
      <c r="B1353" s="241"/>
      <c r="C1353" s="242"/>
      <c r="D1353" s="231" t="s">
        <v>177</v>
      </c>
      <c r="E1353" s="243" t="s">
        <v>19</v>
      </c>
      <c r="F1353" s="244" t="s">
        <v>181</v>
      </c>
      <c r="G1353" s="242"/>
      <c r="H1353" s="245">
        <v>12.379999999999997</v>
      </c>
      <c r="I1353" s="246"/>
      <c r="J1353" s="242"/>
      <c r="K1353" s="242"/>
      <c r="L1353" s="247"/>
      <c r="M1353" s="248"/>
      <c r="N1353" s="249"/>
      <c r="O1353" s="249"/>
      <c r="P1353" s="249"/>
      <c r="Q1353" s="249"/>
      <c r="R1353" s="249"/>
      <c r="S1353" s="249"/>
      <c r="T1353" s="250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1" t="s">
        <v>177</v>
      </c>
      <c r="AU1353" s="251" t="s">
        <v>125</v>
      </c>
      <c r="AV1353" s="14" t="s">
        <v>139</v>
      </c>
      <c r="AW1353" s="14" t="s">
        <v>33</v>
      </c>
      <c r="AX1353" s="14" t="s">
        <v>79</v>
      </c>
      <c r="AY1353" s="251" t="s">
        <v>116</v>
      </c>
    </row>
    <row r="1354" s="2" customFormat="1" ht="16.5" customHeight="1">
      <c r="A1354" s="40"/>
      <c r="B1354" s="41"/>
      <c r="C1354" s="206" t="s">
        <v>998</v>
      </c>
      <c r="D1354" s="206" t="s">
        <v>119</v>
      </c>
      <c r="E1354" s="207" t="s">
        <v>999</v>
      </c>
      <c r="F1354" s="208" t="s">
        <v>1000</v>
      </c>
      <c r="G1354" s="209" t="s">
        <v>173</v>
      </c>
      <c r="H1354" s="210">
        <v>12.380000000000001</v>
      </c>
      <c r="I1354" s="211"/>
      <c r="J1354" s="212">
        <f>ROUND(I1354*H1354,2)</f>
        <v>0</v>
      </c>
      <c r="K1354" s="208" t="s">
        <v>174</v>
      </c>
      <c r="L1354" s="46"/>
      <c r="M1354" s="213" t="s">
        <v>19</v>
      </c>
      <c r="N1354" s="214" t="s">
        <v>44</v>
      </c>
      <c r="O1354" s="86"/>
      <c r="P1354" s="215">
        <f>O1354*H1354</f>
        <v>0</v>
      </c>
      <c r="Q1354" s="215">
        <v>0.00012</v>
      </c>
      <c r="R1354" s="215">
        <f>Q1354*H1354</f>
        <v>0.0014856000000000001</v>
      </c>
      <c r="S1354" s="215">
        <v>0</v>
      </c>
      <c r="T1354" s="216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17" t="s">
        <v>327</v>
      </c>
      <c r="AT1354" s="217" t="s">
        <v>119</v>
      </c>
      <c r="AU1354" s="217" t="s">
        <v>125</v>
      </c>
      <c r="AY1354" s="19" t="s">
        <v>116</v>
      </c>
      <c r="BE1354" s="218">
        <f>IF(N1354="základní",J1354,0)</f>
        <v>0</v>
      </c>
      <c r="BF1354" s="218">
        <f>IF(N1354="snížená",J1354,0)</f>
        <v>0</v>
      </c>
      <c r="BG1354" s="218">
        <f>IF(N1354="zákl. přenesená",J1354,0)</f>
        <v>0</v>
      </c>
      <c r="BH1354" s="218">
        <f>IF(N1354="sníž. přenesená",J1354,0)</f>
        <v>0</v>
      </c>
      <c r="BI1354" s="218">
        <f>IF(N1354="nulová",J1354,0)</f>
        <v>0</v>
      </c>
      <c r="BJ1354" s="19" t="s">
        <v>125</v>
      </c>
      <c r="BK1354" s="218">
        <f>ROUND(I1354*H1354,2)</f>
        <v>0</v>
      </c>
      <c r="BL1354" s="19" t="s">
        <v>327</v>
      </c>
      <c r="BM1354" s="217" t="s">
        <v>1001</v>
      </c>
    </row>
    <row r="1355" s="2" customFormat="1">
      <c r="A1355" s="40"/>
      <c r="B1355" s="41"/>
      <c r="C1355" s="42"/>
      <c r="D1355" s="219" t="s">
        <v>127</v>
      </c>
      <c r="E1355" s="42"/>
      <c r="F1355" s="220" t="s">
        <v>1002</v>
      </c>
      <c r="G1355" s="42"/>
      <c r="H1355" s="42"/>
      <c r="I1355" s="221"/>
      <c r="J1355" s="42"/>
      <c r="K1355" s="42"/>
      <c r="L1355" s="46"/>
      <c r="M1355" s="222"/>
      <c r="N1355" s="223"/>
      <c r="O1355" s="86"/>
      <c r="P1355" s="86"/>
      <c r="Q1355" s="86"/>
      <c r="R1355" s="86"/>
      <c r="S1355" s="86"/>
      <c r="T1355" s="87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T1355" s="19" t="s">
        <v>127</v>
      </c>
      <c r="AU1355" s="19" t="s">
        <v>125</v>
      </c>
    </row>
    <row r="1356" s="12" customFormat="1" ht="22.8" customHeight="1">
      <c r="A1356" s="12"/>
      <c r="B1356" s="190"/>
      <c r="C1356" s="191"/>
      <c r="D1356" s="192" t="s">
        <v>71</v>
      </c>
      <c r="E1356" s="204" t="s">
        <v>1003</v>
      </c>
      <c r="F1356" s="204" t="s">
        <v>1004</v>
      </c>
      <c r="G1356" s="191"/>
      <c r="H1356" s="191"/>
      <c r="I1356" s="194"/>
      <c r="J1356" s="205">
        <f>BK1356</f>
        <v>0</v>
      </c>
      <c r="K1356" s="191"/>
      <c r="L1356" s="196"/>
      <c r="M1356" s="197"/>
      <c r="N1356" s="198"/>
      <c r="O1356" s="198"/>
      <c r="P1356" s="199">
        <f>SUM(P1357:P1540)</f>
        <v>0</v>
      </c>
      <c r="Q1356" s="198"/>
      <c r="R1356" s="199">
        <f>SUM(R1357:R1540)</f>
        <v>0.50520651999999999</v>
      </c>
      <c r="S1356" s="198"/>
      <c r="T1356" s="200">
        <f>SUM(T1357:T1540)</f>
        <v>0.089854119999999996</v>
      </c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R1356" s="201" t="s">
        <v>125</v>
      </c>
      <c r="AT1356" s="202" t="s">
        <v>71</v>
      </c>
      <c r="AU1356" s="202" t="s">
        <v>79</v>
      </c>
      <c r="AY1356" s="201" t="s">
        <v>116</v>
      </c>
      <c r="BK1356" s="203">
        <f>SUM(BK1357:BK1540)</f>
        <v>0</v>
      </c>
    </row>
    <row r="1357" s="2" customFormat="1" ht="16.5" customHeight="1">
      <c r="A1357" s="40"/>
      <c r="B1357" s="41"/>
      <c r="C1357" s="206" t="s">
        <v>1005</v>
      </c>
      <c r="D1357" s="206" t="s">
        <v>119</v>
      </c>
      <c r="E1357" s="207" t="s">
        <v>1006</v>
      </c>
      <c r="F1357" s="208" t="s">
        <v>1007</v>
      </c>
      <c r="G1357" s="209" t="s">
        <v>173</v>
      </c>
      <c r="H1357" s="210">
        <v>289.85199999999998</v>
      </c>
      <c r="I1357" s="211"/>
      <c r="J1357" s="212">
        <f>ROUND(I1357*H1357,2)</f>
        <v>0</v>
      </c>
      <c r="K1357" s="208" t="s">
        <v>174</v>
      </c>
      <c r="L1357" s="46"/>
      <c r="M1357" s="213" t="s">
        <v>19</v>
      </c>
      <c r="N1357" s="214" t="s">
        <v>44</v>
      </c>
      <c r="O1357" s="86"/>
      <c r="P1357" s="215">
        <f>O1357*H1357</f>
        <v>0</v>
      </c>
      <c r="Q1357" s="215">
        <v>0.001</v>
      </c>
      <c r="R1357" s="215">
        <f>Q1357*H1357</f>
        <v>0.289852</v>
      </c>
      <c r="S1357" s="215">
        <v>0.00031</v>
      </c>
      <c r="T1357" s="216">
        <f>S1357*H1357</f>
        <v>0.089854119999999996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17" t="s">
        <v>327</v>
      </c>
      <c r="AT1357" s="217" t="s">
        <v>119</v>
      </c>
      <c r="AU1357" s="217" t="s">
        <v>125</v>
      </c>
      <c r="AY1357" s="19" t="s">
        <v>116</v>
      </c>
      <c r="BE1357" s="218">
        <f>IF(N1357="základní",J1357,0)</f>
        <v>0</v>
      </c>
      <c r="BF1357" s="218">
        <f>IF(N1357="snížená",J1357,0)</f>
        <v>0</v>
      </c>
      <c r="BG1357" s="218">
        <f>IF(N1357="zákl. přenesená",J1357,0)</f>
        <v>0</v>
      </c>
      <c r="BH1357" s="218">
        <f>IF(N1357="sníž. přenesená",J1357,0)</f>
        <v>0</v>
      </c>
      <c r="BI1357" s="218">
        <f>IF(N1357="nulová",J1357,0)</f>
        <v>0</v>
      </c>
      <c r="BJ1357" s="19" t="s">
        <v>125</v>
      </c>
      <c r="BK1357" s="218">
        <f>ROUND(I1357*H1357,2)</f>
        <v>0</v>
      </c>
      <c r="BL1357" s="19" t="s">
        <v>327</v>
      </c>
      <c r="BM1357" s="217" t="s">
        <v>1008</v>
      </c>
    </row>
    <row r="1358" s="2" customFormat="1">
      <c r="A1358" s="40"/>
      <c r="B1358" s="41"/>
      <c r="C1358" s="42"/>
      <c r="D1358" s="219" t="s">
        <v>127</v>
      </c>
      <c r="E1358" s="42"/>
      <c r="F1358" s="220" t="s">
        <v>1009</v>
      </c>
      <c r="G1358" s="42"/>
      <c r="H1358" s="42"/>
      <c r="I1358" s="221"/>
      <c r="J1358" s="42"/>
      <c r="K1358" s="42"/>
      <c r="L1358" s="46"/>
      <c r="M1358" s="222"/>
      <c r="N1358" s="223"/>
      <c r="O1358" s="86"/>
      <c r="P1358" s="86"/>
      <c r="Q1358" s="86"/>
      <c r="R1358" s="86"/>
      <c r="S1358" s="86"/>
      <c r="T1358" s="87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127</v>
      </c>
      <c r="AU1358" s="19" t="s">
        <v>125</v>
      </c>
    </row>
    <row r="1359" s="15" customFormat="1">
      <c r="A1359" s="15"/>
      <c r="B1359" s="252"/>
      <c r="C1359" s="253"/>
      <c r="D1359" s="231" t="s">
        <v>177</v>
      </c>
      <c r="E1359" s="254" t="s">
        <v>19</v>
      </c>
      <c r="F1359" s="255" t="s">
        <v>1010</v>
      </c>
      <c r="G1359" s="253"/>
      <c r="H1359" s="254" t="s">
        <v>19</v>
      </c>
      <c r="I1359" s="256"/>
      <c r="J1359" s="253"/>
      <c r="K1359" s="253"/>
      <c r="L1359" s="257"/>
      <c r="M1359" s="258"/>
      <c r="N1359" s="259"/>
      <c r="O1359" s="259"/>
      <c r="P1359" s="259"/>
      <c r="Q1359" s="259"/>
      <c r="R1359" s="259"/>
      <c r="S1359" s="259"/>
      <c r="T1359" s="260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1" t="s">
        <v>177</v>
      </c>
      <c r="AU1359" s="261" t="s">
        <v>125</v>
      </c>
      <c r="AV1359" s="15" t="s">
        <v>79</v>
      </c>
      <c r="AW1359" s="15" t="s">
        <v>33</v>
      </c>
      <c r="AX1359" s="15" t="s">
        <v>72</v>
      </c>
      <c r="AY1359" s="261" t="s">
        <v>116</v>
      </c>
    </row>
    <row r="1360" s="15" customFormat="1">
      <c r="A1360" s="15"/>
      <c r="B1360" s="252"/>
      <c r="C1360" s="253"/>
      <c r="D1360" s="231" t="s">
        <v>177</v>
      </c>
      <c r="E1360" s="254" t="s">
        <v>19</v>
      </c>
      <c r="F1360" s="255" t="s">
        <v>231</v>
      </c>
      <c r="G1360" s="253"/>
      <c r="H1360" s="254" t="s">
        <v>19</v>
      </c>
      <c r="I1360" s="256"/>
      <c r="J1360" s="253"/>
      <c r="K1360" s="253"/>
      <c r="L1360" s="257"/>
      <c r="M1360" s="258"/>
      <c r="N1360" s="259"/>
      <c r="O1360" s="259"/>
      <c r="P1360" s="259"/>
      <c r="Q1360" s="259"/>
      <c r="R1360" s="259"/>
      <c r="S1360" s="259"/>
      <c r="T1360" s="260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1" t="s">
        <v>177</v>
      </c>
      <c r="AU1360" s="261" t="s">
        <v>125</v>
      </c>
      <c r="AV1360" s="15" t="s">
        <v>79</v>
      </c>
      <c r="AW1360" s="15" t="s">
        <v>33</v>
      </c>
      <c r="AX1360" s="15" t="s">
        <v>72</v>
      </c>
      <c r="AY1360" s="261" t="s">
        <v>116</v>
      </c>
    </row>
    <row r="1361" s="13" customFormat="1">
      <c r="A1361" s="13"/>
      <c r="B1361" s="229"/>
      <c r="C1361" s="230"/>
      <c r="D1361" s="231" t="s">
        <v>177</v>
      </c>
      <c r="E1361" s="232" t="s">
        <v>19</v>
      </c>
      <c r="F1361" s="233" t="s">
        <v>1011</v>
      </c>
      <c r="G1361" s="230"/>
      <c r="H1361" s="234">
        <v>12.6</v>
      </c>
      <c r="I1361" s="235"/>
      <c r="J1361" s="230"/>
      <c r="K1361" s="230"/>
      <c r="L1361" s="236"/>
      <c r="M1361" s="237"/>
      <c r="N1361" s="238"/>
      <c r="O1361" s="238"/>
      <c r="P1361" s="238"/>
      <c r="Q1361" s="238"/>
      <c r="R1361" s="238"/>
      <c r="S1361" s="238"/>
      <c r="T1361" s="23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0" t="s">
        <v>177</v>
      </c>
      <c r="AU1361" s="240" t="s">
        <v>125</v>
      </c>
      <c r="AV1361" s="13" t="s">
        <v>125</v>
      </c>
      <c r="AW1361" s="13" t="s">
        <v>33</v>
      </c>
      <c r="AX1361" s="13" t="s">
        <v>72</v>
      </c>
      <c r="AY1361" s="240" t="s">
        <v>116</v>
      </c>
    </row>
    <row r="1362" s="15" customFormat="1">
      <c r="A1362" s="15"/>
      <c r="B1362" s="252"/>
      <c r="C1362" s="253"/>
      <c r="D1362" s="231" t="s">
        <v>177</v>
      </c>
      <c r="E1362" s="254" t="s">
        <v>19</v>
      </c>
      <c r="F1362" s="255" t="s">
        <v>233</v>
      </c>
      <c r="G1362" s="253"/>
      <c r="H1362" s="254" t="s">
        <v>19</v>
      </c>
      <c r="I1362" s="256"/>
      <c r="J1362" s="253"/>
      <c r="K1362" s="253"/>
      <c r="L1362" s="257"/>
      <c r="M1362" s="258"/>
      <c r="N1362" s="259"/>
      <c r="O1362" s="259"/>
      <c r="P1362" s="259"/>
      <c r="Q1362" s="259"/>
      <c r="R1362" s="259"/>
      <c r="S1362" s="259"/>
      <c r="T1362" s="260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61" t="s">
        <v>177</v>
      </c>
      <c r="AU1362" s="261" t="s">
        <v>125</v>
      </c>
      <c r="AV1362" s="15" t="s">
        <v>79</v>
      </c>
      <c r="AW1362" s="15" t="s">
        <v>33</v>
      </c>
      <c r="AX1362" s="15" t="s">
        <v>72</v>
      </c>
      <c r="AY1362" s="261" t="s">
        <v>116</v>
      </c>
    </row>
    <row r="1363" s="13" customFormat="1">
      <c r="A1363" s="13"/>
      <c r="B1363" s="229"/>
      <c r="C1363" s="230"/>
      <c r="D1363" s="231" t="s">
        <v>177</v>
      </c>
      <c r="E1363" s="232" t="s">
        <v>19</v>
      </c>
      <c r="F1363" s="233" t="s">
        <v>1012</v>
      </c>
      <c r="G1363" s="230"/>
      <c r="H1363" s="234">
        <v>15.359999999999999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177</v>
      </c>
      <c r="AU1363" s="240" t="s">
        <v>125</v>
      </c>
      <c r="AV1363" s="13" t="s">
        <v>125</v>
      </c>
      <c r="AW1363" s="13" t="s">
        <v>33</v>
      </c>
      <c r="AX1363" s="13" t="s">
        <v>72</v>
      </c>
      <c r="AY1363" s="240" t="s">
        <v>116</v>
      </c>
    </row>
    <row r="1364" s="13" customFormat="1">
      <c r="A1364" s="13"/>
      <c r="B1364" s="229"/>
      <c r="C1364" s="230"/>
      <c r="D1364" s="231" t="s">
        <v>177</v>
      </c>
      <c r="E1364" s="232" t="s">
        <v>19</v>
      </c>
      <c r="F1364" s="233" t="s">
        <v>1013</v>
      </c>
      <c r="G1364" s="230"/>
      <c r="H1364" s="234">
        <v>-0.17299999999999999</v>
      </c>
      <c r="I1364" s="235"/>
      <c r="J1364" s="230"/>
      <c r="K1364" s="230"/>
      <c r="L1364" s="236"/>
      <c r="M1364" s="237"/>
      <c r="N1364" s="238"/>
      <c r="O1364" s="238"/>
      <c r="P1364" s="238"/>
      <c r="Q1364" s="238"/>
      <c r="R1364" s="238"/>
      <c r="S1364" s="238"/>
      <c r="T1364" s="23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0" t="s">
        <v>177</v>
      </c>
      <c r="AU1364" s="240" t="s">
        <v>125</v>
      </c>
      <c r="AV1364" s="13" t="s">
        <v>125</v>
      </c>
      <c r="AW1364" s="13" t="s">
        <v>33</v>
      </c>
      <c r="AX1364" s="13" t="s">
        <v>72</v>
      </c>
      <c r="AY1364" s="240" t="s">
        <v>116</v>
      </c>
    </row>
    <row r="1365" s="13" customFormat="1">
      <c r="A1365" s="13"/>
      <c r="B1365" s="229"/>
      <c r="C1365" s="230"/>
      <c r="D1365" s="231" t="s">
        <v>177</v>
      </c>
      <c r="E1365" s="232" t="s">
        <v>19</v>
      </c>
      <c r="F1365" s="233" t="s">
        <v>1014</v>
      </c>
      <c r="G1365" s="230"/>
      <c r="H1365" s="234">
        <v>-0.20300000000000001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177</v>
      </c>
      <c r="AU1365" s="240" t="s">
        <v>125</v>
      </c>
      <c r="AV1365" s="13" t="s">
        <v>125</v>
      </c>
      <c r="AW1365" s="13" t="s">
        <v>33</v>
      </c>
      <c r="AX1365" s="13" t="s">
        <v>72</v>
      </c>
      <c r="AY1365" s="240" t="s">
        <v>116</v>
      </c>
    </row>
    <row r="1366" s="15" customFormat="1">
      <c r="A1366" s="15"/>
      <c r="B1366" s="252"/>
      <c r="C1366" s="253"/>
      <c r="D1366" s="231" t="s">
        <v>177</v>
      </c>
      <c r="E1366" s="254" t="s">
        <v>19</v>
      </c>
      <c r="F1366" s="255" t="s">
        <v>237</v>
      </c>
      <c r="G1366" s="253"/>
      <c r="H1366" s="254" t="s">
        <v>19</v>
      </c>
      <c r="I1366" s="256"/>
      <c r="J1366" s="253"/>
      <c r="K1366" s="253"/>
      <c r="L1366" s="257"/>
      <c r="M1366" s="258"/>
      <c r="N1366" s="259"/>
      <c r="O1366" s="259"/>
      <c r="P1366" s="259"/>
      <c r="Q1366" s="259"/>
      <c r="R1366" s="259"/>
      <c r="S1366" s="259"/>
      <c r="T1366" s="260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1" t="s">
        <v>177</v>
      </c>
      <c r="AU1366" s="261" t="s">
        <v>125</v>
      </c>
      <c r="AV1366" s="15" t="s">
        <v>79</v>
      </c>
      <c r="AW1366" s="15" t="s">
        <v>33</v>
      </c>
      <c r="AX1366" s="15" t="s">
        <v>72</v>
      </c>
      <c r="AY1366" s="261" t="s">
        <v>116</v>
      </c>
    </row>
    <row r="1367" s="13" customFormat="1">
      <c r="A1367" s="13"/>
      <c r="B1367" s="229"/>
      <c r="C1367" s="230"/>
      <c r="D1367" s="231" t="s">
        <v>177</v>
      </c>
      <c r="E1367" s="232" t="s">
        <v>19</v>
      </c>
      <c r="F1367" s="233" t="s">
        <v>1015</v>
      </c>
      <c r="G1367" s="230"/>
      <c r="H1367" s="234">
        <v>8.9109999999999996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177</v>
      </c>
      <c r="AU1367" s="240" t="s">
        <v>125</v>
      </c>
      <c r="AV1367" s="13" t="s">
        <v>125</v>
      </c>
      <c r="AW1367" s="13" t="s">
        <v>33</v>
      </c>
      <c r="AX1367" s="13" t="s">
        <v>72</v>
      </c>
      <c r="AY1367" s="240" t="s">
        <v>116</v>
      </c>
    </row>
    <row r="1368" s="15" customFormat="1">
      <c r="A1368" s="15"/>
      <c r="B1368" s="252"/>
      <c r="C1368" s="253"/>
      <c r="D1368" s="231" t="s">
        <v>177</v>
      </c>
      <c r="E1368" s="254" t="s">
        <v>19</v>
      </c>
      <c r="F1368" s="255" t="s">
        <v>239</v>
      </c>
      <c r="G1368" s="253"/>
      <c r="H1368" s="254" t="s">
        <v>19</v>
      </c>
      <c r="I1368" s="256"/>
      <c r="J1368" s="253"/>
      <c r="K1368" s="253"/>
      <c r="L1368" s="257"/>
      <c r="M1368" s="258"/>
      <c r="N1368" s="259"/>
      <c r="O1368" s="259"/>
      <c r="P1368" s="259"/>
      <c r="Q1368" s="259"/>
      <c r="R1368" s="259"/>
      <c r="S1368" s="259"/>
      <c r="T1368" s="260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1" t="s">
        <v>177</v>
      </c>
      <c r="AU1368" s="261" t="s">
        <v>125</v>
      </c>
      <c r="AV1368" s="15" t="s">
        <v>79</v>
      </c>
      <c r="AW1368" s="15" t="s">
        <v>33</v>
      </c>
      <c r="AX1368" s="15" t="s">
        <v>72</v>
      </c>
      <c r="AY1368" s="261" t="s">
        <v>116</v>
      </c>
    </row>
    <row r="1369" s="13" customFormat="1">
      <c r="A1369" s="13"/>
      <c r="B1369" s="229"/>
      <c r="C1369" s="230"/>
      <c r="D1369" s="231" t="s">
        <v>177</v>
      </c>
      <c r="E1369" s="232" t="s">
        <v>19</v>
      </c>
      <c r="F1369" s="233" t="s">
        <v>1016</v>
      </c>
      <c r="G1369" s="230"/>
      <c r="H1369" s="234">
        <v>12.6</v>
      </c>
      <c r="I1369" s="235"/>
      <c r="J1369" s="230"/>
      <c r="K1369" s="230"/>
      <c r="L1369" s="236"/>
      <c r="M1369" s="237"/>
      <c r="N1369" s="238"/>
      <c r="O1369" s="238"/>
      <c r="P1369" s="238"/>
      <c r="Q1369" s="238"/>
      <c r="R1369" s="238"/>
      <c r="S1369" s="238"/>
      <c r="T1369" s="23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0" t="s">
        <v>177</v>
      </c>
      <c r="AU1369" s="240" t="s">
        <v>125</v>
      </c>
      <c r="AV1369" s="13" t="s">
        <v>125</v>
      </c>
      <c r="AW1369" s="13" t="s">
        <v>33</v>
      </c>
      <c r="AX1369" s="13" t="s">
        <v>72</v>
      </c>
      <c r="AY1369" s="240" t="s">
        <v>116</v>
      </c>
    </row>
    <row r="1370" s="15" customFormat="1">
      <c r="A1370" s="15"/>
      <c r="B1370" s="252"/>
      <c r="C1370" s="253"/>
      <c r="D1370" s="231" t="s">
        <v>177</v>
      </c>
      <c r="E1370" s="254" t="s">
        <v>19</v>
      </c>
      <c r="F1370" s="255" t="s">
        <v>241</v>
      </c>
      <c r="G1370" s="253"/>
      <c r="H1370" s="254" t="s">
        <v>19</v>
      </c>
      <c r="I1370" s="256"/>
      <c r="J1370" s="253"/>
      <c r="K1370" s="253"/>
      <c r="L1370" s="257"/>
      <c r="M1370" s="258"/>
      <c r="N1370" s="259"/>
      <c r="O1370" s="259"/>
      <c r="P1370" s="259"/>
      <c r="Q1370" s="259"/>
      <c r="R1370" s="259"/>
      <c r="S1370" s="259"/>
      <c r="T1370" s="260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61" t="s">
        <v>177</v>
      </c>
      <c r="AU1370" s="261" t="s">
        <v>125</v>
      </c>
      <c r="AV1370" s="15" t="s">
        <v>79</v>
      </c>
      <c r="AW1370" s="15" t="s">
        <v>33</v>
      </c>
      <c r="AX1370" s="15" t="s">
        <v>72</v>
      </c>
      <c r="AY1370" s="261" t="s">
        <v>116</v>
      </c>
    </row>
    <row r="1371" s="13" customFormat="1">
      <c r="A1371" s="13"/>
      <c r="B1371" s="229"/>
      <c r="C1371" s="230"/>
      <c r="D1371" s="231" t="s">
        <v>177</v>
      </c>
      <c r="E1371" s="232" t="s">
        <v>19</v>
      </c>
      <c r="F1371" s="233" t="s">
        <v>1012</v>
      </c>
      <c r="G1371" s="230"/>
      <c r="H1371" s="234">
        <v>15.359999999999999</v>
      </c>
      <c r="I1371" s="235"/>
      <c r="J1371" s="230"/>
      <c r="K1371" s="230"/>
      <c r="L1371" s="236"/>
      <c r="M1371" s="237"/>
      <c r="N1371" s="238"/>
      <c r="O1371" s="238"/>
      <c r="P1371" s="238"/>
      <c r="Q1371" s="238"/>
      <c r="R1371" s="238"/>
      <c r="S1371" s="238"/>
      <c r="T1371" s="23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0" t="s">
        <v>177</v>
      </c>
      <c r="AU1371" s="240" t="s">
        <v>125</v>
      </c>
      <c r="AV1371" s="13" t="s">
        <v>125</v>
      </c>
      <c r="AW1371" s="13" t="s">
        <v>33</v>
      </c>
      <c r="AX1371" s="13" t="s">
        <v>72</v>
      </c>
      <c r="AY1371" s="240" t="s">
        <v>116</v>
      </c>
    </row>
    <row r="1372" s="13" customFormat="1">
      <c r="A1372" s="13"/>
      <c r="B1372" s="229"/>
      <c r="C1372" s="230"/>
      <c r="D1372" s="231" t="s">
        <v>177</v>
      </c>
      <c r="E1372" s="232" t="s">
        <v>19</v>
      </c>
      <c r="F1372" s="233" t="s">
        <v>1013</v>
      </c>
      <c r="G1372" s="230"/>
      <c r="H1372" s="234">
        <v>-0.17299999999999999</v>
      </c>
      <c r="I1372" s="235"/>
      <c r="J1372" s="230"/>
      <c r="K1372" s="230"/>
      <c r="L1372" s="236"/>
      <c r="M1372" s="237"/>
      <c r="N1372" s="238"/>
      <c r="O1372" s="238"/>
      <c r="P1372" s="238"/>
      <c r="Q1372" s="238"/>
      <c r="R1372" s="238"/>
      <c r="S1372" s="238"/>
      <c r="T1372" s="23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0" t="s">
        <v>177</v>
      </c>
      <c r="AU1372" s="240" t="s">
        <v>125</v>
      </c>
      <c r="AV1372" s="13" t="s">
        <v>125</v>
      </c>
      <c r="AW1372" s="13" t="s">
        <v>33</v>
      </c>
      <c r="AX1372" s="13" t="s">
        <v>72</v>
      </c>
      <c r="AY1372" s="240" t="s">
        <v>116</v>
      </c>
    </row>
    <row r="1373" s="13" customFormat="1">
      <c r="A1373" s="13"/>
      <c r="B1373" s="229"/>
      <c r="C1373" s="230"/>
      <c r="D1373" s="231" t="s">
        <v>177</v>
      </c>
      <c r="E1373" s="232" t="s">
        <v>19</v>
      </c>
      <c r="F1373" s="233" t="s">
        <v>1014</v>
      </c>
      <c r="G1373" s="230"/>
      <c r="H1373" s="234">
        <v>-0.20300000000000001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177</v>
      </c>
      <c r="AU1373" s="240" t="s">
        <v>125</v>
      </c>
      <c r="AV1373" s="13" t="s">
        <v>125</v>
      </c>
      <c r="AW1373" s="13" t="s">
        <v>33</v>
      </c>
      <c r="AX1373" s="13" t="s">
        <v>72</v>
      </c>
      <c r="AY1373" s="240" t="s">
        <v>116</v>
      </c>
    </row>
    <row r="1374" s="15" customFormat="1">
      <c r="A1374" s="15"/>
      <c r="B1374" s="252"/>
      <c r="C1374" s="253"/>
      <c r="D1374" s="231" t="s">
        <v>177</v>
      </c>
      <c r="E1374" s="254" t="s">
        <v>19</v>
      </c>
      <c r="F1374" s="255" t="s">
        <v>242</v>
      </c>
      <c r="G1374" s="253"/>
      <c r="H1374" s="254" t="s">
        <v>19</v>
      </c>
      <c r="I1374" s="256"/>
      <c r="J1374" s="253"/>
      <c r="K1374" s="253"/>
      <c r="L1374" s="257"/>
      <c r="M1374" s="258"/>
      <c r="N1374" s="259"/>
      <c r="O1374" s="259"/>
      <c r="P1374" s="259"/>
      <c r="Q1374" s="259"/>
      <c r="R1374" s="259"/>
      <c r="S1374" s="259"/>
      <c r="T1374" s="260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1" t="s">
        <v>177</v>
      </c>
      <c r="AU1374" s="261" t="s">
        <v>125</v>
      </c>
      <c r="AV1374" s="15" t="s">
        <v>79</v>
      </c>
      <c r="AW1374" s="15" t="s">
        <v>33</v>
      </c>
      <c r="AX1374" s="15" t="s">
        <v>72</v>
      </c>
      <c r="AY1374" s="261" t="s">
        <v>116</v>
      </c>
    </row>
    <row r="1375" s="13" customFormat="1">
      <c r="A1375" s="13"/>
      <c r="B1375" s="229"/>
      <c r="C1375" s="230"/>
      <c r="D1375" s="231" t="s">
        <v>177</v>
      </c>
      <c r="E1375" s="232" t="s">
        <v>19</v>
      </c>
      <c r="F1375" s="233" t="s">
        <v>1015</v>
      </c>
      <c r="G1375" s="230"/>
      <c r="H1375" s="234">
        <v>8.9109999999999996</v>
      </c>
      <c r="I1375" s="235"/>
      <c r="J1375" s="230"/>
      <c r="K1375" s="230"/>
      <c r="L1375" s="236"/>
      <c r="M1375" s="237"/>
      <c r="N1375" s="238"/>
      <c r="O1375" s="238"/>
      <c r="P1375" s="238"/>
      <c r="Q1375" s="238"/>
      <c r="R1375" s="238"/>
      <c r="S1375" s="238"/>
      <c r="T1375" s="23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0" t="s">
        <v>177</v>
      </c>
      <c r="AU1375" s="240" t="s">
        <v>125</v>
      </c>
      <c r="AV1375" s="13" t="s">
        <v>125</v>
      </c>
      <c r="AW1375" s="13" t="s">
        <v>33</v>
      </c>
      <c r="AX1375" s="13" t="s">
        <v>72</v>
      </c>
      <c r="AY1375" s="240" t="s">
        <v>116</v>
      </c>
    </row>
    <row r="1376" s="15" customFormat="1">
      <c r="A1376" s="15"/>
      <c r="B1376" s="252"/>
      <c r="C1376" s="253"/>
      <c r="D1376" s="231" t="s">
        <v>177</v>
      </c>
      <c r="E1376" s="254" t="s">
        <v>19</v>
      </c>
      <c r="F1376" s="255" t="s">
        <v>1017</v>
      </c>
      <c r="G1376" s="253"/>
      <c r="H1376" s="254" t="s">
        <v>19</v>
      </c>
      <c r="I1376" s="256"/>
      <c r="J1376" s="253"/>
      <c r="K1376" s="253"/>
      <c r="L1376" s="257"/>
      <c r="M1376" s="258"/>
      <c r="N1376" s="259"/>
      <c r="O1376" s="259"/>
      <c r="P1376" s="259"/>
      <c r="Q1376" s="259"/>
      <c r="R1376" s="259"/>
      <c r="S1376" s="259"/>
      <c r="T1376" s="260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1" t="s">
        <v>177</v>
      </c>
      <c r="AU1376" s="261" t="s">
        <v>125</v>
      </c>
      <c r="AV1376" s="15" t="s">
        <v>79</v>
      </c>
      <c r="AW1376" s="15" t="s">
        <v>33</v>
      </c>
      <c r="AX1376" s="15" t="s">
        <v>72</v>
      </c>
      <c r="AY1376" s="261" t="s">
        <v>116</v>
      </c>
    </row>
    <row r="1377" s="15" customFormat="1">
      <c r="A1377" s="15"/>
      <c r="B1377" s="252"/>
      <c r="C1377" s="253"/>
      <c r="D1377" s="231" t="s">
        <v>177</v>
      </c>
      <c r="E1377" s="254" t="s">
        <v>19</v>
      </c>
      <c r="F1377" s="255" t="s">
        <v>231</v>
      </c>
      <c r="G1377" s="253"/>
      <c r="H1377" s="254" t="s">
        <v>19</v>
      </c>
      <c r="I1377" s="256"/>
      <c r="J1377" s="253"/>
      <c r="K1377" s="253"/>
      <c r="L1377" s="257"/>
      <c r="M1377" s="258"/>
      <c r="N1377" s="259"/>
      <c r="O1377" s="259"/>
      <c r="P1377" s="259"/>
      <c r="Q1377" s="259"/>
      <c r="R1377" s="259"/>
      <c r="S1377" s="259"/>
      <c r="T1377" s="260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1" t="s">
        <v>177</v>
      </c>
      <c r="AU1377" s="261" t="s">
        <v>125</v>
      </c>
      <c r="AV1377" s="15" t="s">
        <v>79</v>
      </c>
      <c r="AW1377" s="15" t="s">
        <v>33</v>
      </c>
      <c r="AX1377" s="15" t="s">
        <v>72</v>
      </c>
      <c r="AY1377" s="261" t="s">
        <v>116</v>
      </c>
    </row>
    <row r="1378" s="13" customFormat="1">
      <c r="A1378" s="13"/>
      <c r="B1378" s="229"/>
      <c r="C1378" s="230"/>
      <c r="D1378" s="231" t="s">
        <v>177</v>
      </c>
      <c r="E1378" s="232" t="s">
        <v>19</v>
      </c>
      <c r="F1378" s="233" t="s">
        <v>1018</v>
      </c>
      <c r="G1378" s="230"/>
      <c r="H1378" s="234">
        <v>32.508000000000003</v>
      </c>
      <c r="I1378" s="235"/>
      <c r="J1378" s="230"/>
      <c r="K1378" s="230"/>
      <c r="L1378" s="236"/>
      <c r="M1378" s="237"/>
      <c r="N1378" s="238"/>
      <c r="O1378" s="238"/>
      <c r="P1378" s="238"/>
      <c r="Q1378" s="238"/>
      <c r="R1378" s="238"/>
      <c r="S1378" s="238"/>
      <c r="T1378" s="23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0" t="s">
        <v>177</v>
      </c>
      <c r="AU1378" s="240" t="s">
        <v>125</v>
      </c>
      <c r="AV1378" s="13" t="s">
        <v>125</v>
      </c>
      <c r="AW1378" s="13" t="s">
        <v>33</v>
      </c>
      <c r="AX1378" s="13" t="s">
        <v>72</v>
      </c>
      <c r="AY1378" s="240" t="s">
        <v>116</v>
      </c>
    </row>
    <row r="1379" s="13" customFormat="1">
      <c r="A1379" s="13"/>
      <c r="B1379" s="229"/>
      <c r="C1379" s="230"/>
      <c r="D1379" s="231" t="s">
        <v>177</v>
      </c>
      <c r="E1379" s="232" t="s">
        <v>19</v>
      </c>
      <c r="F1379" s="233" t="s">
        <v>1019</v>
      </c>
      <c r="G1379" s="230"/>
      <c r="H1379" s="234">
        <v>-2.1000000000000001</v>
      </c>
      <c r="I1379" s="235"/>
      <c r="J1379" s="230"/>
      <c r="K1379" s="230"/>
      <c r="L1379" s="236"/>
      <c r="M1379" s="237"/>
      <c r="N1379" s="238"/>
      <c r="O1379" s="238"/>
      <c r="P1379" s="238"/>
      <c r="Q1379" s="238"/>
      <c r="R1379" s="238"/>
      <c r="S1379" s="238"/>
      <c r="T1379" s="23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0" t="s">
        <v>177</v>
      </c>
      <c r="AU1379" s="240" t="s">
        <v>125</v>
      </c>
      <c r="AV1379" s="13" t="s">
        <v>125</v>
      </c>
      <c r="AW1379" s="13" t="s">
        <v>33</v>
      </c>
      <c r="AX1379" s="13" t="s">
        <v>72</v>
      </c>
      <c r="AY1379" s="240" t="s">
        <v>116</v>
      </c>
    </row>
    <row r="1380" s="13" customFormat="1">
      <c r="A1380" s="13"/>
      <c r="B1380" s="229"/>
      <c r="C1380" s="230"/>
      <c r="D1380" s="231" t="s">
        <v>177</v>
      </c>
      <c r="E1380" s="232" t="s">
        <v>19</v>
      </c>
      <c r="F1380" s="233" t="s">
        <v>1020</v>
      </c>
      <c r="G1380" s="230"/>
      <c r="H1380" s="234">
        <v>0.69999999999999996</v>
      </c>
      <c r="I1380" s="235"/>
      <c r="J1380" s="230"/>
      <c r="K1380" s="230"/>
      <c r="L1380" s="236"/>
      <c r="M1380" s="237"/>
      <c r="N1380" s="238"/>
      <c r="O1380" s="238"/>
      <c r="P1380" s="238"/>
      <c r="Q1380" s="238"/>
      <c r="R1380" s="238"/>
      <c r="S1380" s="238"/>
      <c r="T1380" s="239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0" t="s">
        <v>177</v>
      </c>
      <c r="AU1380" s="240" t="s">
        <v>125</v>
      </c>
      <c r="AV1380" s="13" t="s">
        <v>125</v>
      </c>
      <c r="AW1380" s="13" t="s">
        <v>33</v>
      </c>
      <c r="AX1380" s="13" t="s">
        <v>72</v>
      </c>
      <c r="AY1380" s="240" t="s">
        <v>116</v>
      </c>
    </row>
    <row r="1381" s="13" customFormat="1">
      <c r="A1381" s="13"/>
      <c r="B1381" s="229"/>
      <c r="C1381" s="230"/>
      <c r="D1381" s="231" t="s">
        <v>177</v>
      </c>
      <c r="E1381" s="232" t="s">
        <v>19</v>
      </c>
      <c r="F1381" s="233" t="s">
        <v>1021</v>
      </c>
      <c r="G1381" s="230"/>
      <c r="H1381" s="234">
        <v>0.95199999999999996</v>
      </c>
      <c r="I1381" s="235"/>
      <c r="J1381" s="230"/>
      <c r="K1381" s="230"/>
      <c r="L1381" s="236"/>
      <c r="M1381" s="237"/>
      <c r="N1381" s="238"/>
      <c r="O1381" s="238"/>
      <c r="P1381" s="238"/>
      <c r="Q1381" s="238"/>
      <c r="R1381" s="238"/>
      <c r="S1381" s="238"/>
      <c r="T1381" s="239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0" t="s">
        <v>177</v>
      </c>
      <c r="AU1381" s="240" t="s">
        <v>125</v>
      </c>
      <c r="AV1381" s="13" t="s">
        <v>125</v>
      </c>
      <c r="AW1381" s="13" t="s">
        <v>33</v>
      </c>
      <c r="AX1381" s="13" t="s">
        <v>72</v>
      </c>
      <c r="AY1381" s="240" t="s">
        <v>116</v>
      </c>
    </row>
    <row r="1382" s="13" customFormat="1">
      <c r="A1382" s="13"/>
      <c r="B1382" s="229"/>
      <c r="C1382" s="230"/>
      <c r="D1382" s="231" t="s">
        <v>177</v>
      </c>
      <c r="E1382" s="232" t="s">
        <v>19</v>
      </c>
      <c r="F1382" s="233" t="s">
        <v>1022</v>
      </c>
      <c r="G1382" s="230"/>
      <c r="H1382" s="234">
        <v>-1.26</v>
      </c>
      <c r="I1382" s="235"/>
      <c r="J1382" s="230"/>
      <c r="K1382" s="230"/>
      <c r="L1382" s="236"/>
      <c r="M1382" s="237"/>
      <c r="N1382" s="238"/>
      <c r="O1382" s="238"/>
      <c r="P1382" s="238"/>
      <c r="Q1382" s="238"/>
      <c r="R1382" s="238"/>
      <c r="S1382" s="238"/>
      <c r="T1382" s="23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0" t="s">
        <v>177</v>
      </c>
      <c r="AU1382" s="240" t="s">
        <v>125</v>
      </c>
      <c r="AV1382" s="13" t="s">
        <v>125</v>
      </c>
      <c r="AW1382" s="13" t="s">
        <v>33</v>
      </c>
      <c r="AX1382" s="13" t="s">
        <v>72</v>
      </c>
      <c r="AY1382" s="240" t="s">
        <v>116</v>
      </c>
    </row>
    <row r="1383" s="15" customFormat="1">
      <c r="A1383" s="15"/>
      <c r="B1383" s="252"/>
      <c r="C1383" s="253"/>
      <c r="D1383" s="231" t="s">
        <v>177</v>
      </c>
      <c r="E1383" s="254" t="s">
        <v>19</v>
      </c>
      <c r="F1383" s="255" t="s">
        <v>233</v>
      </c>
      <c r="G1383" s="253"/>
      <c r="H1383" s="254" t="s">
        <v>19</v>
      </c>
      <c r="I1383" s="256"/>
      <c r="J1383" s="253"/>
      <c r="K1383" s="253"/>
      <c r="L1383" s="257"/>
      <c r="M1383" s="258"/>
      <c r="N1383" s="259"/>
      <c r="O1383" s="259"/>
      <c r="P1383" s="259"/>
      <c r="Q1383" s="259"/>
      <c r="R1383" s="259"/>
      <c r="S1383" s="259"/>
      <c r="T1383" s="260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1" t="s">
        <v>177</v>
      </c>
      <c r="AU1383" s="261" t="s">
        <v>125</v>
      </c>
      <c r="AV1383" s="15" t="s">
        <v>79</v>
      </c>
      <c r="AW1383" s="15" t="s">
        <v>33</v>
      </c>
      <c r="AX1383" s="15" t="s">
        <v>72</v>
      </c>
      <c r="AY1383" s="261" t="s">
        <v>116</v>
      </c>
    </row>
    <row r="1384" s="13" customFormat="1">
      <c r="A1384" s="13"/>
      <c r="B1384" s="229"/>
      <c r="C1384" s="230"/>
      <c r="D1384" s="231" t="s">
        <v>177</v>
      </c>
      <c r="E1384" s="232" t="s">
        <v>19</v>
      </c>
      <c r="F1384" s="233" t="s">
        <v>1023</v>
      </c>
      <c r="G1384" s="230"/>
      <c r="H1384" s="234">
        <v>39.500999999999998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177</v>
      </c>
      <c r="AU1384" s="240" t="s">
        <v>125</v>
      </c>
      <c r="AV1384" s="13" t="s">
        <v>125</v>
      </c>
      <c r="AW1384" s="13" t="s">
        <v>33</v>
      </c>
      <c r="AX1384" s="13" t="s">
        <v>72</v>
      </c>
      <c r="AY1384" s="240" t="s">
        <v>116</v>
      </c>
    </row>
    <row r="1385" s="13" customFormat="1">
      <c r="A1385" s="13"/>
      <c r="B1385" s="229"/>
      <c r="C1385" s="230"/>
      <c r="D1385" s="231" t="s">
        <v>177</v>
      </c>
      <c r="E1385" s="232" t="s">
        <v>19</v>
      </c>
      <c r="F1385" s="233" t="s">
        <v>1024</v>
      </c>
      <c r="G1385" s="230"/>
      <c r="H1385" s="234">
        <v>-9.4079999999999995</v>
      </c>
      <c r="I1385" s="235"/>
      <c r="J1385" s="230"/>
      <c r="K1385" s="230"/>
      <c r="L1385" s="236"/>
      <c r="M1385" s="237"/>
      <c r="N1385" s="238"/>
      <c r="O1385" s="238"/>
      <c r="P1385" s="238"/>
      <c r="Q1385" s="238"/>
      <c r="R1385" s="238"/>
      <c r="S1385" s="238"/>
      <c r="T1385" s="23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0" t="s">
        <v>177</v>
      </c>
      <c r="AU1385" s="240" t="s">
        <v>125</v>
      </c>
      <c r="AV1385" s="13" t="s">
        <v>125</v>
      </c>
      <c r="AW1385" s="13" t="s">
        <v>33</v>
      </c>
      <c r="AX1385" s="13" t="s">
        <v>72</v>
      </c>
      <c r="AY1385" s="240" t="s">
        <v>116</v>
      </c>
    </row>
    <row r="1386" s="13" customFormat="1">
      <c r="A1386" s="13"/>
      <c r="B1386" s="229"/>
      <c r="C1386" s="230"/>
      <c r="D1386" s="231" t="s">
        <v>177</v>
      </c>
      <c r="E1386" s="232" t="s">
        <v>19</v>
      </c>
      <c r="F1386" s="233" t="s">
        <v>1025</v>
      </c>
      <c r="G1386" s="230"/>
      <c r="H1386" s="234">
        <v>2.3940000000000001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177</v>
      </c>
      <c r="AU1386" s="240" t="s">
        <v>125</v>
      </c>
      <c r="AV1386" s="13" t="s">
        <v>125</v>
      </c>
      <c r="AW1386" s="13" t="s">
        <v>33</v>
      </c>
      <c r="AX1386" s="13" t="s">
        <v>72</v>
      </c>
      <c r="AY1386" s="240" t="s">
        <v>116</v>
      </c>
    </row>
    <row r="1387" s="13" customFormat="1">
      <c r="A1387" s="13"/>
      <c r="B1387" s="229"/>
      <c r="C1387" s="230"/>
      <c r="D1387" s="231" t="s">
        <v>177</v>
      </c>
      <c r="E1387" s="232" t="s">
        <v>19</v>
      </c>
      <c r="F1387" s="233" t="s">
        <v>1026</v>
      </c>
      <c r="G1387" s="230"/>
      <c r="H1387" s="234">
        <v>-4.2000000000000002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177</v>
      </c>
      <c r="AU1387" s="240" t="s">
        <v>125</v>
      </c>
      <c r="AV1387" s="13" t="s">
        <v>125</v>
      </c>
      <c r="AW1387" s="13" t="s">
        <v>33</v>
      </c>
      <c r="AX1387" s="13" t="s">
        <v>72</v>
      </c>
      <c r="AY1387" s="240" t="s">
        <v>116</v>
      </c>
    </row>
    <row r="1388" s="13" customFormat="1">
      <c r="A1388" s="13"/>
      <c r="B1388" s="229"/>
      <c r="C1388" s="230"/>
      <c r="D1388" s="231" t="s">
        <v>177</v>
      </c>
      <c r="E1388" s="232" t="s">
        <v>19</v>
      </c>
      <c r="F1388" s="233" t="s">
        <v>1027</v>
      </c>
      <c r="G1388" s="230"/>
      <c r="H1388" s="234">
        <v>1.3999999999999999</v>
      </c>
      <c r="I1388" s="235"/>
      <c r="J1388" s="230"/>
      <c r="K1388" s="230"/>
      <c r="L1388" s="236"/>
      <c r="M1388" s="237"/>
      <c r="N1388" s="238"/>
      <c r="O1388" s="238"/>
      <c r="P1388" s="238"/>
      <c r="Q1388" s="238"/>
      <c r="R1388" s="238"/>
      <c r="S1388" s="238"/>
      <c r="T1388" s="23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0" t="s">
        <v>177</v>
      </c>
      <c r="AU1388" s="240" t="s">
        <v>125</v>
      </c>
      <c r="AV1388" s="13" t="s">
        <v>125</v>
      </c>
      <c r="AW1388" s="13" t="s">
        <v>33</v>
      </c>
      <c r="AX1388" s="13" t="s">
        <v>72</v>
      </c>
      <c r="AY1388" s="240" t="s">
        <v>116</v>
      </c>
    </row>
    <row r="1389" s="13" customFormat="1">
      <c r="A1389" s="13"/>
      <c r="B1389" s="229"/>
      <c r="C1389" s="230"/>
      <c r="D1389" s="231" t="s">
        <v>177</v>
      </c>
      <c r="E1389" s="232" t="s">
        <v>19</v>
      </c>
      <c r="F1389" s="233" t="s">
        <v>1028</v>
      </c>
      <c r="G1389" s="230"/>
      <c r="H1389" s="234">
        <v>1.9039999999999999</v>
      </c>
      <c r="I1389" s="235"/>
      <c r="J1389" s="230"/>
      <c r="K1389" s="230"/>
      <c r="L1389" s="236"/>
      <c r="M1389" s="237"/>
      <c r="N1389" s="238"/>
      <c r="O1389" s="238"/>
      <c r="P1389" s="238"/>
      <c r="Q1389" s="238"/>
      <c r="R1389" s="238"/>
      <c r="S1389" s="238"/>
      <c r="T1389" s="23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0" t="s">
        <v>177</v>
      </c>
      <c r="AU1389" s="240" t="s">
        <v>125</v>
      </c>
      <c r="AV1389" s="13" t="s">
        <v>125</v>
      </c>
      <c r="AW1389" s="13" t="s">
        <v>33</v>
      </c>
      <c r="AX1389" s="13" t="s">
        <v>72</v>
      </c>
      <c r="AY1389" s="240" t="s">
        <v>116</v>
      </c>
    </row>
    <row r="1390" s="13" customFormat="1">
      <c r="A1390" s="13"/>
      <c r="B1390" s="229"/>
      <c r="C1390" s="230"/>
      <c r="D1390" s="231" t="s">
        <v>177</v>
      </c>
      <c r="E1390" s="232" t="s">
        <v>19</v>
      </c>
      <c r="F1390" s="233" t="s">
        <v>1029</v>
      </c>
      <c r="G1390" s="230"/>
      <c r="H1390" s="234">
        <v>-2.52</v>
      </c>
      <c r="I1390" s="235"/>
      <c r="J1390" s="230"/>
      <c r="K1390" s="230"/>
      <c r="L1390" s="236"/>
      <c r="M1390" s="237"/>
      <c r="N1390" s="238"/>
      <c r="O1390" s="238"/>
      <c r="P1390" s="238"/>
      <c r="Q1390" s="238"/>
      <c r="R1390" s="238"/>
      <c r="S1390" s="238"/>
      <c r="T1390" s="23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0" t="s">
        <v>177</v>
      </c>
      <c r="AU1390" s="240" t="s">
        <v>125</v>
      </c>
      <c r="AV1390" s="13" t="s">
        <v>125</v>
      </c>
      <c r="AW1390" s="13" t="s">
        <v>33</v>
      </c>
      <c r="AX1390" s="13" t="s">
        <v>72</v>
      </c>
      <c r="AY1390" s="240" t="s">
        <v>116</v>
      </c>
    </row>
    <row r="1391" s="15" customFormat="1">
      <c r="A1391" s="15"/>
      <c r="B1391" s="252"/>
      <c r="C1391" s="253"/>
      <c r="D1391" s="231" t="s">
        <v>177</v>
      </c>
      <c r="E1391" s="254" t="s">
        <v>19</v>
      </c>
      <c r="F1391" s="255" t="s">
        <v>296</v>
      </c>
      <c r="G1391" s="253"/>
      <c r="H1391" s="254" t="s">
        <v>19</v>
      </c>
      <c r="I1391" s="256"/>
      <c r="J1391" s="253"/>
      <c r="K1391" s="253"/>
      <c r="L1391" s="257"/>
      <c r="M1391" s="258"/>
      <c r="N1391" s="259"/>
      <c r="O1391" s="259"/>
      <c r="P1391" s="259"/>
      <c r="Q1391" s="259"/>
      <c r="R1391" s="259"/>
      <c r="S1391" s="259"/>
      <c r="T1391" s="260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1" t="s">
        <v>177</v>
      </c>
      <c r="AU1391" s="261" t="s">
        <v>125</v>
      </c>
      <c r="AV1391" s="15" t="s">
        <v>79</v>
      </c>
      <c r="AW1391" s="15" t="s">
        <v>33</v>
      </c>
      <c r="AX1391" s="15" t="s">
        <v>72</v>
      </c>
      <c r="AY1391" s="261" t="s">
        <v>116</v>
      </c>
    </row>
    <row r="1392" s="13" customFormat="1">
      <c r="A1392" s="13"/>
      <c r="B1392" s="229"/>
      <c r="C1392" s="230"/>
      <c r="D1392" s="231" t="s">
        <v>177</v>
      </c>
      <c r="E1392" s="232" t="s">
        <v>19</v>
      </c>
      <c r="F1392" s="233" t="s">
        <v>1030</v>
      </c>
      <c r="G1392" s="230"/>
      <c r="H1392" s="234">
        <v>22.189</v>
      </c>
      <c r="I1392" s="235"/>
      <c r="J1392" s="230"/>
      <c r="K1392" s="230"/>
      <c r="L1392" s="236"/>
      <c r="M1392" s="237"/>
      <c r="N1392" s="238"/>
      <c r="O1392" s="238"/>
      <c r="P1392" s="238"/>
      <c r="Q1392" s="238"/>
      <c r="R1392" s="238"/>
      <c r="S1392" s="238"/>
      <c r="T1392" s="23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0" t="s">
        <v>177</v>
      </c>
      <c r="AU1392" s="240" t="s">
        <v>125</v>
      </c>
      <c r="AV1392" s="13" t="s">
        <v>125</v>
      </c>
      <c r="AW1392" s="13" t="s">
        <v>33</v>
      </c>
      <c r="AX1392" s="13" t="s">
        <v>72</v>
      </c>
      <c r="AY1392" s="240" t="s">
        <v>116</v>
      </c>
    </row>
    <row r="1393" s="13" customFormat="1">
      <c r="A1393" s="13"/>
      <c r="B1393" s="229"/>
      <c r="C1393" s="230"/>
      <c r="D1393" s="231" t="s">
        <v>177</v>
      </c>
      <c r="E1393" s="232" t="s">
        <v>19</v>
      </c>
      <c r="F1393" s="233" t="s">
        <v>1031</v>
      </c>
      <c r="G1393" s="230"/>
      <c r="H1393" s="234">
        <v>2.5310000000000001</v>
      </c>
      <c r="I1393" s="235"/>
      <c r="J1393" s="230"/>
      <c r="K1393" s="230"/>
      <c r="L1393" s="236"/>
      <c r="M1393" s="237"/>
      <c r="N1393" s="238"/>
      <c r="O1393" s="238"/>
      <c r="P1393" s="238"/>
      <c r="Q1393" s="238"/>
      <c r="R1393" s="238"/>
      <c r="S1393" s="238"/>
      <c r="T1393" s="23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0" t="s">
        <v>177</v>
      </c>
      <c r="AU1393" s="240" t="s">
        <v>125</v>
      </c>
      <c r="AV1393" s="13" t="s">
        <v>125</v>
      </c>
      <c r="AW1393" s="13" t="s">
        <v>33</v>
      </c>
      <c r="AX1393" s="13" t="s">
        <v>72</v>
      </c>
      <c r="AY1393" s="240" t="s">
        <v>116</v>
      </c>
    </row>
    <row r="1394" s="13" customFormat="1">
      <c r="A1394" s="13"/>
      <c r="B1394" s="229"/>
      <c r="C1394" s="230"/>
      <c r="D1394" s="231" t="s">
        <v>177</v>
      </c>
      <c r="E1394" s="232" t="s">
        <v>19</v>
      </c>
      <c r="F1394" s="233" t="s">
        <v>1032</v>
      </c>
      <c r="G1394" s="230"/>
      <c r="H1394" s="234">
        <v>-5.04</v>
      </c>
      <c r="I1394" s="235"/>
      <c r="J1394" s="230"/>
      <c r="K1394" s="230"/>
      <c r="L1394" s="236"/>
      <c r="M1394" s="237"/>
      <c r="N1394" s="238"/>
      <c r="O1394" s="238"/>
      <c r="P1394" s="238"/>
      <c r="Q1394" s="238"/>
      <c r="R1394" s="238"/>
      <c r="S1394" s="238"/>
      <c r="T1394" s="23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0" t="s">
        <v>177</v>
      </c>
      <c r="AU1394" s="240" t="s">
        <v>125</v>
      </c>
      <c r="AV1394" s="13" t="s">
        <v>125</v>
      </c>
      <c r="AW1394" s="13" t="s">
        <v>33</v>
      </c>
      <c r="AX1394" s="13" t="s">
        <v>72</v>
      </c>
      <c r="AY1394" s="240" t="s">
        <v>116</v>
      </c>
    </row>
    <row r="1395" s="13" customFormat="1">
      <c r="A1395" s="13"/>
      <c r="B1395" s="229"/>
      <c r="C1395" s="230"/>
      <c r="D1395" s="231" t="s">
        <v>177</v>
      </c>
      <c r="E1395" s="232" t="s">
        <v>19</v>
      </c>
      <c r="F1395" s="233" t="s">
        <v>1033</v>
      </c>
      <c r="G1395" s="230"/>
      <c r="H1395" s="234">
        <v>-0.97999999999999998</v>
      </c>
      <c r="I1395" s="235"/>
      <c r="J1395" s="230"/>
      <c r="K1395" s="230"/>
      <c r="L1395" s="236"/>
      <c r="M1395" s="237"/>
      <c r="N1395" s="238"/>
      <c r="O1395" s="238"/>
      <c r="P1395" s="238"/>
      <c r="Q1395" s="238"/>
      <c r="R1395" s="238"/>
      <c r="S1395" s="238"/>
      <c r="T1395" s="23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0" t="s">
        <v>177</v>
      </c>
      <c r="AU1395" s="240" t="s">
        <v>125</v>
      </c>
      <c r="AV1395" s="13" t="s">
        <v>125</v>
      </c>
      <c r="AW1395" s="13" t="s">
        <v>33</v>
      </c>
      <c r="AX1395" s="13" t="s">
        <v>72</v>
      </c>
      <c r="AY1395" s="240" t="s">
        <v>116</v>
      </c>
    </row>
    <row r="1396" s="13" customFormat="1">
      <c r="A1396" s="13"/>
      <c r="B1396" s="229"/>
      <c r="C1396" s="230"/>
      <c r="D1396" s="231" t="s">
        <v>177</v>
      </c>
      <c r="E1396" s="232" t="s">
        <v>19</v>
      </c>
      <c r="F1396" s="233" t="s">
        <v>1034</v>
      </c>
      <c r="G1396" s="230"/>
      <c r="H1396" s="234">
        <v>0.62</v>
      </c>
      <c r="I1396" s="235"/>
      <c r="J1396" s="230"/>
      <c r="K1396" s="230"/>
      <c r="L1396" s="236"/>
      <c r="M1396" s="237"/>
      <c r="N1396" s="238"/>
      <c r="O1396" s="238"/>
      <c r="P1396" s="238"/>
      <c r="Q1396" s="238"/>
      <c r="R1396" s="238"/>
      <c r="S1396" s="238"/>
      <c r="T1396" s="23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0" t="s">
        <v>177</v>
      </c>
      <c r="AU1396" s="240" t="s">
        <v>125</v>
      </c>
      <c r="AV1396" s="13" t="s">
        <v>125</v>
      </c>
      <c r="AW1396" s="13" t="s">
        <v>33</v>
      </c>
      <c r="AX1396" s="13" t="s">
        <v>72</v>
      </c>
      <c r="AY1396" s="240" t="s">
        <v>116</v>
      </c>
    </row>
    <row r="1397" s="15" customFormat="1">
      <c r="A1397" s="15"/>
      <c r="B1397" s="252"/>
      <c r="C1397" s="253"/>
      <c r="D1397" s="231" t="s">
        <v>177</v>
      </c>
      <c r="E1397" s="254" t="s">
        <v>19</v>
      </c>
      <c r="F1397" s="255" t="s">
        <v>567</v>
      </c>
      <c r="G1397" s="253"/>
      <c r="H1397" s="254" t="s">
        <v>19</v>
      </c>
      <c r="I1397" s="256"/>
      <c r="J1397" s="253"/>
      <c r="K1397" s="253"/>
      <c r="L1397" s="257"/>
      <c r="M1397" s="258"/>
      <c r="N1397" s="259"/>
      <c r="O1397" s="259"/>
      <c r="P1397" s="259"/>
      <c r="Q1397" s="259"/>
      <c r="R1397" s="259"/>
      <c r="S1397" s="259"/>
      <c r="T1397" s="260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1" t="s">
        <v>177</v>
      </c>
      <c r="AU1397" s="261" t="s">
        <v>125</v>
      </c>
      <c r="AV1397" s="15" t="s">
        <v>79</v>
      </c>
      <c r="AW1397" s="15" t="s">
        <v>33</v>
      </c>
      <c r="AX1397" s="15" t="s">
        <v>72</v>
      </c>
      <c r="AY1397" s="261" t="s">
        <v>116</v>
      </c>
    </row>
    <row r="1398" s="13" customFormat="1">
      <c r="A1398" s="13"/>
      <c r="B1398" s="229"/>
      <c r="C1398" s="230"/>
      <c r="D1398" s="231" t="s">
        <v>177</v>
      </c>
      <c r="E1398" s="232" t="s">
        <v>19</v>
      </c>
      <c r="F1398" s="233" t="s">
        <v>1035</v>
      </c>
      <c r="G1398" s="230"/>
      <c r="H1398" s="234">
        <v>5.2229999999999999</v>
      </c>
      <c r="I1398" s="235"/>
      <c r="J1398" s="230"/>
      <c r="K1398" s="230"/>
      <c r="L1398" s="236"/>
      <c r="M1398" s="237"/>
      <c r="N1398" s="238"/>
      <c r="O1398" s="238"/>
      <c r="P1398" s="238"/>
      <c r="Q1398" s="238"/>
      <c r="R1398" s="238"/>
      <c r="S1398" s="238"/>
      <c r="T1398" s="23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0" t="s">
        <v>177</v>
      </c>
      <c r="AU1398" s="240" t="s">
        <v>125</v>
      </c>
      <c r="AV1398" s="13" t="s">
        <v>125</v>
      </c>
      <c r="AW1398" s="13" t="s">
        <v>33</v>
      </c>
      <c r="AX1398" s="13" t="s">
        <v>72</v>
      </c>
      <c r="AY1398" s="240" t="s">
        <v>116</v>
      </c>
    </row>
    <row r="1399" s="13" customFormat="1">
      <c r="A1399" s="13"/>
      <c r="B1399" s="229"/>
      <c r="C1399" s="230"/>
      <c r="D1399" s="231" t="s">
        <v>177</v>
      </c>
      <c r="E1399" s="232" t="s">
        <v>19</v>
      </c>
      <c r="F1399" s="233" t="s">
        <v>1036</v>
      </c>
      <c r="G1399" s="230"/>
      <c r="H1399" s="234">
        <v>-0.56000000000000005</v>
      </c>
      <c r="I1399" s="235"/>
      <c r="J1399" s="230"/>
      <c r="K1399" s="230"/>
      <c r="L1399" s="236"/>
      <c r="M1399" s="237"/>
      <c r="N1399" s="238"/>
      <c r="O1399" s="238"/>
      <c r="P1399" s="238"/>
      <c r="Q1399" s="238"/>
      <c r="R1399" s="238"/>
      <c r="S1399" s="238"/>
      <c r="T1399" s="23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0" t="s">
        <v>177</v>
      </c>
      <c r="AU1399" s="240" t="s">
        <v>125</v>
      </c>
      <c r="AV1399" s="13" t="s">
        <v>125</v>
      </c>
      <c r="AW1399" s="13" t="s">
        <v>33</v>
      </c>
      <c r="AX1399" s="13" t="s">
        <v>72</v>
      </c>
      <c r="AY1399" s="240" t="s">
        <v>116</v>
      </c>
    </row>
    <row r="1400" s="13" customFormat="1">
      <c r="A1400" s="13"/>
      <c r="B1400" s="229"/>
      <c r="C1400" s="230"/>
      <c r="D1400" s="231" t="s">
        <v>177</v>
      </c>
      <c r="E1400" s="232" t="s">
        <v>19</v>
      </c>
      <c r="F1400" s="233" t="s">
        <v>1020</v>
      </c>
      <c r="G1400" s="230"/>
      <c r="H1400" s="234">
        <v>0.69999999999999996</v>
      </c>
      <c r="I1400" s="235"/>
      <c r="J1400" s="230"/>
      <c r="K1400" s="230"/>
      <c r="L1400" s="236"/>
      <c r="M1400" s="237"/>
      <c r="N1400" s="238"/>
      <c r="O1400" s="238"/>
      <c r="P1400" s="238"/>
      <c r="Q1400" s="238"/>
      <c r="R1400" s="238"/>
      <c r="S1400" s="238"/>
      <c r="T1400" s="23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0" t="s">
        <v>177</v>
      </c>
      <c r="AU1400" s="240" t="s">
        <v>125</v>
      </c>
      <c r="AV1400" s="13" t="s">
        <v>125</v>
      </c>
      <c r="AW1400" s="13" t="s">
        <v>33</v>
      </c>
      <c r="AX1400" s="13" t="s">
        <v>72</v>
      </c>
      <c r="AY1400" s="240" t="s">
        <v>116</v>
      </c>
    </row>
    <row r="1401" s="13" customFormat="1">
      <c r="A1401" s="13"/>
      <c r="B1401" s="229"/>
      <c r="C1401" s="230"/>
      <c r="D1401" s="231" t="s">
        <v>177</v>
      </c>
      <c r="E1401" s="232" t="s">
        <v>19</v>
      </c>
      <c r="F1401" s="233" t="s">
        <v>1021</v>
      </c>
      <c r="G1401" s="230"/>
      <c r="H1401" s="234">
        <v>0.95199999999999996</v>
      </c>
      <c r="I1401" s="235"/>
      <c r="J1401" s="230"/>
      <c r="K1401" s="230"/>
      <c r="L1401" s="236"/>
      <c r="M1401" s="237"/>
      <c r="N1401" s="238"/>
      <c r="O1401" s="238"/>
      <c r="P1401" s="238"/>
      <c r="Q1401" s="238"/>
      <c r="R1401" s="238"/>
      <c r="S1401" s="238"/>
      <c r="T1401" s="239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0" t="s">
        <v>177</v>
      </c>
      <c r="AU1401" s="240" t="s">
        <v>125</v>
      </c>
      <c r="AV1401" s="13" t="s">
        <v>125</v>
      </c>
      <c r="AW1401" s="13" t="s">
        <v>33</v>
      </c>
      <c r="AX1401" s="13" t="s">
        <v>72</v>
      </c>
      <c r="AY1401" s="240" t="s">
        <v>116</v>
      </c>
    </row>
    <row r="1402" s="15" customFormat="1">
      <c r="A1402" s="15"/>
      <c r="B1402" s="252"/>
      <c r="C1402" s="253"/>
      <c r="D1402" s="231" t="s">
        <v>177</v>
      </c>
      <c r="E1402" s="254" t="s">
        <v>19</v>
      </c>
      <c r="F1402" s="255" t="s">
        <v>237</v>
      </c>
      <c r="G1402" s="253"/>
      <c r="H1402" s="254" t="s">
        <v>19</v>
      </c>
      <c r="I1402" s="256"/>
      <c r="J1402" s="253"/>
      <c r="K1402" s="253"/>
      <c r="L1402" s="257"/>
      <c r="M1402" s="258"/>
      <c r="N1402" s="259"/>
      <c r="O1402" s="259"/>
      <c r="P1402" s="259"/>
      <c r="Q1402" s="259"/>
      <c r="R1402" s="259"/>
      <c r="S1402" s="259"/>
      <c r="T1402" s="260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1" t="s">
        <v>177</v>
      </c>
      <c r="AU1402" s="261" t="s">
        <v>125</v>
      </c>
      <c r="AV1402" s="15" t="s">
        <v>79</v>
      </c>
      <c r="AW1402" s="15" t="s">
        <v>33</v>
      </c>
      <c r="AX1402" s="15" t="s">
        <v>72</v>
      </c>
      <c r="AY1402" s="261" t="s">
        <v>116</v>
      </c>
    </row>
    <row r="1403" s="13" customFormat="1">
      <c r="A1403" s="13"/>
      <c r="B1403" s="229"/>
      <c r="C1403" s="230"/>
      <c r="D1403" s="231" t="s">
        <v>177</v>
      </c>
      <c r="E1403" s="232" t="s">
        <v>19</v>
      </c>
      <c r="F1403" s="233" t="s">
        <v>1037</v>
      </c>
      <c r="G1403" s="230"/>
      <c r="H1403" s="234">
        <v>27.027000000000001</v>
      </c>
      <c r="I1403" s="235"/>
      <c r="J1403" s="230"/>
      <c r="K1403" s="230"/>
      <c r="L1403" s="236"/>
      <c r="M1403" s="237"/>
      <c r="N1403" s="238"/>
      <c r="O1403" s="238"/>
      <c r="P1403" s="238"/>
      <c r="Q1403" s="238"/>
      <c r="R1403" s="238"/>
      <c r="S1403" s="238"/>
      <c r="T1403" s="23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0" t="s">
        <v>177</v>
      </c>
      <c r="AU1403" s="240" t="s">
        <v>125</v>
      </c>
      <c r="AV1403" s="13" t="s">
        <v>125</v>
      </c>
      <c r="AW1403" s="13" t="s">
        <v>33</v>
      </c>
      <c r="AX1403" s="13" t="s">
        <v>72</v>
      </c>
      <c r="AY1403" s="240" t="s">
        <v>116</v>
      </c>
    </row>
    <row r="1404" s="13" customFormat="1">
      <c r="A1404" s="13"/>
      <c r="B1404" s="229"/>
      <c r="C1404" s="230"/>
      <c r="D1404" s="231" t="s">
        <v>177</v>
      </c>
      <c r="E1404" s="232" t="s">
        <v>19</v>
      </c>
      <c r="F1404" s="233" t="s">
        <v>1019</v>
      </c>
      <c r="G1404" s="230"/>
      <c r="H1404" s="234">
        <v>-2.1000000000000001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177</v>
      </c>
      <c r="AU1404" s="240" t="s">
        <v>125</v>
      </c>
      <c r="AV1404" s="13" t="s">
        <v>125</v>
      </c>
      <c r="AW1404" s="13" t="s">
        <v>33</v>
      </c>
      <c r="AX1404" s="13" t="s">
        <v>72</v>
      </c>
      <c r="AY1404" s="240" t="s">
        <v>116</v>
      </c>
    </row>
    <row r="1405" s="13" customFormat="1">
      <c r="A1405" s="13"/>
      <c r="B1405" s="229"/>
      <c r="C1405" s="230"/>
      <c r="D1405" s="231" t="s">
        <v>177</v>
      </c>
      <c r="E1405" s="232" t="s">
        <v>19</v>
      </c>
      <c r="F1405" s="233" t="s">
        <v>1020</v>
      </c>
      <c r="G1405" s="230"/>
      <c r="H1405" s="234">
        <v>0.69999999999999996</v>
      </c>
      <c r="I1405" s="235"/>
      <c r="J1405" s="230"/>
      <c r="K1405" s="230"/>
      <c r="L1405" s="236"/>
      <c r="M1405" s="237"/>
      <c r="N1405" s="238"/>
      <c r="O1405" s="238"/>
      <c r="P1405" s="238"/>
      <c r="Q1405" s="238"/>
      <c r="R1405" s="238"/>
      <c r="S1405" s="238"/>
      <c r="T1405" s="23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0" t="s">
        <v>177</v>
      </c>
      <c r="AU1405" s="240" t="s">
        <v>125</v>
      </c>
      <c r="AV1405" s="13" t="s">
        <v>125</v>
      </c>
      <c r="AW1405" s="13" t="s">
        <v>33</v>
      </c>
      <c r="AX1405" s="13" t="s">
        <v>72</v>
      </c>
      <c r="AY1405" s="240" t="s">
        <v>116</v>
      </c>
    </row>
    <row r="1406" s="13" customFormat="1">
      <c r="A1406" s="13"/>
      <c r="B1406" s="229"/>
      <c r="C1406" s="230"/>
      <c r="D1406" s="231" t="s">
        <v>177</v>
      </c>
      <c r="E1406" s="232" t="s">
        <v>19</v>
      </c>
      <c r="F1406" s="233" t="s">
        <v>1021</v>
      </c>
      <c r="G1406" s="230"/>
      <c r="H1406" s="234">
        <v>0.95199999999999996</v>
      </c>
      <c r="I1406" s="235"/>
      <c r="J1406" s="230"/>
      <c r="K1406" s="230"/>
      <c r="L1406" s="236"/>
      <c r="M1406" s="237"/>
      <c r="N1406" s="238"/>
      <c r="O1406" s="238"/>
      <c r="P1406" s="238"/>
      <c r="Q1406" s="238"/>
      <c r="R1406" s="238"/>
      <c r="S1406" s="238"/>
      <c r="T1406" s="23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0" t="s">
        <v>177</v>
      </c>
      <c r="AU1406" s="240" t="s">
        <v>125</v>
      </c>
      <c r="AV1406" s="13" t="s">
        <v>125</v>
      </c>
      <c r="AW1406" s="13" t="s">
        <v>33</v>
      </c>
      <c r="AX1406" s="13" t="s">
        <v>72</v>
      </c>
      <c r="AY1406" s="240" t="s">
        <v>116</v>
      </c>
    </row>
    <row r="1407" s="13" customFormat="1">
      <c r="A1407" s="13"/>
      <c r="B1407" s="229"/>
      <c r="C1407" s="230"/>
      <c r="D1407" s="231" t="s">
        <v>177</v>
      </c>
      <c r="E1407" s="232" t="s">
        <v>19</v>
      </c>
      <c r="F1407" s="233" t="s">
        <v>1038</v>
      </c>
      <c r="G1407" s="230"/>
      <c r="H1407" s="234">
        <v>-3.7799999999999998</v>
      </c>
      <c r="I1407" s="235"/>
      <c r="J1407" s="230"/>
      <c r="K1407" s="230"/>
      <c r="L1407" s="236"/>
      <c r="M1407" s="237"/>
      <c r="N1407" s="238"/>
      <c r="O1407" s="238"/>
      <c r="P1407" s="238"/>
      <c r="Q1407" s="238"/>
      <c r="R1407" s="238"/>
      <c r="S1407" s="238"/>
      <c r="T1407" s="239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0" t="s">
        <v>177</v>
      </c>
      <c r="AU1407" s="240" t="s">
        <v>125</v>
      </c>
      <c r="AV1407" s="13" t="s">
        <v>125</v>
      </c>
      <c r="AW1407" s="13" t="s">
        <v>33</v>
      </c>
      <c r="AX1407" s="13" t="s">
        <v>72</v>
      </c>
      <c r="AY1407" s="240" t="s">
        <v>116</v>
      </c>
    </row>
    <row r="1408" s="15" customFormat="1">
      <c r="A1408" s="15"/>
      <c r="B1408" s="252"/>
      <c r="C1408" s="253"/>
      <c r="D1408" s="231" t="s">
        <v>177</v>
      </c>
      <c r="E1408" s="254" t="s">
        <v>19</v>
      </c>
      <c r="F1408" s="255" t="s">
        <v>239</v>
      </c>
      <c r="G1408" s="253"/>
      <c r="H1408" s="254" t="s">
        <v>19</v>
      </c>
      <c r="I1408" s="256"/>
      <c r="J1408" s="253"/>
      <c r="K1408" s="253"/>
      <c r="L1408" s="257"/>
      <c r="M1408" s="258"/>
      <c r="N1408" s="259"/>
      <c r="O1408" s="259"/>
      <c r="P1408" s="259"/>
      <c r="Q1408" s="259"/>
      <c r="R1408" s="259"/>
      <c r="S1408" s="259"/>
      <c r="T1408" s="260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1" t="s">
        <v>177</v>
      </c>
      <c r="AU1408" s="261" t="s">
        <v>125</v>
      </c>
      <c r="AV1408" s="15" t="s">
        <v>79</v>
      </c>
      <c r="AW1408" s="15" t="s">
        <v>33</v>
      </c>
      <c r="AX1408" s="15" t="s">
        <v>72</v>
      </c>
      <c r="AY1408" s="261" t="s">
        <v>116</v>
      </c>
    </row>
    <row r="1409" s="13" customFormat="1">
      <c r="A1409" s="13"/>
      <c r="B1409" s="229"/>
      <c r="C1409" s="230"/>
      <c r="D1409" s="231" t="s">
        <v>177</v>
      </c>
      <c r="E1409" s="232" t="s">
        <v>19</v>
      </c>
      <c r="F1409" s="233" t="s">
        <v>1018</v>
      </c>
      <c r="G1409" s="230"/>
      <c r="H1409" s="234">
        <v>32.508000000000003</v>
      </c>
      <c r="I1409" s="235"/>
      <c r="J1409" s="230"/>
      <c r="K1409" s="230"/>
      <c r="L1409" s="236"/>
      <c r="M1409" s="237"/>
      <c r="N1409" s="238"/>
      <c r="O1409" s="238"/>
      <c r="P1409" s="238"/>
      <c r="Q1409" s="238"/>
      <c r="R1409" s="238"/>
      <c r="S1409" s="238"/>
      <c r="T1409" s="239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0" t="s">
        <v>177</v>
      </c>
      <c r="AU1409" s="240" t="s">
        <v>125</v>
      </c>
      <c r="AV1409" s="13" t="s">
        <v>125</v>
      </c>
      <c r="AW1409" s="13" t="s">
        <v>33</v>
      </c>
      <c r="AX1409" s="13" t="s">
        <v>72</v>
      </c>
      <c r="AY1409" s="240" t="s">
        <v>116</v>
      </c>
    </row>
    <row r="1410" s="13" customFormat="1">
      <c r="A1410" s="13"/>
      <c r="B1410" s="229"/>
      <c r="C1410" s="230"/>
      <c r="D1410" s="231" t="s">
        <v>177</v>
      </c>
      <c r="E1410" s="232" t="s">
        <v>19</v>
      </c>
      <c r="F1410" s="233" t="s">
        <v>1019</v>
      </c>
      <c r="G1410" s="230"/>
      <c r="H1410" s="234">
        <v>-2.1000000000000001</v>
      </c>
      <c r="I1410" s="235"/>
      <c r="J1410" s="230"/>
      <c r="K1410" s="230"/>
      <c r="L1410" s="236"/>
      <c r="M1410" s="237"/>
      <c r="N1410" s="238"/>
      <c r="O1410" s="238"/>
      <c r="P1410" s="238"/>
      <c r="Q1410" s="238"/>
      <c r="R1410" s="238"/>
      <c r="S1410" s="238"/>
      <c r="T1410" s="23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0" t="s">
        <v>177</v>
      </c>
      <c r="AU1410" s="240" t="s">
        <v>125</v>
      </c>
      <c r="AV1410" s="13" t="s">
        <v>125</v>
      </c>
      <c r="AW1410" s="13" t="s">
        <v>33</v>
      </c>
      <c r="AX1410" s="13" t="s">
        <v>72</v>
      </c>
      <c r="AY1410" s="240" t="s">
        <v>116</v>
      </c>
    </row>
    <row r="1411" s="13" customFormat="1">
      <c r="A1411" s="13"/>
      <c r="B1411" s="229"/>
      <c r="C1411" s="230"/>
      <c r="D1411" s="231" t="s">
        <v>177</v>
      </c>
      <c r="E1411" s="232" t="s">
        <v>19</v>
      </c>
      <c r="F1411" s="233" t="s">
        <v>1020</v>
      </c>
      <c r="G1411" s="230"/>
      <c r="H1411" s="234">
        <v>0.69999999999999996</v>
      </c>
      <c r="I1411" s="235"/>
      <c r="J1411" s="230"/>
      <c r="K1411" s="230"/>
      <c r="L1411" s="236"/>
      <c r="M1411" s="237"/>
      <c r="N1411" s="238"/>
      <c r="O1411" s="238"/>
      <c r="P1411" s="238"/>
      <c r="Q1411" s="238"/>
      <c r="R1411" s="238"/>
      <c r="S1411" s="238"/>
      <c r="T1411" s="23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0" t="s">
        <v>177</v>
      </c>
      <c r="AU1411" s="240" t="s">
        <v>125</v>
      </c>
      <c r="AV1411" s="13" t="s">
        <v>125</v>
      </c>
      <c r="AW1411" s="13" t="s">
        <v>33</v>
      </c>
      <c r="AX1411" s="13" t="s">
        <v>72</v>
      </c>
      <c r="AY1411" s="240" t="s">
        <v>116</v>
      </c>
    </row>
    <row r="1412" s="13" customFormat="1">
      <c r="A1412" s="13"/>
      <c r="B1412" s="229"/>
      <c r="C1412" s="230"/>
      <c r="D1412" s="231" t="s">
        <v>177</v>
      </c>
      <c r="E1412" s="232" t="s">
        <v>19</v>
      </c>
      <c r="F1412" s="233" t="s">
        <v>1021</v>
      </c>
      <c r="G1412" s="230"/>
      <c r="H1412" s="234">
        <v>0.95199999999999996</v>
      </c>
      <c r="I1412" s="235"/>
      <c r="J1412" s="230"/>
      <c r="K1412" s="230"/>
      <c r="L1412" s="236"/>
      <c r="M1412" s="237"/>
      <c r="N1412" s="238"/>
      <c r="O1412" s="238"/>
      <c r="P1412" s="238"/>
      <c r="Q1412" s="238"/>
      <c r="R1412" s="238"/>
      <c r="S1412" s="238"/>
      <c r="T1412" s="23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0" t="s">
        <v>177</v>
      </c>
      <c r="AU1412" s="240" t="s">
        <v>125</v>
      </c>
      <c r="AV1412" s="13" t="s">
        <v>125</v>
      </c>
      <c r="AW1412" s="13" t="s">
        <v>33</v>
      </c>
      <c r="AX1412" s="13" t="s">
        <v>72</v>
      </c>
      <c r="AY1412" s="240" t="s">
        <v>116</v>
      </c>
    </row>
    <row r="1413" s="13" customFormat="1">
      <c r="A1413" s="13"/>
      <c r="B1413" s="229"/>
      <c r="C1413" s="230"/>
      <c r="D1413" s="231" t="s">
        <v>177</v>
      </c>
      <c r="E1413" s="232" t="s">
        <v>19</v>
      </c>
      <c r="F1413" s="233" t="s">
        <v>1022</v>
      </c>
      <c r="G1413" s="230"/>
      <c r="H1413" s="234">
        <v>-1.26</v>
      </c>
      <c r="I1413" s="235"/>
      <c r="J1413" s="230"/>
      <c r="K1413" s="230"/>
      <c r="L1413" s="236"/>
      <c r="M1413" s="237"/>
      <c r="N1413" s="238"/>
      <c r="O1413" s="238"/>
      <c r="P1413" s="238"/>
      <c r="Q1413" s="238"/>
      <c r="R1413" s="238"/>
      <c r="S1413" s="238"/>
      <c r="T1413" s="23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0" t="s">
        <v>177</v>
      </c>
      <c r="AU1413" s="240" t="s">
        <v>125</v>
      </c>
      <c r="AV1413" s="13" t="s">
        <v>125</v>
      </c>
      <c r="AW1413" s="13" t="s">
        <v>33</v>
      </c>
      <c r="AX1413" s="13" t="s">
        <v>72</v>
      </c>
      <c r="AY1413" s="240" t="s">
        <v>116</v>
      </c>
    </row>
    <row r="1414" s="15" customFormat="1">
      <c r="A1414" s="15"/>
      <c r="B1414" s="252"/>
      <c r="C1414" s="253"/>
      <c r="D1414" s="231" t="s">
        <v>177</v>
      </c>
      <c r="E1414" s="254" t="s">
        <v>19</v>
      </c>
      <c r="F1414" s="255" t="s">
        <v>241</v>
      </c>
      <c r="G1414" s="253"/>
      <c r="H1414" s="254" t="s">
        <v>19</v>
      </c>
      <c r="I1414" s="256"/>
      <c r="J1414" s="253"/>
      <c r="K1414" s="253"/>
      <c r="L1414" s="257"/>
      <c r="M1414" s="258"/>
      <c r="N1414" s="259"/>
      <c r="O1414" s="259"/>
      <c r="P1414" s="259"/>
      <c r="Q1414" s="259"/>
      <c r="R1414" s="259"/>
      <c r="S1414" s="259"/>
      <c r="T1414" s="260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1" t="s">
        <v>177</v>
      </c>
      <c r="AU1414" s="261" t="s">
        <v>125</v>
      </c>
      <c r="AV1414" s="15" t="s">
        <v>79</v>
      </c>
      <c r="AW1414" s="15" t="s">
        <v>33</v>
      </c>
      <c r="AX1414" s="15" t="s">
        <v>72</v>
      </c>
      <c r="AY1414" s="261" t="s">
        <v>116</v>
      </c>
    </row>
    <row r="1415" s="13" customFormat="1">
      <c r="A1415" s="13"/>
      <c r="B1415" s="229"/>
      <c r="C1415" s="230"/>
      <c r="D1415" s="231" t="s">
        <v>177</v>
      </c>
      <c r="E1415" s="232" t="s">
        <v>19</v>
      </c>
      <c r="F1415" s="233" t="s">
        <v>1023</v>
      </c>
      <c r="G1415" s="230"/>
      <c r="H1415" s="234">
        <v>39.500999999999998</v>
      </c>
      <c r="I1415" s="235"/>
      <c r="J1415" s="230"/>
      <c r="K1415" s="230"/>
      <c r="L1415" s="236"/>
      <c r="M1415" s="237"/>
      <c r="N1415" s="238"/>
      <c r="O1415" s="238"/>
      <c r="P1415" s="238"/>
      <c r="Q1415" s="238"/>
      <c r="R1415" s="238"/>
      <c r="S1415" s="238"/>
      <c r="T1415" s="23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0" t="s">
        <v>177</v>
      </c>
      <c r="AU1415" s="240" t="s">
        <v>125</v>
      </c>
      <c r="AV1415" s="13" t="s">
        <v>125</v>
      </c>
      <c r="AW1415" s="13" t="s">
        <v>33</v>
      </c>
      <c r="AX1415" s="13" t="s">
        <v>72</v>
      </c>
      <c r="AY1415" s="240" t="s">
        <v>116</v>
      </c>
    </row>
    <row r="1416" s="13" customFormat="1">
      <c r="A1416" s="13"/>
      <c r="B1416" s="229"/>
      <c r="C1416" s="230"/>
      <c r="D1416" s="231" t="s">
        <v>177</v>
      </c>
      <c r="E1416" s="232" t="s">
        <v>19</v>
      </c>
      <c r="F1416" s="233" t="s">
        <v>1024</v>
      </c>
      <c r="G1416" s="230"/>
      <c r="H1416" s="234">
        <v>-9.4079999999999995</v>
      </c>
      <c r="I1416" s="235"/>
      <c r="J1416" s="230"/>
      <c r="K1416" s="230"/>
      <c r="L1416" s="236"/>
      <c r="M1416" s="237"/>
      <c r="N1416" s="238"/>
      <c r="O1416" s="238"/>
      <c r="P1416" s="238"/>
      <c r="Q1416" s="238"/>
      <c r="R1416" s="238"/>
      <c r="S1416" s="238"/>
      <c r="T1416" s="23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0" t="s">
        <v>177</v>
      </c>
      <c r="AU1416" s="240" t="s">
        <v>125</v>
      </c>
      <c r="AV1416" s="13" t="s">
        <v>125</v>
      </c>
      <c r="AW1416" s="13" t="s">
        <v>33</v>
      </c>
      <c r="AX1416" s="13" t="s">
        <v>72</v>
      </c>
      <c r="AY1416" s="240" t="s">
        <v>116</v>
      </c>
    </row>
    <row r="1417" s="13" customFormat="1">
      <c r="A1417" s="13"/>
      <c r="B1417" s="229"/>
      <c r="C1417" s="230"/>
      <c r="D1417" s="231" t="s">
        <v>177</v>
      </c>
      <c r="E1417" s="232" t="s">
        <v>19</v>
      </c>
      <c r="F1417" s="233" t="s">
        <v>1025</v>
      </c>
      <c r="G1417" s="230"/>
      <c r="H1417" s="234">
        <v>2.3940000000000001</v>
      </c>
      <c r="I1417" s="235"/>
      <c r="J1417" s="230"/>
      <c r="K1417" s="230"/>
      <c r="L1417" s="236"/>
      <c r="M1417" s="237"/>
      <c r="N1417" s="238"/>
      <c r="O1417" s="238"/>
      <c r="P1417" s="238"/>
      <c r="Q1417" s="238"/>
      <c r="R1417" s="238"/>
      <c r="S1417" s="238"/>
      <c r="T1417" s="23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0" t="s">
        <v>177</v>
      </c>
      <c r="AU1417" s="240" t="s">
        <v>125</v>
      </c>
      <c r="AV1417" s="13" t="s">
        <v>125</v>
      </c>
      <c r="AW1417" s="13" t="s">
        <v>33</v>
      </c>
      <c r="AX1417" s="13" t="s">
        <v>72</v>
      </c>
      <c r="AY1417" s="240" t="s">
        <v>116</v>
      </c>
    </row>
    <row r="1418" s="13" customFormat="1">
      <c r="A1418" s="13"/>
      <c r="B1418" s="229"/>
      <c r="C1418" s="230"/>
      <c r="D1418" s="231" t="s">
        <v>177</v>
      </c>
      <c r="E1418" s="232" t="s">
        <v>19</v>
      </c>
      <c r="F1418" s="233" t="s">
        <v>1026</v>
      </c>
      <c r="G1418" s="230"/>
      <c r="H1418" s="234">
        <v>-4.2000000000000002</v>
      </c>
      <c r="I1418" s="235"/>
      <c r="J1418" s="230"/>
      <c r="K1418" s="230"/>
      <c r="L1418" s="236"/>
      <c r="M1418" s="237"/>
      <c r="N1418" s="238"/>
      <c r="O1418" s="238"/>
      <c r="P1418" s="238"/>
      <c r="Q1418" s="238"/>
      <c r="R1418" s="238"/>
      <c r="S1418" s="238"/>
      <c r="T1418" s="239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0" t="s">
        <v>177</v>
      </c>
      <c r="AU1418" s="240" t="s">
        <v>125</v>
      </c>
      <c r="AV1418" s="13" t="s">
        <v>125</v>
      </c>
      <c r="AW1418" s="13" t="s">
        <v>33</v>
      </c>
      <c r="AX1418" s="13" t="s">
        <v>72</v>
      </c>
      <c r="AY1418" s="240" t="s">
        <v>116</v>
      </c>
    </row>
    <row r="1419" s="13" customFormat="1">
      <c r="A1419" s="13"/>
      <c r="B1419" s="229"/>
      <c r="C1419" s="230"/>
      <c r="D1419" s="231" t="s">
        <v>177</v>
      </c>
      <c r="E1419" s="232" t="s">
        <v>19</v>
      </c>
      <c r="F1419" s="233" t="s">
        <v>1027</v>
      </c>
      <c r="G1419" s="230"/>
      <c r="H1419" s="234">
        <v>1.3999999999999999</v>
      </c>
      <c r="I1419" s="235"/>
      <c r="J1419" s="230"/>
      <c r="K1419" s="230"/>
      <c r="L1419" s="236"/>
      <c r="M1419" s="237"/>
      <c r="N1419" s="238"/>
      <c r="O1419" s="238"/>
      <c r="P1419" s="238"/>
      <c r="Q1419" s="238"/>
      <c r="R1419" s="238"/>
      <c r="S1419" s="238"/>
      <c r="T1419" s="23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0" t="s">
        <v>177</v>
      </c>
      <c r="AU1419" s="240" t="s">
        <v>125</v>
      </c>
      <c r="AV1419" s="13" t="s">
        <v>125</v>
      </c>
      <c r="AW1419" s="13" t="s">
        <v>33</v>
      </c>
      <c r="AX1419" s="13" t="s">
        <v>72</v>
      </c>
      <c r="AY1419" s="240" t="s">
        <v>116</v>
      </c>
    </row>
    <row r="1420" s="13" customFormat="1">
      <c r="A1420" s="13"/>
      <c r="B1420" s="229"/>
      <c r="C1420" s="230"/>
      <c r="D1420" s="231" t="s">
        <v>177</v>
      </c>
      <c r="E1420" s="232" t="s">
        <v>19</v>
      </c>
      <c r="F1420" s="233" t="s">
        <v>1028</v>
      </c>
      <c r="G1420" s="230"/>
      <c r="H1420" s="234">
        <v>1.9039999999999999</v>
      </c>
      <c r="I1420" s="235"/>
      <c r="J1420" s="230"/>
      <c r="K1420" s="230"/>
      <c r="L1420" s="236"/>
      <c r="M1420" s="237"/>
      <c r="N1420" s="238"/>
      <c r="O1420" s="238"/>
      <c r="P1420" s="238"/>
      <c r="Q1420" s="238"/>
      <c r="R1420" s="238"/>
      <c r="S1420" s="238"/>
      <c r="T1420" s="239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0" t="s">
        <v>177</v>
      </c>
      <c r="AU1420" s="240" t="s">
        <v>125</v>
      </c>
      <c r="AV1420" s="13" t="s">
        <v>125</v>
      </c>
      <c r="AW1420" s="13" t="s">
        <v>33</v>
      </c>
      <c r="AX1420" s="13" t="s">
        <v>72</v>
      </c>
      <c r="AY1420" s="240" t="s">
        <v>116</v>
      </c>
    </row>
    <row r="1421" s="13" customFormat="1">
      <c r="A1421" s="13"/>
      <c r="B1421" s="229"/>
      <c r="C1421" s="230"/>
      <c r="D1421" s="231" t="s">
        <v>177</v>
      </c>
      <c r="E1421" s="232" t="s">
        <v>19</v>
      </c>
      <c r="F1421" s="233" t="s">
        <v>1022</v>
      </c>
      <c r="G1421" s="230"/>
      <c r="H1421" s="234">
        <v>-1.26</v>
      </c>
      <c r="I1421" s="235"/>
      <c r="J1421" s="230"/>
      <c r="K1421" s="230"/>
      <c r="L1421" s="236"/>
      <c r="M1421" s="237"/>
      <c r="N1421" s="238"/>
      <c r="O1421" s="238"/>
      <c r="P1421" s="238"/>
      <c r="Q1421" s="238"/>
      <c r="R1421" s="238"/>
      <c r="S1421" s="238"/>
      <c r="T1421" s="239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0" t="s">
        <v>177</v>
      </c>
      <c r="AU1421" s="240" t="s">
        <v>125</v>
      </c>
      <c r="AV1421" s="13" t="s">
        <v>125</v>
      </c>
      <c r="AW1421" s="13" t="s">
        <v>33</v>
      </c>
      <c r="AX1421" s="13" t="s">
        <v>72</v>
      </c>
      <c r="AY1421" s="240" t="s">
        <v>116</v>
      </c>
    </row>
    <row r="1422" s="15" customFormat="1">
      <c r="A1422" s="15"/>
      <c r="B1422" s="252"/>
      <c r="C1422" s="253"/>
      <c r="D1422" s="231" t="s">
        <v>177</v>
      </c>
      <c r="E1422" s="254" t="s">
        <v>19</v>
      </c>
      <c r="F1422" s="255" t="s">
        <v>307</v>
      </c>
      <c r="G1422" s="253"/>
      <c r="H1422" s="254" t="s">
        <v>19</v>
      </c>
      <c r="I1422" s="256"/>
      <c r="J1422" s="253"/>
      <c r="K1422" s="253"/>
      <c r="L1422" s="257"/>
      <c r="M1422" s="258"/>
      <c r="N1422" s="259"/>
      <c r="O1422" s="259"/>
      <c r="P1422" s="259"/>
      <c r="Q1422" s="259"/>
      <c r="R1422" s="259"/>
      <c r="S1422" s="259"/>
      <c r="T1422" s="260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1" t="s">
        <v>177</v>
      </c>
      <c r="AU1422" s="261" t="s">
        <v>125</v>
      </c>
      <c r="AV1422" s="15" t="s">
        <v>79</v>
      </c>
      <c r="AW1422" s="15" t="s">
        <v>33</v>
      </c>
      <c r="AX1422" s="15" t="s">
        <v>72</v>
      </c>
      <c r="AY1422" s="261" t="s">
        <v>116</v>
      </c>
    </row>
    <row r="1423" s="13" customFormat="1">
      <c r="A1423" s="13"/>
      <c r="B1423" s="229"/>
      <c r="C1423" s="230"/>
      <c r="D1423" s="231" t="s">
        <v>177</v>
      </c>
      <c r="E1423" s="232" t="s">
        <v>19</v>
      </c>
      <c r="F1423" s="233" t="s">
        <v>1030</v>
      </c>
      <c r="G1423" s="230"/>
      <c r="H1423" s="234">
        <v>22.189</v>
      </c>
      <c r="I1423" s="235"/>
      <c r="J1423" s="230"/>
      <c r="K1423" s="230"/>
      <c r="L1423" s="236"/>
      <c r="M1423" s="237"/>
      <c r="N1423" s="238"/>
      <c r="O1423" s="238"/>
      <c r="P1423" s="238"/>
      <c r="Q1423" s="238"/>
      <c r="R1423" s="238"/>
      <c r="S1423" s="238"/>
      <c r="T1423" s="239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0" t="s">
        <v>177</v>
      </c>
      <c r="AU1423" s="240" t="s">
        <v>125</v>
      </c>
      <c r="AV1423" s="13" t="s">
        <v>125</v>
      </c>
      <c r="AW1423" s="13" t="s">
        <v>33</v>
      </c>
      <c r="AX1423" s="13" t="s">
        <v>72</v>
      </c>
      <c r="AY1423" s="240" t="s">
        <v>116</v>
      </c>
    </row>
    <row r="1424" s="13" customFormat="1">
      <c r="A1424" s="13"/>
      <c r="B1424" s="229"/>
      <c r="C1424" s="230"/>
      <c r="D1424" s="231" t="s">
        <v>177</v>
      </c>
      <c r="E1424" s="232" t="s">
        <v>19</v>
      </c>
      <c r="F1424" s="233" t="s">
        <v>1039</v>
      </c>
      <c r="G1424" s="230"/>
      <c r="H1424" s="234">
        <v>1.5229999999999999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177</v>
      </c>
      <c r="AU1424" s="240" t="s">
        <v>125</v>
      </c>
      <c r="AV1424" s="13" t="s">
        <v>125</v>
      </c>
      <c r="AW1424" s="13" t="s">
        <v>33</v>
      </c>
      <c r="AX1424" s="13" t="s">
        <v>72</v>
      </c>
      <c r="AY1424" s="240" t="s">
        <v>116</v>
      </c>
    </row>
    <row r="1425" s="13" customFormat="1">
      <c r="A1425" s="13"/>
      <c r="B1425" s="229"/>
      <c r="C1425" s="230"/>
      <c r="D1425" s="231" t="s">
        <v>177</v>
      </c>
      <c r="E1425" s="232" t="s">
        <v>19</v>
      </c>
      <c r="F1425" s="233" t="s">
        <v>1034</v>
      </c>
      <c r="G1425" s="230"/>
      <c r="H1425" s="234">
        <v>0.62</v>
      </c>
      <c r="I1425" s="235"/>
      <c r="J1425" s="230"/>
      <c r="K1425" s="230"/>
      <c r="L1425" s="236"/>
      <c r="M1425" s="237"/>
      <c r="N1425" s="238"/>
      <c r="O1425" s="238"/>
      <c r="P1425" s="238"/>
      <c r="Q1425" s="238"/>
      <c r="R1425" s="238"/>
      <c r="S1425" s="238"/>
      <c r="T1425" s="239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0" t="s">
        <v>177</v>
      </c>
      <c r="AU1425" s="240" t="s">
        <v>125</v>
      </c>
      <c r="AV1425" s="13" t="s">
        <v>125</v>
      </c>
      <c r="AW1425" s="13" t="s">
        <v>33</v>
      </c>
      <c r="AX1425" s="13" t="s">
        <v>72</v>
      </c>
      <c r="AY1425" s="240" t="s">
        <v>116</v>
      </c>
    </row>
    <row r="1426" s="13" customFormat="1">
      <c r="A1426" s="13"/>
      <c r="B1426" s="229"/>
      <c r="C1426" s="230"/>
      <c r="D1426" s="231" t="s">
        <v>177</v>
      </c>
      <c r="E1426" s="232" t="s">
        <v>19</v>
      </c>
      <c r="F1426" s="233" t="s">
        <v>1032</v>
      </c>
      <c r="G1426" s="230"/>
      <c r="H1426" s="234">
        <v>-5.04</v>
      </c>
      <c r="I1426" s="235"/>
      <c r="J1426" s="230"/>
      <c r="K1426" s="230"/>
      <c r="L1426" s="236"/>
      <c r="M1426" s="237"/>
      <c r="N1426" s="238"/>
      <c r="O1426" s="238"/>
      <c r="P1426" s="238"/>
      <c r="Q1426" s="238"/>
      <c r="R1426" s="238"/>
      <c r="S1426" s="238"/>
      <c r="T1426" s="23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0" t="s">
        <v>177</v>
      </c>
      <c r="AU1426" s="240" t="s">
        <v>125</v>
      </c>
      <c r="AV1426" s="13" t="s">
        <v>125</v>
      </c>
      <c r="AW1426" s="13" t="s">
        <v>33</v>
      </c>
      <c r="AX1426" s="13" t="s">
        <v>72</v>
      </c>
      <c r="AY1426" s="240" t="s">
        <v>116</v>
      </c>
    </row>
    <row r="1427" s="13" customFormat="1">
      <c r="A1427" s="13"/>
      <c r="B1427" s="229"/>
      <c r="C1427" s="230"/>
      <c r="D1427" s="231" t="s">
        <v>177</v>
      </c>
      <c r="E1427" s="232" t="s">
        <v>19</v>
      </c>
      <c r="F1427" s="233" t="s">
        <v>1033</v>
      </c>
      <c r="G1427" s="230"/>
      <c r="H1427" s="234">
        <v>-0.97999999999999998</v>
      </c>
      <c r="I1427" s="235"/>
      <c r="J1427" s="230"/>
      <c r="K1427" s="230"/>
      <c r="L1427" s="236"/>
      <c r="M1427" s="237"/>
      <c r="N1427" s="238"/>
      <c r="O1427" s="238"/>
      <c r="P1427" s="238"/>
      <c r="Q1427" s="238"/>
      <c r="R1427" s="238"/>
      <c r="S1427" s="238"/>
      <c r="T1427" s="23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0" t="s">
        <v>177</v>
      </c>
      <c r="AU1427" s="240" t="s">
        <v>125</v>
      </c>
      <c r="AV1427" s="13" t="s">
        <v>125</v>
      </c>
      <c r="AW1427" s="13" t="s">
        <v>33</v>
      </c>
      <c r="AX1427" s="13" t="s">
        <v>72</v>
      </c>
      <c r="AY1427" s="240" t="s">
        <v>116</v>
      </c>
    </row>
    <row r="1428" s="15" customFormat="1">
      <c r="A1428" s="15"/>
      <c r="B1428" s="252"/>
      <c r="C1428" s="253"/>
      <c r="D1428" s="231" t="s">
        <v>177</v>
      </c>
      <c r="E1428" s="254" t="s">
        <v>19</v>
      </c>
      <c r="F1428" s="255" t="s">
        <v>309</v>
      </c>
      <c r="G1428" s="253"/>
      <c r="H1428" s="254" t="s">
        <v>19</v>
      </c>
      <c r="I1428" s="256"/>
      <c r="J1428" s="253"/>
      <c r="K1428" s="253"/>
      <c r="L1428" s="257"/>
      <c r="M1428" s="258"/>
      <c r="N1428" s="259"/>
      <c r="O1428" s="259"/>
      <c r="P1428" s="259"/>
      <c r="Q1428" s="259"/>
      <c r="R1428" s="259"/>
      <c r="S1428" s="259"/>
      <c r="T1428" s="260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61" t="s">
        <v>177</v>
      </c>
      <c r="AU1428" s="261" t="s">
        <v>125</v>
      </c>
      <c r="AV1428" s="15" t="s">
        <v>79</v>
      </c>
      <c r="AW1428" s="15" t="s">
        <v>33</v>
      </c>
      <c r="AX1428" s="15" t="s">
        <v>72</v>
      </c>
      <c r="AY1428" s="261" t="s">
        <v>116</v>
      </c>
    </row>
    <row r="1429" s="13" customFormat="1">
      <c r="A1429" s="13"/>
      <c r="B1429" s="229"/>
      <c r="C1429" s="230"/>
      <c r="D1429" s="231" t="s">
        <v>177</v>
      </c>
      <c r="E1429" s="232" t="s">
        <v>19</v>
      </c>
      <c r="F1429" s="233" t="s">
        <v>1035</v>
      </c>
      <c r="G1429" s="230"/>
      <c r="H1429" s="234">
        <v>5.2229999999999999</v>
      </c>
      <c r="I1429" s="235"/>
      <c r="J1429" s="230"/>
      <c r="K1429" s="230"/>
      <c r="L1429" s="236"/>
      <c r="M1429" s="237"/>
      <c r="N1429" s="238"/>
      <c r="O1429" s="238"/>
      <c r="P1429" s="238"/>
      <c r="Q1429" s="238"/>
      <c r="R1429" s="238"/>
      <c r="S1429" s="238"/>
      <c r="T1429" s="239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0" t="s">
        <v>177</v>
      </c>
      <c r="AU1429" s="240" t="s">
        <v>125</v>
      </c>
      <c r="AV1429" s="13" t="s">
        <v>125</v>
      </c>
      <c r="AW1429" s="13" t="s">
        <v>33</v>
      </c>
      <c r="AX1429" s="13" t="s">
        <v>72</v>
      </c>
      <c r="AY1429" s="240" t="s">
        <v>116</v>
      </c>
    </row>
    <row r="1430" s="13" customFormat="1">
      <c r="A1430" s="13"/>
      <c r="B1430" s="229"/>
      <c r="C1430" s="230"/>
      <c r="D1430" s="231" t="s">
        <v>177</v>
      </c>
      <c r="E1430" s="232" t="s">
        <v>19</v>
      </c>
      <c r="F1430" s="233" t="s">
        <v>1036</v>
      </c>
      <c r="G1430" s="230"/>
      <c r="H1430" s="234">
        <v>-0.56000000000000005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177</v>
      </c>
      <c r="AU1430" s="240" t="s">
        <v>125</v>
      </c>
      <c r="AV1430" s="13" t="s">
        <v>125</v>
      </c>
      <c r="AW1430" s="13" t="s">
        <v>33</v>
      </c>
      <c r="AX1430" s="13" t="s">
        <v>72</v>
      </c>
      <c r="AY1430" s="240" t="s">
        <v>116</v>
      </c>
    </row>
    <row r="1431" s="13" customFormat="1">
      <c r="A1431" s="13"/>
      <c r="B1431" s="229"/>
      <c r="C1431" s="230"/>
      <c r="D1431" s="231" t="s">
        <v>177</v>
      </c>
      <c r="E1431" s="232" t="s">
        <v>19</v>
      </c>
      <c r="F1431" s="233" t="s">
        <v>1020</v>
      </c>
      <c r="G1431" s="230"/>
      <c r="H1431" s="234">
        <v>0.69999999999999996</v>
      </c>
      <c r="I1431" s="235"/>
      <c r="J1431" s="230"/>
      <c r="K1431" s="230"/>
      <c r="L1431" s="236"/>
      <c r="M1431" s="237"/>
      <c r="N1431" s="238"/>
      <c r="O1431" s="238"/>
      <c r="P1431" s="238"/>
      <c r="Q1431" s="238"/>
      <c r="R1431" s="238"/>
      <c r="S1431" s="238"/>
      <c r="T1431" s="23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0" t="s">
        <v>177</v>
      </c>
      <c r="AU1431" s="240" t="s">
        <v>125</v>
      </c>
      <c r="AV1431" s="13" t="s">
        <v>125</v>
      </c>
      <c r="AW1431" s="13" t="s">
        <v>33</v>
      </c>
      <c r="AX1431" s="13" t="s">
        <v>72</v>
      </c>
      <c r="AY1431" s="240" t="s">
        <v>116</v>
      </c>
    </row>
    <row r="1432" s="13" customFormat="1">
      <c r="A1432" s="13"/>
      <c r="B1432" s="229"/>
      <c r="C1432" s="230"/>
      <c r="D1432" s="231" t="s">
        <v>177</v>
      </c>
      <c r="E1432" s="232" t="s">
        <v>19</v>
      </c>
      <c r="F1432" s="233" t="s">
        <v>1021</v>
      </c>
      <c r="G1432" s="230"/>
      <c r="H1432" s="234">
        <v>0.95199999999999996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177</v>
      </c>
      <c r="AU1432" s="240" t="s">
        <v>125</v>
      </c>
      <c r="AV1432" s="13" t="s">
        <v>125</v>
      </c>
      <c r="AW1432" s="13" t="s">
        <v>33</v>
      </c>
      <c r="AX1432" s="13" t="s">
        <v>72</v>
      </c>
      <c r="AY1432" s="240" t="s">
        <v>116</v>
      </c>
    </row>
    <row r="1433" s="13" customFormat="1">
      <c r="A1433" s="13"/>
      <c r="B1433" s="229"/>
      <c r="C1433" s="230"/>
      <c r="D1433" s="231" t="s">
        <v>177</v>
      </c>
      <c r="E1433" s="232" t="s">
        <v>19</v>
      </c>
      <c r="F1433" s="233" t="s">
        <v>1022</v>
      </c>
      <c r="G1433" s="230"/>
      <c r="H1433" s="234">
        <v>-1.26</v>
      </c>
      <c r="I1433" s="235"/>
      <c r="J1433" s="230"/>
      <c r="K1433" s="230"/>
      <c r="L1433" s="236"/>
      <c r="M1433" s="237"/>
      <c r="N1433" s="238"/>
      <c r="O1433" s="238"/>
      <c r="P1433" s="238"/>
      <c r="Q1433" s="238"/>
      <c r="R1433" s="238"/>
      <c r="S1433" s="238"/>
      <c r="T1433" s="239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0" t="s">
        <v>177</v>
      </c>
      <c r="AU1433" s="240" t="s">
        <v>125</v>
      </c>
      <c r="AV1433" s="13" t="s">
        <v>125</v>
      </c>
      <c r="AW1433" s="13" t="s">
        <v>33</v>
      </c>
      <c r="AX1433" s="13" t="s">
        <v>72</v>
      </c>
      <c r="AY1433" s="240" t="s">
        <v>116</v>
      </c>
    </row>
    <row r="1434" s="15" customFormat="1">
      <c r="A1434" s="15"/>
      <c r="B1434" s="252"/>
      <c r="C1434" s="253"/>
      <c r="D1434" s="231" t="s">
        <v>177</v>
      </c>
      <c r="E1434" s="254" t="s">
        <v>19</v>
      </c>
      <c r="F1434" s="255" t="s">
        <v>242</v>
      </c>
      <c r="G1434" s="253"/>
      <c r="H1434" s="254" t="s">
        <v>19</v>
      </c>
      <c r="I1434" s="256"/>
      <c r="J1434" s="253"/>
      <c r="K1434" s="253"/>
      <c r="L1434" s="257"/>
      <c r="M1434" s="258"/>
      <c r="N1434" s="259"/>
      <c r="O1434" s="259"/>
      <c r="P1434" s="259"/>
      <c r="Q1434" s="259"/>
      <c r="R1434" s="259"/>
      <c r="S1434" s="259"/>
      <c r="T1434" s="260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1" t="s">
        <v>177</v>
      </c>
      <c r="AU1434" s="261" t="s">
        <v>125</v>
      </c>
      <c r="AV1434" s="15" t="s">
        <v>79</v>
      </c>
      <c r="AW1434" s="15" t="s">
        <v>33</v>
      </c>
      <c r="AX1434" s="15" t="s">
        <v>72</v>
      </c>
      <c r="AY1434" s="261" t="s">
        <v>116</v>
      </c>
    </row>
    <row r="1435" s="13" customFormat="1">
      <c r="A1435" s="13"/>
      <c r="B1435" s="229"/>
      <c r="C1435" s="230"/>
      <c r="D1435" s="231" t="s">
        <v>177</v>
      </c>
      <c r="E1435" s="232" t="s">
        <v>19</v>
      </c>
      <c r="F1435" s="233" t="s">
        <v>1037</v>
      </c>
      <c r="G1435" s="230"/>
      <c r="H1435" s="234">
        <v>27.027000000000001</v>
      </c>
      <c r="I1435" s="235"/>
      <c r="J1435" s="230"/>
      <c r="K1435" s="230"/>
      <c r="L1435" s="236"/>
      <c r="M1435" s="237"/>
      <c r="N1435" s="238"/>
      <c r="O1435" s="238"/>
      <c r="P1435" s="238"/>
      <c r="Q1435" s="238"/>
      <c r="R1435" s="238"/>
      <c r="S1435" s="238"/>
      <c r="T1435" s="239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0" t="s">
        <v>177</v>
      </c>
      <c r="AU1435" s="240" t="s">
        <v>125</v>
      </c>
      <c r="AV1435" s="13" t="s">
        <v>125</v>
      </c>
      <c r="AW1435" s="13" t="s">
        <v>33</v>
      </c>
      <c r="AX1435" s="13" t="s">
        <v>72</v>
      </c>
      <c r="AY1435" s="240" t="s">
        <v>116</v>
      </c>
    </row>
    <row r="1436" s="13" customFormat="1">
      <c r="A1436" s="13"/>
      <c r="B1436" s="229"/>
      <c r="C1436" s="230"/>
      <c r="D1436" s="231" t="s">
        <v>177</v>
      </c>
      <c r="E1436" s="232" t="s">
        <v>19</v>
      </c>
      <c r="F1436" s="233" t="s">
        <v>1019</v>
      </c>
      <c r="G1436" s="230"/>
      <c r="H1436" s="234">
        <v>-2.1000000000000001</v>
      </c>
      <c r="I1436" s="235"/>
      <c r="J1436" s="230"/>
      <c r="K1436" s="230"/>
      <c r="L1436" s="236"/>
      <c r="M1436" s="237"/>
      <c r="N1436" s="238"/>
      <c r="O1436" s="238"/>
      <c r="P1436" s="238"/>
      <c r="Q1436" s="238"/>
      <c r="R1436" s="238"/>
      <c r="S1436" s="238"/>
      <c r="T1436" s="239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0" t="s">
        <v>177</v>
      </c>
      <c r="AU1436" s="240" t="s">
        <v>125</v>
      </c>
      <c r="AV1436" s="13" t="s">
        <v>125</v>
      </c>
      <c r="AW1436" s="13" t="s">
        <v>33</v>
      </c>
      <c r="AX1436" s="13" t="s">
        <v>72</v>
      </c>
      <c r="AY1436" s="240" t="s">
        <v>116</v>
      </c>
    </row>
    <row r="1437" s="13" customFormat="1">
      <c r="A1437" s="13"/>
      <c r="B1437" s="229"/>
      <c r="C1437" s="230"/>
      <c r="D1437" s="231" t="s">
        <v>177</v>
      </c>
      <c r="E1437" s="232" t="s">
        <v>19</v>
      </c>
      <c r="F1437" s="233" t="s">
        <v>1020</v>
      </c>
      <c r="G1437" s="230"/>
      <c r="H1437" s="234">
        <v>0.69999999999999996</v>
      </c>
      <c r="I1437" s="235"/>
      <c r="J1437" s="230"/>
      <c r="K1437" s="230"/>
      <c r="L1437" s="236"/>
      <c r="M1437" s="237"/>
      <c r="N1437" s="238"/>
      <c r="O1437" s="238"/>
      <c r="P1437" s="238"/>
      <c r="Q1437" s="238"/>
      <c r="R1437" s="238"/>
      <c r="S1437" s="238"/>
      <c r="T1437" s="23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0" t="s">
        <v>177</v>
      </c>
      <c r="AU1437" s="240" t="s">
        <v>125</v>
      </c>
      <c r="AV1437" s="13" t="s">
        <v>125</v>
      </c>
      <c r="AW1437" s="13" t="s">
        <v>33</v>
      </c>
      <c r="AX1437" s="13" t="s">
        <v>72</v>
      </c>
      <c r="AY1437" s="240" t="s">
        <v>116</v>
      </c>
    </row>
    <row r="1438" s="13" customFormat="1">
      <c r="A1438" s="13"/>
      <c r="B1438" s="229"/>
      <c r="C1438" s="230"/>
      <c r="D1438" s="231" t="s">
        <v>177</v>
      </c>
      <c r="E1438" s="232" t="s">
        <v>19</v>
      </c>
      <c r="F1438" s="233" t="s">
        <v>1021</v>
      </c>
      <c r="G1438" s="230"/>
      <c r="H1438" s="234">
        <v>0.95199999999999996</v>
      </c>
      <c r="I1438" s="235"/>
      <c r="J1438" s="230"/>
      <c r="K1438" s="230"/>
      <c r="L1438" s="236"/>
      <c r="M1438" s="237"/>
      <c r="N1438" s="238"/>
      <c r="O1438" s="238"/>
      <c r="P1438" s="238"/>
      <c r="Q1438" s="238"/>
      <c r="R1438" s="238"/>
      <c r="S1438" s="238"/>
      <c r="T1438" s="239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0" t="s">
        <v>177</v>
      </c>
      <c r="AU1438" s="240" t="s">
        <v>125</v>
      </c>
      <c r="AV1438" s="13" t="s">
        <v>125</v>
      </c>
      <c r="AW1438" s="13" t="s">
        <v>33</v>
      </c>
      <c r="AX1438" s="13" t="s">
        <v>72</v>
      </c>
      <c r="AY1438" s="240" t="s">
        <v>116</v>
      </c>
    </row>
    <row r="1439" s="13" customFormat="1">
      <c r="A1439" s="13"/>
      <c r="B1439" s="229"/>
      <c r="C1439" s="230"/>
      <c r="D1439" s="231" t="s">
        <v>177</v>
      </c>
      <c r="E1439" s="232" t="s">
        <v>19</v>
      </c>
      <c r="F1439" s="233" t="s">
        <v>1029</v>
      </c>
      <c r="G1439" s="230"/>
      <c r="H1439" s="234">
        <v>-2.52</v>
      </c>
      <c r="I1439" s="235"/>
      <c r="J1439" s="230"/>
      <c r="K1439" s="230"/>
      <c r="L1439" s="236"/>
      <c r="M1439" s="237"/>
      <c r="N1439" s="238"/>
      <c r="O1439" s="238"/>
      <c r="P1439" s="238"/>
      <c r="Q1439" s="238"/>
      <c r="R1439" s="238"/>
      <c r="S1439" s="238"/>
      <c r="T1439" s="23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0" t="s">
        <v>177</v>
      </c>
      <c r="AU1439" s="240" t="s">
        <v>125</v>
      </c>
      <c r="AV1439" s="13" t="s">
        <v>125</v>
      </c>
      <c r="AW1439" s="13" t="s">
        <v>33</v>
      </c>
      <c r="AX1439" s="13" t="s">
        <v>72</v>
      </c>
      <c r="AY1439" s="240" t="s">
        <v>116</v>
      </c>
    </row>
    <row r="1440" s="14" customFormat="1">
      <c r="A1440" s="14"/>
      <c r="B1440" s="241"/>
      <c r="C1440" s="242"/>
      <c r="D1440" s="231" t="s">
        <v>177</v>
      </c>
      <c r="E1440" s="243" t="s">
        <v>19</v>
      </c>
      <c r="F1440" s="244" t="s">
        <v>181</v>
      </c>
      <c r="G1440" s="242"/>
      <c r="H1440" s="245">
        <v>289.85200000000009</v>
      </c>
      <c r="I1440" s="246"/>
      <c r="J1440" s="242"/>
      <c r="K1440" s="242"/>
      <c r="L1440" s="247"/>
      <c r="M1440" s="248"/>
      <c r="N1440" s="249"/>
      <c r="O1440" s="249"/>
      <c r="P1440" s="249"/>
      <c r="Q1440" s="249"/>
      <c r="R1440" s="249"/>
      <c r="S1440" s="249"/>
      <c r="T1440" s="250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1" t="s">
        <v>177</v>
      </c>
      <c r="AU1440" s="251" t="s">
        <v>125</v>
      </c>
      <c r="AV1440" s="14" t="s">
        <v>139</v>
      </c>
      <c r="AW1440" s="14" t="s">
        <v>33</v>
      </c>
      <c r="AX1440" s="14" t="s">
        <v>79</v>
      </c>
      <c r="AY1440" s="251" t="s">
        <v>116</v>
      </c>
    </row>
    <row r="1441" s="2" customFormat="1" ht="16.5" customHeight="1">
      <c r="A1441" s="40"/>
      <c r="B1441" s="41"/>
      <c r="C1441" s="206" t="s">
        <v>1040</v>
      </c>
      <c r="D1441" s="206" t="s">
        <v>119</v>
      </c>
      <c r="E1441" s="207" t="s">
        <v>1041</v>
      </c>
      <c r="F1441" s="208" t="s">
        <v>1042</v>
      </c>
      <c r="G1441" s="209" t="s">
        <v>173</v>
      </c>
      <c r="H1441" s="210">
        <v>468.16199999999998</v>
      </c>
      <c r="I1441" s="211"/>
      <c r="J1441" s="212">
        <f>ROUND(I1441*H1441,2)</f>
        <v>0</v>
      </c>
      <c r="K1441" s="208" t="s">
        <v>174</v>
      </c>
      <c r="L1441" s="46"/>
      <c r="M1441" s="213" t="s">
        <v>19</v>
      </c>
      <c r="N1441" s="214" t="s">
        <v>44</v>
      </c>
      <c r="O1441" s="86"/>
      <c r="P1441" s="215">
        <f>O1441*H1441</f>
        <v>0</v>
      </c>
      <c r="Q1441" s="215">
        <v>0.00020000000000000001</v>
      </c>
      <c r="R1441" s="215">
        <f>Q1441*H1441</f>
        <v>0.093632400000000005</v>
      </c>
      <c r="S1441" s="215">
        <v>0</v>
      </c>
      <c r="T1441" s="216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17" t="s">
        <v>327</v>
      </c>
      <c r="AT1441" s="217" t="s">
        <v>119</v>
      </c>
      <c r="AU1441" s="217" t="s">
        <v>125</v>
      </c>
      <c r="AY1441" s="19" t="s">
        <v>116</v>
      </c>
      <c r="BE1441" s="218">
        <f>IF(N1441="základní",J1441,0)</f>
        <v>0</v>
      </c>
      <c r="BF1441" s="218">
        <f>IF(N1441="snížená",J1441,0)</f>
        <v>0</v>
      </c>
      <c r="BG1441" s="218">
        <f>IF(N1441="zákl. přenesená",J1441,0)</f>
        <v>0</v>
      </c>
      <c r="BH1441" s="218">
        <f>IF(N1441="sníž. přenesená",J1441,0)</f>
        <v>0</v>
      </c>
      <c r="BI1441" s="218">
        <f>IF(N1441="nulová",J1441,0)</f>
        <v>0</v>
      </c>
      <c r="BJ1441" s="19" t="s">
        <v>125</v>
      </c>
      <c r="BK1441" s="218">
        <f>ROUND(I1441*H1441,2)</f>
        <v>0</v>
      </c>
      <c r="BL1441" s="19" t="s">
        <v>327</v>
      </c>
      <c r="BM1441" s="217" t="s">
        <v>1043</v>
      </c>
    </row>
    <row r="1442" s="2" customFormat="1">
      <c r="A1442" s="40"/>
      <c r="B1442" s="41"/>
      <c r="C1442" s="42"/>
      <c r="D1442" s="219" t="s">
        <v>127</v>
      </c>
      <c r="E1442" s="42"/>
      <c r="F1442" s="220" t="s">
        <v>1044</v>
      </c>
      <c r="G1442" s="42"/>
      <c r="H1442" s="42"/>
      <c r="I1442" s="221"/>
      <c r="J1442" s="42"/>
      <c r="K1442" s="42"/>
      <c r="L1442" s="46"/>
      <c r="M1442" s="222"/>
      <c r="N1442" s="223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127</v>
      </c>
      <c r="AU1442" s="19" t="s">
        <v>125</v>
      </c>
    </row>
    <row r="1443" s="15" customFormat="1">
      <c r="A1443" s="15"/>
      <c r="B1443" s="252"/>
      <c r="C1443" s="253"/>
      <c r="D1443" s="231" t="s">
        <v>177</v>
      </c>
      <c r="E1443" s="254" t="s">
        <v>19</v>
      </c>
      <c r="F1443" s="255" t="s">
        <v>1010</v>
      </c>
      <c r="G1443" s="253"/>
      <c r="H1443" s="254" t="s">
        <v>19</v>
      </c>
      <c r="I1443" s="256"/>
      <c r="J1443" s="253"/>
      <c r="K1443" s="253"/>
      <c r="L1443" s="257"/>
      <c r="M1443" s="258"/>
      <c r="N1443" s="259"/>
      <c r="O1443" s="259"/>
      <c r="P1443" s="259"/>
      <c r="Q1443" s="259"/>
      <c r="R1443" s="259"/>
      <c r="S1443" s="259"/>
      <c r="T1443" s="260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1" t="s">
        <v>177</v>
      </c>
      <c r="AU1443" s="261" t="s">
        <v>125</v>
      </c>
      <c r="AV1443" s="15" t="s">
        <v>79</v>
      </c>
      <c r="AW1443" s="15" t="s">
        <v>33</v>
      </c>
      <c r="AX1443" s="15" t="s">
        <v>72</v>
      </c>
      <c r="AY1443" s="261" t="s">
        <v>116</v>
      </c>
    </row>
    <row r="1444" s="15" customFormat="1">
      <c r="A1444" s="15"/>
      <c r="B1444" s="252"/>
      <c r="C1444" s="253"/>
      <c r="D1444" s="231" t="s">
        <v>177</v>
      </c>
      <c r="E1444" s="254" t="s">
        <v>19</v>
      </c>
      <c r="F1444" s="255" t="s">
        <v>231</v>
      </c>
      <c r="G1444" s="253"/>
      <c r="H1444" s="254" t="s">
        <v>19</v>
      </c>
      <c r="I1444" s="256"/>
      <c r="J1444" s="253"/>
      <c r="K1444" s="253"/>
      <c r="L1444" s="257"/>
      <c r="M1444" s="258"/>
      <c r="N1444" s="259"/>
      <c r="O1444" s="259"/>
      <c r="P1444" s="259"/>
      <c r="Q1444" s="259"/>
      <c r="R1444" s="259"/>
      <c r="S1444" s="259"/>
      <c r="T1444" s="260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1" t="s">
        <v>177</v>
      </c>
      <c r="AU1444" s="261" t="s">
        <v>125</v>
      </c>
      <c r="AV1444" s="15" t="s">
        <v>79</v>
      </c>
      <c r="AW1444" s="15" t="s">
        <v>33</v>
      </c>
      <c r="AX1444" s="15" t="s">
        <v>72</v>
      </c>
      <c r="AY1444" s="261" t="s">
        <v>116</v>
      </c>
    </row>
    <row r="1445" s="13" customFormat="1">
      <c r="A1445" s="13"/>
      <c r="B1445" s="229"/>
      <c r="C1445" s="230"/>
      <c r="D1445" s="231" t="s">
        <v>177</v>
      </c>
      <c r="E1445" s="232" t="s">
        <v>19</v>
      </c>
      <c r="F1445" s="233" t="s">
        <v>232</v>
      </c>
      <c r="G1445" s="230"/>
      <c r="H1445" s="234">
        <v>18</v>
      </c>
      <c r="I1445" s="235"/>
      <c r="J1445" s="230"/>
      <c r="K1445" s="230"/>
      <c r="L1445" s="236"/>
      <c r="M1445" s="237"/>
      <c r="N1445" s="238"/>
      <c r="O1445" s="238"/>
      <c r="P1445" s="238"/>
      <c r="Q1445" s="238"/>
      <c r="R1445" s="238"/>
      <c r="S1445" s="238"/>
      <c r="T1445" s="23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0" t="s">
        <v>177</v>
      </c>
      <c r="AU1445" s="240" t="s">
        <v>125</v>
      </c>
      <c r="AV1445" s="13" t="s">
        <v>125</v>
      </c>
      <c r="AW1445" s="13" t="s">
        <v>33</v>
      </c>
      <c r="AX1445" s="13" t="s">
        <v>72</v>
      </c>
      <c r="AY1445" s="240" t="s">
        <v>116</v>
      </c>
    </row>
    <row r="1446" s="15" customFormat="1">
      <c r="A1446" s="15"/>
      <c r="B1446" s="252"/>
      <c r="C1446" s="253"/>
      <c r="D1446" s="231" t="s">
        <v>177</v>
      </c>
      <c r="E1446" s="254" t="s">
        <v>19</v>
      </c>
      <c r="F1446" s="255" t="s">
        <v>233</v>
      </c>
      <c r="G1446" s="253"/>
      <c r="H1446" s="254" t="s">
        <v>19</v>
      </c>
      <c r="I1446" s="256"/>
      <c r="J1446" s="253"/>
      <c r="K1446" s="253"/>
      <c r="L1446" s="257"/>
      <c r="M1446" s="258"/>
      <c r="N1446" s="259"/>
      <c r="O1446" s="259"/>
      <c r="P1446" s="259"/>
      <c r="Q1446" s="259"/>
      <c r="R1446" s="259"/>
      <c r="S1446" s="259"/>
      <c r="T1446" s="260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1" t="s">
        <v>177</v>
      </c>
      <c r="AU1446" s="261" t="s">
        <v>125</v>
      </c>
      <c r="AV1446" s="15" t="s">
        <v>79</v>
      </c>
      <c r="AW1446" s="15" t="s">
        <v>33</v>
      </c>
      <c r="AX1446" s="15" t="s">
        <v>72</v>
      </c>
      <c r="AY1446" s="261" t="s">
        <v>116</v>
      </c>
    </row>
    <row r="1447" s="13" customFormat="1">
      <c r="A1447" s="13"/>
      <c r="B1447" s="229"/>
      <c r="C1447" s="230"/>
      <c r="D1447" s="231" t="s">
        <v>177</v>
      </c>
      <c r="E1447" s="232" t="s">
        <v>19</v>
      </c>
      <c r="F1447" s="233" t="s">
        <v>234</v>
      </c>
      <c r="G1447" s="230"/>
      <c r="H1447" s="234">
        <v>21.943000000000001</v>
      </c>
      <c r="I1447" s="235"/>
      <c r="J1447" s="230"/>
      <c r="K1447" s="230"/>
      <c r="L1447" s="236"/>
      <c r="M1447" s="237"/>
      <c r="N1447" s="238"/>
      <c r="O1447" s="238"/>
      <c r="P1447" s="238"/>
      <c r="Q1447" s="238"/>
      <c r="R1447" s="238"/>
      <c r="S1447" s="238"/>
      <c r="T1447" s="23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0" t="s">
        <v>177</v>
      </c>
      <c r="AU1447" s="240" t="s">
        <v>125</v>
      </c>
      <c r="AV1447" s="13" t="s">
        <v>125</v>
      </c>
      <c r="AW1447" s="13" t="s">
        <v>33</v>
      </c>
      <c r="AX1447" s="13" t="s">
        <v>72</v>
      </c>
      <c r="AY1447" s="240" t="s">
        <v>116</v>
      </c>
    </row>
    <row r="1448" s="13" customFormat="1">
      <c r="A1448" s="13"/>
      <c r="B1448" s="229"/>
      <c r="C1448" s="230"/>
      <c r="D1448" s="231" t="s">
        <v>177</v>
      </c>
      <c r="E1448" s="232" t="s">
        <v>19</v>
      </c>
      <c r="F1448" s="233" t="s">
        <v>235</v>
      </c>
      <c r="G1448" s="230"/>
      <c r="H1448" s="234">
        <v>-0.248</v>
      </c>
      <c r="I1448" s="235"/>
      <c r="J1448" s="230"/>
      <c r="K1448" s="230"/>
      <c r="L1448" s="236"/>
      <c r="M1448" s="237"/>
      <c r="N1448" s="238"/>
      <c r="O1448" s="238"/>
      <c r="P1448" s="238"/>
      <c r="Q1448" s="238"/>
      <c r="R1448" s="238"/>
      <c r="S1448" s="238"/>
      <c r="T1448" s="239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0" t="s">
        <v>177</v>
      </c>
      <c r="AU1448" s="240" t="s">
        <v>125</v>
      </c>
      <c r="AV1448" s="13" t="s">
        <v>125</v>
      </c>
      <c r="AW1448" s="13" t="s">
        <v>33</v>
      </c>
      <c r="AX1448" s="13" t="s">
        <v>72</v>
      </c>
      <c r="AY1448" s="240" t="s">
        <v>116</v>
      </c>
    </row>
    <row r="1449" s="13" customFormat="1">
      <c r="A1449" s="13"/>
      <c r="B1449" s="229"/>
      <c r="C1449" s="230"/>
      <c r="D1449" s="231" t="s">
        <v>177</v>
      </c>
      <c r="E1449" s="232" t="s">
        <v>19</v>
      </c>
      <c r="F1449" s="233" t="s">
        <v>236</v>
      </c>
      <c r="G1449" s="230"/>
      <c r="H1449" s="234">
        <v>-0.28999999999999998</v>
      </c>
      <c r="I1449" s="235"/>
      <c r="J1449" s="230"/>
      <c r="K1449" s="230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177</v>
      </c>
      <c r="AU1449" s="240" t="s">
        <v>125</v>
      </c>
      <c r="AV1449" s="13" t="s">
        <v>125</v>
      </c>
      <c r="AW1449" s="13" t="s">
        <v>33</v>
      </c>
      <c r="AX1449" s="13" t="s">
        <v>72</v>
      </c>
      <c r="AY1449" s="240" t="s">
        <v>116</v>
      </c>
    </row>
    <row r="1450" s="15" customFormat="1">
      <c r="A1450" s="15"/>
      <c r="B1450" s="252"/>
      <c r="C1450" s="253"/>
      <c r="D1450" s="231" t="s">
        <v>177</v>
      </c>
      <c r="E1450" s="254" t="s">
        <v>19</v>
      </c>
      <c r="F1450" s="255" t="s">
        <v>689</v>
      </c>
      <c r="G1450" s="253"/>
      <c r="H1450" s="254" t="s">
        <v>19</v>
      </c>
      <c r="I1450" s="256"/>
      <c r="J1450" s="253"/>
      <c r="K1450" s="253"/>
      <c r="L1450" s="257"/>
      <c r="M1450" s="258"/>
      <c r="N1450" s="259"/>
      <c r="O1450" s="259"/>
      <c r="P1450" s="259"/>
      <c r="Q1450" s="259"/>
      <c r="R1450" s="259"/>
      <c r="S1450" s="259"/>
      <c r="T1450" s="260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1" t="s">
        <v>177</v>
      </c>
      <c r="AU1450" s="261" t="s">
        <v>125</v>
      </c>
      <c r="AV1450" s="15" t="s">
        <v>79</v>
      </c>
      <c r="AW1450" s="15" t="s">
        <v>33</v>
      </c>
      <c r="AX1450" s="15" t="s">
        <v>72</v>
      </c>
      <c r="AY1450" s="261" t="s">
        <v>116</v>
      </c>
    </row>
    <row r="1451" s="13" customFormat="1">
      <c r="A1451" s="13"/>
      <c r="B1451" s="229"/>
      <c r="C1451" s="230"/>
      <c r="D1451" s="231" t="s">
        <v>177</v>
      </c>
      <c r="E1451" s="232" t="s">
        <v>19</v>
      </c>
      <c r="F1451" s="233" t="s">
        <v>433</v>
      </c>
      <c r="G1451" s="230"/>
      <c r="H1451" s="234">
        <v>3.96</v>
      </c>
      <c r="I1451" s="235"/>
      <c r="J1451" s="230"/>
      <c r="K1451" s="230"/>
      <c r="L1451" s="236"/>
      <c r="M1451" s="237"/>
      <c r="N1451" s="238"/>
      <c r="O1451" s="238"/>
      <c r="P1451" s="238"/>
      <c r="Q1451" s="238"/>
      <c r="R1451" s="238"/>
      <c r="S1451" s="238"/>
      <c r="T1451" s="23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0" t="s">
        <v>177</v>
      </c>
      <c r="AU1451" s="240" t="s">
        <v>125</v>
      </c>
      <c r="AV1451" s="13" t="s">
        <v>125</v>
      </c>
      <c r="AW1451" s="13" t="s">
        <v>33</v>
      </c>
      <c r="AX1451" s="13" t="s">
        <v>72</v>
      </c>
      <c r="AY1451" s="240" t="s">
        <v>116</v>
      </c>
    </row>
    <row r="1452" s="13" customFormat="1">
      <c r="A1452" s="13"/>
      <c r="B1452" s="229"/>
      <c r="C1452" s="230"/>
      <c r="D1452" s="231" t="s">
        <v>177</v>
      </c>
      <c r="E1452" s="232" t="s">
        <v>19</v>
      </c>
      <c r="F1452" s="233" t="s">
        <v>439</v>
      </c>
      <c r="G1452" s="230"/>
      <c r="H1452" s="234">
        <v>1.548</v>
      </c>
      <c r="I1452" s="235"/>
      <c r="J1452" s="230"/>
      <c r="K1452" s="230"/>
      <c r="L1452" s="236"/>
      <c r="M1452" s="237"/>
      <c r="N1452" s="238"/>
      <c r="O1452" s="238"/>
      <c r="P1452" s="238"/>
      <c r="Q1452" s="238"/>
      <c r="R1452" s="238"/>
      <c r="S1452" s="238"/>
      <c r="T1452" s="239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0" t="s">
        <v>177</v>
      </c>
      <c r="AU1452" s="240" t="s">
        <v>125</v>
      </c>
      <c r="AV1452" s="13" t="s">
        <v>125</v>
      </c>
      <c r="AW1452" s="13" t="s">
        <v>33</v>
      </c>
      <c r="AX1452" s="13" t="s">
        <v>72</v>
      </c>
      <c r="AY1452" s="240" t="s">
        <v>116</v>
      </c>
    </row>
    <row r="1453" s="13" customFormat="1">
      <c r="A1453" s="13"/>
      <c r="B1453" s="229"/>
      <c r="C1453" s="230"/>
      <c r="D1453" s="231" t="s">
        <v>177</v>
      </c>
      <c r="E1453" s="232" t="s">
        <v>19</v>
      </c>
      <c r="F1453" s="233" t="s">
        <v>690</v>
      </c>
      <c r="G1453" s="230"/>
      <c r="H1453" s="234">
        <v>6.976</v>
      </c>
      <c r="I1453" s="235"/>
      <c r="J1453" s="230"/>
      <c r="K1453" s="230"/>
      <c r="L1453" s="236"/>
      <c r="M1453" s="237"/>
      <c r="N1453" s="238"/>
      <c r="O1453" s="238"/>
      <c r="P1453" s="238"/>
      <c r="Q1453" s="238"/>
      <c r="R1453" s="238"/>
      <c r="S1453" s="238"/>
      <c r="T1453" s="23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0" t="s">
        <v>177</v>
      </c>
      <c r="AU1453" s="240" t="s">
        <v>125</v>
      </c>
      <c r="AV1453" s="13" t="s">
        <v>125</v>
      </c>
      <c r="AW1453" s="13" t="s">
        <v>33</v>
      </c>
      <c r="AX1453" s="13" t="s">
        <v>72</v>
      </c>
      <c r="AY1453" s="240" t="s">
        <v>116</v>
      </c>
    </row>
    <row r="1454" s="13" customFormat="1">
      <c r="A1454" s="13"/>
      <c r="B1454" s="229"/>
      <c r="C1454" s="230"/>
      <c r="D1454" s="231" t="s">
        <v>177</v>
      </c>
      <c r="E1454" s="232" t="s">
        <v>19</v>
      </c>
      <c r="F1454" s="233" t="s">
        <v>691</v>
      </c>
      <c r="G1454" s="230"/>
      <c r="H1454" s="234">
        <v>0.83199999999999996</v>
      </c>
      <c r="I1454" s="235"/>
      <c r="J1454" s="230"/>
      <c r="K1454" s="230"/>
      <c r="L1454" s="236"/>
      <c r="M1454" s="237"/>
      <c r="N1454" s="238"/>
      <c r="O1454" s="238"/>
      <c r="P1454" s="238"/>
      <c r="Q1454" s="238"/>
      <c r="R1454" s="238"/>
      <c r="S1454" s="238"/>
      <c r="T1454" s="239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0" t="s">
        <v>177</v>
      </c>
      <c r="AU1454" s="240" t="s">
        <v>125</v>
      </c>
      <c r="AV1454" s="13" t="s">
        <v>125</v>
      </c>
      <c r="AW1454" s="13" t="s">
        <v>33</v>
      </c>
      <c r="AX1454" s="13" t="s">
        <v>72</v>
      </c>
      <c r="AY1454" s="240" t="s">
        <v>116</v>
      </c>
    </row>
    <row r="1455" s="15" customFormat="1">
      <c r="A1455" s="15"/>
      <c r="B1455" s="252"/>
      <c r="C1455" s="253"/>
      <c r="D1455" s="231" t="s">
        <v>177</v>
      </c>
      <c r="E1455" s="254" t="s">
        <v>19</v>
      </c>
      <c r="F1455" s="255" t="s">
        <v>315</v>
      </c>
      <c r="G1455" s="253"/>
      <c r="H1455" s="254" t="s">
        <v>19</v>
      </c>
      <c r="I1455" s="256"/>
      <c r="J1455" s="253"/>
      <c r="K1455" s="253"/>
      <c r="L1455" s="257"/>
      <c r="M1455" s="258"/>
      <c r="N1455" s="259"/>
      <c r="O1455" s="259"/>
      <c r="P1455" s="259"/>
      <c r="Q1455" s="259"/>
      <c r="R1455" s="259"/>
      <c r="S1455" s="259"/>
      <c r="T1455" s="260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1" t="s">
        <v>177</v>
      </c>
      <c r="AU1455" s="261" t="s">
        <v>125</v>
      </c>
      <c r="AV1455" s="15" t="s">
        <v>79</v>
      </c>
      <c r="AW1455" s="15" t="s">
        <v>33</v>
      </c>
      <c r="AX1455" s="15" t="s">
        <v>72</v>
      </c>
      <c r="AY1455" s="261" t="s">
        <v>116</v>
      </c>
    </row>
    <row r="1456" s="13" customFormat="1">
      <c r="A1456" s="13"/>
      <c r="B1456" s="229"/>
      <c r="C1456" s="230"/>
      <c r="D1456" s="231" t="s">
        <v>177</v>
      </c>
      <c r="E1456" s="232" t="s">
        <v>19</v>
      </c>
      <c r="F1456" s="233" t="s">
        <v>440</v>
      </c>
      <c r="G1456" s="230"/>
      <c r="H1456" s="234">
        <v>3.3439999999999999</v>
      </c>
      <c r="I1456" s="235"/>
      <c r="J1456" s="230"/>
      <c r="K1456" s="230"/>
      <c r="L1456" s="236"/>
      <c r="M1456" s="237"/>
      <c r="N1456" s="238"/>
      <c r="O1456" s="238"/>
      <c r="P1456" s="238"/>
      <c r="Q1456" s="238"/>
      <c r="R1456" s="238"/>
      <c r="S1456" s="238"/>
      <c r="T1456" s="239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0" t="s">
        <v>177</v>
      </c>
      <c r="AU1456" s="240" t="s">
        <v>125</v>
      </c>
      <c r="AV1456" s="13" t="s">
        <v>125</v>
      </c>
      <c r="AW1456" s="13" t="s">
        <v>33</v>
      </c>
      <c r="AX1456" s="13" t="s">
        <v>72</v>
      </c>
      <c r="AY1456" s="240" t="s">
        <v>116</v>
      </c>
    </row>
    <row r="1457" s="15" customFormat="1">
      <c r="A1457" s="15"/>
      <c r="B1457" s="252"/>
      <c r="C1457" s="253"/>
      <c r="D1457" s="231" t="s">
        <v>177</v>
      </c>
      <c r="E1457" s="254" t="s">
        <v>19</v>
      </c>
      <c r="F1457" s="255" t="s">
        <v>237</v>
      </c>
      <c r="G1457" s="253"/>
      <c r="H1457" s="254" t="s">
        <v>19</v>
      </c>
      <c r="I1457" s="256"/>
      <c r="J1457" s="253"/>
      <c r="K1457" s="253"/>
      <c r="L1457" s="257"/>
      <c r="M1457" s="258"/>
      <c r="N1457" s="259"/>
      <c r="O1457" s="259"/>
      <c r="P1457" s="259"/>
      <c r="Q1457" s="259"/>
      <c r="R1457" s="259"/>
      <c r="S1457" s="259"/>
      <c r="T1457" s="260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1" t="s">
        <v>177</v>
      </c>
      <c r="AU1457" s="261" t="s">
        <v>125</v>
      </c>
      <c r="AV1457" s="15" t="s">
        <v>79</v>
      </c>
      <c r="AW1457" s="15" t="s">
        <v>33</v>
      </c>
      <c r="AX1457" s="15" t="s">
        <v>72</v>
      </c>
      <c r="AY1457" s="261" t="s">
        <v>116</v>
      </c>
    </row>
    <row r="1458" s="13" customFormat="1">
      <c r="A1458" s="13"/>
      <c r="B1458" s="229"/>
      <c r="C1458" s="230"/>
      <c r="D1458" s="231" t="s">
        <v>177</v>
      </c>
      <c r="E1458" s="232" t="s">
        <v>19</v>
      </c>
      <c r="F1458" s="233" t="s">
        <v>238</v>
      </c>
      <c r="G1458" s="230"/>
      <c r="H1458" s="234">
        <v>12.73</v>
      </c>
      <c r="I1458" s="235"/>
      <c r="J1458" s="230"/>
      <c r="K1458" s="230"/>
      <c r="L1458" s="236"/>
      <c r="M1458" s="237"/>
      <c r="N1458" s="238"/>
      <c r="O1458" s="238"/>
      <c r="P1458" s="238"/>
      <c r="Q1458" s="238"/>
      <c r="R1458" s="238"/>
      <c r="S1458" s="238"/>
      <c r="T1458" s="239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0" t="s">
        <v>177</v>
      </c>
      <c r="AU1458" s="240" t="s">
        <v>125</v>
      </c>
      <c r="AV1458" s="13" t="s">
        <v>125</v>
      </c>
      <c r="AW1458" s="13" t="s">
        <v>33</v>
      </c>
      <c r="AX1458" s="13" t="s">
        <v>72</v>
      </c>
      <c r="AY1458" s="240" t="s">
        <v>116</v>
      </c>
    </row>
    <row r="1459" s="15" customFormat="1">
      <c r="A1459" s="15"/>
      <c r="B1459" s="252"/>
      <c r="C1459" s="253"/>
      <c r="D1459" s="231" t="s">
        <v>177</v>
      </c>
      <c r="E1459" s="254" t="s">
        <v>19</v>
      </c>
      <c r="F1459" s="255" t="s">
        <v>239</v>
      </c>
      <c r="G1459" s="253"/>
      <c r="H1459" s="254" t="s">
        <v>19</v>
      </c>
      <c r="I1459" s="256"/>
      <c r="J1459" s="253"/>
      <c r="K1459" s="253"/>
      <c r="L1459" s="257"/>
      <c r="M1459" s="258"/>
      <c r="N1459" s="259"/>
      <c r="O1459" s="259"/>
      <c r="P1459" s="259"/>
      <c r="Q1459" s="259"/>
      <c r="R1459" s="259"/>
      <c r="S1459" s="259"/>
      <c r="T1459" s="260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61" t="s">
        <v>177</v>
      </c>
      <c r="AU1459" s="261" t="s">
        <v>125</v>
      </c>
      <c r="AV1459" s="15" t="s">
        <v>79</v>
      </c>
      <c r="AW1459" s="15" t="s">
        <v>33</v>
      </c>
      <c r="AX1459" s="15" t="s">
        <v>72</v>
      </c>
      <c r="AY1459" s="261" t="s">
        <v>116</v>
      </c>
    </row>
    <row r="1460" s="13" customFormat="1">
      <c r="A1460" s="13"/>
      <c r="B1460" s="229"/>
      <c r="C1460" s="230"/>
      <c r="D1460" s="231" t="s">
        <v>177</v>
      </c>
      <c r="E1460" s="232" t="s">
        <v>19</v>
      </c>
      <c r="F1460" s="233" t="s">
        <v>240</v>
      </c>
      <c r="G1460" s="230"/>
      <c r="H1460" s="234">
        <v>18</v>
      </c>
      <c r="I1460" s="235"/>
      <c r="J1460" s="230"/>
      <c r="K1460" s="230"/>
      <c r="L1460" s="236"/>
      <c r="M1460" s="237"/>
      <c r="N1460" s="238"/>
      <c r="O1460" s="238"/>
      <c r="P1460" s="238"/>
      <c r="Q1460" s="238"/>
      <c r="R1460" s="238"/>
      <c r="S1460" s="238"/>
      <c r="T1460" s="239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0" t="s">
        <v>177</v>
      </c>
      <c r="AU1460" s="240" t="s">
        <v>125</v>
      </c>
      <c r="AV1460" s="13" t="s">
        <v>125</v>
      </c>
      <c r="AW1460" s="13" t="s">
        <v>33</v>
      </c>
      <c r="AX1460" s="13" t="s">
        <v>72</v>
      </c>
      <c r="AY1460" s="240" t="s">
        <v>116</v>
      </c>
    </row>
    <row r="1461" s="15" customFormat="1">
      <c r="A1461" s="15"/>
      <c r="B1461" s="252"/>
      <c r="C1461" s="253"/>
      <c r="D1461" s="231" t="s">
        <v>177</v>
      </c>
      <c r="E1461" s="254" t="s">
        <v>19</v>
      </c>
      <c r="F1461" s="255" t="s">
        <v>241</v>
      </c>
      <c r="G1461" s="253"/>
      <c r="H1461" s="254" t="s">
        <v>19</v>
      </c>
      <c r="I1461" s="256"/>
      <c r="J1461" s="253"/>
      <c r="K1461" s="253"/>
      <c r="L1461" s="257"/>
      <c r="M1461" s="258"/>
      <c r="N1461" s="259"/>
      <c r="O1461" s="259"/>
      <c r="P1461" s="259"/>
      <c r="Q1461" s="259"/>
      <c r="R1461" s="259"/>
      <c r="S1461" s="259"/>
      <c r="T1461" s="260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1" t="s">
        <v>177</v>
      </c>
      <c r="AU1461" s="261" t="s">
        <v>125</v>
      </c>
      <c r="AV1461" s="15" t="s">
        <v>79</v>
      </c>
      <c r="AW1461" s="15" t="s">
        <v>33</v>
      </c>
      <c r="AX1461" s="15" t="s">
        <v>72</v>
      </c>
      <c r="AY1461" s="261" t="s">
        <v>116</v>
      </c>
    </row>
    <row r="1462" s="13" customFormat="1">
      <c r="A1462" s="13"/>
      <c r="B1462" s="229"/>
      <c r="C1462" s="230"/>
      <c r="D1462" s="231" t="s">
        <v>177</v>
      </c>
      <c r="E1462" s="232" t="s">
        <v>19</v>
      </c>
      <c r="F1462" s="233" t="s">
        <v>234</v>
      </c>
      <c r="G1462" s="230"/>
      <c r="H1462" s="234">
        <v>21.943000000000001</v>
      </c>
      <c r="I1462" s="235"/>
      <c r="J1462" s="230"/>
      <c r="K1462" s="230"/>
      <c r="L1462" s="236"/>
      <c r="M1462" s="237"/>
      <c r="N1462" s="238"/>
      <c r="O1462" s="238"/>
      <c r="P1462" s="238"/>
      <c r="Q1462" s="238"/>
      <c r="R1462" s="238"/>
      <c r="S1462" s="238"/>
      <c r="T1462" s="239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0" t="s">
        <v>177</v>
      </c>
      <c r="AU1462" s="240" t="s">
        <v>125</v>
      </c>
      <c r="AV1462" s="13" t="s">
        <v>125</v>
      </c>
      <c r="AW1462" s="13" t="s">
        <v>33</v>
      </c>
      <c r="AX1462" s="13" t="s">
        <v>72</v>
      </c>
      <c r="AY1462" s="240" t="s">
        <v>116</v>
      </c>
    </row>
    <row r="1463" s="13" customFormat="1">
      <c r="A1463" s="13"/>
      <c r="B1463" s="229"/>
      <c r="C1463" s="230"/>
      <c r="D1463" s="231" t="s">
        <v>177</v>
      </c>
      <c r="E1463" s="232" t="s">
        <v>19</v>
      </c>
      <c r="F1463" s="233" t="s">
        <v>235</v>
      </c>
      <c r="G1463" s="230"/>
      <c r="H1463" s="234">
        <v>-0.248</v>
      </c>
      <c r="I1463" s="235"/>
      <c r="J1463" s="230"/>
      <c r="K1463" s="230"/>
      <c r="L1463" s="236"/>
      <c r="M1463" s="237"/>
      <c r="N1463" s="238"/>
      <c r="O1463" s="238"/>
      <c r="P1463" s="238"/>
      <c r="Q1463" s="238"/>
      <c r="R1463" s="238"/>
      <c r="S1463" s="238"/>
      <c r="T1463" s="23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0" t="s">
        <v>177</v>
      </c>
      <c r="AU1463" s="240" t="s">
        <v>125</v>
      </c>
      <c r="AV1463" s="13" t="s">
        <v>125</v>
      </c>
      <c r="AW1463" s="13" t="s">
        <v>33</v>
      </c>
      <c r="AX1463" s="13" t="s">
        <v>72</v>
      </c>
      <c r="AY1463" s="240" t="s">
        <v>116</v>
      </c>
    </row>
    <row r="1464" s="13" customFormat="1">
      <c r="A1464" s="13"/>
      <c r="B1464" s="229"/>
      <c r="C1464" s="230"/>
      <c r="D1464" s="231" t="s">
        <v>177</v>
      </c>
      <c r="E1464" s="232" t="s">
        <v>19</v>
      </c>
      <c r="F1464" s="233" t="s">
        <v>236</v>
      </c>
      <c r="G1464" s="230"/>
      <c r="H1464" s="234">
        <v>-0.28999999999999998</v>
      </c>
      <c r="I1464" s="235"/>
      <c r="J1464" s="230"/>
      <c r="K1464" s="230"/>
      <c r="L1464" s="236"/>
      <c r="M1464" s="237"/>
      <c r="N1464" s="238"/>
      <c r="O1464" s="238"/>
      <c r="P1464" s="238"/>
      <c r="Q1464" s="238"/>
      <c r="R1464" s="238"/>
      <c r="S1464" s="238"/>
      <c r="T1464" s="23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0" t="s">
        <v>177</v>
      </c>
      <c r="AU1464" s="240" t="s">
        <v>125</v>
      </c>
      <c r="AV1464" s="13" t="s">
        <v>125</v>
      </c>
      <c r="AW1464" s="13" t="s">
        <v>33</v>
      </c>
      <c r="AX1464" s="13" t="s">
        <v>72</v>
      </c>
      <c r="AY1464" s="240" t="s">
        <v>116</v>
      </c>
    </row>
    <row r="1465" s="15" customFormat="1">
      <c r="A1465" s="15"/>
      <c r="B1465" s="252"/>
      <c r="C1465" s="253"/>
      <c r="D1465" s="231" t="s">
        <v>177</v>
      </c>
      <c r="E1465" s="254" t="s">
        <v>19</v>
      </c>
      <c r="F1465" s="255" t="s">
        <v>692</v>
      </c>
      <c r="G1465" s="253"/>
      <c r="H1465" s="254" t="s">
        <v>19</v>
      </c>
      <c r="I1465" s="256"/>
      <c r="J1465" s="253"/>
      <c r="K1465" s="253"/>
      <c r="L1465" s="257"/>
      <c r="M1465" s="258"/>
      <c r="N1465" s="259"/>
      <c r="O1465" s="259"/>
      <c r="P1465" s="259"/>
      <c r="Q1465" s="259"/>
      <c r="R1465" s="259"/>
      <c r="S1465" s="259"/>
      <c r="T1465" s="260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61" t="s">
        <v>177</v>
      </c>
      <c r="AU1465" s="261" t="s">
        <v>125</v>
      </c>
      <c r="AV1465" s="15" t="s">
        <v>79</v>
      </c>
      <c r="AW1465" s="15" t="s">
        <v>33</v>
      </c>
      <c r="AX1465" s="15" t="s">
        <v>72</v>
      </c>
      <c r="AY1465" s="261" t="s">
        <v>116</v>
      </c>
    </row>
    <row r="1466" s="13" customFormat="1">
      <c r="A1466" s="13"/>
      <c r="B1466" s="229"/>
      <c r="C1466" s="230"/>
      <c r="D1466" s="231" t="s">
        <v>177</v>
      </c>
      <c r="E1466" s="232" t="s">
        <v>19</v>
      </c>
      <c r="F1466" s="233" t="s">
        <v>433</v>
      </c>
      <c r="G1466" s="230"/>
      <c r="H1466" s="234">
        <v>3.96</v>
      </c>
      <c r="I1466" s="235"/>
      <c r="J1466" s="230"/>
      <c r="K1466" s="230"/>
      <c r="L1466" s="236"/>
      <c r="M1466" s="237"/>
      <c r="N1466" s="238"/>
      <c r="O1466" s="238"/>
      <c r="P1466" s="238"/>
      <c r="Q1466" s="238"/>
      <c r="R1466" s="238"/>
      <c r="S1466" s="238"/>
      <c r="T1466" s="239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0" t="s">
        <v>177</v>
      </c>
      <c r="AU1466" s="240" t="s">
        <v>125</v>
      </c>
      <c r="AV1466" s="13" t="s">
        <v>125</v>
      </c>
      <c r="AW1466" s="13" t="s">
        <v>33</v>
      </c>
      <c r="AX1466" s="13" t="s">
        <v>72</v>
      </c>
      <c r="AY1466" s="240" t="s">
        <v>116</v>
      </c>
    </row>
    <row r="1467" s="13" customFormat="1">
      <c r="A1467" s="13"/>
      <c r="B1467" s="229"/>
      <c r="C1467" s="230"/>
      <c r="D1467" s="231" t="s">
        <v>177</v>
      </c>
      <c r="E1467" s="232" t="s">
        <v>19</v>
      </c>
      <c r="F1467" s="233" t="s">
        <v>439</v>
      </c>
      <c r="G1467" s="230"/>
      <c r="H1467" s="234">
        <v>1.548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177</v>
      </c>
      <c r="AU1467" s="240" t="s">
        <v>125</v>
      </c>
      <c r="AV1467" s="13" t="s">
        <v>125</v>
      </c>
      <c r="AW1467" s="13" t="s">
        <v>33</v>
      </c>
      <c r="AX1467" s="13" t="s">
        <v>72</v>
      </c>
      <c r="AY1467" s="240" t="s">
        <v>116</v>
      </c>
    </row>
    <row r="1468" s="13" customFormat="1">
      <c r="A1468" s="13"/>
      <c r="B1468" s="229"/>
      <c r="C1468" s="230"/>
      <c r="D1468" s="231" t="s">
        <v>177</v>
      </c>
      <c r="E1468" s="232" t="s">
        <v>19</v>
      </c>
      <c r="F1468" s="233" t="s">
        <v>442</v>
      </c>
      <c r="G1468" s="230"/>
      <c r="H1468" s="234">
        <v>7.8479999999999999</v>
      </c>
      <c r="I1468" s="235"/>
      <c r="J1468" s="230"/>
      <c r="K1468" s="230"/>
      <c r="L1468" s="236"/>
      <c r="M1468" s="237"/>
      <c r="N1468" s="238"/>
      <c r="O1468" s="238"/>
      <c r="P1468" s="238"/>
      <c r="Q1468" s="238"/>
      <c r="R1468" s="238"/>
      <c r="S1468" s="238"/>
      <c r="T1468" s="239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0" t="s">
        <v>177</v>
      </c>
      <c r="AU1468" s="240" t="s">
        <v>125</v>
      </c>
      <c r="AV1468" s="13" t="s">
        <v>125</v>
      </c>
      <c r="AW1468" s="13" t="s">
        <v>33</v>
      </c>
      <c r="AX1468" s="13" t="s">
        <v>72</v>
      </c>
      <c r="AY1468" s="240" t="s">
        <v>116</v>
      </c>
    </row>
    <row r="1469" s="15" customFormat="1">
      <c r="A1469" s="15"/>
      <c r="B1469" s="252"/>
      <c r="C1469" s="253"/>
      <c r="D1469" s="231" t="s">
        <v>177</v>
      </c>
      <c r="E1469" s="254" t="s">
        <v>19</v>
      </c>
      <c r="F1469" s="255" t="s">
        <v>320</v>
      </c>
      <c r="G1469" s="253"/>
      <c r="H1469" s="254" t="s">
        <v>19</v>
      </c>
      <c r="I1469" s="256"/>
      <c r="J1469" s="253"/>
      <c r="K1469" s="253"/>
      <c r="L1469" s="257"/>
      <c r="M1469" s="258"/>
      <c r="N1469" s="259"/>
      <c r="O1469" s="259"/>
      <c r="P1469" s="259"/>
      <c r="Q1469" s="259"/>
      <c r="R1469" s="259"/>
      <c r="S1469" s="259"/>
      <c r="T1469" s="260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1" t="s">
        <v>177</v>
      </c>
      <c r="AU1469" s="261" t="s">
        <v>125</v>
      </c>
      <c r="AV1469" s="15" t="s">
        <v>79</v>
      </c>
      <c r="AW1469" s="15" t="s">
        <v>33</v>
      </c>
      <c r="AX1469" s="15" t="s">
        <v>72</v>
      </c>
      <c r="AY1469" s="261" t="s">
        <v>116</v>
      </c>
    </row>
    <row r="1470" s="13" customFormat="1">
      <c r="A1470" s="13"/>
      <c r="B1470" s="229"/>
      <c r="C1470" s="230"/>
      <c r="D1470" s="231" t="s">
        <v>177</v>
      </c>
      <c r="E1470" s="232" t="s">
        <v>19</v>
      </c>
      <c r="F1470" s="233" t="s">
        <v>449</v>
      </c>
      <c r="G1470" s="230"/>
      <c r="H1470" s="234">
        <v>3.496</v>
      </c>
      <c r="I1470" s="235"/>
      <c r="J1470" s="230"/>
      <c r="K1470" s="230"/>
      <c r="L1470" s="236"/>
      <c r="M1470" s="237"/>
      <c r="N1470" s="238"/>
      <c r="O1470" s="238"/>
      <c r="P1470" s="238"/>
      <c r="Q1470" s="238"/>
      <c r="R1470" s="238"/>
      <c r="S1470" s="238"/>
      <c r="T1470" s="239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0" t="s">
        <v>177</v>
      </c>
      <c r="AU1470" s="240" t="s">
        <v>125</v>
      </c>
      <c r="AV1470" s="13" t="s">
        <v>125</v>
      </c>
      <c r="AW1470" s="13" t="s">
        <v>33</v>
      </c>
      <c r="AX1470" s="13" t="s">
        <v>72</v>
      </c>
      <c r="AY1470" s="240" t="s">
        <v>116</v>
      </c>
    </row>
    <row r="1471" s="15" customFormat="1">
      <c r="A1471" s="15"/>
      <c r="B1471" s="252"/>
      <c r="C1471" s="253"/>
      <c r="D1471" s="231" t="s">
        <v>177</v>
      </c>
      <c r="E1471" s="254" t="s">
        <v>19</v>
      </c>
      <c r="F1471" s="255" t="s">
        <v>242</v>
      </c>
      <c r="G1471" s="253"/>
      <c r="H1471" s="254" t="s">
        <v>19</v>
      </c>
      <c r="I1471" s="256"/>
      <c r="J1471" s="253"/>
      <c r="K1471" s="253"/>
      <c r="L1471" s="257"/>
      <c r="M1471" s="258"/>
      <c r="N1471" s="259"/>
      <c r="O1471" s="259"/>
      <c r="P1471" s="259"/>
      <c r="Q1471" s="259"/>
      <c r="R1471" s="259"/>
      <c r="S1471" s="259"/>
      <c r="T1471" s="260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61" t="s">
        <v>177</v>
      </c>
      <c r="AU1471" s="261" t="s">
        <v>125</v>
      </c>
      <c r="AV1471" s="15" t="s">
        <v>79</v>
      </c>
      <c r="AW1471" s="15" t="s">
        <v>33</v>
      </c>
      <c r="AX1471" s="15" t="s">
        <v>72</v>
      </c>
      <c r="AY1471" s="261" t="s">
        <v>116</v>
      </c>
    </row>
    <row r="1472" s="13" customFormat="1">
      <c r="A1472" s="13"/>
      <c r="B1472" s="229"/>
      <c r="C1472" s="230"/>
      <c r="D1472" s="231" t="s">
        <v>177</v>
      </c>
      <c r="E1472" s="232" t="s">
        <v>19</v>
      </c>
      <c r="F1472" s="233" t="s">
        <v>238</v>
      </c>
      <c r="G1472" s="230"/>
      <c r="H1472" s="234">
        <v>12.73</v>
      </c>
      <c r="I1472" s="235"/>
      <c r="J1472" s="230"/>
      <c r="K1472" s="230"/>
      <c r="L1472" s="236"/>
      <c r="M1472" s="237"/>
      <c r="N1472" s="238"/>
      <c r="O1472" s="238"/>
      <c r="P1472" s="238"/>
      <c r="Q1472" s="238"/>
      <c r="R1472" s="238"/>
      <c r="S1472" s="238"/>
      <c r="T1472" s="239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0" t="s">
        <v>177</v>
      </c>
      <c r="AU1472" s="240" t="s">
        <v>125</v>
      </c>
      <c r="AV1472" s="13" t="s">
        <v>125</v>
      </c>
      <c r="AW1472" s="13" t="s">
        <v>33</v>
      </c>
      <c r="AX1472" s="13" t="s">
        <v>72</v>
      </c>
      <c r="AY1472" s="240" t="s">
        <v>116</v>
      </c>
    </row>
    <row r="1473" s="15" customFormat="1">
      <c r="A1473" s="15"/>
      <c r="B1473" s="252"/>
      <c r="C1473" s="253"/>
      <c r="D1473" s="231" t="s">
        <v>177</v>
      </c>
      <c r="E1473" s="254" t="s">
        <v>19</v>
      </c>
      <c r="F1473" s="255" t="s">
        <v>1017</v>
      </c>
      <c r="G1473" s="253"/>
      <c r="H1473" s="254" t="s">
        <v>19</v>
      </c>
      <c r="I1473" s="256"/>
      <c r="J1473" s="253"/>
      <c r="K1473" s="253"/>
      <c r="L1473" s="257"/>
      <c r="M1473" s="258"/>
      <c r="N1473" s="259"/>
      <c r="O1473" s="259"/>
      <c r="P1473" s="259"/>
      <c r="Q1473" s="259"/>
      <c r="R1473" s="259"/>
      <c r="S1473" s="259"/>
      <c r="T1473" s="260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61" t="s">
        <v>177</v>
      </c>
      <c r="AU1473" s="261" t="s">
        <v>125</v>
      </c>
      <c r="AV1473" s="15" t="s">
        <v>79</v>
      </c>
      <c r="AW1473" s="15" t="s">
        <v>33</v>
      </c>
      <c r="AX1473" s="15" t="s">
        <v>72</v>
      </c>
      <c r="AY1473" s="261" t="s">
        <v>116</v>
      </c>
    </row>
    <row r="1474" s="15" customFormat="1">
      <c r="A1474" s="15"/>
      <c r="B1474" s="252"/>
      <c r="C1474" s="253"/>
      <c r="D1474" s="231" t="s">
        <v>177</v>
      </c>
      <c r="E1474" s="254" t="s">
        <v>19</v>
      </c>
      <c r="F1474" s="255" t="s">
        <v>231</v>
      </c>
      <c r="G1474" s="253"/>
      <c r="H1474" s="254" t="s">
        <v>19</v>
      </c>
      <c r="I1474" s="256"/>
      <c r="J1474" s="253"/>
      <c r="K1474" s="253"/>
      <c r="L1474" s="257"/>
      <c r="M1474" s="258"/>
      <c r="N1474" s="259"/>
      <c r="O1474" s="259"/>
      <c r="P1474" s="259"/>
      <c r="Q1474" s="259"/>
      <c r="R1474" s="259"/>
      <c r="S1474" s="259"/>
      <c r="T1474" s="260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61" t="s">
        <v>177</v>
      </c>
      <c r="AU1474" s="261" t="s">
        <v>125</v>
      </c>
      <c r="AV1474" s="15" t="s">
        <v>79</v>
      </c>
      <c r="AW1474" s="15" t="s">
        <v>33</v>
      </c>
      <c r="AX1474" s="15" t="s">
        <v>72</v>
      </c>
      <c r="AY1474" s="261" t="s">
        <v>116</v>
      </c>
    </row>
    <row r="1475" s="13" customFormat="1">
      <c r="A1475" s="13"/>
      <c r="B1475" s="229"/>
      <c r="C1475" s="230"/>
      <c r="D1475" s="231" t="s">
        <v>177</v>
      </c>
      <c r="E1475" s="232" t="s">
        <v>19</v>
      </c>
      <c r="F1475" s="233" t="s">
        <v>284</v>
      </c>
      <c r="G1475" s="230"/>
      <c r="H1475" s="234">
        <v>46.439999999999998</v>
      </c>
      <c r="I1475" s="235"/>
      <c r="J1475" s="230"/>
      <c r="K1475" s="230"/>
      <c r="L1475" s="236"/>
      <c r="M1475" s="237"/>
      <c r="N1475" s="238"/>
      <c r="O1475" s="238"/>
      <c r="P1475" s="238"/>
      <c r="Q1475" s="238"/>
      <c r="R1475" s="238"/>
      <c r="S1475" s="238"/>
      <c r="T1475" s="239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0" t="s">
        <v>177</v>
      </c>
      <c r="AU1475" s="240" t="s">
        <v>125</v>
      </c>
      <c r="AV1475" s="13" t="s">
        <v>125</v>
      </c>
      <c r="AW1475" s="13" t="s">
        <v>33</v>
      </c>
      <c r="AX1475" s="13" t="s">
        <v>72</v>
      </c>
      <c r="AY1475" s="240" t="s">
        <v>116</v>
      </c>
    </row>
    <row r="1476" s="13" customFormat="1">
      <c r="A1476" s="13"/>
      <c r="B1476" s="229"/>
      <c r="C1476" s="230"/>
      <c r="D1476" s="231" t="s">
        <v>177</v>
      </c>
      <c r="E1476" s="232" t="s">
        <v>19</v>
      </c>
      <c r="F1476" s="233" t="s">
        <v>285</v>
      </c>
      <c r="G1476" s="230"/>
      <c r="H1476" s="234">
        <v>-3</v>
      </c>
      <c r="I1476" s="235"/>
      <c r="J1476" s="230"/>
      <c r="K1476" s="230"/>
      <c r="L1476" s="236"/>
      <c r="M1476" s="237"/>
      <c r="N1476" s="238"/>
      <c r="O1476" s="238"/>
      <c r="P1476" s="238"/>
      <c r="Q1476" s="238"/>
      <c r="R1476" s="238"/>
      <c r="S1476" s="238"/>
      <c r="T1476" s="239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0" t="s">
        <v>177</v>
      </c>
      <c r="AU1476" s="240" t="s">
        <v>125</v>
      </c>
      <c r="AV1476" s="13" t="s">
        <v>125</v>
      </c>
      <c r="AW1476" s="13" t="s">
        <v>33</v>
      </c>
      <c r="AX1476" s="13" t="s">
        <v>72</v>
      </c>
      <c r="AY1476" s="240" t="s">
        <v>116</v>
      </c>
    </row>
    <row r="1477" s="13" customFormat="1">
      <c r="A1477" s="13"/>
      <c r="B1477" s="229"/>
      <c r="C1477" s="230"/>
      <c r="D1477" s="231" t="s">
        <v>177</v>
      </c>
      <c r="E1477" s="232" t="s">
        <v>19</v>
      </c>
      <c r="F1477" s="233" t="s">
        <v>286</v>
      </c>
      <c r="G1477" s="230"/>
      <c r="H1477" s="234">
        <v>1</v>
      </c>
      <c r="I1477" s="235"/>
      <c r="J1477" s="230"/>
      <c r="K1477" s="230"/>
      <c r="L1477" s="236"/>
      <c r="M1477" s="237"/>
      <c r="N1477" s="238"/>
      <c r="O1477" s="238"/>
      <c r="P1477" s="238"/>
      <c r="Q1477" s="238"/>
      <c r="R1477" s="238"/>
      <c r="S1477" s="238"/>
      <c r="T1477" s="23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0" t="s">
        <v>177</v>
      </c>
      <c r="AU1477" s="240" t="s">
        <v>125</v>
      </c>
      <c r="AV1477" s="13" t="s">
        <v>125</v>
      </c>
      <c r="AW1477" s="13" t="s">
        <v>33</v>
      </c>
      <c r="AX1477" s="13" t="s">
        <v>72</v>
      </c>
      <c r="AY1477" s="240" t="s">
        <v>116</v>
      </c>
    </row>
    <row r="1478" s="13" customFormat="1">
      <c r="A1478" s="13"/>
      <c r="B1478" s="229"/>
      <c r="C1478" s="230"/>
      <c r="D1478" s="231" t="s">
        <v>177</v>
      </c>
      <c r="E1478" s="232" t="s">
        <v>19</v>
      </c>
      <c r="F1478" s="233" t="s">
        <v>287</v>
      </c>
      <c r="G1478" s="230"/>
      <c r="H1478" s="234">
        <v>1.3600000000000001</v>
      </c>
      <c r="I1478" s="235"/>
      <c r="J1478" s="230"/>
      <c r="K1478" s="230"/>
      <c r="L1478" s="236"/>
      <c r="M1478" s="237"/>
      <c r="N1478" s="238"/>
      <c r="O1478" s="238"/>
      <c r="P1478" s="238"/>
      <c r="Q1478" s="238"/>
      <c r="R1478" s="238"/>
      <c r="S1478" s="238"/>
      <c r="T1478" s="239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0" t="s">
        <v>177</v>
      </c>
      <c r="AU1478" s="240" t="s">
        <v>125</v>
      </c>
      <c r="AV1478" s="13" t="s">
        <v>125</v>
      </c>
      <c r="AW1478" s="13" t="s">
        <v>33</v>
      </c>
      <c r="AX1478" s="13" t="s">
        <v>72</v>
      </c>
      <c r="AY1478" s="240" t="s">
        <v>116</v>
      </c>
    </row>
    <row r="1479" s="13" customFormat="1">
      <c r="A1479" s="13"/>
      <c r="B1479" s="229"/>
      <c r="C1479" s="230"/>
      <c r="D1479" s="231" t="s">
        <v>177</v>
      </c>
      <c r="E1479" s="232" t="s">
        <v>19</v>
      </c>
      <c r="F1479" s="233" t="s">
        <v>288</v>
      </c>
      <c r="G1479" s="230"/>
      <c r="H1479" s="234">
        <v>-1.8</v>
      </c>
      <c r="I1479" s="235"/>
      <c r="J1479" s="230"/>
      <c r="K1479" s="230"/>
      <c r="L1479" s="236"/>
      <c r="M1479" s="237"/>
      <c r="N1479" s="238"/>
      <c r="O1479" s="238"/>
      <c r="P1479" s="238"/>
      <c r="Q1479" s="238"/>
      <c r="R1479" s="238"/>
      <c r="S1479" s="238"/>
      <c r="T1479" s="23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0" t="s">
        <v>177</v>
      </c>
      <c r="AU1479" s="240" t="s">
        <v>125</v>
      </c>
      <c r="AV1479" s="13" t="s">
        <v>125</v>
      </c>
      <c r="AW1479" s="13" t="s">
        <v>33</v>
      </c>
      <c r="AX1479" s="13" t="s">
        <v>72</v>
      </c>
      <c r="AY1479" s="240" t="s">
        <v>116</v>
      </c>
    </row>
    <row r="1480" s="15" customFormat="1">
      <c r="A1480" s="15"/>
      <c r="B1480" s="252"/>
      <c r="C1480" s="253"/>
      <c r="D1480" s="231" t="s">
        <v>177</v>
      </c>
      <c r="E1480" s="254" t="s">
        <v>19</v>
      </c>
      <c r="F1480" s="255" t="s">
        <v>233</v>
      </c>
      <c r="G1480" s="253"/>
      <c r="H1480" s="254" t="s">
        <v>19</v>
      </c>
      <c r="I1480" s="256"/>
      <c r="J1480" s="253"/>
      <c r="K1480" s="253"/>
      <c r="L1480" s="257"/>
      <c r="M1480" s="258"/>
      <c r="N1480" s="259"/>
      <c r="O1480" s="259"/>
      <c r="P1480" s="259"/>
      <c r="Q1480" s="259"/>
      <c r="R1480" s="259"/>
      <c r="S1480" s="259"/>
      <c r="T1480" s="260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1" t="s">
        <v>177</v>
      </c>
      <c r="AU1480" s="261" t="s">
        <v>125</v>
      </c>
      <c r="AV1480" s="15" t="s">
        <v>79</v>
      </c>
      <c r="AW1480" s="15" t="s">
        <v>33</v>
      </c>
      <c r="AX1480" s="15" t="s">
        <v>72</v>
      </c>
      <c r="AY1480" s="261" t="s">
        <v>116</v>
      </c>
    </row>
    <row r="1481" s="13" customFormat="1">
      <c r="A1481" s="13"/>
      <c r="B1481" s="229"/>
      <c r="C1481" s="230"/>
      <c r="D1481" s="231" t="s">
        <v>177</v>
      </c>
      <c r="E1481" s="232" t="s">
        <v>19</v>
      </c>
      <c r="F1481" s="233" t="s">
        <v>289</v>
      </c>
      <c r="G1481" s="230"/>
      <c r="H1481" s="234">
        <v>56.43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0" t="s">
        <v>177</v>
      </c>
      <c r="AU1481" s="240" t="s">
        <v>125</v>
      </c>
      <c r="AV1481" s="13" t="s">
        <v>125</v>
      </c>
      <c r="AW1481" s="13" t="s">
        <v>33</v>
      </c>
      <c r="AX1481" s="13" t="s">
        <v>72</v>
      </c>
      <c r="AY1481" s="240" t="s">
        <v>116</v>
      </c>
    </row>
    <row r="1482" s="13" customFormat="1">
      <c r="A1482" s="13"/>
      <c r="B1482" s="229"/>
      <c r="C1482" s="230"/>
      <c r="D1482" s="231" t="s">
        <v>177</v>
      </c>
      <c r="E1482" s="232" t="s">
        <v>19</v>
      </c>
      <c r="F1482" s="233" t="s">
        <v>290</v>
      </c>
      <c r="G1482" s="230"/>
      <c r="H1482" s="234">
        <v>-13.44</v>
      </c>
      <c r="I1482" s="235"/>
      <c r="J1482" s="230"/>
      <c r="K1482" s="230"/>
      <c r="L1482" s="236"/>
      <c r="M1482" s="237"/>
      <c r="N1482" s="238"/>
      <c r="O1482" s="238"/>
      <c r="P1482" s="238"/>
      <c r="Q1482" s="238"/>
      <c r="R1482" s="238"/>
      <c r="S1482" s="238"/>
      <c r="T1482" s="239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0" t="s">
        <v>177</v>
      </c>
      <c r="AU1482" s="240" t="s">
        <v>125</v>
      </c>
      <c r="AV1482" s="13" t="s">
        <v>125</v>
      </c>
      <c r="AW1482" s="13" t="s">
        <v>33</v>
      </c>
      <c r="AX1482" s="13" t="s">
        <v>72</v>
      </c>
      <c r="AY1482" s="240" t="s">
        <v>116</v>
      </c>
    </row>
    <row r="1483" s="13" customFormat="1">
      <c r="A1483" s="13"/>
      <c r="B1483" s="229"/>
      <c r="C1483" s="230"/>
      <c r="D1483" s="231" t="s">
        <v>177</v>
      </c>
      <c r="E1483" s="232" t="s">
        <v>19</v>
      </c>
      <c r="F1483" s="233" t="s">
        <v>291</v>
      </c>
      <c r="G1483" s="230"/>
      <c r="H1483" s="234">
        <v>3.4199999999999999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0" t="s">
        <v>177</v>
      </c>
      <c r="AU1483" s="240" t="s">
        <v>125</v>
      </c>
      <c r="AV1483" s="13" t="s">
        <v>125</v>
      </c>
      <c r="AW1483" s="13" t="s">
        <v>33</v>
      </c>
      <c r="AX1483" s="13" t="s">
        <v>72</v>
      </c>
      <c r="AY1483" s="240" t="s">
        <v>116</v>
      </c>
    </row>
    <row r="1484" s="13" customFormat="1">
      <c r="A1484" s="13"/>
      <c r="B1484" s="229"/>
      <c r="C1484" s="230"/>
      <c r="D1484" s="231" t="s">
        <v>177</v>
      </c>
      <c r="E1484" s="232" t="s">
        <v>19</v>
      </c>
      <c r="F1484" s="233" t="s">
        <v>292</v>
      </c>
      <c r="G1484" s="230"/>
      <c r="H1484" s="234">
        <v>-6</v>
      </c>
      <c r="I1484" s="235"/>
      <c r="J1484" s="230"/>
      <c r="K1484" s="230"/>
      <c r="L1484" s="236"/>
      <c r="M1484" s="237"/>
      <c r="N1484" s="238"/>
      <c r="O1484" s="238"/>
      <c r="P1484" s="238"/>
      <c r="Q1484" s="238"/>
      <c r="R1484" s="238"/>
      <c r="S1484" s="238"/>
      <c r="T1484" s="23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0" t="s">
        <v>177</v>
      </c>
      <c r="AU1484" s="240" t="s">
        <v>125</v>
      </c>
      <c r="AV1484" s="13" t="s">
        <v>125</v>
      </c>
      <c r="AW1484" s="13" t="s">
        <v>33</v>
      </c>
      <c r="AX1484" s="13" t="s">
        <v>72</v>
      </c>
      <c r="AY1484" s="240" t="s">
        <v>116</v>
      </c>
    </row>
    <row r="1485" s="13" customFormat="1">
      <c r="A1485" s="13"/>
      <c r="B1485" s="229"/>
      <c r="C1485" s="230"/>
      <c r="D1485" s="231" t="s">
        <v>177</v>
      </c>
      <c r="E1485" s="232" t="s">
        <v>19</v>
      </c>
      <c r="F1485" s="233" t="s">
        <v>293</v>
      </c>
      <c r="G1485" s="230"/>
      <c r="H1485" s="234">
        <v>2</v>
      </c>
      <c r="I1485" s="235"/>
      <c r="J1485" s="230"/>
      <c r="K1485" s="230"/>
      <c r="L1485" s="236"/>
      <c r="M1485" s="237"/>
      <c r="N1485" s="238"/>
      <c r="O1485" s="238"/>
      <c r="P1485" s="238"/>
      <c r="Q1485" s="238"/>
      <c r="R1485" s="238"/>
      <c r="S1485" s="238"/>
      <c r="T1485" s="23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0" t="s">
        <v>177</v>
      </c>
      <c r="AU1485" s="240" t="s">
        <v>125</v>
      </c>
      <c r="AV1485" s="13" t="s">
        <v>125</v>
      </c>
      <c r="AW1485" s="13" t="s">
        <v>33</v>
      </c>
      <c r="AX1485" s="13" t="s">
        <v>72</v>
      </c>
      <c r="AY1485" s="240" t="s">
        <v>116</v>
      </c>
    </row>
    <row r="1486" s="13" customFormat="1">
      <c r="A1486" s="13"/>
      <c r="B1486" s="229"/>
      <c r="C1486" s="230"/>
      <c r="D1486" s="231" t="s">
        <v>177</v>
      </c>
      <c r="E1486" s="232" t="s">
        <v>19</v>
      </c>
      <c r="F1486" s="233" t="s">
        <v>294</v>
      </c>
      <c r="G1486" s="230"/>
      <c r="H1486" s="234">
        <v>2.7200000000000002</v>
      </c>
      <c r="I1486" s="235"/>
      <c r="J1486" s="230"/>
      <c r="K1486" s="230"/>
      <c r="L1486" s="236"/>
      <c r="M1486" s="237"/>
      <c r="N1486" s="238"/>
      <c r="O1486" s="238"/>
      <c r="P1486" s="238"/>
      <c r="Q1486" s="238"/>
      <c r="R1486" s="238"/>
      <c r="S1486" s="238"/>
      <c r="T1486" s="23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0" t="s">
        <v>177</v>
      </c>
      <c r="AU1486" s="240" t="s">
        <v>125</v>
      </c>
      <c r="AV1486" s="13" t="s">
        <v>125</v>
      </c>
      <c r="AW1486" s="13" t="s">
        <v>33</v>
      </c>
      <c r="AX1486" s="13" t="s">
        <v>72</v>
      </c>
      <c r="AY1486" s="240" t="s">
        <v>116</v>
      </c>
    </row>
    <row r="1487" s="13" customFormat="1">
      <c r="A1487" s="13"/>
      <c r="B1487" s="229"/>
      <c r="C1487" s="230"/>
      <c r="D1487" s="231" t="s">
        <v>177</v>
      </c>
      <c r="E1487" s="232" t="s">
        <v>19</v>
      </c>
      <c r="F1487" s="233" t="s">
        <v>288</v>
      </c>
      <c r="G1487" s="230"/>
      <c r="H1487" s="234">
        <v>-1.8</v>
      </c>
      <c r="I1487" s="235"/>
      <c r="J1487" s="230"/>
      <c r="K1487" s="230"/>
      <c r="L1487" s="236"/>
      <c r="M1487" s="237"/>
      <c r="N1487" s="238"/>
      <c r="O1487" s="238"/>
      <c r="P1487" s="238"/>
      <c r="Q1487" s="238"/>
      <c r="R1487" s="238"/>
      <c r="S1487" s="238"/>
      <c r="T1487" s="23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0" t="s">
        <v>177</v>
      </c>
      <c r="AU1487" s="240" t="s">
        <v>125</v>
      </c>
      <c r="AV1487" s="13" t="s">
        <v>125</v>
      </c>
      <c r="AW1487" s="13" t="s">
        <v>33</v>
      </c>
      <c r="AX1487" s="13" t="s">
        <v>72</v>
      </c>
      <c r="AY1487" s="240" t="s">
        <v>116</v>
      </c>
    </row>
    <row r="1488" s="15" customFormat="1">
      <c r="A1488" s="15"/>
      <c r="B1488" s="252"/>
      <c r="C1488" s="253"/>
      <c r="D1488" s="231" t="s">
        <v>177</v>
      </c>
      <c r="E1488" s="254" t="s">
        <v>19</v>
      </c>
      <c r="F1488" s="255" t="s">
        <v>296</v>
      </c>
      <c r="G1488" s="253"/>
      <c r="H1488" s="254" t="s">
        <v>19</v>
      </c>
      <c r="I1488" s="256"/>
      <c r="J1488" s="253"/>
      <c r="K1488" s="253"/>
      <c r="L1488" s="257"/>
      <c r="M1488" s="258"/>
      <c r="N1488" s="259"/>
      <c r="O1488" s="259"/>
      <c r="P1488" s="259"/>
      <c r="Q1488" s="259"/>
      <c r="R1488" s="259"/>
      <c r="S1488" s="259"/>
      <c r="T1488" s="260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1" t="s">
        <v>177</v>
      </c>
      <c r="AU1488" s="261" t="s">
        <v>125</v>
      </c>
      <c r="AV1488" s="15" t="s">
        <v>79</v>
      </c>
      <c r="AW1488" s="15" t="s">
        <v>33</v>
      </c>
      <c r="AX1488" s="15" t="s">
        <v>72</v>
      </c>
      <c r="AY1488" s="261" t="s">
        <v>116</v>
      </c>
    </row>
    <row r="1489" s="13" customFormat="1">
      <c r="A1489" s="13"/>
      <c r="B1489" s="229"/>
      <c r="C1489" s="230"/>
      <c r="D1489" s="231" t="s">
        <v>177</v>
      </c>
      <c r="E1489" s="232" t="s">
        <v>19</v>
      </c>
      <c r="F1489" s="233" t="s">
        <v>337</v>
      </c>
      <c r="G1489" s="230"/>
      <c r="H1489" s="234">
        <v>32.238</v>
      </c>
      <c r="I1489" s="235"/>
      <c r="J1489" s="230"/>
      <c r="K1489" s="230"/>
      <c r="L1489" s="236"/>
      <c r="M1489" s="237"/>
      <c r="N1489" s="238"/>
      <c r="O1489" s="238"/>
      <c r="P1489" s="238"/>
      <c r="Q1489" s="238"/>
      <c r="R1489" s="238"/>
      <c r="S1489" s="238"/>
      <c r="T1489" s="23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0" t="s">
        <v>177</v>
      </c>
      <c r="AU1489" s="240" t="s">
        <v>125</v>
      </c>
      <c r="AV1489" s="13" t="s">
        <v>125</v>
      </c>
      <c r="AW1489" s="13" t="s">
        <v>33</v>
      </c>
      <c r="AX1489" s="13" t="s">
        <v>72</v>
      </c>
      <c r="AY1489" s="240" t="s">
        <v>116</v>
      </c>
    </row>
    <row r="1490" s="13" customFormat="1">
      <c r="A1490" s="13"/>
      <c r="B1490" s="229"/>
      <c r="C1490" s="230"/>
      <c r="D1490" s="231" t="s">
        <v>177</v>
      </c>
      <c r="E1490" s="232" t="s">
        <v>19</v>
      </c>
      <c r="F1490" s="233" t="s">
        <v>298</v>
      </c>
      <c r="G1490" s="230"/>
      <c r="H1490" s="234">
        <v>3.6150000000000002</v>
      </c>
      <c r="I1490" s="235"/>
      <c r="J1490" s="230"/>
      <c r="K1490" s="230"/>
      <c r="L1490" s="236"/>
      <c r="M1490" s="237"/>
      <c r="N1490" s="238"/>
      <c r="O1490" s="238"/>
      <c r="P1490" s="238"/>
      <c r="Q1490" s="238"/>
      <c r="R1490" s="238"/>
      <c r="S1490" s="238"/>
      <c r="T1490" s="239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0" t="s">
        <v>177</v>
      </c>
      <c r="AU1490" s="240" t="s">
        <v>125</v>
      </c>
      <c r="AV1490" s="13" t="s">
        <v>125</v>
      </c>
      <c r="AW1490" s="13" t="s">
        <v>33</v>
      </c>
      <c r="AX1490" s="13" t="s">
        <v>72</v>
      </c>
      <c r="AY1490" s="240" t="s">
        <v>116</v>
      </c>
    </row>
    <row r="1491" s="13" customFormat="1">
      <c r="A1491" s="13"/>
      <c r="B1491" s="229"/>
      <c r="C1491" s="230"/>
      <c r="D1491" s="231" t="s">
        <v>177</v>
      </c>
      <c r="E1491" s="232" t="s">
        <v>19</v>
      </c>
      <c r="F1491" s="233" t="s">
        <v>299</v>
      </c>
      <c r="G1491" s="230"/>
      <c r="H1491" s="234">
        <v>-7.2000000000000002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0" t="s">
        <v>177</v>
      </c>
      <c r="AU1491" s="240" t="s">
        <v>125</v>
      </c>
      <c r="AV1491" s="13" t="s">
        <v>125</v>
      </c>
      <c r="AW1491" s="13" t="s">
        <v>33</v>
      </c>
      <c r="AX1491" s="13" t="s">
        <v>72</v>
      </c>
      <c r="AY1491" s="240" t="s">
        <v>116</v>
      </c>
    </row>
    <row r="1492" s="13" customFormat="1">
      <c r="A1492" s="13"/>
      <c r="B1492" s="229"/>
      <c r="C1492" s="230"/>
      <c r="D1492" s="231" t="s">
        <v>177</v>
      </c>
      <c r="E1492" s="232" t="s">
        <v>19</v>
      </c>
      <c r="F1492" s="233" t="s">
        <v>300</v>
      </c>
      <c r="G1492" s="230"/>
      <c r="H1492" s="234">
        <v>-1.3999999999999999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0" t="s">
        <v>177</v>
      </c>
      <c r="AU1492" s="240" t="s">
        <v>125</v>
      </c>
      <c r="AV1492" s="13" t="s">
        <v>125</v>
      </c>
      <c r="AW1492" s="13" t="s">
        <v>33</v>
      </c>
      <c r="AX1492" s="13" t="s">
        <v>72</v>
      </c>
      <c r="AY1492" s="240" t="s">
        <v>116</v>
      </c>
    </row>
    <row r="1493" s="13" customFormat="1">
      <c r="A1493" s="13"/>
      <c r="B1493" s="229"/>
      <c r="C1493" s="230"/>
      <c r="D1493" s="231" t="s">
        <v>177</v>
      </c>
      <c r="E1493" s="232" t="s">
        <v>19</v>
      </c>
      <c r="F1493" s="233" t="s">
        <v>301</v>
      </c>
      <c r="G1493" s="230"/>
      <c r="H1493" s="234">
        <v>0.88500000000000001</v>
      </c>
      <c r="I1493" s="235"/>
      <c r="J1493" s="230"/>
      <c r="K1493" s="230"/>
      <c r="L1493" s="236"/>
      <c r="M1493" s="237"/>
      <c r="N1493" s="238"/>
      <c r="O1493" s="238"/>
      <c r="P1493" s="238"/>
      <c r="Q1493" s="238"/>
      <c r="R1493" s="238"/>
      <c r="S1493" s="238"/>
      <c r="T1493" s="23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0" t="s">
        <v>177</v>
      </c>
      <c r="AU1493" s="240" t="s">
        <v>125</v>
      </c>
      <c r="AV1493" s="13" t="s">
        <v>125</v>
      </c>
      <c r="AW1493" s="13" t="s">
        <v>33</v>
      </c>
      <c r="AX1493" s="13" t="s">
        <v>72</v>
      </c>
      <c r="AY1493" s="240" t="s">
        <v>116</v>
      </c>
    </row>
    <row r="1494" s="15" customFormat="1">
      <c r="A1494" s="15"/>
      <c r="B1494" s="252"/>
      <c r="C1494" s="253"/>
      <c r="D1494" s="231" t="s">
        <v>177</v>
      </c>
      <c r="E1494" s="254" t="s">
        <v>19</v>
      </c>
      <c r="F1494" s="255" t="s">
        <v>302</v>
      </c>
      <c r="G1494" s="253"/>
      <c r="H1494" s="254" t="s">
        <v>19</v>
      </c>
      <c r="I1494" s="256"/>
      <c r="J1494" s="253"/>
      <c r="K1494" s="253"/>
      <c r="L1494" s="257"/>
      <c r="M1494" s="258"/>
      <c r="N1494" s="259"/>
      <c r="O1494" s="259"/>
      <c r="P1494" s="259"/>
      <c r="Q1494" s="259"/>
      <c r="R1494" s="259"/>
      <c r="S1494" s="259"/>
      <c r="T1494" s="260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1" t="s">
        <v>177</v>
      </c>
      <c r="AU1494" s="261" t="s">
        <v>125</v>
      </c>
      <c r="AV1494" s="15" t="s">
        <v>79</v>
      </c>
      <c r="AW1494" s="15" t="s">
        <v>33</v>
      </c>
      <c r="AX1494" s="15" t="s">
        <v>72</v>
      </c>
      <c r="AY1494" s="261" t="s">
        <v>116</v>
      </c>
    </row>
    <row r="1495" s="13" customFormat="1">
      <c r="A1495" s="13"/>
      <c r="B1495" s="229"/>
      <c r="C1495" s="230"/>
      <c r="D1495" s="231" t="s">
        <v>177</v>
      </c>
      <c r="E1495" s="232" t="s">
        <v>19</v>
      </c>
      <c r="F1495" s="233" t="s">
        <v>338</v>
      </c>
      <c r="G1495" s="230"/>
      <c r="H1495" s="234">
        <v>28.782</v>
      </c>
      <c r="I1495" s="235"/>
      <c r="J1495" s="230"/>
      <c r="K1495" s="230"/>
      <c r="L1495" s="236"/>
      <c r="M1495" s="237"/>
      <c r="N1495" s="238"/>
      <c r="O1495" s="238"/>
      <c r="P1495" s="238"/>
      <c r="Q1495" s="238"/>
      <c r="R1495" s="238"/>
      <c r="S1495" s="238"/>
      <c r="T1495" s="239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0" t="s">
        <v>177</v>
      </c>
      <c r="AU1495" s="240" t="s">
        <v>125</v>
      </c>
      <c r="AV1495" s="13" t="s">
        <v>125</v>
      </c>
      <c r="AW1495" s="13" t="s">
        <v>33</v>
      </c>
      <c r="AX1495" s="13" t="s">
        <v>72</v>
      </c>
      <c r="AY1495" s="240" t="s">
        <v>116</v>
      </c>
    </row>
    <row r="1496" s="13" customFormat="1">
      <c r="A1496" s="13"/>
      <c r="B1496" s="229"/>
      <c r="C1496" s="230"/>
      <c r="D1496" s="231" t="s">
        <v>177</v>
      </c>
      <c r="E1496" s="232" t="s">
        <v>19</v>
      </c>
      <c r="F1496" s="233" t="s">
        <v>285</v>
      </c>
      <c r="G1496" s="230"/>
      <c r="H1496" s="234">
        <v>-3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177</v>
      </c>
      <c r="AU1496" s="240" t="s">
        <v>125</v>
      </c>
      <c r="AV1496" s="13" t="s">
        <v>125</v>
      </c>
      <c r="AW1496" s="13" t="s">
        <v>33</v>
      </c>
      <c r="AX1496" s="13" t="s">
        <v>72</v>
      </c>
      <c r="AY1496" s="240" t="s">
        <v>116</v>
      </c>
    </row>
    <row r="1497" s="13" customFormat="1">
      <c r="A1497" s="13"/>
      <c r="B1497" s="229"/>
      <c r="C1497" s="230"/>
      <c r="D1497" s="231" t="s">
        <v>177</v>
      </c>
      <c r="E1497" s="232" t="s">
        <v>19</v>
      </c>
      <c r="F1497" s="233" t="s">
        <v>286</v>
      </c>
      <c r="G1497" s="230"/>
      <c r="H1497" s="234">
        <v>1</v>
      </c>
      <c r="I1497" s="235"/>
      <c r="J1497" s="230"/>
      <c r="K1497" s="230"/>
      <c r="L1497" s="236"/>
      <c r="M1497" s="237"/>
      <c r="N1497" s="238"/>
      <c r="O1497" s="238"/>
      <c r="P1497" s="238"/>
      <c r="Q1497" s="238"/>
      <c r="R1497" s="238"/>
      <c r="S1497" s="238"/>
      <c r="T1497" s="23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0" t="s">
        <v>177</v>
      </c>
      <c r="AU1497" s="240" t="s">
        <v>125</v>
      </c>
      <c r="AV1497" s="13" t="s">
        <v>125</v>
      </c>
      <c r="AW1497" s="13" t="s">
        <v>33</v>
      </c>
      <c r="AX1497" s="13" t="s">
        <v>72</v>
      </c>
      <c r="AY1497" s="240" t="s">
        <v>116</v>
      </c>
    </row>
    <row r="1498" s="13" customFormat="1">
      <c r="A1498" s="13"/>
      <c r="B1498" s="229"/>
      <c r="C1498" s="230"/>
      <c r="D1498" s="231" t="s">
        <v>177</v>
      </c>
      <c r="E1498" s="232" t="s">
        <v>19</v>
      </c>
      <c r="F1498" s="233" t="s">
        <v>287</v>
      </c>
      <c r="G1498" s="230"/>
      <c r="H1498" s="234">
        <v>1.3600000000000001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177</v>
      </c>
      <c r="AU1498" s="240" t="s">
        <v>125</v>
      </c>
      <c r="AV1498" s="13" t="s">
        <v>125</v>
      </c>
      <c r="AW1498" s="13" t="s">
        <v>33</v>
      </c>
      <c r="AX1498" s="13" t="s">
        <v>72</v>
      </c>
      <c r="AY1498" s="240" t="s">
        <v>116</v>
      </c>
    </row>
    <row r="1499" s="13" customFormat="1">
      <c r="A1499" s="13"/>
      <c r="B1499" s="229"/>
      <c r="C1499" s="230"/>
      <c r="D1499" s="231" t="s">
        <v>177</v>
      </c>
      <c r="E1499" s="232" t="s">
        <v>19</v>
      </c>
      <c r="F1499" s="233" t="s">
        <v>339</v>
      </c>
      <c r="G1499" s="230"/>
      <c r="H1499" s="234">
        <v>-4.7599999999999998</v>
      </c>
      <c r="I1499" s="235"/>
      <c r="J1499" s="230"/>
      <c r="K1499" s="230"/>
      <c r="L1499" s="236"/>
      <c r="M1499" s="237"/>
      <c r="N1499" s="238"/>
      <c r="O1499" s="238"/>
      <c r="P1499" s="238"/>
      <c r="Q1499" s="238"/>
      <c r="R1499" s="238"/>
      <c r="S1499" s="238"/>
      <c r="T1499" s="239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0" t="s">
        <v>177</v>
      </c>
      <c r="AU1499" s="240" t="s">
        <v>125</v>
      </c>
      <c r="AV1499" s="13" t="s">
        <v>125</v>
      </c>
      <c r="AW1499" s="13" t="s">
        <v>33</v>
      </c>
      <c r="AX1499" s="13" t="s">
        <v>72</v>
      </c>
      <c r="AY1499" s="240" t="s">
        <v>116</v>
      </c>
    </row>
    <row r="1500" s="15" customFormat="1">
      <c r="A1500" s="15"/>
      <c r="B1500" s="252"/>
      <c r="C1500" s="253"/>
      <c r="D1500" s="231" t="s">
        <v>177</v>
      </c>
      <c r="E1500" s="254" t="s">
        <v>19</v>
      </c>
      <c r="F1500" s="255" t="s">
        <v>237</v>
      </c>
      <c r="G1500" s="253"/>
      <c r="H1500" s="254" t="s">
        <v>19</v>
      </c>
      <c r="I1500" s="256"/>
      <c r="J1500" s="253"/>
      <c r="K1500" s="253"/>
      <c r="L1500" s="257"/>
      <c r="M1500" s="258"/>
      <c r="N1500" s="259"/>
      <c r="O1500" s="259"/>
      <c r="P1500" s="259"/>
      <c r="Q1500" s="259"/>
      <c r="R1500" s="259"/>
      <c r="S1500" s="259"/>
      <c r="T1500" s="260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1" t="s">
        <v>177</v>
      </c>
      <c r="AU1500" s="261" t="s">
        <v>125</v>
      </c>
      <c r="AV1500" s="15" t="s">
        <v>79</v>
      </c>
      <c r="AW1500" s="15" t="s">
        <v>33</v>
      </c>
      <c r="AX1500" s="15" t="s">
        <v>72</v>
      </c>
      <c r="AY1500" s="261" t="s">
        <v>116</v>
      </c>
    </row>
    <row r="1501" s="13" customFormat="1">
      <c r="A1501" s="13"/>
      <c r="B1501" s="229"/>
      <c r="C1501" s="230"/>
      <c r="D1501" s="231" t="s">
        <v>177</v>
      </c>
      <c r="E1501" s="232" t="s">
        <v>19</v>
      </c>
      <c r="F1501" s="233" t="s">
        <v>305</v>
      </c>
      <c r="G1501" s="230"/>
      <c r="H1501" s="234">
        <v>38.609999999999999</v>
      </c>
      <c r="I1501" s="235"/>
      <c r="J1501" s="230"/>
      <c r="K1501" s="230"/>
      <c r="L1501" s="236"/>
      <c r="M1501" s="237"/>
      <c r="N1501" s="238"/>
      <c r="O1501" s="238"/>
      <c r="P1501" s="238"/>
      <c r="Q1501" s="238"/>
      <c r="R1501" s="238"/>
      <c r="S1501" s="238"/>
      <c r="T1501" s="239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0" t="s">
        <v>177</v>
      </c>
      <c r="AU1501" s="240" t="s">
        <v>125</v>
      </c>
      <c r="AV1501" s="13" t="s">
        <v>125</v>
      </c>
      <c r="AW1501" s="13" t="s">
        <v>33</v>
      </c>
      <c r="AX1501" s="13" t="s">
        <v>72</v>
      </c>
      <c r="AY1501" s="240" t="s">
        <v>116</v>
      </c>
    </row>
    <row r="1502" s="13" customFormat="1">
      <c r="A1502" s="13"/>
      <c r="B1502" s="229"/>
      <c r="C1502" s="230"/>
      <c r="D1502" s="231" t="s">
        <v>177</v>
      </c>
      <c r="E1502" s="232" t="s">
        <v>19</v>
      </c>
      <c r="F1502" s="233" t="s">
        <v>285</v>
      </c>
      <c r="G1502" s="230"/>
      <c r="H1502" s="234">
        <v>-3</v>
      </c>
      <c r="I1502" s="235"/>
      <c r="J1502" s="230"/>
      <c r="K1502" s="230"/>
      <c r="L1502" s="236"/>
      <c r="M1502" s="237"/>
      <c r="N1502" s="238"/>
      <c r="O1502" s="238"/>
      <c r="P1502" s="238"/>
      <c r="Q1502" s="238"/>
      <c r="R1502" s="238"/>
      <c r="S1502" s="238"/>
      <c r="T1502" s="239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0" t="s">
        <v>177</v>
      </c>
      <c r="AU1502" s="240" t="s">
        <v>125</v>
      </c>
      <c r="AV1502" s="13" t="s">
        <v>125</v>
      </c>
      <c r="AW1502" s="13" t="s">
        <v>33</v>
      </c>
      <c r="AX1502" s="13" t="s">
        <v>72</v>
      </c>
      <c r="AY1502" s="240" t="s">
        <v>116</v>
      </c>
    </row>
    <row r="1503" s="13" customFormat="1">
      <c r="A1503" s="13"/>
      <c r="B1503" s="229"/>
      <c r="C1503" s="230"/>
      <c r="D1503" s="231" t="s">
        <v>177</v>
      </c>
      <c r="E1503" s="232" t="s">
        <v>19</v>
      </c>
      <c r="F1503" s="233" t="s">
        <v>286</v>
      </c>
      <c r="G1503" s="230"/>
      <c r="H1503" s="234">
        <v>1</v>
      </c>
      <c r="I1503" s="235"/>
      <c r="J1503" s="230"/>
      <c r="K1503" s="230"/>
      <c r="L1503" s="236"/>
      <c r="M1503" s="237"/>
      <c r="N1503" s="238"/>
      <c r="O1503" s="238"/>
      <c r="P1503" s="238"/>
      <c r="Q1503" s="238"/>
      <c r="R1503" s="238"/>
      <c r="S1503" s="238"/>
      <c r="T1503" s="23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0" t="s">
        <v>177</v>
      </c>
      <c r="AU1503" s="240" t="s">
        <v>125</v>
      </c>
      <c r="AV1503" s="13" t="s">
        <v>125</v>
      </c>
      <c r="AW1503" s="13" t="s">
        <v>33</v>
      </c>
      <c r="AX1503" s="13" t="s">
        <v>72</v>
      </c>
      <c r="AY1503" s="240" t="s">
        <v>116</v>
      </c>
    </row>
    <row r="1504" s="13" customFormat="1">
      <c r="A1504" s="13"/>
      <c r="B1504" s="229"/>
      <c r="C1504" s="230"/>
      <c r="D1504" s="231" t="s">
        <v>177</v>
      </c>
      <c r="E1504" s="232" t="s">
        <v>19</v>
      </c>
      <c r="F1504" s="233" t="s">
        <v>287</v>
      </c>
      <c r="G1504" s="230"/>
      <c r="H1504" s="234">
        <v>1.3600000000000001</v>
      </c>
      <c r="I1504" s="235"/>
      <c r="J1504" s="230"/>
      <c r="K1504" s="230"/>
      <c r="L1504" s="236"/>
      <c r="M1504" s="237"/>
      <c r="N1504" s="238"/>
      <c r="O1504" s="238"/>
      <c r="P1504" s="238"/>
      <c r="Q1504" s="238"/>
      <c r="R1504" s="238"/>
      <c r="S1504" s="238"/>
      <c r="T1504" s="23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0" t="s">
        <v>177</v>
      </c>
      <c r="AU1504" s="240" t="s">
        <v>125</v>
      </c>
      <c r="AV1504" s="13" t="s">
        <v>125</v>
      </c>
      <c r="AW1504" s="13" t="s">
        <v>33</v>
      </c>
      <c r="AX1504" s="13" t="s">
        <v>72</v>
      </c>
      <c r="AY1504" s="240" t="s">
        <v>116</v>
      </c>
    </row>
    <row r="1505" s="13" customFormat="1">
      <c r="A1505" s="13"/>
      <c r="B1505" s="229"/>
      <c r="C1505" s="230"/>
      <c r="D1505" s="231" t="s">
        <v>177</v>
      </c>
      <c r="E1505" s="232" t="s">
        <v>19</v>
      </c>
      <c r="F1505" s="233" t="s">
        <v>288</v>
      </c>
      <c r="G1505" s="230"/>
      <c r="H1505" s="234">
        <v>-1.8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177</v>
      </c>
      <c r="AU1505" s="240" t="s">
        <v>125</v>
      </c>
      <c r="AV1505" s="13" t="s">
        <v>125</v>
      </c>
      <c r="AW1505" s="13" t="s">
        <v>33</v>
      </c>
      <c r="AX1505" s="13" t="s">
        <v>72</v>
      </c>
      <c r="AY1505" s="240" t="s">
        <v>116</v>
      </c>
    </row>
    <row r="1506" s="15" customFormat="1">
      <c r="A1506" s="15"/>
      <c r="B1506" s="252"/>
      <c r="C1506" s="253"/>
      <c r="D1506" s="231" t="s">
        <v>177</v>
      </c>
      <c r="E1506" s="254" t="s">
        <v>19</v>
      </c>
      <c r="F1506" s="255" t="s">
        <v>239</v>
      </c>
      <c r="G1506" s="253"/>
      <c r="H1506" s="254" t="s">
        <v>19</v>
      </c>
      <c r="I1506" s="256"/>
      <c r="J1506" s="253"/>
      <c r="K1506" s="253"/>
      <c r="L1506" s="257"/>
      <c r="M1506" s="258"/>
      <c r="N1506" s="259"/>
      <c r="O1506" s="259"/>
      <c r="P1506" s="259"/>
      <c r="Q1506" s="259"/>
      <c r="R1506" s="259"/>
      <c r="S1506" s="259"/>
      <c r="T1506" s="260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1" t="s">
        <v>177</v>
      </c>
      <c r="AU1506" s="261" t="s">
        <v>125</v>
      </c>
      <c r="AV1506" s="15" t="s">
        <v>79</v>
      </c>
      <c r="AW1506" s="15" t="s">
        <v>33</v>
      </c>
      <c r="AX1506" s="15" t="s">
        <v>72</v>
      </c>
      <c r="AY1506" s="261" t="s">
        <v>116</v>
      </c>
    </row>
    <row r="1507" s="13" customFormat="1">
      <c r="A1507" s="13"/>
      <c r="B1507" s="229"/>
      <c r="C1507" s="230"/>
      <c r="D1507" s="231" t="s">
        <v>177</v>
      </c>
      <c r="E1507" s="232" t="s">
        <v>19</v>
      </c>
      <c r="F1507" s="233" t="s">
        <v>284</v>
      </c>
      <c r="G1507" s="230"/>
      <c r="H1507" s="234">
        <v>46.439999999999998</v>
      </c>
      <c r="I1507" s="235"/>
      <c r="J1507" s="230"/>
      <c r="K1507" s="230"/>
      <c r="L1507" s="236"/>
      <c r="M1507" s="237"/>
      <c r="N1507" s="238"/>
      <c r="O1507" s="238"/>
      <c r="P1507" s="238"/>
      <c r="Q1507" s="238"/>
      <c r="R1507" s="238"/>
      <c r="S1507" s="238"/>
      <c r="T1507" s="23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0" t="s">
        <v>177</v>
      </c>
      <c r="AU1507" s="240" t="s">
        <v>125</v>
      </c>
      <c r="AV1507" s="13" t="s">
        <v>125</v>
      </c>
      <c r="AW1507" s="13" t="s">
        <v>33</v>
      </c>
      <c r="AX1507" s="13" t="s">
        <v>72</v>
      </c>
      <c r="AY1507" s="240" t="s">
        <v>116</v>
      </c>
    </row>
    <row r="1508" s="13" customFormat="1">
      <c r="A1508" s="13"/>
      <c r="B1508" s="229"/>
      <c r="C1508" s="230"/>
      <c r="D1508" s="231" t="s">
        <v>177</v>
      </c>
      <c r="E1508" s="232" t="s">
        <v>19</v>
      </c>
      <c r="F1508" s="233" t="s">
        <v>285</v>
      </c>
      <c r="G1508" s="230"/>
      <c r="H1508" s="234">
        <v>-3</v>
      </c>
      <c r="I1508" s="235"/>
      <c r="J1508" s="230"/>
      <c r="K1508" s="230"/>
      <c r="L1508" s="236"/>
      <c r="M1508" s="237"/>
      <c r="N1508" s="238"/>
      <c r="O1508" s="238"/>
      <c r="P1508" s="238"/>
      <c r="Q1508" s="238"/>
      <c r="R1508" s="238"/>
      <c r="S1508" s="238"/>
      <c r="T1508" s="23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0" t="s">
        <v>177</v>
      </c>
      <c r="AU1508" s="240" t="s">
        <v>125</v>
      </c>
      <c r="AV1508" s="13" t="s">
        <v>125</v>
      </c>
      <c r="AW1508" s="13" t="s">
        <v>33</v>
      </c>
      <c r="AX1508" s="13" t="s">
        <v>72</v>
      </c>
      <c r="AY1508" s="240" t="s">
        <v>116</v>
      </c>
    </row>
    <row r="1509" s="13" customFormat="1">
      <c r="A1509" s="13"/>
      <c r="B1509" s="229"/>
      <c r="C1509" s="230"/>
      <c r="D1509" s="231" t="s">
        <v>177</v>
      </c>
      <c r="E1509" s="232" t="s">
        <v>19</v>
      </c>
      <c r="F1509" s="233" t="s">
        <v>286</v>
      </c>
      <c r="G1509" s="230"/>
      <c r="H1509" s="234">
        <v>1</v>
      </c>
      <c r="I1509" s="235"/>
      <c r="J1509" s="230"/>
      <c r="K1509" s="230"/>
      <c r="L1509" s="236"/>
      <c r="M1509" s="237"/>
      <c r="N1509" s="238"/>
      <c r="O1509" s="238"/>
      <c r="P1509" s="238"/>
      <c r="Q1509" s="238"/>
      <c r="R1509" s="238"/>
      <c r="S1509" s="238"/>
      <c r="T1509" s="23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0" t="s">
        <v>177</v>
      </c>
      <c r="AU1509" s="240" t="s">
        <v>125</v>
      </c>
      <c r="AV1509" s="13" t="s">
        <v>125</v>
      </c>
      <c r="AW1509" s="13" t="s">
        <v>33</v>
      </c>
      <c r="AX1509" s="13" t="s">
        <v>72</v>
      </c>
      <c r="AY1509" s="240" t="s">
        <v>116</v>
      </c>
    </row>
    <row r="1510" s="13" customFormat="1">
      <c r="A1510" s="13"/>
      <c r="B1510" s="229"/>
      <c r="C1510" s="230"/>
      <c r="D1510" s="231" t="s">
        <v>177</v>
      </c>
      <c r="E1510" s="232" t="s">
        <v>19</v>
      </c>
      <c r="F1510" s="233" t="s">
        <v>287</v>
      </c>
      <c r="G1510" s="230"/>
      <c r="H1510" s="234">
        <v>1.3600000000000001</v>
      </c>
      <c r="I1510" s="235"/>
      <c r="J1510" s="230"/>
      <c r="K1510" s="230"/>
      <c r="L1510" s="236"/>
      <c r="M1510" s="237"/>
      <c r="N1510" s="238"/>
      <c r="O1510" s="238"/>
      <c r="P1510" s="238"/>
      <c r="Q1510" s="238"/>
      <c r="R1510" s="238"/>
      <c r="S1510" s="238"/>
      <c r="T1510" s="23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0" t="s">
        <v>177</v>
      </c>
      <c r="AU1510" s="240" t="s">
        <v>125</v>
      </c>
      <c r="AV1510" s="13" t="s">
        <v>125</v>
      </c>
      <c r="AW1510" s="13" t="s">
        <v>33</v>
      </c>
      <c r="AX1510" s="13" t="s">
        <v>72</v>
      </c>
      <c r="AY1510" s="240" t="s">
        <v>116</v>
      </c>
    </row>
    <row r="1511" s="13" customFormat="1">
      <c r="A1511" s="13"/>
      <c r="B1511" s="229"/>
      <c r="C1511" s="230"/>
      <c r="D1511" s="231" t="s">
        <v>177</v>
      </c>
      <c r="E1511" s="232" t="s">
        <v>19</v>
      </c>
      <c r="F1511" s="233" t="s">
        <v>288</v>
      </c>
      <c r="G1511" s="230"/>
      <c r="H1511" s="234">
        <v>-1.8</v>
      </c>
      <c r="I1511" s="235"/>
      <c r="J1511" s="230"/>
      <c r="K1511" s="230"/>
      <c r="L1511" s="236"/>
      <c r="M1511" s="237"/>
      <c r="N1511" s="238"/>
      <c r="O1511" s="238"/>
      <c r="P1511" s="238"/>
      <c r="Q1511" s="238"/>
      <c r="R1511" s="238"/>
      <c r="S1511" s="238"/>
      <c r="T1511" s="23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0" t="s">
        <v>177</v>
      </c>
      <c r="AU1511" s="240" t="s">
        <v>125</v>
      </c>
      <c r="AV1511" s="13" t="s">
        <v>125</v>
      </c>
      <c r="AW1511" s="13" t="s">
        <v>33</v>
      </c>
      <c r="AX1511" s="13" t="s">
        <v>72</v>
      </c>
      <c r="AY1511" s="240" t="s">
        <v>116</v>
      </c>
    </row>
    <row r="1512" s="15" customFormat="1">
      <c r="A1512" s="15"/>
      <c r="B1512" s="252"/>
      <c r="C1512" s="253"/>
      <c r="D1512" s="231" t="s">
        <v>177</v>
      </c>
      <c r="E1512" s="254" t="s">
        <v>19</v>
      </c>
      <c r="F1512" s="255" t="s">
        <v>241</v>
      </c>
      <c r="G1512" s="253"/>
      <c r="H1512" s="254" t="s">
        <v>19</v>
      </c>
      <c r="I1512" s="256"/>
      <c r="J1512" s="253"/>
      <c r="K1512" s="253"/>
      <c r="L1512" s="257"/>
      <c r="M1512" s="258"/>
      <c r="N1512" s="259"/>
      <c r="O1512" s="259"/>
      <c r="P1512" s="259"/>
      <c r="Q1512" s="259"/>
      <c r="R1512" s="259"/>
      <c r="S1512" s="259"/>
      <c r="T1512" s="260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61" t="s">
        <v>177</v>
      </c>
      <c r="AU1512" s="261" t="s">
        <v>125</v>
      </c>
      <c r="AV1512" s="15" t="s">
        <v>79</v>
      </c>
      <c r="AW1512" s="15" t="s">
        <v>33</v>
      </c>
      <c r="AX1512" s="15" t="s">
        <v>72</v>
      </c>
      <c r="AY1512" s="261" t="s">
        <v>116</v>
      </c>
    </row>
    <row r="1513" s="13" customFormat="1">
      <c r="A1513" s="13"/>
      <c r="B1513" s="229"/>
      <c r="C1513" s="230"/>
      <c r="D1513" s="231" t="s">
        <v>177</v>
      </c>
      <c r="E1513" s="232" t="s">
        <v>19</v>
      </c>
      <c r="F1513" s="233" t="s">
        <v>289</v>
      </c>
      <c r="G1513" s="230"/>
      <c r="H1513" s="234">
        <v>56.43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0" t="s">
        <v>177</v>
      </c>
      <c r="AU1513" s="240" t="s">
        <v>125</v>
      </c>
      <c r="AV1513" s="13" t="s">
        <v>125</v>
      </c>
      <c r="AW1513" s="13" t="s">
        <v>33</v>
      </c>
      <c r="AX1513" s="13" t="s">
        <v>72</v>
      </c>
      <c r="AY1513" s="240" t="s">
        <v>116</v>
      </c>
    </row>
    <row r="1514" s="13" customFormat="1">
      <c r="A1514" s="13"/>
      <c r="B1514" s="229"/>
      <c r="C1514" s="230"/>
      <c r="D1514" s="231" t="s">
        <v>177</v>
      </c>
      <c r="E1514" s="232" t="s">
        <v>19</v>
      </c>
      <c r="F1514" s="233" t="s">
        <v>290</v>
      </c>
      <c r="G1514" s="230"/>
      <c r="H1514" s="234">
        <v>-13.44</v>
      </c>
      <c r="I1514" s="235"/>
      <c r="J1514" s="230"/>
      <c r="K1514" s="230"/>
      <c r="L1514" s="236"/>
      <c r="M1514" s="237"/>
      <c r="N1514" s="238"/>
      <c r="O1514" s="238"/>
      <c r="P1514" s="238"/>
      <c r="Q1514" s="238"/>
      <c r="R1514" s="238"/>
      <c r="S1514" s="238"/>
      <c r="T1514" s="23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0" t="s">
        <v>177</v>
      </c>
      <c r="AU1514" s="240" t="s">
        <v>125</v>
      </c>
      <c r="AV1514" s="13" t="s">
        <v>125</v>
      </c>
      <c r="AW1514" s="13" t="s">
        <v>33</v>
      </c>
      <c r="AX1514" s="13" t="s">
        <v>72</v>
      </c>
      <c r="AY1514" s="240" t="s">
        <v>116</v>
      </c>
    </row>
    <row r="1515" s="13" customFormat="1">
      <c r="A1515" s="13"/>
      <c r="B1515" s="229"/>
      <c r="C1515" s="230"/>
      <c r="D1515" s="231" t="s">
        <v>177</v>
      </c>
      <c r="E1515" s="232" t="s">
        <v>19</v>
      </c>
      <c r="F1515" s="233" t="s">
        <v>291</v>
      </c>
      <c r="G1515" s="230"/>
      <c r="H1515" s="234">
        <v>3.4199999999999999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0" t="s">
        <v>177</v>
      </c>
      <c r="AU1515" s="240" t="s">
        <v>125</v>
      </c>
      <c r="AV1515" s="13" t="s">
        <v>125</v>
      </c>
      <c r="AW1515" s="13" t="s">
        <v>33</v>
      </c>
      <c r="AX1515" s="13" t="s">
        <v>72</v>
      </c>
      <c r="AY1515" s="240" t="s">
        <v>116</v>
      </c>
    </row>
    <row r="1516" s="13" customFormat="1">
      <c r="A1516" s="13"/>
      <c r="B1516" s="229"/>
      <c r="C1516" s="230"/>
      <c r="D1516" s="231" t="s">
        <v>177</v>
      </c>
      <c r="E1516" s="232" t="s">
        <v>19</v>
      </c>
      <c r="F1516" s="233" t="s">
        <v>292</v>
      </c>
      <c r="G1516" s="230"/>
      <c r="H1516" s="234">
        <v>-6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177</v>
      </c>
      <c r="AU1516" s="240" t="s">
        <v>125</v>
      </c>
      <c r="AV1516" s="13" t="s">
        <v>125</v>
      </c>
      <c r="AW1516" s="13" t="s">
        <v>33</v>
      </c>
      <c r="AX1516" s="13" t="s">
        <v>72</v>
      </c>
      <c r="AY1516" s="240" t="s">
        <v>116</v>
      </c>
    </row>
    <row r="1517" s="13" customFormat="1">
      <c r="A1517" s="13"/>
      <c r="B1517" s="229"/>
      <c r="C1517" s="230"/>
      <c r="D1517" s="231" t="s">
        <v>177</v>
      </c>
      <c r="E1517" s="232" t="s">
        <v>19</v>
      </c>
      <c r="F1517" s="233" t="s">
        <v>293</v>
      </c>
      <c r="G1517" s="230"/>
      <c r="H1517" s="234">
        <v>2</v>
      </c>
      <c r="I1517" s="235"/>
      <c r="J1517" s="230"/>
      <c r="K1517" s="230"/>
      <c r="L1517" s="236"/>
      <c r="M1517" s="237"/>
      <c r="N1517" s="238"/>
      <c r="O1517" s="238"/>
      <c r="P1517" s="238"/>
      <c r="Q1517" s="238"/>
      <c r="R1517" s="238"/>
      <c r="S1517" s="238"/>
      <c r="T1517" s="23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0" t="s">
        <v>177</v>
      </c>
      <c r="AU1517" s="240" t="s">
        <v>125</v>
      </c>
      <c r="AV1517" s="13" t="s">
        <v>125</v>
      </c>
      <c r="AW1517" s="13" t="s">
        <v>33</v>
      </c>
      <c r="AX1517" s="13" t="s">
        <v>72</v>
      </c>
      <c r="AY1517" s="240" t="s">
        <v>116</v>
      </c>
    </row>
    <row r="1518" s="13" customFormat="1">
      <c r="A1518" s="13"/>
      <c r="B1518" s="229"/>
      <c r="C1518" s="230"/>
      <c r="D1518" s="231" t="s">
        <v>177</v>
      </c>
      <c r="E1518" s="232" t="s">
        <v>19</v>
      </c>
      <c r="F1518" s="233" t="s">
        <v>294</v>
      </c>
      <c r="G1518" s="230"/>
      <c r="H1518" s="234">
        <v>2.7200000000000002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177</v>
      </c>
      <c r="AU1518" s="240" t="s">
        <v>125</v>
      </c>
      <c r="AV1518" s="13" t="s">
        <v>125</v>
      </c>
      <c r="AW1518" s="13" t="s">
        <v>33</v>
      </c>
      <c r="AX1518" s="13" t="s">
        <v>72</v>
      </c>
      <c r="AY1518" s="240" t="s">
        <v>116</v>
      </c>
    </row>
    <row r="1519" s="13" customFormat="1">
      <c r="A1519" s="13"/>
      <c r="B1519" s="229"/>
      <c r="C1519" s="230"/>
      <c r="D1519" s="231" t="s">
        <v>177</v>
      </c>
      <c r="E1519" s="232" t="s">
        <v>19</v>
      </c>
      <c r="F1519" s="233" t="s">
        <v>288</v>
      </c>
      <c r="G1519" s="230"/>
      <c r="H1519" s="234">
        <v>-1.8</v>
      </c>
      <c r="I1519" s="235"/>
      <c r="J1519" s="230"/>
      <c r="K1519" s="230"/>
      <c r="L1519" s="236"/>
      <c r="M1519" s="237"/>
      <c r="N1519" s="238"/>
      <c r="O1519" s="238"/>
      <c r="P1519" s="238"/>
      <c r="Q1519" s="238"/>
      <c r="R1519" s="238"/>
      <c r="S1519" s="238"/>
      <c r="T1519" s="23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0" t="s">
        <v>177</v>
      </c>
      <c r="AU1519" s="240" t="s">
        <v>125</v>
      </c>
      <c r="AV1519" s="13" t="s">
        <v>125</v>
      </c>
      <c r="AW1519" s="13" t="s">
        <v>33</v>
      </c>
      <c r="AX1519" s="13" t="s">
        <v>72</v>
      </c>
      <c r="AY1519" s="240" t="s">
        <v>116</v>
      </c>
    </row>
    <row r="1520" s="15" customFormat="1">
      <c r="A1520" s="15"/>
      <c r="B1520" s="252"/>
      <c r="C1520" s="253"/>
      <c r="D1520" s="231" t="s">
        <v>177</v>
      </c>
      <c r="E1520" s="254" t="s">
        <v>19</v>
      </c>
      <c r="F1520" s="255" t="s">
        <v>307</v>
      </c>
      <c r="G1520" s="253"/>
      <c r="H1520" s="254" t="s">
        <v>19</v>
      </c>
      <c r="I1520" s="256"/>
      <c r="J1520" s="253"/>
      <c r="K1520" s="253"/>
      <c r="L1520" s="257"/>
      <c r="M1520" s="258"/>
      <c r="N1520" s="259"/>
      <c r="O1520" s="259"/>
      <c r="P1520" s="259"/>
      <c r="Q1520" s="259"/>
      <c r="R1520" s="259"/>
      <c r="S1520" s="259"/>
      <c r="T1520" s="260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61" t="s">
        <v>177</v>
      </c>
      <c r="AU1520" s="261" t="s">
        <v>125</v>
      </c>
      <c r="AV1520" s="15" t="s">
        <v>79</v>
      </c>
      <c r="AW1520" s="15" t="s">
        <v>33</v>
      </c>
      <c r="AX1520" s="15" t="s">
        <v>72</v>
      </c>
      <c r="AY1520" s="261" t="s">
        <v>116</v>
      </c>
    </row>
    <row r="1521" s="13" customFormat="1">
      <c r="A1521" s="13"/>
      <c r="B1521" s="229"/>
      <c r="C1521" s="230"/>
      <c r="D1521" s="231" t="s">
        <v>177</v>
      </c>
      <c r="E1521" s="232" t="s">
        <v>19</v>
      </c>
      <c r="F1521" s="233" t="s">
        <v>297</v>
      </c>
      <c r="G1521" s="230"/>
      <c r="H1521" s="234">
        <v>31.698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177</v>
      </c>
      <c r="AU1521" s="240" t="s">
        <v>125</v>
      </c>
      <c r="AV1521" s="13" t="s">
        <v>125</v>
      </c>
      <c r="AW1521" s="13" t="s">
        <v>33</v>
      </c>
      <c r="AX1521" s="13" t="s">
        <v>72</v>
      </c>
      <c r="AY1521" s="240" t="s">
        <v>116</v>
      </c>
    </row>
    <row r="1522" s="13" customFormat="1">
      <c r="A1522" s="13"/>
      <c r="B1522" s="229"/>
      <c r="C1522" s="230"/>
      <c r="D1522" s="231" t="s">
        <v>177</v>
      </c>
      <c r="E1522" s="232" t="s">
        <v>19</v>
      </c>
      <c r="F1522" s="233" t="s">
        <v>340</v>
      </c>
      <c r="G1522" s="230"/>
      <c r="H1522" s="234">
        <v>3.6150000000000002</v>
      </c>
      <c r="I1522" s="235"/>
      <c r="J1522" s="230"/>
      <c r="K1522" s="230"/>
      <c r="L1522" s="236"/>
      <c r="M1522" s="237"/>
      <c r="N1522" s="238"/>
      <c r="O1522" s="238"/>
      <c r="P1522" s="238"/>
      <c r="Q1522" s="238"/>
      <c r="R1522" s="238"/>
      <c r="S1522" s="238"/>
      <c r="T1522" s="23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0" t="s">
        <v>177</v>
      </c>
      <c r="AU1522" s="240" t="s">
        <v>125</v>
      </c>
      <c r="AV1522" s="13" t="s">
        <v>125</v>
      </c>
      <c r="AW1522" s="13" t="s">
        <v>33</v>
      </c>
      <c r="AX1522" s="13" t="s">
        <v>72</v>
      </c>
      <c r="AY1522" s="240" t="s">
        <v>116</v>
      </c>
    </row>
    <row r="1523" s="13" customFormat="1">
      <c r="A1523" s="13"/>
      <c r="B1523" s="229"/>
      <c r="C1523" s="230"/>
      <c r="D1523" s="231" t="s">
        <v>177</v>
      </c>
      <c r="E1523" s="232" t="s">
        <v>19</v>
      </c>
      <c r="F1523" s="233" t="s">
        <v>301</v>
      </c>
      <c r="G1523" s="230"/>
      <c r="H1523" s="234">
        <v>0.88500000000000001</v>
      </c>
      <c r="I1523" s="235"/>
      <c r="J1523" s="230"/>
      <c r="K1523" s="230"/>
      <c r="L1523" s="236"/>
      <c r="M1523" s="237"/>
      <c r="N1523" s="238"/>
      <c r="O1523" s="238"/>
      <c r="P1523" s="238"/>
      <c r="Q1523" s="238"/>
      <c r="R1523" s="238"/>
      <c r="S1523" s="238"/>
      <c r="T1523" s="23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0" t="s">
        <v>177</v>
      </c>
      <c r="AU1523" s="240" t="s">
        <v>125</v>
      </c>
      <c r="AV1523" s="13" t="s">
        <v>125</v>
      </c>
      <c r="AW1523" s="13" t="s">
        <v>33</v>
      </c>
      <c r="AX1523" s="13" t="s">
        <v>72</v>
      </c>
      <c r="AY1523" s="240" t="s">
        <v>116</v>
      </c>
    </row>
    <row r="1524" s="13" customFormat="1">
      <c r="A1524" s="13"/>
      <c r="B1524" s="229"/>
      <c r="C1524" s="230"/>
      <c r="D1524" s="231" t="s">
        <v>177</v>
      </c>
      <c r="E1524" s="232" t="s">
        <v>19</v>
      </c>
      <c r="F1524" s="233" t="s">
        <v>299</v>
      </c>
      <c r="G1524" s="230"/>
      <c r="H1524" s="234">
        <v>-7.2000000000000002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177</v>
      </c>
      <c r="AU1524" s="240" t="s">
        <v>125</v>
      </c>
      <c r="AV1524" s="13" t="s">
        <v>125</v>
      </c>
      <c r="AW1524" s="13" t="s">
        <v>33</v>
      </c>
      <c r="AX1524" s="13" t="s">
        <v>72</v>
      </c>
      <c r="AY1524" s="240" t="s">
        <v>116</v>
      </c>
    </row>
    <row r="1525" s="13" customFormat="1">
      <c r="A1525" s="13"/>
      <c r="B1525" s="229"/>
      <c r="C1525" s="230"/>
      <c r="D1525" s="231" t="s">
        <v>177</v>
      </c>
      <c r="E1525" s="232" t="s">
        <v>19</v>
      </c>
      <c r="F1525" s="233" t="s">
        <v>300</v>
      </c>
      <c r="G1525" s="230"/>
      <c r="H1525" s="234">
        <v>-1.3999999999999999</v>
      </c>
      <c r="I1525" s="235"/>
      <c r="J1525" s="230"/>
      <c r="K1525" s="230"/>
      <c r="L1525" s="236"/>
      <c r="M1525" s="237"/>
      <c r="N1525" s="238"/>
      <c r="O1525" s="238"/>
      <c r="P1525" s="238"/>
      <c r="Q1525" s="238"/>
      <c r="R1525" s="238"/>
      <c r="S1525" s="238"/>
      <c r="T1525" s="23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0" t="s">
        <v>177</v>
      </c>
      <c r="AU1525" s="240" t="s">
        <v>125</v>
      </c>
      <c r="AV1525" s="13" t="s">
        <v>125</v>
      </c>
      <c r="AW1525" s="13" t="s">
        <v>33</v>
      </c>
      <c r="AX1525" s="13" t="s">
        <v>72</v>
      </c>
      <c r="AY1525" s="240" t="s">
        <v>116</v>
      </c>
    </row>
    <row r="1526" s="15" customFormat="1">
      <c r="A1526" s="15"/>
      <c r="B1526" s="252"/>
      <c r="C1526" s="253"/>
      <c r="D1526" s="231" t="s">
        <v>177</v>
      </c>
      <c r="E1526" s="254" t="s">
        <v>19</v>
      </c>
      <c r="F1526" s="255" t="s">
        <v>322</v>
      </c>
      <c r="G1526" s="253"/>
      <c r="H1526" s="254" t="s">
        <v>19</v>
      </c>
      <c r="I1526" s="256"/>
      <c r="J1526" s="253"/>
      <c r="K1526" s="253"/>
      <c r="L1526" s="257"/>
      <c r="M1526" s="258"/>
      <c r="N1526" s="259"/>
      <c r="O1526" s="259"/>
      <c r="P1526" s="259"/>
      <c r="Q1526" s="259"/>
      <c r="R1526" s="259"/>
      <c r="S1526" s="259"/>
      <c r="T1526" s="260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61" t="s">
        <v>177</v>
      </c>
      <c r="AU1526" s="261" t="s">
        <v>125</v>
      </c>
      <c r="AV1526" s="15" t="s">
        <v>79</v>
      </c>
      <c r="AW1526" s="15" t="s">
        <v>33</v>
      </c>
      <c r="AX1526" s="15" t="s">
        <v>72</v>
      </c>
      <c r="AY1526" s="261" t="s">
        <v>116</v>
      </c>
    </row>
    <row r="1527" s="13" customFormat="1">
      <c r="A1527" s="13"/>
      <c r="B1527" s="229"/>
      <c r="C1527" s="230"/>
      <c r="D1527" s="231" t="s">
        <v>177</v>
      </c>
      <c r="E1527" s="232" t="s">
        <v>19</v>
      </c>
      <c r="F1527" s="233" t="s">
        <v>303</v>
      </c>
      <c r="G1527" s="230"/>
      <c r="H1527" s="234">
        <v>7.4619999999999997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177</v>
      </c>
      <c r="AU1527" s="240" t="s">
        <v>125</v>
      </c>
      <c r="AV1527" s="13" t="s">
        <v>125</v>
      </c>
      <c r="AW1527" s="13" t="s">
        <v>33</v>
      </c>
      <c r="AX1527" s="13" t="s">
        <v>72</v>
      </c>
      <c r="AY1527" s="240" t="s">
        <v>116</v>
      </c>
    </row>
    <row r="1528" s="13" customFormat="1">
      <c r="A1528" s="13"/>
      <c r="B1528" s="229"/>
      <c r="C1528" s="230"/>
      <c r="D1528" s="231" t="s">
        <v>177</v>
      </c>
      <c r="E1528" s="232" t="s">
        <v>19</v>
      </c>
      <c r="F1528" s="233" t="s">
        <v>304</v>
      </c>
      <c r="G1528" s="230"/>
      <c r="H1528" s="234">
        <v>-0.80000000000000004</v>
      </c>
      <c r="I1528" s="235"/>
      <c r="J1528" s="230"/>
      <c r="K1528" s="230"/>
      <c r="L1528" s="236"/>
      <c r="M1528" s="237"/>
      <c r="N1528" s="238"/>
      <c r="O1528" s="238"/>
      <c r="P1528" s="238"/>
      <c r="Q1528" s="238"/>
      <c r="R1528" s="238"/>
      <c r="S1528" s="238"/>
      <c r="T1528" s="23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0" t="s">
        <v>177</v>
      </c>
      <c r="AU1528" s="240" t="s">
        <v>125</v>
      </c>
      <c r="AV1528" s="13" t="s">
        <v>125</v>
      </c>
      <c r="AW1528" s="13" t="s">
        <v>33</v>
      </c>
      <c r="AX1528" s="13" t="s">
        <v>72</v>
      </c>
      <c r="AY1528" s="240" t="s">
        <v>116</v>
      </c>
    </row>
    <row r="1529" s="13" customFormat="1">
      <c r="A1529" s="13"/>
      <c r="B1529" s="229"/>
      <c r="C1529" s="230"/>
      <c r="D1529" s="231" t="s">
        <v>177</v>
      </c>
      <c r="E1529" s="232" t="s">
        <v>19</v>
      </c>
      <c r="F1529" s="233" t="s">
        <v>286</v>
      </c>
      <c r="G1529" s="230"/>
      <c r="H1529" s="234">
        <v>1</v>
      </c>
      <c r="I1529" s="235"/>
      <c r="J1529" s="230"/>
      <c r="K1529" s="230"/>
      <c r="L1529" s="236"/>
      <c r="M1529" s="237"/>
      <c r="N1529" s="238"/>
      <c r="O1529" s="238"/>
      <c r="P1529" s="238"/>
      <c r="Q1529" s="238"/>
      <c r="R1529" s="238"/>
      <c r="S1529" s="238"/>
      <c r="T1529" s="23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0" t="s">
        <v>177</v>
      </c>
      <c r="AU1529" s="240" t="s">
        <v>125</v>
      </c>
      <c r="AV1529" s="13" t="s">
        <v>125</v>
      </c>
      <c r="AW1529" s="13" t="s">
        <v>33</v>
      </c>
      <c r="AX1529" s="13" t="s">
        <v>72</v>
      </c>
      <c r="AY1529" s="240" t="s">
        <v>116</v>
      </c>
    </row>
    <row r="1530" s="13" customFormat="1">
      <c r="A1530" s="13"/>
      <c r="B1530" s="229"/>
      <c r="C1530" s="230"/>
      <c r="D1530" s="231" t="s">
        <v>177</v>
      </c>
      <c r="E1530" s="232" t="s">
        <v>19</v>
      </c>
      <c r="F1530" s="233" t="s">
        <v>287</v>
      </c>
      <c r="G1530" s="230"/>
      <c r="H1530" s="234">
        <v>1.3600000000000001</v>
      </c>
      <c r="I1530" s="235"/>
      <c r="J1530" s="230"/>
      <c r="K1530" s="230"/>
      <c r="L1530" s="236"/>
      <c r="M1530" s="237"/>
      <c r="N1530" s="238"/>
      <c r="O1530" s="238"/>
      <c r="P1530" s="238"/>
      <c r="Q1530" s="238"/>
      <c r="R1530" s="238"/>
      <c r="S1530" s="238"/>
      <c r="T1530" s="23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0" t="s">
        <v>177</v>
      </c>
      <c r="AU1530" s="240" t="s">
        <v>125</v>
      </c>
      <c r="AV1530" s="13" t="s">
        <v>125</v>
      </c>
      <c r="AW1530" s="13" t="s">
        <v>33</v>
      </c>
      <c r="AX1530" s="13" t="s">
        <v>72</v>
      </c>
      <c r="AY1530" s="240" t="s">
        <v>116</v>
      </c>
    </row>
    <row r="1531" s="13" customFormat="1">
      <c r="A1531" s="13"/>
      <c r="B1531" s="229"/>
      <c r="C1531" s="230"/>
      <c r="D1531" s="231" t="s">
        <v>177</v>
      </c>
      <c r="E1531" s="232" t="s">
        <v>19</v>
      </c>
      <c r="F1531" s="233" t="s">
        <v>339</v>
      </c>
      <c r="G1531" s="230"/>
      <c r="H1531" s="234">
        <v>-4.7599999999999998</v>
      </c>
      <c r="I1531" s="235"/>
      <c r="J1531" s="230"/>
      <c r="K1531" s="230"/>
      <c r="L1531" s="236"/>
      <c r="M1531" s="237"/>
      <c r="N1531" s="238"/>
      <c r="O1531" s="238"/>
      <c r="P1531" s="238"/>
      <c r="Q1531" s="238"/>
      <c r="R1531" s="238"/>
      <c r="S1531" s="238"/>
      <c r="T1531" s="23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0" t="s">
        <v>177</v>
      </c>
      <c r="AU1531" s="240" t="s">
        <v>125</v>
      </c>
      <c r="AV1531" s="13" t="s">
        <v>125</v>
      </c>
      <c r="AW1531" s="13" t="s">
        <v>33</v>
      </c>
      <c r="AX1531" s="13" t="s">
        <v>72</v>
      </c>
      <c r="AY1531" s="240" t="s">
        <v>116</v>
      </c>
    </row>
    <row r="1532" s="15" customFormat="1">
      <c r="A1532" s="15"/>
      <c r="B1532" s="252"/>
      <c r="C1532" s="253"/>
      <c r="D1532" s="231" t="s">
        <v>177</v>
      </c>
      <c r="E1532" s="254" t="s">
        <v>19</v>
      </c>
      <c r="F1532" s="255" t="s">
        <v>242</v>
      </c>
      <c r="G1532" s="253"/>
      <c r="H1532" s="254" t="s">
        <v>19</v>
      </c>
      <c r="I1532" s="256"/>
      <c r="J1532" s="253"/>
      <c r="K1532" s="253"/>
      <c r="L1532" s="257"/>
      <c r="M1532" s="258"/>
      <c r="N1532" s="259"/>
      <c r="O1532" s="259"/>
      <c r="P1532" s="259"/>
      <c r="Q1532" s="259"/>
      <c r="R1532" s="259"/>
      <c r="S1532" s="259"/>
      <c r="T1532" s="260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61" t="s">
        <v>177</v>
      </c>
      <c r="AU1532" s="261" t="s">
        <v>125</v>
      </c>
      <c r="AV1532" s="15" t="s">
        <v>79</v>
      </c>
      <c r="AW1532" s="15" t="s">
        <v>33</v>
      </c>
      <c r="AX1532" s="15" t="s">
        <v>72</v>
      </c>
      <c r="AY1532" s="261" t="s">
        <v>116</v>
      </c>
    </row>
    <row r="1533" s="13" customFormat="1">
      <c r="A1533" s="13"/>
      <c r="B1533" s="229"/>
      <c r="C1533" s="230"/>
      <c r="D1533" s="231" t="s">
        <v>177</v>
      </c>
      <c r="E1533" s="232" t="s">
        <v>19</v>
      </c>
      <c r="F1533" s="233" t="s">
        <v>305</v>
      </c>
      <c r="G1533" s="230"/>
      <c r="H1533" s="234">
        <v>38.609999999999999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0" t="s">
        <v>177</v>
      </c>
      <c r="AU1533" s="240" t="s">
        <v>125</v>
      </c>
      <c r="AV1533" s="13" t="s">
        <v>125</v>
      </c>
      <c r="AW1533" s="13" t="s">
        <v>33</v>
      </c>
      <c r="AX1533" s="13" t="s">
        <v>72</v>
      </c>
      <c r="AY1533" s="240" t="s">
        <v>116</v>
      </c>
    </row>
    <row r="1534" s="13" customFormat="1">
      <c r="A1534" s="13"/>
      <c r="B1534" s="229"/>
      <c r="C1534" s="230"/>
      <c r="D1534" s="231" t="s">
        <v>177</v>
      </c>
      <c r="E1534" s="232" t="s">
        <v>19</v>
      </c>
      <c r="F1534" s="233" t="s">
        <v>285</v>
      </c>
      <c r="G1534" s="230"/>
      <c r="H1534" s="234">
        <v>-3</v>
      </c>
      <c r="I1534" s="235"/>
      <c r="J1534" s="230"/>
      <c r="K1534" s="230"/>
      <c r="L1534" s="236"/>
      <c r="M1534" s="237"/>
      <c r="N1534" s="238"/>
      <c r="O1534" s="238"/>
      <c r="P1534" s="238"/>
      <c r="Q1534" s="238"/>
      <c r="R1534" s="238"/>
      <c r="S1534" s="238"/>
      <c r="T1534" s="23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0" t="s">
        <v>177</v>
      </c>
      <c r="AU1534" s="240" t="s">
        <v>125</v>
      </c>
      <c r="AV1534" s="13" t="s">
        <v>125</v>
      </c>
      <c r="AW1534" s="13" t="s">
        <v>33</v>
      </c>
      <c r="AX1534" s="13" t="s">
        <v>72</v>
      </c>
      <c r="AY1534" s="240" t="s">
        <v>116</v>
      </c>
    </row>
    <row r="1535" s="13" customFormat="1">
      <c r="A1535" s="13"/>
      <c r="B1535" s="229"/>
      <c r="C1535" s="230"/>
      <c r="D1535" s="231" t="s">
        <v>177</v>
      </c>
      <c r="E1535" s="232" t="s">
        <v>19</v>
      </c>
      <c r="F1535" s="233" t="s">
        <v>286</v>
      </c>
      <c r="G1535" s="230"/>
      <c r="H1535" s="234">
        <v>1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177</v>
      </c>
      <c r="AU1535" s="240" t="s">
        <v>125</v>
      </c>
      <c r="AV1535" s="13" t="s">
        <v>125</v>
      </c>
      <c r="AW1535" s="13" t="s">
        <v>33</v>
      </c>
      <c r="AX1535" s="13" t="s">
        <v>72</v>
      </c>
      <c r="AY1535" s="240" t="s">
        <v>116</v>
      </c>
    </row>
    <row r="1536" s="13" customFormat="1">
      <c r="A1536" s="13"/>
      <c r="B1536" s="229"/>
      <c r="C1536" s="230"/>
      <c r="D1536" s="231" t="s">
        <v>177</v>
      </c>
      <c r="E1536" s="232" t="s">
        <v>19</v>
      </c>
      <c r="F1536" s="233" t="s">
        <v>287</v>
      </c>
      <c r="G1536" s="230"/>
      <c r="H1536" s="234">
        <v>1.3600000000000001</v>
      </c>
      <c r="I1536" s="235"/>
      <c r="J1536" s="230"/>
      <c r="K1536" s="230"/>
      <c r="L1536" s="236"/>
      <c r="M1536" s="237"/>
      <c r="N1536" s="238"/>
      <c r="O1536" s="238"/>
      <c r="P1536" s="238"/>
      <c r="Q1536" s="238"/>
      <c r="R1536" s="238"/>
      <c r="S1536" s="238"/>
      <c r="T1536" s="23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0" t="s">
        <v>177</v>
      </c>
      <c r="AU1536" s="240" t="s">
        <v>125</v>
      </c>
      <c r="AV1536" s="13" t="s">
        <v>125</v>
      </c>
      <c r="AW1536" s="13" t="s">
        <v>33</v>
      </c>
      <c r="AX1536" s="13" t="s">
        <v>72</v>
      </c>
      <c r="AY1536" s="240" t="s">
        <v>116</v>
      </c>
    </row>
    <row r="1537" s="13" customFormat="1">
      <c r="A1537" s="13"/>
      <c r="B1537" s="229"/>
      <c r="C1537" s="230"/>
      <c r="D1537" s="231" t="s">
        <v>177</v>
      </c>
      <c r="E1537" s="232" t="s">
        <v>19</v>
      </c>
      <c r="F1537" s="233" t="s">
        <v>288</v>
      </c>
      <c r="G1537" s="230"/>
      <c r="H1537" s="234">
        <v>-1.8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177</v>
      </c>
      <c r="AU1537" s="240" t="s">
        <v>125</v>
      </c>
      <c r="AV1537" s="13" t="s">
        <v>125</v>
      </c>
      <c r="AW1537" s="13" t="s">
        <v>33</v>
      </c>
      <c r="AX1537" s="13" t="s">
        <v>72</v>
      </c>
      <c r="AY1537" s="240" t="s">
        <v>116</v>
      </c>
    </row>
    <row r="1538" s="14" customFormat="1">
      <c r="A1538" s="14"/>
      <c r="B1538" s="241"/>
      <c r="C1538" s="242"/>
      <c r="D1538" s="231" t="s">
        <v>177</v>
      </c>
      <c r="E1538" s="243" t="s">
        <v>19</v>
      </c>
      <c r="F1538" s="244" t="s">
        <v>181</v>
      </c>
      <c r="G1538" s="242"/>
      <c r="H1538" s="245">
        <v>468.16200000000009</v>
      </c>
      <c r="I1538" s="246"/>
      <c r="J1538" s="242"/>
      <c r="K1538" s="242"/>
      <c r="L1538" s="247"/>
      <c r="M1538" s="248"/>
      <c r="N1538" s="249"/>
      <c r="O1538" s="249"/>
      <c r="P1538" s="249"/>
      <c r="Q1538" s="249"/>
      <c r="R1538" s="249"/>
      <c r="S1538" s="249"/>
      <c r="T1538" s="250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1" t="s">
        <v>177</v>
      </c>
      <c r="AU1538" s="251" t="s">
        <v>125</v>
      </c>
      <c r="AV1538" s="14" t="s">
        <v>139</v>
      </c>
      <c r="AW1538" s="14" t="s">
        <v>33</v>
      </c>
      <c r="AX1538" s="14" t="s">
        <v>79</v>
      </c>
      <c r="AY1538" s="251" t="s">
        <v>116</v>
      </c>
    </row>
    <row r="1539" s="2" customFormat="1" ht="24.15" customHeight="1">
      <c r="A1539" s="40"/>
      <c r="B1539" s="41"/>
      <c r="C1539" s="206" t="s">
        <v>1045</v>
      </c>
      <c r="D1539" s="206" t="s">
        <v>119</v>
      </c>
      <c r="E1539" s="207" t="s">
        <v>1046</v>
      </c>
      <c r="F1539" s="208" t="s">
        <v>1047</v>
      </c>
      <c r="G1539" s="209" t="s">
        <v>173</v>
      </c>
      <c r="H1539" s="210">
        <v>468.16199999999998</v>
      </c>
      <c r="I1539" s="211"/>
      <c r="J1539" s="212">
        <f>ROUND(I1539*H1539,2)</f>
        <v>0</v>
      </c>
      <c r="K1539" s="208" t="s">
        <v>174</v>
      </c>
      <c r="L1539" s="46"/>
      <c r="M1539" s="213" t="s">
        <v>19</v>
      </c>
      <c r="N1539" s="214" t="s">
        <v>44</v>
      </c>
      <c r="O1539" s="86"/>
      <c r="P1539" s="215">
        <f>O1539*H1539</f>
        <v>0</v>
      </c>
      <c r="Q1539" s="215">
        <v>0.00025999999999999998</v>
      </c>
      <c r="R1539" s="215">
        <f>Q1539*H1539</f>
        <v>0.12172211999999999</v>
      </c>
      <c r="S1539" s="215">
        <v>0</v>
      </c>
      <c r="T1539" s="216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17" t="s">
        <v>327</v>
      </c>
      <c r="AT1539" s="217" t="s">
        <v>119</v>
      </c>
      <c r="AU1539" s="217" t="s">
        <v>125</v>
      </c>
      <c r="AY1539" s="19" t="s">
        <v>116</v>
      </c>
      <c r="BE1539" s="218">
        <f>IF(N1539="základní",J1539,0)</f>
        <v>0</v>
      </c>
      <c r="BF1539" s="218">
        <f>IF(N1539="snížená",J1539,0)</f>
        <v>0</v>
      </c>
      <c r="BG1539" s="218">
        <f>IF(N1539="zákl. přenesená",J1539,0)</f>
        <v>0</v>
      </c>
      <c r="BH1539" s="218">
        <f>IF(N1539="sníž. přenesená",J1539,0)</f>
        <v>0</v>
      </c>
      <c r="BI1539" s="218">
        <f>IF(N1539="nulová",J1539,0)</f>
        <v>0</v>
      </c>
      <c r="BJ1539" s="19" t="s">
        <v>125</v>
      </c>
      <c r="BK1539" s="218">
        <f>ROUND(I1539*H1539,2)</f>
        <v>0</v>
      </c>
      <c r="BL1539" s="19" t="s">
        <v>327</v>
      </c>
      <c r="BM1539" s="217" t="s">
        <v>1048</v>
      </c>
    </row>
    <row r="1540" s="2" customFormat="1">
      <c r="A1540" s="40"/>
      <c r="B1540" s="41"/>
      <c r="C1540" s="42"/>
      <c r="D1540" s="219" t="s">
        <v>127</v>
      </c>
      <c r="E1540" s="42"/>
      <c r="F1540" s="220" t="s">
        <v>1049</v>
      </c>
      <c r="G1540" s="42"/>
      <c r="H1540" s="42"/>
      <c r="I1540" s="221"/>
      <c r="J1540" s="42"/>
      <c r="K1540" s="42"/>
      <c r="L1540" s="46"/>
      <c r="M1540" s="284"/>
      <c r="N1540" s="285"/>
      <c r="O1540" s="226"/>
      <c r="P1540" s="226"/>
      <c r="Q1540" s="226"/>
      <c r="R1540" s="226"/>
      <c r="S1540" s="226"/>
      <c r="T1540" s="286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127</v>
      </c>
      <c r="AU1540" s="19" t="s">
        <v>125</v>
      </c>
    </row>
    <row r="1541" s="2" customFormat="1" ht="6.96" customHeight="1">
      <c r="A1541" s="40"/>
      <c r="B1541" s="61"/>
      <c r="C1541" s="62"/>
      <c r="D1541" s="62"/>
      <c r="E1541" s="62"/>
      <c r="F1541" s="62"/>
      <c r="G1541" s="62"/>
      <c r="H1541" s="62"/>
      <c r="I1541" s="62"/>
      <c r="J1541" s="62"/>
      <c r="K1541" s="62"/>
      <c r="L1541" s="46"/>
      <c r="M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</row>
  </sheetData>
  <sheetProtection sheet="1" autoFilter="0" formatColumns="0" formatRows="0" objects="1" scenarios="1" spinCount="100000" saltValue="grQFNZdqI5MeQMYQmopP2C2HDjTrSyCKhsKfqYT8cxrJMeVmulKUG3RNKOmAqKbv3sy8m5AMN6ZpZG8QgRJ4UA==" hashValue="hIjMfJhWWtxf0bpWVqoDmNxtRuiOyH5oxk/Y2ZtoAq0V2pB0G6U2uoQs8QDYh66/MJ02QBCgjGoPGOt31WKFJw==" algorithmName="SHA-512" password="80EB"/>
  <autoFilter ref="C95:K154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2_02/340271025"/>
    <hyperlink ref="F106" r:id="rId2" display="https://podminky.urs.cz/item/CS_URS_2022_02/342291121"/>
    <hyperlink ref="F112" r:id="rId3" display="https://podminky.urs.cz/item/CS_URS_2022_02/342272205"/>
    <hyperlink ref="F118" r:id="rId4" display="https://podminky.urs.cz/item/CS_URS_2022_02/317944321"/>
    <hyperlink ref="F124" r:id="rId5" display="https://podminky.urs.cz/item/CS_URS_2022_02/346244381"/>
    <hyperlink ref="F130" r:id="rId6" display="https://podminky.urs.cz/item/CS_URS_2022_02/629991011"/>
    <hyperlink ref="F143" r:id="rId7" display="https://podminky.urs.cz/item/CS_URS_2022_02/611325417"/>
    <hyperlink ref="F162" r:id="rId8" display="https://podminky.urs.cz/item/CS_URS_2022_02/611131121"/>
    <hyperlink ref="F166" r:id="rId9" display="https://podminky.urs.cz/item/CS_URS_2022_02/611142001"/>
    <hyperlink ref="F185" r:id="rId10" display="https://podminky.urs.cz/item/CS_URS_2022_02/612325111"/>
    <hyperlink ref="F190" r:id="rId11" display="https://podminky.urs.cz/item/CS_URS_2022_02/612325213"/>
    <hyperlink ref="F195" r:id="rId12" display="https://podminky.urs.cz/item/CS_URS_2022_02/612325215"/>
    <hyperlink ref="F202" r:id="rId13" display="https://podminky.urs.cz/item/CS_URS_2022_02/612325412"/>
    <hyperlink ref="F268" r:id="rId14" display="https://podminky.urs.cz/item/CS_URS_2022_02/612131100"/>
    <hyperlink ref="F283" r:id="rId15" display="https://podminky.urs.cz/item/CS_URS_2022_02/612321121"/>
    <hyperlink ref="F285" r:id="rId16" display="https://podminky.urs.cz/item/CS_URS_2022_02/612321191"/>
    <hyperlink ref="F287" r:id="rId17" display="https://podminky.urs.cz/item/CS_URS_2022_02/612131121"/>
    <hyperlink ref="F357" r:id="rId18" display="https://podminky.urs.cz/item/CS_URS_2022_02/612142001"/>
    <hyperlink ref="F428" r:id="rId19" display="https://podminky.urs.cz/item/CS_URS_2022_02/622143003"/>
    <hyperlink ref="F453" r:id="rId20" display="https://podminky.urs.cz/item/CS_URS_2022_02/612311131"/>
    <hyperlink ref="F455" r:id="rId21" display="https://podminky.urs.cz/item/CS_URS_2022_02/631311125"/>
    <hyperlink ref="F485" r:id="rId22" display="https://podminky.urs.cz/item/CS_URS_2022_02/631319012"/>
    <hyperlink ref="F487" r:id="rId23" display="https://podminky.urs.cz/item/CS_URS_2022_02/631319173"/>
    <hyperlink ref="F489" r:id="rId24" display="https://podminky.urs.cz/item/CS_URS_2022_02/631362021"/>
    <hyperlink ref="F575" r:id="rId25" display="https://podminky.urs.cz/item/CS_URS_2022_02/634112114"/>
    <hyperlink ref="F590" r:id="rId26" display="https://podminky.urs.cz/item/CS_URS_2022_02/642942111"/>
    <hyperlink ref="F605" r:id="rId27" display="https://podminky.urs.cz/item/CS_URS_2022_02/962031132"/>
    <hyperlink ref="F612" r:id="rId28" display="https://podminky.urs.cz/item/CS_URS_2022_02/965042141"/>
    <hyperlink ref="F645" r:id="rId29" display="https://podminky.urs.cz/item/CS_URS_2022_02/965049111"/>
    <hyperlink ref="F647" r:id="rId30" display="https://podminky.urs.cz/item/CS_URS_2022_02/965046111"/>
    <hyperlink ref="F676" r:id="rId31" display="https://podminky.urs.cz/item/CS_URS_2022_02/965046119"/>
    <hyperlink ref="F679" r:id="rId32" display="https://podminky.urs.cz/item/CS_URS_2022_02/965081213"/>
    <hyperlink ref="F714" r:id="rId33" display="https://podminky.urs.cz/item/CS_URS_2022_02/965081611"/>
    <hyperlink ref="F725" r:id="rId34" display="https://podminky.urs.cz/item/CS_URS_2022_02/968072455"/>
    <hyperlink ref="F732" r:id="rId35" display="https://podminky.urs.cz/item/CS_URS_2022_02/971033621"/>
    <hyperlink ref="F737" r:id="rId36" display="https://podminky.urs.cz/item/CS_URS_2022_02/974031664"/>
    <hyperlink ref="F742" r:id="rId37" display="https://podminky.urs.cz/item/CS_URS_2022_02/978011141"/>
    <hyperlink ref="F761" r:id="rId38" display="https://podminky.urs.cz/item/CS_URS_2022_02/978013141"/>
    <hyperlink ref="F827" r:id="rId39" display="https://podminky.urs.cz/item/CS_URS_2022_02/978013191"/>
    <hyperlink ref="F835" r:id="rId40" display="https://podminky.urs.cz/item/CS_URS_2022_02/978059541"/>
    <hyperlink ref="F850" r:id="rId41" display="https://podminky.urs.cz/item/CS_URS_2022_02/949101111"/>
    <hyperlink ref="F905" r:id="rId42" display="https://podminky.urs.cz/item/CS_URS_2022_02/952901111"/>
    <hyperlink ref="F908" r:id="rId43" display="https://podminky.urs.cz/item/CS_URS_2022_02/997002611"/>
    <hyperlink ref="F910" r:id="rId44" display="https://podminky.urs.cz/item/CS_URS_2022_02/997013211"/>
    <hyperlink ref="F912" r:id="rId45" display="https://podminky.urs.cz/item/CS_URS_2022_02/997013501"/>
    <hyperlink ref="F914" r:id="rId46" display="https://podminky.urs.cz/item/CS_URS_2022_02/997013509"/>
    <hyperlink ref="F917" r:id="rId47" display="https://podminky.urs.cz/item/CS_URS_2022_02/997013602"/>
    <hyperlink ref="F919" r:id="rId48" display="https://podminky.urs.cz/item/CS_URS_2022_02/997013603"/>
    <hyperlink ref="F921" r:id="rId49" display="https://podminky.urs.cz/item/CS_URS_2022_02/997013607"/>
    <hyperlink ref="F923" r:id="rId50" display="https://podminky.urs.cz/item/CS_URS_2022_02/997013631"/>
    <hyperlink ref="F926" r:id="rId51" display="https://podminky.urs.cz/item/CS_URS_2022_02/998018001"/>
    <hyperlink ref="F930" r:id="rId52" display="https://podminky.urs.cz/item/CS_URS_2022_02/711111001"/>
    <hyperlink ref="F963" r:id="rId53" display="https://podminky.urs.cz/item/CS_URS_2022_02/711141559"/>
    <hyperlink ref="F967" r:id="rId54" display="https://podminky.urs.cz/item/CS_URS_2022_02/998711201"/>
    <hyperlink ref="F970" r:id="rId55" display="https://podminky.urs.cz/item/CS_URS_2022_02/725610810"/>
    <hyperlink ref="F976" r:id="rId56" display="https://podminky.urs.cz/item/CS_URS_2022_02/763131411"/>
    <hyperlink ref="F990" r:id="rId57" display="https://podminky.urs.cz/item/CS_URS_2022_02/763131451"/>
    <hyperlink ref="F997" r:id="rId58" display="https://podminky.urs.cz/item/CS_URS_2022_02/998763401"/>
    <hyperlink ref="F1000" r:id="rId59" display="https://podminky.urs.cz/item/CS_URS_2022_02/766691914"/>
    <hyperlink ref="F1011" r:id="rId60" display="https://podminky.urs.cz/item/CS_URS_2022_02/766825821"/>
    <hyperlink ref="F1016" r:id="rId61" display="https://podminky.urs.cz/item/CS_URS_2022_02/766660001"/>
    <hyperlink ref="F1025" r:id="rId62" display="https://podminky.urs.cz/item/CS_URS_2022_02/766660729"/>
    <hyperlink ref="F1033" r:id="rId63" display="https://podminky.urs.cz/item/CS_URS_2022_02/766695212"/>
    <hyperlink ref="F1039" r:id="rId64" display="https://podminky.urs.cz/item/CS_URS_2022_02/998766201"/>
    <hyperlink ref="F1042" r:id="rId65" display="https://podminky.urs.cz/item/CS_URS_2022_02/771121011"/>
    <hyperlink ref="F1075" r:id="rId66" display="https://podminky.urs.cz/item/CS_URS_2022_02/771591112"/>
    <hyperlink ref="F1080" r:id="rId67" display="https://podminky.urs.cz/item/CS_URS_2022_02/771591241"/>
    <hyperlink ref="F1085" r:id="rId68" display="https://podminky.urs.cz/item/CS_URS_2022_02/771591242"/>
    <hyperlink ref="F1090" r:id="rId69" display="https://podminky.urs.cz/item/CS_URS_2022_02/771591264"/>
    <hyperlink ref="F1095" r:id="rId70" display="https://podminky.urs.cz/item/CS_URS_2022_02/771574112"/>
    <hyperlink ref="F1099" r:id="rId71" display="https://podminky.urs.cz/item/CS_URS_2022_02/771474112"/>
    <hyperlink ref="F1113" r:id="rId72" display="https://podminky.urs.cz/item/CS_URS_2022_02/771591115"/>
    <hyperlink ref="F1121" r:id="rId73" display="https://podminky.urs.cz/item/CS_URS_2022_02/998771201"/>
    <hyperlink ref="F1124" r:id="rId74" display="https://podminky.urs.cz/item/CS_URS_2022_02/775521800"/>
    <hyperlink ref="F1145" r:id="rId75" display="https://podminky.urs.cz/item/CS_URS_2022_02/776201811"/>
    <hyperlink ref="F1200" r:id="rId76" display="https://podminky.urs.cz/item/CS_URS_2022_02/776410811"/>
    <hyperlink ref="F1223" r:id="rId77" display="https://podminky.urs.cz/item/CS_URS_2022_02/776121112"/>
    <hyperlink ref="F1225" r:id="rId78" display="https://podminky.urs.cz/item/CS_URS_2022_02/776221111"/>
    <hyperlink ref="F1252" r:id="rId79" display="https://podminky.urs.cz/item/CS_URS_2022_02/776411111"/>
    <hyperlink ref="F1263" r:id="rId80" display="https://podminky.urs.cz/item/CS_URS_2022_02/776421312"/>
    <hyperlink ref="F1272" r:id="rId81" display="https://podminky.urs.cz/item/CS_URS_2022_02/998776201"/>
    <hyperlink ref="F1275" r:id="rId82" display="https://podminky.urs.cz/item/CS_URS_2022_02/781121011"/>
    <hyperlink ref="F1290" r:id="rId83" display="https://podminky.urs.cz/item/CS_URS_2022_02/781131112"/>
    <hyperlink ref="F1305" r:id="rId84" display="https://podminky.urs.cz/item/CS_URS_2022_02/781474115"/>
    <hyperlink ref="F1309" r:id="rId85" display="https://podminky.urs.cz/item/CS_URS_2022_02/781494511"/>
    <hyperlink ref="F1316" r:id="rId86" display="https://podminky.urs.cz/item/CS_URS_2022_02/781495115"/>
    <hyperlink ref="F1323" r:id="rId87" display="https://podminky.urs.cz/item/CS_URS_2022_02/781495117"/>
    <hyperlink ref="F1331" r:id="rId88" display="https://podminky.urs.cz/item/CS_URS_2022_02/998781201"/>
    <hyperlink ref="F1334" r:id="rId89" display="https://podminky.urs.cz/item/CS_URS_2022_02/783314203"/>
    <hyperlink ref="F1341" r:id="rId90" display="https://podminky.urs.cz/item/CS_URS_2022_02/783315101"/>
    <hyperlink ref="F1355" r:id="rId91" display="https://podminky.urs.cz/item/CS_URS_2022_02/783317101"/>
    <hyperlink ref="F1358" r:id="rId92" display="https://podminky.urs.cz/item/CS_URS_2022_02/784121001"/>
    <hyperlink ref="F1442" r:id="rId93" display="https://podminky.urs.cz/item/CS_URS_2022_02/784181121"/>
    <hyperlink ref="F1540" r:id="rId94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Baník Sokolov - rekonstrukce bytů v budově šaten FK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19. 10. 2022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ROUND((SUM(BE93:BE297)),  2)</f>
        <v>0</v>
      </c>
      <c r="G33" s="40"/>
      <c r="H33" s="40"/>
      <c r="I33" s="150">
        <v>0.20999999999999999</v>
      </c>
      <c r="J33" s="149">
        <f>ROUND(((SUM(BE93:BE297))*I33),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ROUND((SUM(BF93:BF297)),  2)</f>
        <v>0</v>
      </c>
      <c r="G34" s="40"/>
      <c r="H34" s="40"/>
      <c r="I34" s="150">
        <v>0.14999999999999999</v>
      </c>
      <c r="J34" s="149">
        <f>ROUND(((SUM(BF93:BF297))*I34),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ROUND((SUM(BG93:BG297)),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ROUND((SUM(BH93:BH297)),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ROUND((SUM(BI93:BI297)),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Baník Sokolov - rekonstrukce bytů v budově šaten FK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ZTI, VYT a VZT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Areál Baník Sokolov</v>
      </c>
      <c r="G52" s="42"/>
      <c r="H52" s="42"/>
      <c r="I52" s="34" t="s">
        <v>23</v>
      </c>
      <c r="J52" s="74" t="str">
        <f>IF(J12="","",J12)</f>
        <v>19. 10. 2022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151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1051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1052</v>
      </c>
      <c r="E62" s="176"/>
      <c r="F62" s="176"/>
      <c r="G62" s="176"/>
      <c r="H62" s="176"/>
      <c r="I62" s="176"/>
      <c r="J62" s="177">
        <f>J148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153</v>
      </c>
      <c r="E63" s="176"/>
      <c r="F63" s="176"/>
      <c r="G63" s="176"/>
      <c r="H63" s="176"/>
      <c r="I63" s="176"/>
      <c r="J63" s="177">
        <f>J155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1053</v>
      </c>
      <c r="E64" s="176"/>
      <c r="F64" s="176"/>
      <c r="G64" s="176"/>
      <c r="H64" s="176"/>
      <c r="I64" s="176"/>
      <c r="J64" s="177">
        <f>J165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154</v>
      </c>
      <c r="E65" s="176"/>
      <c r="F65" s="176"/>
      <c r="G65" s="176"/>
      <c r="H65" s="176"/>
      <c r="I65" s="176"/>
      <c r="J65" s="177">
        <f>J174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155</v>
      </c>
      <c r="E66" s="176"/>
      <c r="F66" s="176"/>
      <c r="G66" s="176"/>
      <c r="H66" s="176"/>
      <c r="I66" s="176"/>
      <c r="J66" s="177">
        <f>J190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156</v>
      </c>
      <c r="E67" s="176"/>
      <c r="F67" s="176"/>
      <c r="G67" s="176"/>
      <c r="H67" s="176"/>
      <c r="I67" s="176"/>
      <c r="J67" s="177">
        <f>J202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157</v>
      </c>
      <c r="E68" s="170"/>
      <c r="F68" s="170"/>
      <c r="G68" s="170"/>
      <c r="H68" s="170"/>
      <c r="I68" s="170"/>
      <c r="J68" s="171">
        <f>J205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1054</v>
      </c>
      <c r="E69" s="176"/>
      <c r="F69" s="176"/>
      <c r="G69" s="176"/>
      <c r="H69" s="176"/>
      <c r="I69" s="176"/>
      <c r="J69" s="177">
        <f>J206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1055</v>
      </c>
      <c r="E70" s="176"/>
      <c r="F70" s="176"/>
      <c r="G70" s="176"/>
      <c r="H70" s="176"/>
      <c r="I70" s="176"/>
      <c r="J70" s="177">
        <f>J233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159</v>
      </c>
      <c r="E71" s="176"/>
      <c r="F71" s="176"/>
      <c r="G71" s="176"/>
      <c r="H71" s="176"/>
      <c r="I71" s="176"/>
      <c r="J71" s="177">
        <f>J249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1056</v>
      </c>
      <c r="E72" s="176"/>
      <c r="F72" s="176"/>
      <c r="G72" s="176"/>
      <c r="H72" s="176"/>
      <c r="I72" s="176"/>
      <c r="J72" s="177">
        <f>J290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1057</v>
      </c>
      <c r="E73" s="176"/>
      <c r="F73" s="176"/>
      <c r="G73" s="176"/>
      <c r="H73" s="176"/>
      <c r="I73" s="176"/>
      <c r="J73" s="177">
        <f>J294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101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Baník Sokolov - rekonstrukce bytů v budově šaten FK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91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02 - ZTI, VYT a VZT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Areál Baník Sokolov</v>
      </c>
      <c r="G87" s="42"/>
      <c r="H87" s="42"/>
      <c r="I87" s="34" t="s">
        <v>23</v>
      </c>
      <c r="J87" s="74" t="str">
        <f>IF(J12="","",J12)</f>
        <v>19. 10. 2022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>Město Sokolov</v>
      </c>
      <c r="G89" s="42"/>
      <c r="H89" s="42"/>
      <c r="I89" s="34" t="s">
        <v>31</v>
      </c>
      <c r="J89" s="38" t="str">
        <f>E21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>Michal Kubelka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102</v>
      </c>
      <c r="D92" s="182" t="s">
        <v>57</v>
      </c>
      <c r="E92" s="182" t="s">
        <v>53</v>
      </c>
      <c r="F92" s="182" t="s">
        <v>54</v>
      </c>
      <c r="G92" s="182" t="s">
        <v>103</v>
      </c>
      <c r="H92" s="182" t="s">
        <v>104</v>
      </c>
      <c r="I92" s="182" t="s">
        <v>105</v>
      </c>
      <c r="J92" s="182" t="s">
        <v>95</v>
      </c>
      <c r="K92" s="183" t="s">
        <v>106</v>
      </c>
      <c r="L92" s="184"/>
      <c r="M92" s="94" t="s">
        <v>19</v>
      </c>
      <c r="N92" s="95" t="s">
        <v>42</v>
      </c>
      <c r="O92" s="95" t="s">
        <v>107</v>
      </c>
      <c r="P92" s="95" t="s">
        <v>108</v>
      </c>
      <c r="Q92" s="95" t="s">
        <v>109</v>
      </c>
      <c r="R92" s="95" t="s">
        <v>110</v>
      </c>
      <c r="S92" s="95" t="s">
        <v>111</v>
      </c>
      <c r="T92" s="96" t="s">
        <v>112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113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P94+P205</f>
        <v>0</v>
      </c>
      <c r="Q93" s="98"/>
      <c r="R93" s="187">
        <f>R94+R205</f>
        <v>13.233729040000002</v>
      </c>
      <c r="S93" s="98"/>
      <c r="T93" s="188">
        <f>T94+T205</f>
        <v>0.52911600000000003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96</v>
      </c>
      <c r="BK93" s="189">
        <f>BK94+BK205</f>
        <v>0</v>
      </c>
    </row>
    <row r="94" s="12" customFormat="1" ht="25.92" customHeight="1">
      <c r="A94" s="12"/>
      <c r="B94" s="190"/>
      <c r="C94" s="191"/>
      <c r="D94" s="192" t="s">
        <v>71</v>
      </c>
      <c r="E94" s="193" t="s">
        <v>168</v>
      </c>
      <c r="F94" s="193" t="s">
        <v>169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P95+P148+P155+P165+P174+P190+P202</f>
        <v>0</v>
      </c>
      <c r="Q94" s="198"/>
      <c r="R94" s="199">
        <f>R95+R148+R155+R165+R174+R190+R202</f>
        <v>12.700169040000002</v>
      </c>
      <c r="S94" s="198"/>
      <c r="T94" s="200">
        <f>T95+T148+T155+T165+T174+T190+T202</f>
        <v>0.32313600000000003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79</v>
      </c>
      <c r="AT94" s="202" t="s">
        <v>71</v>
      </c>
      <c r="AU94" s="202" t="s">
        <v>72</v>
      </c>
      <c r="AY94" s="201" t="s">
        <v>116</v>
      </c>
      <c r="BK94" s="203">
        <f>BK95+BK148+BK155+BK165+BK174+BK190+BK202</f>
        <v>0</v>
      </c>
    </row>
    <row r="95" s="12" customFormat="1" ht="22.8" customHeight="1">
      <c r="A95" s="12"/>
      <c r="B95" s="190"/>
      <c r="C95" s="191"/>
      <c r="D95" s="192" t="s">
        <v>71</v>
      </c>
      <c r="E95" s="204" t="s">
        <v>79</v>
      </c>
      <c r="F95" s="204" t="s">
        <v>1058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SUM(P96:P147)</f>
        <v>0</v>
      </c>
      <c r="Q95" s="198"/>
      <c r="R95" s="199">
        <f>SUM(R96:R147)</f>
        <v>12.157760000000002</v>
      </c>
      <c r="S95" s="198"/>
      <c r="T95" s="200">
        <f>SUM(T96:T147)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79</v>
      </c>
      <c r="AT95" s="202" t="s">
        <v>71</v>
      </c>
      <c r="AU95" s="202" t="s">
        <v>79</v>
      </c>
      <c r="AY95" s="201" t="s">
        <v>116</v>
      </c>
      <c r="BK95" s="203">
        <f>SUM(BK96:BK147)</f>
        <v>0</v>
      </c>
    </row>
    <row r="96" s="2" customFormat="1" ht="24.15" customHeight="1">
      <c r="A96" s="40"/>
      <c r="B96" s="41"/>
      <c r="C96" s="206" t="s">
        <v>79</v>
      </c>
      <c r="D96" s="206" t="s">
        <v>119</v>
      </c>
      <c r="E96" s="207" t="s">
        <v>1059</v>
      </c>
      <c r="F96" s="208" t="s">
        <v>1060</v>
      </c>
      <c r="G96" s="209" t="s">
        <v>371</v>
      </c>
      <c r="H96" s="210">
        <v>32</v>
      </c>
      <c r="I96" s="211"/>
      <c r="J96" s="212">
        <f>ROUND(I96*H96,2)</f>
        <v>0</v>
      </c>
      <c r="K96" s="208" t="s">
        <v>174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139</v>
      </c>
      <c r="AT96" s="217" t="s">
        <v>119</v>
      </c>
      <c r="AU96" s="217" t="s">
        <v>125</v>
      </c>
      <c r="AY96" s="19" t="s">
        <v>116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125</v>
      </c>
      <c r="BK96" s="218">
        <f>ROUND(I96*H96,2)</f>
        <v>0</v>
      </c>
      <c r="BL96" s="19" t="s">
        <v>139</v>
      </c>
      <c r="BM96" s="217" t="s">
        <v>1061</v>
      </c>
    </row>
    <row r="97" s="2" customFormat="1">
      <c r="A97" s="40"/>
      <c r="B97" s="41"/>
      <c r="C97" s="42"/>
      <c r="D97" s="219" t="s">
        <v>127</v>
      </c>
      <c r="E97" s="42"/>
      <c r="F97" s="220" t="s">
        <v>1062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127</v>
      </c>
      <c r="AU97" s="19" t="s">
        <v>125</v>
      </c>
    </row>
    <row r="98" s="15" customFormat="1">
      <c r="A98" s="15"/>
      <c r="B98" s="252"/>
      <c r="C98" s="253"/>
      <c r="D98" s="231" t="s">
        <v>177</v>
      </c>
      <c r="E98" s="254" t="s">
        <v>19</v>
      </c>
      <c r="F98" s="255" t="s">
        <v>1063</v>
      </c>
      <c r="G98" s="253"/>
      <c r="H98" s="254" t="s">
        <v>19</v>
      </c>
      <c r="I98" s="256"/>
      <c r="J98" s="253"/>
      <c r="K98" s="253"/>
      <c r="L98" s="257"/>
      <c r="M98" s="258"/>
      <c r="N98" s="259"/>
      <c r="O98" s="259"/>
      <c r="P98" s="259"/>
      <c r="Q98" s="259"/>
      <c r="R98" s="259"/>
      <c r="S98" s="259"/>
      <c r="T98" s="260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1" t="s">
        <v>177</v>
      </c>
      <c r="AU98" s="261" t="s">
        <v>125</v>
      </c>
      <c r="AV98" s="15" t="s">
        <v>79</v>
      </c>
      <c r="AW98" s="15" t="s">
        <v>33</v>
      </c>
      <c r="AX98" s="15" t="s">
        <v>72</v>
      </c>
      <c r="AY98" s="261" t="s">
        <v>116</v>
      </c>
    </row>
    <row r="99" s="13" customFormat="1">
      <c r="A99" s="13"/>
      <c r="B99" s="229"/>
      <c r="C99" s="230"/>
      <c r="D99" s="231" t="s">
        <v>177</v>
      </c>
      <c r="E99" s="232" t="s">
        <v>19</v>
      </c>
      <c r="F99" s="233" t="s">
        <v>1064</v>
      </c>
      <c r="G99" s="230"/>
      <c r="H99" s="234">
        <v>32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177</v>
      </c>
      <c r="AU99" s="240" t="s">
        <v>125</v>
      </c>
      <c r="AV99" s="13" t="s">
        <v>125</v>
      </c>
      <c r="AW99" s="13" t="s">
        <v>33</v>
      </c>
      <c r="AX99" s="13" t="s">
        <v>79</v>
      </c>
      <c r="AY99" s="240" t="s">
        <v>116</v>
      </c>
    </row>
    <row r="100" s="2" customFormat="1" ht="16.5" customHeight="1">
      <c r="A100" s="40"/>
      <c r="B100" s="41"/>
      <c r="C100" s="206" t="s">
        <v>125</v>
      </c>
      <c r="D100" s="206" t="s">
        <v>119</v>
      </c>
      <c r="E100" s="207" t="s">
        <v>1065</v>
      </c>
      <c r="F100" s="208" t="s">
        <v>1066</v>
      </c>
      <c r="G100" s="209" t="s">
        <v>371</v>
      </c>
      <c r="H100" s="210">
        <v>1.1519999999999999</v>
      </c>
      <c r="I100" s="211"/>
      <c r="J100" s="212">
        <f>ROUND(I100*H100,2)</f>
        <v>0</v>
      </c>
      <c r="K100" s="208" t="s">
        <v>174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139</v>
      </c>
      <c r="AT100" s="217" t="s">
        <v>119</v>
      </c>
      <c r="AU100" s="217" t="s">
        <v>125</v>
      </c>
      <c r="AY100" s="19" t="s">
        <v>116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125</v>
      </c>
      <c r="BK100" s="218">
        <f>ROUND(I100*H100,2)</f>
        <v>0</v>
      </c>
      <c r="BL100" s="19" t="s">
        <v>139</v>
      </c>
      <c r="BM100" s="217" t="s">
        <v>1067</v>
      </c>
    </row>
    <row r="101" s="2" customFormat="1">
      <c r="A101" s="40"/>
      <c r="B101" s="41"/>
      <c r="C101" s="42"/>
      <c r="D101" s="219" t="s">
        <v>127</v>
      </c>
      <c r="E101" s="42"/>
      <c r="F101" s="220" t="s">
        <v>1068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127</v>
      </c>
      <c r="AU101" s="19" t="s">
        <v>125</v>
      </c>
    </row>
    <row r="102" s="15" customFormat="1">
      <c r="A102" s="15"/>
      <c r="B102" s="252"/>
      <c r="C102" s="253"/>
      <c r="D102" s="231" t="s">
        <v>177</v>
      </c>
      <c r="E102" s="254" t="s">
        <v>19</v>
      </c>
      <c r="F102" s="255" t="s">
        <v>1063</v>
      </c>
      <c r="G102" s="253"/>
      <c r="H102" s="254" t="s">
        <v>19</v>
      </c>
      <c r="I102" s="256"/>
      <c r="J102" s="253"/>
      <c r="K102" s="253"/>
      <c r="L102" s="257"/>
      <c r="M102" s="258"/>
      <c r="N102" s="259"/>
      <c r="O102" s="259"/>
      <c r="P102" s="259"/>
      <c r="Q102" s="259"/>
      <c r="R102" s="259"/>
      <c r="S102" s="259"/>
      <c r="T102" s="260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1" t="s">
        <v>177</v>
      </c>
      <c r="AU102" s="261" t="s">
        <v>125</v>
      </c>
      <c r="AV102" s="15" t="s">
        <v>79</v>
      </c>
      <c r="AW102" s="15" t="s">
        <v>33</v>
      </c>
      <c r="AX102" s="15" t="s">
        <v>72</v>
      </c>
      <c r="AY102" s="261" t="s">
        <v>116</v>
      </c>
    </row>
    <row r="103" s="13" customFormat="1">
      <c r="A103" s="13"/>
      <c r="B103" s="229"/>
      <c r="C103" s="230"/>
      <c r="D103" s="231" t="s">
        <v>177</v>
      </c>
      <c r="E103" s="232" t="s">
        <v>19</v>
      </c>
      <c r="F103" s="233" t="s">
        <v>1069</v>
      </c>
      <c r="G103" s="230"/>
      <c r="H103" s="234">
        <v>1.1519999999999999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177</v>
      </c>
      <c r="AU103" s="240" t="s">
        <v>125</v>
      </c>
      <c r="AV103" s="13" t="s">
        <v>125</v>
      </c>
      <c r="AW103" s="13" t="s">
        <v>33</v>
      </c>
      <c r="AX103" s="13" t="s">
        <v>79</v>
      </c>
      <c r="AY103" s="240" t="s">
        <v>116</v>
      </c>
    </row>
    <row r="104" s="2" customFormat="1" ht="21.75" customHeight="1">
      <c r="A104" s="40"/>
      <c r="B104" s="41"/>
      <c r="C104" s="206" t="s">
        <v>134</v>
      </c>
      <c r="D104" s="206" t="s">
        <v>119</v>
      </c>
      <c r="E104" s="207" t="s">
        <v>1070</v>
      </c>
      <c r="F104" s="208" t="s">
        <v>1071</v>
      </c>
      <c r="G104" s="209" t="s">
        <v>173</v>
      </c>
      <c r="H104" s="210">
        <v>64</v>
      </c>
      <c r="I104" s="211"/>
      <c r="J104" s="212">
        <f>ROUND(I104*H104,2)</f>
        <v>0</v>
      </c>
      <c r="K104" s="208" t="s">
        <v>174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0.00084000000000000003</v>
      </c>
      <c r="R104" s="215">
        <f>Q104*H104</f>
        <v>0.053760000000000002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139</v>
      </c>
      <c r="AT104" s="217" t="s">
        <v>119</v>
      </c>
      <c r="AU104" s="217" t="s">
        <v>125</v>
      </c>
      <c r="AY104" s="19" t="s">
        <v>116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125</v>
      </c>
      <c r="BK104" s="218">
        <f>ROUND(I104*H104,2)</f>
        <v>0</v>
      </c>
      <c r="BL104" s="19" t="s">
        <v>139</v>
      </c>
      <c r="BM104" s="217" t="s">
        <v>1072</v>
      </c>
    </row>
    <row r="105" s="2" customFormat="1">
      <c r="A105" s="40"/>
      <c r="B105" s="41"/>
      <c r="C105" s="42"/>
      <c r="D105" s="219" t="s">
        <v>127</v>
      </c>
      <c r="E105" s="42"/>
      <c r="F105" s="220" t="s">
        <v>1073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127</v>
      </c>
      <c r="AU105" s="19" t="s">
        <v>125</v>
      </c>
    </row>
    <row r="106" s="15" customFormat="1">
      <c r="A106" s="15"/>
      <c r="B106" s="252"/>
      <c r="C106" s="253"/>
      <c r="D106" s="231" t="s">
        <v>177</v>
      </c>
      <c r="E106" s="254" t="s">
        <v>19</v>
      </c>
      <c r="F106" s="255" t="s">
        <v>1063</v>
      </c>
      <c r="G106" s="253"/>
      <c r="H106" s="254" t="s">
        <v>19</v>
      </c>
      <c r="I106" s="256"/>
      <c r="J106" s="253"/>
      <c r="K106" s="253"/>
      <c r="L106" s="257"/>
      <c r="M106" s="258"/>
      <c r="N106" s="259"/>
      <c r="O106" s="259"/>
      <c r="P106" s="259"/>
      <c r="Q106" s="259"/>
      <c r="R106" s="259"/>
      <c r="S106" s="259"/>
      <c r="T106" s="260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1" t="s">
        <v>177</v>
      </c>
      <c r="AU106" s="261" t="s">
        <v>125</v>
      </c>
      <c r="AV106" s="15" t="s">
        <v>79</v>
      </c>
      <c r="AW106" s="15" t="s">
        <v>33</v>
      </c>
      <c r="AX106" s="15" t="s">
        <v>72</v>
      </c>
      <c r="AY106" s="261" t="s">
        <v>116</v>
      </c>
    </row>
    <row r="107" s="13" customFormat="1">
      <c r="A107" s="13"/>
      <c r="B107" s="229"/>
      <c r="C107" s="230"/>
      <c r="D107" s="231" t="s">
        <v>177</v>
      </c>
      <c r="E107" s="232" t="s">
        <v>19</v>
      </c>
      <c r="F107" s="233" t="s">
        <v>1074</v>
      </c>
      <c r="G107" s="230"/>
      <c r="H107" s="234">
        <v>64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177</v>
      </c>
      <c r="AU107" s="240" t="s">
        <v>125</v>
      </c>
      <c r="AV107" s="13" t="s">
        <v>125</v>
      </c>
      <c r="AW107" s="13" t="s">
        <v>33</v>
      </c>
      <c r="AX107" s="13" t="s">
        <v>79</v>
      </c>
      <c r="AY107" s="240" t="s">
        <v>116</v>
      </c>
    </row>
    <row r="108" s="2" customFormat="1" ht="24.15" customHeight="1">
      <c r="A108" s="40"/>
      <c r="B108" s="41"/>
      <c r="C108" s="206" t="s">
        <v>139</v>
      </c>
      <c r="D108" s="206" t="s">
        <v>119</v>
      </c>
      <c r="E108" s="207" t="s">
        <v>1075</v>
      </c>
      <c r="F108" s="208" t="s">
        <v>1076</v>
      </c>
      <c r="G108" s="209" t="s">
        <v>173</v>
      </c>
      <c r="H108" s="210">
        <v>64</v>
      </c>
      <c r="I108" s="211"/>
      <c r="J108" s="212">
        <f>ROUND(I108*H108,2)</f>
        <v>0</v>
      </c>
      <c r="K108" s="208" t="s">
        <v>174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139</v>
      </c>
      <c r="AT108" s="217" t="s">
        <v>119</v>
      </c>
      <c r="AU108" s="217" t="s">
        <v>125</v>
      </c>
      <c r="AY108" s="19" t="s">
        <v>116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125</v>
      </c>
      <c r="BK108" s="218">
        <f>ROUND(I108*H108,2)</f>
        <v>0</v>
      </c>
      <c r="BL108" s="19" t="s">
        <v>139</v>
      </c>
      <c r="BM108" s="217" t="s">
        <v>1077</v>
      </c>
    </row>
    <row r="109" s="2" customFormat="1">
      <c r="A109" s="40"/>
      <c r="B109" s="41"/>
      <c r="C109" s="42"/>
      <c r="D109" s="219" t="s">
        <v>127</v>
      </c>
      <c r="E109" s="42"/>
      <c r="F109" s="220" t="s">
        <v>1078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127</v>
      </c>
      <c r="AU109" s="19" t="s">
        <v>125</v>
      </c>
    </row>
    <row r="110" s="2" customFormat="1" ht="33" customHeight="1">
      <c r="A110" s="40"/>
      <c r="B110" s="41"/>
      <c r="C110" s="206" t="s">
        <v>115</v>
      </c>
      <c r="D110" s="206" t="s">
        <v>119</v>
      </c>
      <c r="E110" s="207" t="s">
        <v>1079</v>
      </c>
      <c r="F110" s="208" t="s">
        <v>1080</v>
      </c>
      <c r="G110" s="209" t="s">
        <v>371</v>
      </c>
      <c r="H110" s="210">
        <v>0.75600000000000001</v>
      </c>
      <c r="I110" s="211"/>
      <c r="J110" s="212">
        <f>ROUND(I110*H110,2)</f>
        <v>0</v>
      </c>
      <c r="K110" s="208" t="s">
        <v>174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139</v>
      </c>
      <c r="AT110" s="217" t="s">
        <v>119</v>
      </c>
      <c r="AU110" s="217" t="s">
        <v>125</v>
      </c>
      <c r="AY110" s="19" t="s">
        <v>116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125</v>
      </c>
      <c r="BK110" s="218">
        <f>ROUND(I110*H110,2)</f>
        <v>0</v>
      </c>
      <c r="BL110" s="19" t="s">
        <v>139</v>
      </c>
      <c r="BM110" s="217" t="s">
        <v>1081</v>
      </c>
    </row>
    <row r="111" s="2" customFormat="1">
      <c r="A111" s="40"/>
      <c r="B111" s="41"/>
      <c r="C111" s="42"/>
      <c r="D111" s="219" t="s">
        <v>127</v>
      </c>
      <c r="E111" s="42"/>
      <c r="F111" s="220" t="s">
        <v>1082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127</v>
      </c>
      <c r="AU111" s="19" t="s">
        <v>125</v>
      </c>
    </row>
    <row r="112" s="2" customFormat="1" ht="33" customHeight="1">
      <c r="A112" s="40"/>
      <c r="B112" s="41"/>
      <c r="C112" s="206" t="s">
        <v>146</v>
      </c>
      <c r="D112" s="206" t="s">
        <v>119</v>
      </c>
      <c r="E112" s="207" t="s">
        <v>1083</v>
      </c>
      <c r="F112" s="208" t="s">
        <v>1084</v>
      </c>
      <c r="G112" s="209" t="s">
        <v>371</v>
      </c>
      <c r="H112" s="210">
        <v>0.75600000000000001</v>
      </c>
      <c r="I112" s="211"/>
      <c r="J112" s="212">
        <f>ROUND(I112*H112,2)</f>
        <v>0</v>
      </c>
      <c r="K112" s="208" t="s">
        <v>174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139</v>
      </c>
      <c r="AT112" s="217" t="s">
        <v>119</v>
      </c>
      <c r="AU112" s="217" t="s">
        <v>125</v>
      </c>
      <c r="AY112" s="19" t="s">
        <v>116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125</v>
      </c>
      <c r="BK112" s="218">
        <f>ROUND(I112*H112,2)</f>
        <v>0</v>
      </c>
      <c r="BL112" s="19" t="s">
        <v>139</v>
      </c>
      <c r="BM112" s="217" t="s">
        <v>1085</v>
      </c>
    </row>
    <row r="113" s="2" customFormat="1">
      <c r="A113" s="40"/>
      <c r="B113" s="41"/>
      <c r="C113" s="42"/>
      <c r="D113" s="219" t="s">
        <v>127</v>
      </c>
      <c r="E113" s="42"/>
      <c r="F113" s="220" t="s">
        <v>1086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127</v>
      </c>
      <c r="AU113" s="19" t="s">
        <v>125</v>
      </c>
    </row>
    <row r="114" s="2" customFormat="1" ht="24.15" customHeight="1">
      <c r="A114" s="40"/>
      <c r="B114" s="41"/>
      <c r="C114" s="206" t="s">
        <v>226</v>
      </c>
      <c r="D114" s="206" t="s">
        <v>119</v>
      </c>
      <c r="E114" s="207" t="s">
        <v>1087</v>
      </c>
      <c r="F114" s="208" t="s">
        <v>1088</v>
      </c>
      <c r="G114" s="209" t="s">
        <v>371</v>
      </c>
      <c r="H114" s="210">
        <v>0.75600000000000001</v>
      </c>
      <c r="I114" s="211"/>
      <c r="J114" s="212">
        <f>ROUND(I114*H114,2)</f>
        <v>0</v>
      </c>
      <c r="K114" s="208" t="s">
        <v>174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139</v>
      </c>
      <c r="AT114" s="217" t="s">
        <v>119</v>
      </c>
      <c r="AU114" s="217" t="s">
        <v>125</v>
      </c>
      <c r="AY114" s="19" t="s">
        <v>116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125</v>
      </c>
      <c r="BK114" s="218">
        <f>ROUND(I114*H114,2)</f>
        <v>0</v>
      </c>
      <c r="BL114" s="19" t="s">
        <v>139</v>
      </c>
      <c r="BM114" s="217" t="s">
        <v>1089</v>
      </c>
    </row>
    <row r="115" s="2" customFormat="1">
      <c r="A115" s="40"/>
      <c r="B115" s="41"/>
      <c r="C115" s="42"/>
      <c r="D115" s="219" t="s">
        <v>127</v>
      </c>
      <c r="E115" s="42"/>
      <c r="F115" s="220" t="s">
        <v>1090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127</v>
      </c>
      <c r="AU115" s="19" t="s">
        <v>125</v>
      </c>
    </row>
    <row r="116" s="13" customFormat="1">
      <c r="A116" s="13"/>
      <c r="B116" s="229"/>
      <c r="C116" s="230"/>
      <c r="D116" s="231" t="s">
        <v>177</v>
      </c>
      <c r="E116" s="232" t="s">
        <v>19</v>
      </c>
      <c r="F116" s="233" t="s">
        <v>1091</v>
      </c>
      <c r="G116" s="230"/>
      <c r="H116" s="234">
        <v>0.75600000000000001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177</v>
      </c>
      <c r="AU116" s="240" t="s">
        <v>125</v>
      </c>
      <c r="AV116" s="13" t="s">
        <v>125</v>
      </c>
      <c r="AW116" s="13" t="s">
        <v>33</v>
      </c>
      <c r="AX116" s="13" t="s">
        <v>79</v>
      </c>
      <c r="AY116" s="240" t="s">
        <v>116</v>
      </c>
    </row>
    <row r="117" s="2" customFormat="1" ht="24.15" customHeight="1">
      <c r="A117" s="40"/>
      <c r="B117" s="41"/>
      <c r="C117" s="206" t="s">
        <v>243</v>
      </c>
      <c r="D117" s="206" t="s">
        <v>119</v>
      </c>
      <c r="E117" s="207" t="s">
        <v>1092</v>
      </c>
      <c r="F117" s="208" t="s">
        <v>1093</v>
      </c>
      <c r="G117" s="209" t="s">
        <v>371</v>
      </c>
      <c r="H117" s="210">
        <v>5.4400000000000004</v>
      </c>
      <c r="I117" s="211"/>
      <c r="J117" s="212">
        <f>ROUND(I117*H117,2)</f>
        <v>0</v>
      </c>
      <c r="K117" s="208" t="s">
        <v>174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139</v>
      </c>
      <c r="AT117" s="217" t="s">
        <v>119</v>
      </c>
      <c r="AU117" s="217" t="s">
        <v>125</v>
      </c>
      <c r="AY117" s="19" t="s">
        <v>116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125</v>
      </c>
      <c r="BK117" s="218">
        <f>ROUND(I117*H117,2)</f>
        <v>0</v>
      </c>
      <c r="BL117" s="19" t="s">
        <v>139</v>
      </c>
      <c r="BM117" s="217" t="s">
        <v>1094</v>
      </c>
    </row>
    <row r="118" s="2" customFormat="1">
      <c r="A118" s="40"/>
      <c r="B118" s="41"/>
      <c r="C118" s="42"/>
      <c r="D118" s="219" t="s">
        <v>127</v>
      </c>
      <c r="E118" s="42"/>
      <c r="F118" s="220" t="s">
        <v>1095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127</v>
      </c>
      <c r="AU118" s="19" t="s">
        <v>125</v>
      </c>
    </row>
    <row r="119" s="13" customFormat="1">
      <c r="A119" s="13"/>
      <c r="B119" s="229"/>
      <c r="C119" s="230"/>
      <c r="D119" s="231" t="s">
        <v>177</v>
      </c>
      <c r="E119" s="232" t="s">
        <v>19</v>
      </c>
      <c r="F119" s="233" t="s">
        <v>1096</v>
      </c>
      <c r="G119" s="230"/>
      <c r="H119" s="234">
        <v>5.4400000000000004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177</v>
      </c>
      <c r="AU119" s="240" t="s">
        <v>125</v>
      </c>
      <c r="AV119" s="13" t="s">
        <v>125</v>
      </c>
      <c r="AW119" s="13" t="s">
        <v>33</v>
      </c>
      <c r="AX119" s="13" t="s">
        <v>79</v>
      </c>
      <c r="AY119" s="240" t="s">
        <v>116</v>
      </c>
    </row>
    <row r="120" s="2" customFormat="1" ht="37.8" customHeight="1">
      <c r="A120" s="40"/>
      <c r="B120" s="41"/>
      <c r="C120" s="206" t="s">
        <v>250</v>
      </c>
      <c r="D120" s="206" t="s">
        <v>119</v>
      </c>
      <c r="E120" s="207" t="s">
        <v>1097</v>
      </c>
      <c r="F120" s="208" t="s">
        <v>1098</v>
      </c>
      <c r="G120" s="209" t="s">
        <v>371</v>
      </c>
      <c r="H120" s="210">
        <v>6.1959999999999997</v>
      </c>
      <c r="I120" s="211"/>
      <c r="J120" s="212">
        <f>ROUND(I120*H120,2)</f>
        <v>0</v>
      </c>
      <c r="K120" s="208" t="s">
        <v>174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139</v>
      </c>
      <c r="AT120" s="217" t="s">
        <v>119</v>
      </c>
      <c r="AU120" s="217" t="s">
        <v>125</v>
      </c>
      <c r="AY120" s="19" t="s">
        <v>116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125</v>
      </c>
      <c r="BK120" s="218">
        <f>ROUND(I120*H120,2)</f>
        <v>0</v>
      </c>
      <c r="BL120" s="19" t="s">
        <v>139</v>
      </c>
      <c r="BM120" s="217" t="s">
        <v>1099</v>
      </c>
    </row>
    <row r="121" s="2" customFormat="1">
      <c r="A121" s="40"/>
      <c r="B121" s="41"/>
      <c r="C121" s="42"/>
      <c r="D121" s="219" t="s">
        <v>127</v>
      </c>
      <c r="E121" s="42"/>
      <c r="F121" s="220" t="s">
        <v>1100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127</v>
      </c>
      <c r="AU121" s="19" t="s">
        <v>125</v>
      </c>
    </row>
    <row r="122" s="13" customFormat="1">
      <c r="A122" s="13"/>
      <c r="B122" s="229"/>
      <c r="C122" s="230"/>
      <c r="D122" s="231" t="s">
        <v>177</v>
      </c>
      <c r="E122" s="232" t="s">
        <v>19</v>
      </c>
      <c r="F122" s="233" t="s">
        <v>1101</v>
      </c>
      <c r="G122" s="230"/>
      <c r="H122" s="234">
        <v>6.1959999999999997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177</v>
      </c>
      <c r="AU122" s="240" t="s">
        <v>125</v>
      </c>
      <c r="AV122" s="13" t="s">
        <v>125</v>
      </c>
      <c r="AW122" s="13" t="s">
        <v>33</v>
      </c>
      <c r="AX122" s="13" t="s">
        <v>79</v>
      </c>
      <c r="AY122" s="240" t="s">
        <v>116</v>
      </c>
    </row>
    <row r="123" s="2" customFormat="1" ht="24.15" customHeight="1">
      <c r="A123" s="40"/>
      <c r="B123" s="41"/>
      <c r="C123" s="206" t="s">
        <v>255</v>
      </c>
      <c r="D123" s="206" t="s">
        <v>119</v>
      </c>
      <c r="E123" s="207" t="s">
        <v>1102</v>
      </c>
      <c r="F123" s="208" t="s">
        <v>1103</v>
      </c>
      <c r="G123" s="209" t="s">
        <v>371</v>
      </c>
      <c r="H123" s="210">
        <v>6.1959999999999997</v>
      </c>
      <c r="I123" s="211"/>
      <c r="J123" s="212">
        <f>ROUND(I123*H123,2)</f>
        <v>0</v>
      </c>
      <c r="K123" s="208" t="s">
        <v>174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139</v>
      </c>
      <c r="AT123" s="217" t="s">
        <v>119</v>
      </c>
      <c r="AU123" s="217" t="s">
        <v>125</v>
      </c>
      <c r="AY123" s="19" t="s">
        <v>116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125</v>
      </c>
      <c r="BK123" s="218">
        <f>ROUND(I123*H123,2)</f>
        <v>0</v>
      </c>
      <c r="BL123" s="19" t="s">
        <v>139</v>
      </c>
      <c r="BM123" s="217" t="s">
        <v>1104</v>
      </c>
    </row>
    <row r="124" s="2" customFormat="1">
      <c r="A124" s="40"/>
      <c r="B124" s="41"/>
      <c r="C124" s="42"/>
      <c r="D124" s="219" t="s">
        <v>127</v>
      </c>
      <c r="E124" s="42"/>
      <c r="F124" s="220" t="s">
        <v>1105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127</v>
      </c>
      <c r="AU124" s="19" t="s">
        <v>125</v>
      </c>
    </row>
    <row r="125" s="2" customFormat="1" ht="24.15" customHeight="1">
      <c r="A125" s="40"/>
      <c r="B125" s="41"/>
      <c r="C125" s="206" t="s">
        <v>262</v>
      </c>
      <c r="D125" s="206" t="s">
        <v>119</v>
      </c>
      <c r="E125" s="207" t="s">
        <v>1106</v>
      </c>
      <c r="F125" s="208" t="s">
        <v>1107</v>
      </c>
      <c r="G125" s="209" t="s">
        <v>199</v>
      </c>
      <c r="H125" s="210">
        <v>11.153000000000001</v>
      </c>
      <c r="I125" s="211"/>
      <c r="J125" s="212">
        <f>ROUND(I125*H125,2)</f>
        <v>0</v>
      </c>
      <c r="K125" s="208" t="s">
        <v>174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139</v>
      </c>
      <c r="AT125" s="217" t="s">
        <v>119</v>
      </c>
      <c r="AU125" s="217" t="s">
        <v>125</v>
      </c>
      <c r="AY125" s="19" t="s">
        <v>116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125</v>
      </c>
      <c r="BK125" s="218">
        <f>ROUND(I125*H125,2)</f>
        <v>0</v>
      </c>
      <c r="BL125" s="19" t="s">
        <v>139</v>
      </c>
      <c r="BM125" s="217" t="s">
        <v>1108</v>
      </c>
    </row>
    <row r="126" s="2" customFormat="1">
      <c r="A126" s="40"/>
      <c r="B126" s="41"/>
      <c r="C126" s="42"/>
      <c r="D126" s="219" t="s">
        <v>127</v>
      </c>
      <c r="E126" s="42"/>
      <c r="F126" s="220" t="s">
        <v>1109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127</v>
      </c>
      <c r="AU126" s="19" t="s">
        <v>125</v>
      </c>
    </row>
    <row r="127" s="13" customFormat="1">
      <c r="A127" s="13"/>
      <c r="B127" s="229"/>
      <c r="C127" s="230"/>
      <c r="D127" s="231" t="s">
        <v>177</v>
      </c>
      <c r="E127" s="232" t="s">
        <v>19</v>
      </c>
      <c r="F127" s="233" t="s">
        <v>1110</v>
      </c>
      <c r="G127" s="230"/>
      <c r="H127" s="234">
        <v>11.153000000000001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177</v>
      </c>
      <c r="AU127" s="240" t="s">
        <v>125</v>
      </c>
      <c r="AV127" s="13" t="s">
        <v>125</v>
      </c>
      <c r="AW127" s="13" t="s">
        <v>33</v>
      </c>
      <c r="AX127" s="13" t="s">
        <v>79</v>
      </c>
      <c r="AY127" s="240" t="s">
        <v>116</v>
      </c>
    </row>
    <row r="128" s="2" customFormat="1" ht="37.8" customHeight="1">
      <c r="A128" s="40"/>
      <c r="B128" s="41"/>
      <c r="C128" s="206" t="s">
        <v>270</v>
      </c>
      <c r="D128" s="206" t="s">
        <v>119</v>
      </c>
      <c r="E128" s="207" t="s">
        <v>1111</v>
      </c>
      <c r="F128" s="208" t="s">
        <v>1112</v>
      </c>
      <c r="G128" s="209" t="s">
        <v>371</v>
      </c>
      <c r="H128" s="210">
        <v>0.61199999999999999</v>
      </c>
      <c r="I128" s="211"/>
      <c r="J128" s="212">
        <f>ROUND(I128*H128,2)</f>
        <v>0</v>
      </c>
      <c r="K128" s="208" t="s">
        <v>174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139</v>
      </c>
      <c r="AT128" s="217" t="s">
        <v>119</v>
      </c>
      <c r="AU128" s="217" t="s">
        <v>125</v>
      </c>
      <c r="AY128" s="19" t="s">
        <v>116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125</v>
      </c>
      <c r="BK128" s="218">
        <f>ROUND(I128*H128,2)</f>
        <v>0</v>
      </c>
      <c r="BL128" s="19" t="s">
        <v>139</v>
      </c>
      <c r="BM128" s="217" t="s">
        <v>1113</v>
      </c>
    </row>
    <row r="129" s="2" customFormat="1">
      <c r="A129" s="40"/>
      <c r="B129" s="41"/>
      <c r="C129" s="42"/>
      <c r="D129" s="219" t="s">
        <v>127</v>
      </c>
      <c r="E129" s="42"/>
      <c r="F129" s="220" t="s">
        <v>1114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127</v>
      </c>
      <c r="AU129" s="19" t="s">
        <v>125</v>
      </c>
    </row>
    <row r="130" s="15" customFormat="1">
      <c r="A130" s="15"/>
      <c r="B130" s="252"/>
      <c r="C130" s="253"/>
      <c r="D130" s="231" t="s">
        <v>177</v>
      </c>
      <c r="E130" s="254" t="s">
        <v>19</v>
      </c>
      <c r="F130" s="255" t="s">
        <v>1063</v>
      </c>
      <c r="G130" s="253"/>
      <c r="H130" s="254" t="s">
        <v>19</v>
      </c>
      <c r="I130" s="256"/>
      <c r="J130" s="253"/>
      <c r="K130" s="253"/>
      <c r="L130" s="257"/>
      <c r="M130" s="258"/>
      <c r="N130" s="259"/>
      <c r="O130" s="259"/>
      <c r="P130" s="259"/>
      <c r="Q130" s="259"/>
      <c r="R130" s="259"/>
      <c r="S130" s="259"/>
      <c r="T130" s="26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1" t="s">
        <v>177</v>
      </c>
      <c r="AU130" s="261" t="s">
        <v>125</v>
      </c>
      <c r="AV130" s="15" t="s">
        <v>79</v>
      </c>
      <c r="AW130" s="15" t="s">
        <v>33</v>
      </c>
      <c r="AX130" s="15" t="s">
        <v>72</v>
      </c>
      <c r="AY130" s="261" t="s">
        <v>116</v>
      </c>
    </row>
    <row r="131" s="13" customFormat="1">
      <c r="A131" s="13"/>
      <c r="B131" s="229"/>
      <c r="C131" s="230"/>
      <c r="D131" s="231" t="s">
        <v>177</v>
      </c>
      <c r="E131" s="232" t="s">
        <v>19</v>
      </c>
      <c r="F131" s="233" t="s">
        <v>1115</v>
      </c>
      <c r="G131" s="230"/>
      <c r="H131" s="234">
        <v>0.61199999999999999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177</v>
      </c>
      <c r="AU131" s="240" t="s">
        <v>125</v>
      </c>
      <c r="AV131" s="13" t="s">
        <v>125</v>
      </c>
      <c r="AW131" s="13" t="s">
        <v>33</v>
      </c>
      <c r="AX131" s="13" t="s">
        <v>79</v>
      </c>
      <c r="AY131" s="240" t="s">
        <v>116</v>
      </c>
    </row>
    <row r="132" s="2" customFormat="1" ht="16.5" customHeight="1">
      <c r="A132" s="40"/>
      <c r="B132" s="41"/>
      <c r="C132" s="273" t="s">
        <v>279</v>
      </c>
      <c r="D132" s="273" t="s">
        <v>358</v>
      </c>
      <c r="E132" s="274" t="s">
        <v>1116</v>
      </c>
      <c r="F132" s="275" t="s">
        <v>1117</v>
      </c>
      <c r="G132" s="276" t="s">
        <v>199</v>
      </c>
      <c r="H132" s="277">
        <v>1.224</v>
      </c>
      <c r="I132" s="278"/>
      <c r="J132" s="279">
        <f>ROUND(I132*H132,2)</f>
        <v>0</v>
      </c>
      <c r="K132" s="275" t="s">
        <v>174</v>
      </c>
      <c r="L132" s="280"/>
      <c r="M132" s="281" t="s">
        <v>19</v>
      </c>
      <c r="N132" s="282" t="s">
        <v>44</v>
      </c>
      <c r="O132" s="86"/>
      <c r="P132" s="215">
        <f>O132*H132</f>
        <v>0</v>
      </c>
      <c r="Q132" s="215">
        <v>1</v>
      </c>
      <c r="R132" s="215">
        <f>Q132*H132</f>
        <v>1.224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243</v>
      </c>
      <c r="AT132" s="217" t="s">
        <v>358</v>
      </c>
      <c r="AU132" s="217" t="s">
        <v>125</v>
      </c>
      <c r="AY132" s="19" t="s">
        <v>116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125</v>
      </c>
      <c r="BK132" s="218">
        <f>ROUND(I132*H132,2)</f>
        <v>0</v>
      </c>
      <c r="BL132" s="19" t="s">
        <v>139</v>
      </c>
      <c r="BM132" s="217" t="s">
        <v>1118</v>
      </c>
    </row>
    <row r="133" s="13" customFormat="1">
      <c r="A133" s="13"/>
      <c r="B133" s="229"/>
      <c r="C133" s="230"/>
      <c r="D133" s="231" t="s">
        <v>177</v>
      </c>
      <c r="E133" s="230"/>
      <c r="F133" s="233" t="s">
        <v>1119</v>
      </c>
      <c r="G133" s="230"/>
      <c r="H133" s="234">
        <v>1.224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177</v>
      </c>
      <c r="AU133" s="240" t="s">
        <v>125</v>
      </c>
      <c r="AV133" s="13" t="s">
        <v>125</v>
      </c>
      <c r="AW133" s="13" t="s">
        <v>4</v>
      </c>
      <c r="AX133" s="13" t="s">
        <v>79</v>
      </c>
      <c r="AY133" s="240" t="s">
        <v>116</v>
      </c>
    </row>
    <row r="134" s="2" customFormat="1" ht="37.8" customHeight="1">
      <c r="A134" s="40"/>
      <c r="B134" s="41"/>
      <c r="C134" s="206" t="s">
        <v>310</v>
      </c>
      <c r="D134" s="206" t="s">
        <v>119</v>
      </c>
      <c r="E134" s="207" t="s">
        <v>1120</v>
      </c>
      <c r="F134" s="208" t="s">
        <v>1121</v>
      </c>
      <c r="G134" s="209" t="s">
        <v>371</v>
      </c>
      <c r="H134" s="210">
        <v>5.4400000000000004</v>
      </c>
      <c r="I134" s="211"/>
      <c r="J134" s="212">
        <f>ROUND(I134*H134,2)</f>
        <v>0</v>
      </c>
      <c r="K134" s="208" t="s">
        <v>174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139</v>
      </c>
      <c r="AT134" s="217" t="s">
        <v>119</v>
      </c>
      <c r="AU134" s="217" t="s">
        <v>125</v>
      </c>
      <c r="AY134" s="19" t="s">
        <v>116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125</v>
      </c>
      <c r="BK134" s="218">
        <f>ROUND(I134*H134,2)</f>
        <v>0</v>
      </c>
      <c r="BL134" s="19" t="s">
        <v>139</v>
      </c>
      <c r="BM134" s="217" t="s">
        <v>1122</v>
      </c>
    </row>
    <row r="135" s="2" customFormat="1">
      <c r="A135" s="40"/>
      <c r="B135" s="41"/>
      <c r="C135" s="42"/>
      <c r="D135" s="219" t="s">
        <v>127</v>
      </c>
      <c r="E135" s="42"/>
      <c r="F135" s="220" t="s">
        <v>1123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127</v>
      </c>
      <c r="AU135" s="19" t="s">
        <v>125</v>
      </c>
    </row>
    <row r="136" s="15" customFormat="1">
      <c r="A136" s="15"/>
      <c r="B136" s="252"/>
      <c r="C136" s="253"/>
      <c r="D136" s="231" t="s">
        <v>177</v>
      </c>
      <c r="E136" s="254" t="s">
        <v>19</v>
      </c>
      <c r="F136" s="255" t="s">
        <v>1063</v>
      </c>
      <c r="G136" s="253"/>
      <c r="H136" s="254" t="s">
        <v>19</v>
      </c>
      <c r="I136" s="256"/>
      <c r="J136" s="253"/>
      <c r="K136" s="253"/>
      <c r="L136" s="257"/>
      <c r="M136" s="258"/>
      <c r="N136" s="259"/>
      <c r="O136" s="259"/>
      <c r="P136" s="259"/>
      <c r="Q136" s="259"/>
      <c r="R136" s="259"/>
      <c r="S136" s="259"/>
      <c r="T136" s="26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1" t="s">
        <v>177</v>
      </c>
      <c r="AU136" s="261" t="s">
        <v>125</v>
      </c>
      <c r="AV136" s="15" t="s">
        <v>79</v>
      </c>
      <c r="AW136" s="15" t="s">
        <v>33</v>
      </c>
      <c r="AX136" s="15" t="s">
        <v>72</v>
      </c>
      <c r="AY136" s="261" t="s">
        <v>116</v>
      </c>
    </row>
    <row r="137" s="13" customFormat="1">
      <c r="A137" s="13"/>
      <c r="B137" s="229"/>
      <c r="C137" s="230"/>
      <c r="D137" s="231" t="s">
        <v>177</v>
      </c>
      <c r="E137" s="232" t="s">
        <v>19</v>
      </c>
      <c r="F137" s="233" t="s">
        <v>1124</v>
      </c>
      <c r="G137" s="230"/>
      <c r="H137" s="234">
        <v>5.4400000000000004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177</v>
      </c>
      <c r="AU137" s="240" t="s">
        <v>125</v>
      </c>
      <c r="AV137" s="13" t="s">
        <v>125</v>
      </c>
      <c r="AW137" s="13" t="s">
        <v>33</v>
      </c>
      <c r="AX137" s="13" t="s">
        <v>79</v>
      </c>
      <c r="AY137" s="240" t="s">
        <v>116</v>
      </c>
    </row>
    <row r="138" s="2" customFormat="1" ht="16.5" customHeight="1">
      <c r="A138" s="40"/>
      <c r="B138" s="41"/>
      <c r="C138" s="273" t="s">
        <v>8</v>
      </c>
      <c r="D138" s="273" t="s">
        <v>358</v>
      </c>
      <c r="E138" s="274" t="s">
        <v>1116</v>
      </c>
      <c r="F138" s="275" t="s">
        <v>1117</v>
      </c>
      <c r="G138" s="276" t="s">
        <v>199</v>
      </c>
      <c r="H138" s="277">
        <v>10.880000000000001</v>
      </c>
      <c r="I138" s="278"/>
      <c r="J138" s="279">
        <f>ROUND(I138*H138,2)</f>
        <v>0</v>
      </c>
      <c r="K138" s="275" t="s">
        <v>174</v>
      </c>
      <c r="L138" s="280"/>
      <c r="M138" s="281" t="s">
        <v>19</v>
      </c>
      <c r="N138" s="282" t="s">
        <v>44</v>
      </c>
      <c r="O138" s="86"/>
      <c r="P138" s="215">
        <f>O138*H138</f>
        <v>0</v>
      </c>
      <c r="Q138" s="215">
        <v>1</v>
      </c>
      <c r="R138" s="215">
        <f>Q138*H138</f>
        <v>10.880000000000001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243</v>
      </c>
      <c r="AT138" s="217" t="s">
        <v>358</v>
      </c>
      <c r="AU138" s="217" t="s">
        <v>125</v>
      </c>
      <c r="AY138" s="19" t="s">
        <v>116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125</v>
      </c>
      <c r="BK138" s="218">
        <f>ROUND(I138*H138,2)</f>
        <v>0</v>
      </c>
      <c r="BL138" s="19" t="s">
        <v>139</v>
      </c>
      <c r="BM138" s="217" t="s">
        <v>1125</v>
      </c>
    </row>
    <row r="139" s="13" customFormat="1">
      <c r="A139" s="13"/>
      <c r="B139" s="229"/>
      <c r="C139" s="230"/>
      <c r="D139" s="231" t="s">
        <v>177</v>
      </c>
      <c r="E139" s="230"/>
      <c r="F139" s="233" t="s">
        <v>1126</v>
      </c>
      <c r="G139" s="230"/>
      <c r="H139" s="234">
        <v>10.880000000000001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177</v>
      </c>
      <c r="AU139" s="240" t="s">
        <v>125</v>
      </c>
      <c r="AV139" s="13" t="s">
        <v>125</v>
      </c>
      <c r="AW139" s="13" t="s">
        <v>4</v>
      </c>
      <c r="AX139" s="13" t="s">
        <v>79</v>
      </c>
      <c r="AY139" s="240" t="s">
        <v>116</v>
      </c>
    </row>
    <row r="140" s="2" customFormat="1" ht="24.15" customHeight="1">
      <c r="A140" s="40"/>
      <c r="B140" s="41"/>
      <c r="C140" s="206" t="s">
        <v>327</v>
      </c>
      <c r="D140" s="206" t="s">
        <v>119</v>
      </c>
      <c r="E140" s="207" t="s">
        <v>1127</v>
      </c>
      <c r="F140" s="208" t="s">
        <v>1128</v>
      </c>
      <c r="G140" s="209" t="s">
        <v>371</v>
      </c>
      <c r="H140" s="210">
        <v>0.39600000000000002</v>
      </c>
      <c r="I140" s="211"/>
      <c r="J140" s="212">
        <f>ROUND(I140*H140,2)</f>
        <v>0</v>
      </c>
      <c r="K140" s="208" t="s">
        <v>174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139</v>
      </c>
      <c r="AT140" s="217" t="s">
        <v>119</v>
      </c>
      <c r="AU140" s="217" t="s">
        <v>125</v>
      </c>
      <c r="AY140" s="19" t="s">
        <v>116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125</v>
      </c>
      <c r="BK140" s="218">
        <f>ROUND(I140*H140,2)</f>
        <v>0</v>
      </c>
      <c r="BL140" s="19" t="s">
        <v>139</v>
      </c>
      <c r="BM140" s="217" t="s">
        <v>1129</v>
      </c>
    </row>
    <row r="141" s="2" customFormat="1">
      <c r="A141" s="40"/>
      <c r="B141" s="41"/>
      <c r="C141" s="42"/>
      <c r="D141" s="219" t="s">
        <v>127</v>
      </c>
      <c r="E141" s="42"/>
      <c r="F141" s="220" t="s">
        <v>1130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127</v>
      </c>
      <c r="AU141" s="19" t="s">
        <v>125</v>
      </c>
    </row>
    <row r="142" s="15" customFormat="1">
      <c r="A142" s="15"/>
      <c r="B142" s="252"/>
      <c r="C142" s="253"/>
      <c r="D142" s="231" t="s">
        <v>177</v>
      </c>
      <c r="E142" s="254" t="s">
        <v>19</v>
      </c>
      <c r="F142" s="255" t="s">
        <v>1063</v>
      </c>
      <c r="G142" s="253"/>
      <c r="H142" s="254" t="s">
        <v>19</v>
      </c>
      <c r="I142" s="256"/>
      <c r="J142" s="253"/>
      <c r="K142" s="253"/>
      <c r="L142" s="257"/>
      <c r="M142" s="258"/>
      <c r="N142" s="259"/>
      <c r="O142" s="259"/>
      <c r="P142" s="259"/>
      <c r="Q142" s="259"/>
      <c r="R142" s="259"/>
      <c r="S142" s="259"/>
      <c r="T142" s="26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1" t="s">
        <v>177</v>
      </c>
      <c r="AU142" s="261" t="s">
        <v>125</v>
      </c>
      <c r="AV142" s="15" t="s">
        <v>79</v>
      </c>
      <c r="AW142" s="15" t="s">
        <v>33</v>
      </c>
      <c r="AX142" s="15" t="s">
        <v>72</v>
      </c>
      <c r="AY142" s="261" t="s">
        <v>116</v>
      </c>
    </row>
    <row r="143" s="13" customFormat="1">
      <c r="A143" s="13"/>
      <c r="B143" s="229"/>
      <c r="C143" s="230"/>
      <c r="D143" s="231" t="s">
        <v>177</v>
      </c>
      <c r="E143" s="232" t="s">
        <v>19</v>
      </c>
      <c r="F143" s="233" t="s">
        <v>1131</v>
      </c>
      <c r="G143" s="230"/>
      <c r="H143" s="234">
        <v>0.39600000000000002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177</v>
      </c>
      <c r="AU143" s="240" t="s">
        <v>125</v>
      </c>
      <c r="AV143" s="13" t="s">
        <v>125</v>
      </c>
      <c r="AW143" s="13" t="s">
        <v>33</v>
      </c>
      <c r="AX143" s="13" t="s">
        <v>79</v>
      </c>
      <c r="AY143" s="240" t="s">
        <v>116</v>
      </c>
    </row>
    <row r="144" s="2" customFormat="1" ht="24.15" customHeight="1">
      <c r="A144" s="40"/>
      <c r="B144" s="41"/>
      <c r="C144" s="206" t="s">
        <v>332</v>
      </c>
      <c r="D144" s="206" t="s">
        <v>119</v>
      </c>
      <c r="E144" s="207" t="s">
        <v>1132</v>
      </c>
      <c r="F144" s="208" t="s">
        <v>1133</v>
      </c>
      <c r="G144" s="209" t="s">
        <v>371</v>
      </c>
      <c r="H144" s="210">
        <v>26.559999999999999</v>
      </c>
      <c r="I144" s="211"/>
      <c r="J144" s="212">
        <f>ROUND(I144*H144,2)</f>
        <v>0</v>
      </c>
      <c r="K144" s="208" t="s">
        <v>174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139</v>
      </c>
      <c r="AT144" s="217" t="s">
        <v>119</v>
      </c>
      <c r="AU144" s="217" t="s">
        <v>125</v>
      </c>
      <c r="AY144" s="19" t="s">
        <v>116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125</v>
      </c>
      <c r="BK144" s="218">
        <f>ROUND(I144*H144,2)</f>
        <v>0</v>
      </c>
      <c r="BL144" s="19" t="s">
        <v>139</v>
      </c>
      <c r="BM144" s="217" t="s">
        <v>1134</v>
      </c>
    </row>
    <row r="145" s="2" customFormat="1">
      <c r="A145" s="40"/>
      <c r="B145" s="41"/>
      <c r="C145" s="42"/>
      <c r="D145" s="219" t="s">
        <v>127</v>
      </c>
      <c r="E145" s="42"/>
      <c r="F145" s="220" t="s">
        <v>1135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127</v>
      </c>
      <c r="AU145" s="19" t="s">
        <v>125</v>
      </c>
    </row>
    <row r="146" s="15" customFormat="1">
      <c r="A146" s="15"/>
      <c r="B146" s="252"/>
      <c r="C146" s="253"/>
      <c r="D146" s="231" t="s">
        <v>177</v>
      </c>
      <c r="E146" s="254" t="s">
        <v>19</v>
      </c>
      <c r="F146" s="255" t="s">
        <v>1063</v>
      </c>
      <c r="G146" s="253"/>
      <c r="H146" s="254" t="s">
        <v>19</v>
      </c>
      <c r="I146" s="256"/>
      <c r="J146" s="253"/>
      <c r="K146" s="253"/>
      <c r="L146" s="257"/>
      <c r="M146" s="258"/>
      <c r="N146" s="259"/>
      <c r="O146" s="259"/>
      <c r="P146" s="259"/>
      <c r="Q146" s="259"/>
      <c r="R146" s="259"/>
      <c r="S146" s="259"/>
      <c r="T146" s="26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1" t="s">
        <v>177</v>
      </c>
      <c r="AU146" s="261" t="s">
        <v>125</v>
      </c>
      <c r="AV146" s="15" t="s">
        <v>79</v>
      </c>
      <c r="AW146" s="15" t="s">
        <v>33</v>
      </c>
      <c r="AX146" s="15" t="s">
        <v>72</v>
      </c>
      <c r="AY146" s="261" t="s">
        <v>116</v>
      </c>
    </row>
    <row r="147" s="13" customFormat="1">
      <c r="A147" s="13"/>
      <c r="B147" s="229"/>
      <c r="C147" s="230"/>
      <c r="D147" s="231" t="s">
        <v>177</v>
      </c>
      <c r="E147" s="232" t="s">
        <v>19</v>
      </c>
      <c r="F147" s="233" t="s">
        <v>1136</v>
      </c>
      <c r="G147" s="230"/>
      <c r="H147" s="234">
        <v>26.559999999999999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177</v>
      </c>
      <c r="AU147" s="240" t="s">
        <v>125</v>
      </c>
      <c r="AV147" s="13" t="s">
        <v>125</v>
      </c>
      <c r="AW147" s="13" t="s">
        <v>33</v>
      </c>
      <c r="AX147" s="13" t="s">
        <v>79</v>
      </c>
      <c r="AY147" s="240" t="s">
        <v>116</v>
      </c>
    </row>
    <row r="148" s="12" customFormat="1" ht="22.8" customHeight="1">
      <c r="A148" s="12"/>
      <c r="B148" s="190"/>
      <c r="C148" s="191"/>
      <c r="D148" s="192" t="s">
        <v>71</v>
      </c>
      <c r="E148" s="204" t="s">
        <v>139</v>
      </c>
      <c r="F148" s="204" t="s">
        <v>1137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SUM(P149:P154)</f>
        <v>0</v>
      </c>
      <c r="Q148" s="198"/>
      <c r="R148" s="199">
        <f>SUM(R149:R154)</f>
        <v>0</v>
      </c>
      <c r="S148" s="198"/>
      <c r="T148" s="200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79</v>
      </c>
      <c r="AT148" s="202" t="s">
        <v>71</v>
      </c>
      <c r="AU148" s="202" t="s">
        <v>79</v>
      </c>
      <c r="AY148" s="201" t="s">
        <v>116</v>
      </c>
      <c r="BK148" s="203">
        <f>SUM(BK149:BK154)</f>
        <v>0</v>
      </c>
    </row>
    <row r="149" s="2" customFormat="1" ht="21.75" customHeight="1">
      <c r="A149" s="40"/>
      <c r="B149" s="41"/>
      <c r="C149" s="206" t="s">
        <v>343</v>
      </c>
      <c r="D149" s="206" t="s">
        <v>119</v>
      </c>
      <c r="E149" s="207" t="s">
        <v>1138</v>
      </c>
      <c r="F149" s="208" t="s">
        <v>1139</v>
      </c>
      <c r="G149" s="209" t="s">
        <v>371</v>
      </c>
      <c r="H149" s="210">
        <v>1.4239999999999999</v>
      </c>
      <c r="I149" s="211"/>
      <c r="J149" s="212">
        <f>ROUND(I149*H149,2)</f>
        <v>0</v>
      </c>
      <c r="K149" s="208" t="s">
        <v>174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139</v>
      </c>
      <c r="AT149" s="217" t="s">
        <v>119</v>
      </c>
      <c r="AU149" s="217" t="s">
        <v>125</v>
      </c>
      <c r="AY149" s="19" t="s">
        <v>116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125</v>
      </c>
      <c r="BK149" s="218">
        <f>ROUND(I149*H149,2)</f>
        <v>0</v>
      </c>
      <c r="BL149" s="19" t="s">
        <v>139</v>
      </c>
      <c r="BM149" s="217" t="s">
        <v>1140</v>
      </c>
    </row>
    <row r="150" s="2" customFormat="1">
      <c r="A150" s="40"/>
      <c r="B150" s="41"/>
      <c r="C150" s="42"/>
      <c r="D150" s="219" t="s">
        <v>127</v>
      </c>
      <c r="E150" s="42"/>
      <c r="F150" s="220" t="s">
        <v>1141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127</v>
      </c>
      <c r="AU150" s="19" t="s">
        <v>125</v>
      </c>
    </row>
    <row r="151" s="15" customFormat="1">
      <c r="A151" s="15"/>
      <c r="B151" s="252"/>
      <c r="C151" s="253"/>
      <c r="D151" s="231" t="s">
        <v>177</v>
      </c>
      <c r="E151" s="254" t="s">
        <v>19</v>
      </c>
      <c r="F151" s="255" t="s">
        <v>1063</v>
      </c>
      <c r="G151" s="253"/>
      <c r="H151" s="254" t="s">
        <v>19</v>
      </c>
      <c r="I151" s="256"/>
      <c r="J151" s="253"/>
      <c r="K151" s="253"/>
      <c r="L151" s="257"/>
      <c r="M151" s="258"/>
      <c r="N151" s="259"/>
      <c r="O151" s="259"/>
      <c r="P151" s="259"/>
      <c r="Q151" s="259"/>
      <c r="R151" s="259"/>
      <c r="S151" s="259"/>
      <c r="T151" s="26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1" t="s">
        <v>177</v>
      </c>
      <c r="AU151" s="261" t="s">
        <v>125</v>
      </c>
      <c r="AV151" s="15" t="s">
        <v>79</v>
      </c>
      <c r="AW151" s="15" t="s">
        <v>33</v>
      </c>
      <c r="AX151" s="15" t="s">
        <v>72</v>
      </c>
      <c r="AY151" s="261" t="s">
        <v>116</v>
      </c>
    </row>
    <row r="152" s="13" customFormat="1">
      <c r="A152" s="13"/>
      <c r="B152" s="229"/>
      <c r="C152" s="230"/>
      <c r="D152" s="231" t="s">
        <v>177</v>
      </c>
      <c r="E152" s="232" t="s">
        <v>19</v>
      </c>
      <c r="F152" s="233" t="s">
        <v>1142</v>
      </c>
      <c r="G152" s="230"/>
      <c r="H152" s="234">
        <v>1.28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177</v>
      </c>
      <c r="AU152" s="240" t="s">
        <v>125</v>
      </c>
      <c r="AV152" s="13" t="s">
        <v>125</v>
      </c>
      <c r="AW152" s="13" t="s">
        <v>33</v>
      </c>
      <c r="AX152" s="13" t="s">
        <v>72</v>
      </c>
      <c r="AY152" s="240" t="s">
        <v>116</v>
      </c>
    </row>
    <row r="153" s="13" customFormat="1">
      <c r="A153" s="13"/>
      <c r="B153" s="229"/>
      <c r="C153" s="230"/>
      <c r="D153" s="231" t="s">
        <v>177</v>
      </c>
      <c r="E153" s="232" t="s">
        <v>19</v>
      </c>
      <c r="F153" s="233" t="s">
        <v>1143</v>
      </c>
      <c r="G153" s="230"/>
      <c r="H153" s="234">
        <v>0.14399999999999999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177</v>
      </c>
      <c r="AU153" s="240" t="s">
        <v>125</v>
      </c>
      <c r="AV153" s="13" t="s">
        <v>125</v>
      </c>
      <c r="AW153" s="13" t="s">
        <v>33</v>
      </c>
      <c r="AX153" s="13" t="s">
        <v>72</v>
      </c>
      <c r="AY153" s="240" t="s">
        <v>116</v>
      </c>
    </row>
    <row r="154" s="14" customFormat="1">
      <c r="A154" s="14"/>
      <c r="B154" s="241"/>
      <c r="C154" s="242"/>
      <c r="D154" s="231" t="s">
        <v>177</v>
      </c>
      <c r="E154" s="243" t="s">
        <v>19</v>
      </c>
      <c r="F154" s="244" t="s">
        <v>181</v>
      </c>
      <c r="G154" s="242"/>
      <c r="H154" s="245">
        <v>1.4239999999999999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177</v>
      </c>
      <c r="AU154" s="251" t="s">
        <v>125</v>
      </c>
      <c r="AV154" s="14" t="s">
        <v>139</v>
      </c>
      <c r="AW154" s="14" t="s">
        <v>33</v>
      </c>
      <c r="AX154" s="14" t="s">
        <v>79</v>
      </c>
      <c r="AY154" s="251" t="s">
        <v>116</v>
      </c>
    </row>
    <row r="155" s="12" customFormat="1" ht="22.8" customHeight="1">
      <c r="A155" s="12"/>
      <c r="B155" s="190"/>
      <c r="C155" s="191"/>
      <c r="D155" s="192" t="s">
        <v>71</v>
      </c>
      <c r="E155" s="204" t="s">
        <v>146</v>
      </c>
      <c r="F155" s="204" t="s">
        <v>211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SUM(P156:P164)</f>
        <v>0</v>
      </c>
      <c r="Q155" s="198"/>
      <c r="R155" s="199">
        <f>SUM(R156:R164)</f>
        <v>0.33984903999999994</v>
      </c>
      <c r="S155" s="198"/>
      <c r="T155" s="200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79</v>
      </c>
      <c r="AT155" s="202" t="s">
        <v>71</v>
      </c>
      <c r="AU155" s="202" t="s">
        <v>79</v>
      </c>
      <c r="AY155" s="201" t="s">
        <v>116</v>
      </c>
      <c r="BK155" s="203">
        <f>SUM(BK156:BK164)</f>
        <v>0</v>
      </c>
    </row>
    <row r="156" s="2" customFormat="1" ht="24.15" customHeight="1">
      <c r="A156" s="40"/>
      <c r="B156" s="41"/>
      <c r="C156" s="206" t="s">
        <v>348</v>
      </c>
      <c r="D156" s="206" t="s">
        <v>119</v>
      </c>
      <c r="E156" s="207" t="s">
        <v>1144</v>
      </c>
      <c r="F156" s="208" t="s">
        <v>1145</v>
      </c>
      <c r="G156" s="209" t="s">
        <v>371</v>
      </c>
      <c r="H156" s="210">
        <v>0.14399999999999999</v>
      </c>
      <c r="I156" s="211"/>
      <c r="J156" s="212">
        <f>ROUND(I156*H156,2)</f>
        <v>0</v>
      </c>
      <c r="K156" s="208" t="s">
        <v>174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2.3010199999999998</v>
      </c>
      <c r="R156" s="215">
        <f>Q156*H156</f>
        <v>0.33134687999999995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139</v>
      </c>
      <c r="AT156" s="217" t="s">
        <v>119</v>
      </c>
      <c r="AU156" s="217" t="s">
        <v>125</v>
      </c>
      <c r="AY156" s="19" t="s">
        <v>116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125</v>
      </c>
      <c r="BK156" s="218">
        <f>ROUND(I156*H156,2)</f>
        <v>0</v>
      </c>
      <c r="BL156" s="19" t="s">
        <v>139</v>
      </c>
      <c r="BM156" s="217" t="s">
        <v>1146</v>
      </c>
    </row>
    <row r="157" s="2" customFormat="1">
      <c r="A157" s="40"/>
      <c r="B157" s="41"/>
      <c r="C157" s="42"/>
      <c r="D157" s="219" t="s">
        <v>127</v>
      </c>
      <c r="E157" s="42"/>
      <c r="F157" s="220" t="s">
        <v>1147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127</v>
      </c>
      <c r="AU157" s="19" t="s">
        <v>125</v>
      </c>
    </row>
    <row r="158" s="15" customFormat="1">
      <c r="A158" s="15"/>
      <c r="B158" s="252"/>
      <c r="C158" s="253"/>
      <c r="D158" s="231" t="s">
        <v>177</v>
      </c>
      <c r="E158" s="254" t="s">
        <v>19</v>
      </c>
      <c r="F158" s="255" t="s">
        <v>1063</v>
      </c>
      <c r="G158" s="253"/>
      <c r="H158" s="254" t="s">
        <v>19</v>
      </c>
      <c r="I158" s="256"/>
      <c r="J158" s="253"/>
      <c r="K158" s="253"/>
      <c r="L158" s="257"/>
      <c r="M158" s="258"/>
      <c r="N158" s="259"/>
      <c r="O158" s="259"/>
      <c r="P158" s="259"/>
      <c r="Q158" s="259"/>
      <c r="R158" s="259"/>
      <c r="S158" s="259"/>
      <c r="T158" s="26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1" t="s">
        <v>177</v>
      </c>
      <c r="AU158" s="261" t="s">
        <v>125</v>
      </c>
      <c r="AV158" s="15" t="s">
        <v>79</v>
      </c>
      <c r="AW158" s="15" t="s">
        <v>33</v>
      </c>
      <c r="AX158" s="15" t="s">
        <v>72</v>
      </c>
      <c r="AY158" s="261" t="s">
        <v>116</v>
      </c>
    </row>
    <row r="159" s="15" customFormat="1">
      <c r="A159" s="15"/>
      <c r="B159" s="252"/>
      <c r="C159" s="253"/>
      <c r="D159" s="231" t="s">
        <v>177</v>
      </c>
      <c r="E159" s="254" t="s">
        <v>19</v>
      </c>
      <c r="F159" s="255" t="s">
        <v>374</v>
      </c>
      <c r="G159" s="253"/>
      <c r="H159" s="254" t="s">
        <v>19</v>
      </c>
      <c r="I159" s="256"/>
      <c r="J159" s="253"/>
      <c r="K159" s="253"/>
      <c r="L159" s="257"/>
      <c r="M159" s="258"/>
      <c r="N159" s="259"/>
      <c r="O159" s="259"/>
      <c r="P159" s="259"/>
      <c r="Q159" s="259"/>
      <c r="R159" s="259"/>
      <c r="S159" s="259"/>
      <c r="T159" s="26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1" t="s">
        <v>177</v>
      </c>
      <c r="AU159" s="261" t="s">
        <v>125</v>
      </c>
      <c r="AV159" s="15" t="s">
        <v>79</v>
      </c>
      <c r="AW159" s="15" t="s">
        <v>33</v>
      </c>
      <c r="AX159" s="15" t="s">
        <v>72</v>
      </c>
      <c r="AY159" s="261" t="s">
        <v>116</v>
      </c>
    </row>
    <row r="160" s="13" customFormat="1">
      <c r="A160" s="13"/>
      <c r="B160" s="229"/>
      <c r="C160" s="230"/>
      <c r="D160" s="231" t="s">
        <v>177</v>
      </c>
      <c r="E160" s="232" t="s">
        <v>19</v>
      </c>
      <c r="F160" s="233" t="s">
        <v>1148</v>
      </c>
      <c r="G160" s="230"/>
      <c r="H160" s="234">
        <v>0.14399999999999999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177</v>
      </c>
      <c r="AU160" s="240" t="s">
        <v>125</v>
      </c>
      <c r="AV160" s="13" t="s">
        <v>125</v>
      </c>
      <c r="AW160" s="13" t="s">
        <v>33</v>
      </c>
      <c r="AX160" s="13" t="s">
        <v>79</v>
      </c>
      <c r="AY160" s="240" t="s">
        <v>116</v>
      </c>
    </row>
    <row r="161" s="2" customFormat="1" ht="16.5" customHeight="1">
      <c r="A161" s="40"/>
      <c r="B161" s="41"/>
      <c r="C161" s="206" t="s">
        <v>357</v>
      </c>
      <c r="D161" s="206" t="s">
        <v>119</v>
      </c>
      <c r="E161" s="207" t="s">
        <v>404</v>
      </c>
      <c r="F161" s="208" t="s">
        <v>405</v>
      </c>
      <c r="G161" s="209" t="s">
        <v>199</v>
      </c>
      <c r="H161" s="210">
        <v>0.0080000000000000002</v>
      </c>
      <c r="I161" s="211"/>
      <c r="J161" s="212">
        <f>ROUND(I161*H161,2)</f>
        <v>0</v>
      </c>
      <c r="K161" s="208" t="s">
        <v>174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1.06277</v>
      </c>
      <c r="R161" s="215">
        <f>Q161*H161</f>
        <v>0.0085021599999999999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139</v>
      </c>
      <c r="AT161" s="217" t="s">
        <v>119</v>
      </c>
      <c r="AU161" s="217" t="s">
        <v>125</v>
      </c>
      <c r="AY161" s="19" t="s">
        <v>116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125</v>
      </c>
      <c r="BK161" s="218">
        <f>ROUND(I161*H161,2)</f>
        <v>0</v>
      </c>
      <c r="BL161" s="19" t="s">
        <v>139</v>
      </c>
      <c r="BM161" s="217" t="s">
        <v>1149</v>
      </c>
    </row>
    <row r="162" s="2" customFormat="1">
      <c r="A162" s="40"/>
      <c r="B162" s="41"/>
      <c r="C162" s="42"/>
      <c r="D162" s="219" t="s">
        <v>127</v>
      </c>
      <c r="E162" s="42"/>
      <c r="F162" s="220" t="s">
        <v>407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127</v>
      </c>
      <c r="AU162" s="19" t="s">
        <v>125</v>
      </c>
    </row>
    <row r="163" s="15" customFormat="1">
      <c r="A163" s="15"/>
      <c r="B163" s="252"/>
      <c r="C163" s="253"/>
      <c r="D163" s="231" t="s">
        <v>177</v>
      </c>
      <c r="E163" s="254" t="s">
        <v>19</v>
      </c>
      <c r="F163" s="255" t="s">
        <v>408</v>
      </c>
      <c r="G163" s="253"/>
      <c r="H163" s="254" t="s">
        <v>19</v>
      </c>
      <c r="I163" s="256"/>
      <c r="J163" s="253"/>
      <c r="K163" s="253"/>
      <c r="L163" s="257"/>
      <c r="M163" s="258"/>
      <c r="N163" s="259"/>
      <c r="O163" s="259"/>
      <c r="P163" s="259"/>
      <c r="Q163" s="259"/>
      <c r="R163" s="259"/>
      <c r="S163" s="259"/>
      <c r="T163" s="26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1" t="s">
        <v>177</v>
      </c>
      <c r="AU163" s="261" t="s">
        <v>125</v>
      </c>
      <c r="AV163" s="15" t="s">
        <v>79</v>
      </c>
      <c r="AW163" s="15" t="s">
        <v>33</v>
      </c>
      <c r="AX163" s="15" t="s">
        <v>72</v>
      </c>
      <c r="AY163" s="261" t="s">
        <v>116</v>
      </c>
    </row>
    <row r="164" s="13" customFormat="1">
      <c r="A164" s="13"/>
      <c r="B164" s="229"/>
      <c r="C164" s="230"/>
      <c r="D164" s="231" t="s">
        <v>177</v>
      </c>
      <c r="E164" s="232" t="s">
        <v>19</v>
      </c>
      <c r="F164" s="233" t="s">
        <v>1150</v>
      </c>
      <c r="G164" s="230"/>
      <c r="H164" s="234">
        <v>0.0080000000000000002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177</v>
      </c>
      <c r="AU164" s="240" t="s">
        <v>125</v>
      </c>
      <c r="AV164" s="13" t="s">
        <v>125</v>
      </c>
      <c r="AW164" s="13" t="s">
        <v>33</v>
      </c>
      <c r="AX164" s="13" t="s">
        <v>79</v>
      </c>
      <c r="AY164" s="240" t="s">
        <v>116</v>
      </c>
    </row>
    <row r="165" s="12" customFormat="1" ht="22.8" customHeight="1">
      <c r="A165" s="12"/>
      <c r="B165" s="190"/>
      <c r="C165" s="191"/>
      <c r="D165" s="192" t="s">
        <v>71</v>
      </c>
      <c r="E165" s="204" t="s">
        <v>243</v>
      </c>
      <c r="F165" s="204" t="s">
        <v>1151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SUM(P166:P173)</f>
        <v>0</v>
      </c>
      <c r="Q165" s="198"/>
      <c r="R165" s="199">
        <f>SUM(R166:R173)</f>
        <v>0.20256000000000002</v>
      </c>
      <c r="S165" s="198"/>
      <c r="T165" s="200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79</v>
      </c>
      <c r="AT165" s="202" t="s">
        <v>71</v>
      </c>
      <c r="AU165" s="202" t="s">
        <v>79</v>
      </c>
      <c r="AY165" s="201" t="s">
        <v>116</v>
      </c>
      <c r="BK165" s="203">
        <f>SUM(BK166:BK173)</f>
        <v>0</v>
      </c>
    </row>
    <row r="166" s="2" customFormat="1" ht="24.15" customHeight="1">
      <c r="A166" s="40"/>
      <c r="B166" s="41"/>
      <c r="C166" s="206" t="s">
        <v>7</v>
      </c>
      <c r="D166" s="206" t="s">
        <v>119</v>
      </c>
      <c r="E166" s="207" t="s">
        <v>1152</v>
      </c>
      <c r="F166" s="208" t="s">
        <v>1153</v>
      </c>
      <c r="G166" s="209" t="s">
        <v>265</v>
      </c>
      <c r="H166" s="210">
        <v>1</v>
      </c>
      <c r="I166" s="211"/>
      <c r="J166" s="212">
        <f>ROUND(I166*H166,2)</f>
        <v>0</v>
      </c>
      <c r="K166" s="208" t="s">
        <v>174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0.1056</v>
      </c>
      <c r="R166" s="215">
        <f>Q166*H166</f>
        <v>0.1056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139</v>
      </c>
      <c r="AT166" s="217" t="s">
        <v>119</v>
      </c>
      <c r="AU166" s="217" t="s">
        <v>125</v>
      </c>
      <c r="AY166" s="19" t="s">
        <v>116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125</v>
      </c>
      <c r="BK166" s="218">
        <f>ROUND(I166*H166,2)</f>
        <v>0</v>
      </c>
      <c r="BL166" s="19" t="s">
        <v>139</v>
      </c>
      <c r="BM166" s="217" t="s">
        <v>1154</v>
      </c>
    </row>
    <row r="167" s="2" customFormat="1">
      <c r="A167" s="40"/>
      <c r="B167" s="41"/>
      <c r="C167" s="42"/>
      <c r="D167" s="219" t="s">
        <v>127</v>
      </c>
      <c r="E167" s="42"/>
      <c r="F167" s="220" t="s">
        <v>1155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127</v>
      </c>
      <c r="AU167" s="19" t="s">
        <v>125</v>
      </c>
    </row>
    <row r="168" s="2" customFormat="1" ht="24.15" customHeight="1">
      <c r="A168" s="40"/>
      <c r="B168" s="41"/>
      <c r="C168" s="206" t="s">
        <v>368</v>
      </c>
      <c r="D168" s="206" t="s">
        <v>119</v>
      </c>
      <c r="E168" s="207" t="s">
        <v>1156</v>
      </c>
      <c r="F168" s="208" t="s">
        <v>1157</v>
      </c>
      <c r="G168" s="209" t="s">
        <v>265</v>
      </c>
      <c r="H168" s="210">
        <v>1</v>
      </c>
      <c r="I168" s="211"/>
      <c r="J168" s="212">
        <f>ROUND(I168*H168,2)</f>
        <v>0</v>
      </c>
      <c r="K168" s="208" t="s">
        <v>174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0.024240000000000001</v>
      </c>
      <c r="R168" s="215">
        <f>Q168*H168</f>
        <v>0.024240000000000001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139</v>
      </c>
      <c r="AT168" s="217" t="s">
        <v>119</v>
      </c>
      <c r="AU168" s="217" t="s">
        <v>125</v>
      </c>
      <c r="AY168" s="19" t="s">
        <v>116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125</v>
      </c>
      <c r="BK168" s="218">
        <f>ROUND(I168*H168,2)</f>
        <v>0</v>
      </c>
      <c r="BL168" s="19" t="s">
        <v>139</v>
      </c>
      <c r="BM168" s="217" t="s">
        <v>1158</v>
      </c>
    </row>
    <row r="169" s="2" customFormat="1">
      <c r="A169" s="40"/>
      <c r="B169" s="41"/>
      <c r="C169" s="42"/>
      <c r="D169" s="219" t="s">
        <v>127</v>
      </c>
      <c r="E169" s="42"/>
      <c r="F169" s="220" t="s">
        <v>1159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127</v>
      </c>
      <c r="AU169" s="19" t="s">
        <v>125</v>
      </c>
    </row>
    <row r="170" s="2" customFormat="1" ht="24.15" customHeight="1">
      <c r="A170" s="40"/>
      <c r="B170" s="41"/>
      <c r="C170" s="206" t="s">
        <v>393</v>
      </c>
      <c r="D170" s="206" t="s">
        <v>119</v>
      </c>
      <c r="E170" s="207" t="s">
        <v>1160</v>
      </c>
      <c r="F170" s="208" t="s">
        <v>1161</v>
      </c>
      <c r="G170" s="209" t="s">
        <v>265</v>
      </c>
      <c r="H170" s="210">
        <v>1</v>
      </c>
      <c r="I170" s="211"/>
      <c r="J170" s="212">
        <f>ROUND(I170*H170,2)</f>
        <v>0</v>
      </c>
      <c r="K170" s="208" t="s">
        <v>174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139</v>
      </c>
      <c r="AT170" s="217" t="s">
        <v>119</v>
      </c>
      <c r="AU170" s="217" t="s">
        <v>125</v>
      </c>
      <c r="AY170" s="19" t="s">
        <v>116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125</v>
      </c>
      <c r="BK170" s="218">
        <f>ROUND(I170*H170,2)</f>
        <v>0</v>
      </c>
      <c r="BL170" s="19" t="s">
        <v>139</v>
      </c>
      <c r="BM170" s="217" t="s">
        <v>1162</v>
      </c>
    </row>
    <row r="171" s="2" customFormat="1">
      <c r="A171" s="40"/>
      <c r="B171" s="41"/>
      <c r="C171" s="42"/>
      <c r="D171" s="219" t="s">
        <v>127</v>
      </c>
      <c r="E171" s="42"/>
      <c r="F171" s="220" t="s">
        <v>1163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127</v>
      </c>
      <c r="AU171" s="19" t="s">
        <v>125</v>
      </c>
    </row>
    <row r="172" s="2" customFormat="1" ht="24.15" customHeight="1">
      <c r="A172" s="40"/>
      <c r="B172" s="41"/>
      <c r="C172" s="206" t="s">
        <v>398</v>
      </c>
      <c r="D172" s="206" t="s">
        <v>119</v>
      </c>
      <c r="E172" s="207" t="s">
        <v>1164</v>
      </c>
      <c r="F172" s="208" t="s">
        <v>1165</v>
      </c>
      <c r="G172" s="209" t="s">
        <v>265</v>
      </c>
      <c r="H172" s="210">
        <v>1</v>
      </c>
      <c r="I172" s="211"/>
      <c r="J172" s="212">
        <f>ROUND(I172*H172,2)</f>
        <v>0</v>
      </c>
      <c r="K172" s="208" t="s">
        <v>174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0.072720000000000007</v>
      </c>
      <c r="R172" s="215">
        <f>Q172*H172</f>
        <v>0.072720000000000007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139</v>
      </c>
      <c r="AT172" s="217" t="s">
        <v>119</v>
      </c>
      <c r="AU172" s="217" t="s">
        <v>125</v>
      </c>
      <c r="AY172" s="19" t="s">
        <v>116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125</v>
      </c>
      <c r="BK172" s="218">
        <f>ROUND(I172*H172,2)</f>
        <v>0</v>
      </c>
      <c r="BL172" s="19" t="s">
        <v>139</v>
      </c>
      <c r="BM172" s="217" t="s">
        <v>1166</v>
      </c>
    </row>
    <row r="173" s="2" customFormat="1">
      <c r="A173" s="40"/>
      <c r="B173" s="41"/>
      <c r="C173" s="42"/>
      <c r="D173" s="219" t="s">
        <v>127</v>
      </c>
      <c r="E173" s="42"/>
      <c r="F173" s="220" t="s">
        <v>1167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127</v>
      </c>
      <c r="AU173" s="19" t="s">
        <v>125</v>
      </c>
    </row>
    <row r="174" s="12" customFormat="1" ht="22.8" customHeight="1">
      <c r="A174" s="12"/>
      <c r="B174" s="190"/>
      <c r="C174" s="191"/>
      <c r="D174" s="192" t="s">
        <v>71</v>
      </c>
      <c r="E174" s="204" t="s">
        <v>250</v>
      </c>
      <c r="F174" s="204" t="s">
        <v>485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SUM(P175:P189)</f>
        <v>0</v>
      </c>
      <c r="Q174" s="198"/>
      <c r="R174" s="199">
        <f>SUM(R175:R189)</f>
        <v>0</v>
      </c>
      <c r="S174" s="198"/>
      <c r="T174" s="200">
        <f>SUM(T175:T189)</f>
        <v>0.32313600000000003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79</v>
      </c>
      <c r="AT174" s="202" t="s">
        <v>71</v>
      </c>
      <c r="AU174" s="202" t="s">
        <v>79</v>
      </c>
      <c r="AY174" s="201" t="s">
        <v>116</v>
      </c>
      <c r="BK174" s="203">
        <f>SUM(BK175:BK189)</f>
        <v>0</v>
      </c>
    </row>
    <row r="175" s="2" customFormat="1" ht="24.15" customHeight="1">
      <c r="A175" s="40"/>
      <c r="B175" s="41"/>
      <c r="C175" s="206" t="s">
        <v>403</v>
      </c>
      <c r="D175" s="206" t="s">
        <v>119</v>
      </c>
      <c r="E175" s="207" t="s">
        <v>1168</v>
      </c>
      <c r="F175" s="208" t="s">
        <v>1169</v>
      </c>
      <c r="G175" s="209" t="s">
        <v>122</v>
      </c>
      <c r="H175" s="210">
        <v>1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139</v>
      </c>
      <c r="AT175" s="217" t="s">
        <v>119</v>
      </c>
      <c r="AU175" s="217" t="s">
        <v>125</v>
      </c>
      <c r="AY175" s="19" t="s">
        <v>116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125</v>
      </c>
      <c r="BK175" s="218">
        <f>ROUND(I175*H175,2)</f>
        <v>0</v>
      </c>
      <c r="BL175" s="19" t="s">
        <v>139</v>
      </c>
      <c r="BM175" s="217" t="s">
        <v>1170</v>
      </c>
    </row>
    <row r="176" s="2" customFormat="1" ht="24.15" customHeight="1">
      <c r="A176" s="40"/>
      <c r="B176" s="41"/>
      <c r="C176" s="206" t="s">
        <v>427</v>
      </c>
      <c r="D176" s="206" t="s">
        <v>119</v>
      </c>
      <c r="E176" s="207" t="s">
        <v>1171</v>
      </c>
      <c r="F176" s="208" t="s">
        <v>1172</v>
      </c>
      <c r="G176" s="209" t="s">
        <v>122</v>
      </c>
      <c r="H176" s="210">
        <v>1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139</v>
      </c>
      <c r="AT176" s="217" t="s">
        <v>119</v>
      </c>
      <c r="AU176" s="217" t="s">
        <v>125</v>
      </c>
      <c r="AY176" s="19" t="s">
        <v>116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125</v>
      </c>
      <c r="BK176" s="218">
        <f>ROUND(I176*H176,2)</f>
        <v>0</v>
      </c>
      <c r="BL176" s="19" t="s">
        <v>139</v>
      </c>
      <c r="BM176" s="217" t="s">
        <v>1173</v>
      </c>
    </row>
    <row r="177" s="2" customFormat="1" ht="24.15" customHeight="1">
      <c r="A177" s="40"/>
      <c r="B177" s="41"/>
      <c r="C177" s="206" t="s">
        <v>445</v>
      </c>
      <c r="D177" s="206" t="s">
        <v>119</v>
      </c>
      <c r="E177" s="207" t="s">
        <v>1174</v>
      </c>
      <c r="F177" s="208" t="s">
        <v>1175</v>
      </c>
      <c r="G177" s="209" t="s">
        <v>122</v>
      </c>
      <c r="H177" s="210">
        <v>1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139</v>
      </c>
      <c r="AT177" s="217" t="s">
        <v>119</v>
      </c>
      <c r="AU177" s="217" t="s">
        <v>125</v>
      </c>
      <c r="AY177" s="19" t="s">
        <v>116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125</v>
      </c>
      <c r="BK177" s="218">
        <f>ROUND(I177*H177,2)</f>
        <v>0</v>
      </c>
      <c r="BL177" s="19" t="s">
        <v>139</v>
      </c>
      <c r="BM177" s="217" t="s">
        <v>1176</v>
      </c>
    </row>
    <row r="178" s="2" customFormat="1" ht="16.5" customHeight="1">
      <c r="A178" s="40"/>
      <c r="B178" s="41"/>
      <c r="C178" s="206" t="s">
        <v>450</v>
      </c>
      <c r="D178" s="206" t="s">
        <v>119</v>
      </c>
      <c r="E178" s="207" t="s">
        <v>1177</v>
      </c>
      <c r="F178" s="208" t="s">
        <v>1178</v>
      </c>
      <c r="G178" s="209" t="s">
        <v>122</v>
      </c>
      <c r="H178" s="210">
        <v>1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139</v>
      </c>
      <c r="AT178" s="217" t="s">
        <v>119</v>
      </c>
      <c r="AU178" s="217" t="s">
        <v>125</v>
      </c>
      <c r="AY178" s="19" t="s">
        <v>116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125</v>
      </c>
      <c r="BK178" s="218">
        <f>ROUND(I178*H178,2)</f>
        <v>0</v>
      </c>
      <c r="BL178" s="19" t="s">
        <v>139</v>
      </c>
      <c r="BM178" s="217" t="s">
        <v>1179</v>
      </c>
    </row>
    <row r="179" s="2" customFormat="1" ht="16.5" customHeight="1">
      <c r="A179" s="40"/>
      <c r="B179" s="41"/>
      <c r="C179" s="206" t="s">
        <v>461</v>
      </c>
      <c r="D179" s="206" t="s">
        <v>119</v>
      </c>
      <c r="E179" s="207" t="s">
        <v>1180</v>
      </c>
      <c r="F179" s="208" t="s">
        <v>1181</v>
      </c>
      <c r="G179" s="209" t="s">
        <v>371</v>
      </c>
      <c r="H179" s="210">
        <v>0.14399999999999999</v>
      </c>
      <c r="I179" s="211"/>
      <c r="J179" s="212">
        <f>ROUND(I179*H179,2)</f>
        <v>0</v>
      </c>
      <c r="K179" s="208" t="s">
        <v>174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2.2000000000000002</v>
      </c>
      <c r="T179" s="216">
        <f>S179*H179</f>
        <v>0.31680000000000003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139</v>
      </c>
      <c r="AT179" s="217" t="s">
        <v>119</v>
      </c>
      <c r="AU179" s="217" t="s">
        <v>125</v>
      </c>
      <c r="AY179" s="19" t="s">
        <v>116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125</v>
      </c>
      <c r="BK179" s="218">
        <f>ROUND(I179*H179,2)</f>
        <v>0</v>
      </c>
      <c r="BL179" s="19" t="s">
        <v>139</v>
      </c>
      <c r="BM179" s="217" t="s">
        <v>1182</v>
      </c>
    </row>
    <row r="180" s="2" customFormat="1">
      <c r="A180" s="40"/>
      <c r="B180" s="41"/>
      <c r="C180" s="42"/>
      <c r="D180" s="219" t="s">
        <v>127</v>
      </c>
      <c r="E180" s="42"/>
      <c r="F180" s="220" t="s">
        <v>1183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127</v>
      </c>
      <c r="AU180" s="19" t="s">
        <v>125</v>
      </c>
    </row>
    <row r="181" s="15" customFormat="1">
      <c r="A181" s="15"/>
      <c r="B181" s="252"/>
      <c r="C181" s="253"/>
      <c r="D181" s="231" t="s">
        <v>177</v>
      </c>
      <c r="E181" s="254" t="s">
        <v>19</v>
      </c>
      <c r="F181" s="255" t="s">
        <v>1063</v>
      </c>
      <c r="G181" s="253"/>
      <c r="H181" s="254" t="s">
        <v>19</v>
      </c>
      <c r="I181" s="256"/>
      <c r="J181" s="253"/>
      <c r="K181" s="253"/>
      <c r="L181" s="257"/>
      <c r="M181" s="258"/>
      <c r="N181" s="259"/>
      <c r="O181" s="259"/>
      <c r="P181" s="259"/>
      <c r="Q181" s="259"/>
      <c r="R181" s="259"/>
      <c r="S181" s="259"/>
      <c r="T181" s="26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1" t="s">
        <v>177</v>
      </c>
      <c r="AU181" s="261" t="s">
        <v>125</v>
      </c>
      <c r="AV181" s="15" t="s">
        <v>79</v>
      </c>
      <c r="AW181" s="15" t="s">
        <v>33</v>
      </c>
      <c r="AX181" s="15" t="s">
        <v>72</v>
      </c>
      <c r="AY181" s="261" t="s">
        <v>116</v>
      </c>
    </row>
    <row r="182" s="15" customFormat="1">
      <c r="A182" s="15"/>
      <c r="B182" s="252"/>
      <c r="C182" s="253"/>
      <c r="D182" s="231" t="s">
        <v>177</v>
      </c>
      <c r="E182" s="254" t="s">
        <v>19</v>
      </c>
      <c r="F182" s="255" t="s">
        <v>374</v>
      </c>
      <c r="G182" s="253"/>
      <c r="H182" s="254" t="s">
        <v>19</v>
      </c>
      <c r="I182" s="256"/>
      <c r="J182" s="253"/>
      <c r="K182" s="253"/>
      <c r="L182" s="257"/>
      <c r="M182" s="258"/>
      <c r="N182" s="259"/>
      <c r="O182" s="259"/>
      <c r="P182" s="259"/>
      <c r="Q182" s="259"/>
      <c r="R182" s="259"/>
      <c r="S182" s="259"/>
      <c r="T182" s="26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1" t="s">
        <v>177</v>
      </c>
      <c r="AU182" s="261" t="s">
        <v>125</v>
      </c>
      <c r="AV182" s="15" t="s">
        <v>79</v>
      </c>
      <c r="AW182" s="15" t="s">
        <v>33</v>
      </c>
      <c r="AX182" s="15" t="s">
        <v>72</v>
      </c>
      <c r="AY182" s="261" t="s">
        <v>116</v>
      </c>
    </row>
    <row r="183" s="13" customFormat="1">
      <c r="A183" s="13"/>
      <c r="B183" s="229"/>
      <c r="C183" s="230"/>
      <c r="D183" s="231" t="s">
        <v>177</v>
      </c>
      <c r="E183" s="232" t="s">
        <v>19</v>
      </c>
      <c r="F183" s="233" t="s">
        <v>1148</v>
      </c>
      <c r="G183" s="230"/>
      <c r="H183" s="234">
        <v>0.14399999999999999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177</v>
      </c>
      <c r="AU183" s="240" t="s">
        <v>125</v>
      </c>
      <c r="AV183" s="13" t="s">
        <v>125</v>
      </c>
      <c r="AW183" s="13" t="s">
        <v>33</v>
      </c>
      <c r="AX183" s="13" t="s">
        <v>79</v>
      </c>
      <c r="AY183" s="240" t="s">
        <v>116</v>
      </c>
    </row>
    <row r="184" s="2" customFormat="1" ht="21.75" customHeight="1">
      <c r="A184" s="40"/>
      <c r="B184" s="41"/>
      <c r="C184" s="206" t="s">
        <v>474</v>
      </c>
      <c r="D184" s="206" t="s">
        <v>119</v>
      </c>
      <c r="E184" s="207" t="s">
        <v>504</v>
      </c>
      <c r="F184" s="208" t="s">
        <v>505</v>
      </c>
      <c r="G184" s="209" t="s">
        <v>371</v>
      </c>
      <c r="H184" s="210">
        <v>0.14399999999999999</v>
      </c>
      <c r="I184" s="211"/>
      <c r="J184" s="212">
        <f>ROUND(I184*H184,2)</f>
        <v>0</v>
      </c>
      <c r="K184" s="208" t="s">
        <v>174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0.043999999999999997</v>
      </c>
      <c r="T184" s="216">
        <f>S184*H184</f>
        <v>0.0063359999999999988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139</v>
      </c>
      <c r="AT184" s="217" t="s">
        <v>119</v>
      </c>
      <c r="AU184" s="217" t="s">
        <v>125</v>
      </c>
      <c r="AY184" s="19" t="s">
        <v>116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125</v>
      </c>
      <c r="BK184" s="218">
        <f>ROUND(I184*H184,2)</f>
        <v>0</v>
      </c>
      <c r="BL184" s="19" t="s">
        <v>139</v>
      </c>
      <c r="BM184" s="217" t="s">
        <v>1184</v>
      </c>
    </row>
    <row r="185" s="2" customFormat="1">
      <c r="A185" s="40"/>
      <c r="B185" s="41"/>
      <c r="C185" s="42"/>
      <c r="D185" s="219" t="s">
        <v>127</v>
      </c>
      <c r="E185" s="42"/>
      <c r="F185" s="220" t="s">
        <v>507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127</v>
      </c>
      <c r="AU185" s="19" t="s">
        <v>125</v>
      </c>
    </row>
    <row r="186" s="2" customFormat="1" ht="16.5" customHeight="1">
      <c r="A186" s="40"/>
      <c r="B186" s="41"/>
      <c r="C186" s="206" t="s">
        <v>478</v>
      </c>
      <c r="D186" s="206" t="s">
        <v>119</v>
      </c>
      <c r="E186" s="207" t="s">
        <v>1185</v>
      </c>
      <c r="F186" s="208" t="s">
        <v>1186</v>
      </c>
      <c r="G186" s="209" t="s">
        <v>184</v>
      </c>
      <c r="H186" s="210">
        <v>6</v>
      </c>
      <c r="I186" s="211"/>
      <c r="J186" s="212">
        <f>ROUND(I186*H186,2)</f>
        <v>0</v>
      </c>
      <c r="K186" s="208" t="s">
        <v>174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139</v>
      </c>
      <c r="AT186" s="217" t="s">
        <v>119</v>
      </c>
      <c r="AU186" s="217" t="s">
        <v>125</v>
      </c>
      <c r="AY186" s="19" t="s">
        <v>116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125</v>
      </c>
      <c r="BK186" s="218">
        <f>ROUND(I186*H186,2)</f>
        <v>0</v>
      </c>
      <c r="BL186" s="19" t="s">
        <v>139</v>
      </c>
      <c r="BM186" s="217" t="s">
        <v>1187</v>
      </c>
    </row>
    <row r="187" s="2" customFormat="1">
      <c r="A187" s="40"/>
      <c r="B187" s="41"/>
      <c r="C187" s="42"/>
      <c r="D187" s="219" t="s">
        <v>127</v>
      </c>
      <c r="E187" s="42"/>
      <c r="F187" s="220" t="s">
        <v>1188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127</v>
      </c>
      <c r="AU187" s="19" t="s">
        <v>125</v>
      </c>
    </row>
    <row r="188" s="15" customFormat="1">
      <c r="A188" s="15"/>
      <c r="B188" s="252"/>
      <c r="C188" s="253"/>
      <c r="D188" s="231" t="s">
        <v>177</v>
      </c>
      <c r="E188" s="254" t="s">
        <v>19</v>
      </c>
      <c r="F188" s="255" t="s">
        <v>374</v>
      </c>
      <c r="G188" s="253"/>
      <c r="H188" s="254" t="s">
        <v>19</v>
      </c>
      <c r="I188" s="256"/>
      <c r="J188" s="253"/>
      <c r="K188" s="253"/>
      <c r="L188" s="257"/>
      <c r="M188" s="258"/>
      <c r="N188" s="259"/>
      <c r="O188" s="259"/>
      <c r="P188" s="259"/>
      <c r="Q188" s="259"/>
      <c r="R188" s="259"/>
      <c r="S188" s="259"/>
      <c r="T188" s="26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1" t="s">
        <v>177</v>
      </c>
      <c r="AU188" s="261" t="s">
        <v>125</v>
      </c>
      <c r="AV188" s="15" t="s">
        <v>79</v>
      </c>
      <c r="AW188" s="15" t="s">
        <v>33</v>
      </c>
      <c r="AX188" s="15" t="s">
        <v>72</v>
      </c>
      <c r="AY188" s="261" t="s">
        <v>116</v>
      </c>
    </row>
    <row r="189" s="13" customFormat="1">
      <c r="A189" s="13"/>
      <c r="B189" s="229"/>
      <c r="C189" s="230"/>
      <c r="D189" s="231" t="s">
        <v>177</v>
      </c>
      <c r="E189" s="232" t="s">
        <v>19</v>
      </c>
      <c r="F189" s="233" t="s">
        <v>1189</v>
      </c>
      <c r="G189" s="230"/>
      <c r="H189" s="234">
        <v>6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177</v>
      </c>
      <c r="AU189" s="240" t="s">
        <v>125</v>
      </c>
      <c r="AV189" s="13" t="s">
        <v>125</v>
      </c>
      <c r="AW189" s="13" t="s">
        <v>33</v>
      </c>
      <c r="AX189" s="13" t="s">
        <v>79</v>
      </c>
      <c r="AY189" s="240" t="s">
        <v>116</v>
      </c>
    </row>
    <row r="190" s="12" customFormat="1" ht="22.8" customHeight="1">
      <c r="A190" s="12"/>
      <c r="B190" s="190"/>
      <c r="C190" s="191"/>
      <c r="D190" s="192" t="s">
        <v>71</v>
      </c>
      <c r="E190" s="204" t="s">
        <v>593</v>
      </c>
      <c r="F190" s="204" t="s">
        <v>594</v>
      </c>
      <c r="G190" s="191"/>
      <c r="H190" s="191"/>
      <c r="I190" s="194"/>
      <c r="J190" s="205">
        <f>BK190</f>
        <v>0</v>
      </c>
      <c r="K190" s="191"/>
      <c r="L190" s="196"/>
      <c r="M190" s="197"/>
      <c r="N190" s="198"/>
      <c r="O190" s="198"/>
      <c r="P190" s="199">
        <f>SUM(P191:P201)</f>
        <v>0</v>
      </c>
      <c r="Q190" s="198"/>
      <c r="R190" s="199">
        <f>SUM(R191:R201)</f>
        <v>0</v>
      </c>
      <c r="S190" s="198"/>
      <c r="T190" s="200">
        <f>SUM(T191:T201)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1" t="s">
        <v>79</v>
      </c>
      <c r="AT190" s="202" t="s">
        <v>71</v>
      </c>
      <c r="AU190" s="202" t="s">
        <v>79</v>
      </c>
      <c r="AY190" s="201" t="s">
        <v>116</v>
      </c>
      <c r="BK190" s="203">
        <f>SUM(BK191:BK201)</f>
        <v>0</v>
      </c>
    </row>
    <row r="191" s="2" customFormat="1" ht="16.5" customHeight="1">
      <c r="A191" s="40"/>
      <c r="B191" s="41"/>
      <c r="C191" s="206" t="s">
        <v>361</v>
      </c>
      <c r="D191" s="206" t="s">
        <v>119</v>
      </c>
      <c r="E191" s="207" t="s">
        <v>596</v>
      </c>
      <c r="F191" s="208" t="s">
        <v>597</v>
      </c>
      <c r="G191" s="209" t="s">
        <v>199</v>
      </c>
      <c r="H191" s="210">
        <v>0.52900000000000003</v>
      </c>
      <c r="I191" s="211"/>
      <c r="J191" s="212">
        <f>ROUND(I191*H191,2)</f>
        <v>0</v>
      </c>
      <c r="K191" s="208" t="s">
        <v>174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139</v>
      </c>
      <c r="AT191" s="217" t="s">
        <v>119</v>
      </c>
      <c r="AU191" s="217" t="s">
        <v>125</v>
      </c>
      <c r="AY191" s="19" t="s">
        <v>116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125</v>
      </c>
      <c r="BK191" s="218">
        <f>ROUND(I191*H191,2)</f>
        <v>0</v>
      </c>
      <c r="BL191" s="19" t="s">
        <v>139</v>
      </c>
      <c r="BM191" s="217" t="s">
        <v>1190</v>
      </c>
    </row>
    <row r="192" s="2" customFormat="1">
      <c r="A192" s="40"/>
      <c r="B192" s="41"/>
      <c r="C192" s="42"/>
      <c r="D192" s="219" t="s">
        <v>127</v>
      </c>
      <c r="E192" s="42"/>
      <c r="F192" s="220" t="s">
        <v>599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127</v>
      </c>
      <c r="AU192" s="19" t="s">
        <v>125</v>
      </c>
    </row>
    <row r="193" s="2" customFormat="1" ht="24.15" customHeight="1">
      <c r="A193" s="40"/>
      <c r="B193" s="41"/>
      <c r="C193" s="206" t="s">
        <v>486</v>
      </c>
      <c r="D193" s="206" t="s">
        <v>119</v>
      </c>
      <c r="E193" s="207" t="s">
        <v>601</v>
      </c>
      <c r="F193" s="208" t="s">
        <v>602</v>
      </c>
      <c r="G193" s="209" t="s">
        <v>199</v>
      </c>
      <c r="H193" s="210">
        <v>0.52900000000000003</v>
      </c>
      <c r="I193" s="211"/>
      <c r="J193" s="212">
        <f>ROUND(I193*H193,2)</f>
        <v>0</v>
      </c>
      <c r="K193" s="208" t="s">
        <v>174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139</v>
      </c>
      <c r="AT193" s="217" t="s">
        <v>119</v>
      </c>
      <c r="AU193" s="217" t="s">
        <v>125</v>
      </c>
      <c r="AY193" s="19" t="s">
        <v>116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125</v>
      </c>
      <c r="BK193" s="218">
        <f>ROUND(I193*H193,2)</f>
        <v>0</v>
      </c>
      <c r="BL193" s="19" t="s">
        <v>139</v>
      </c>
      <c r="BM193" s="217" t="s">
        <v>1191</v>
      </c>
    </row>
    <row r="194" s="2" customFormat="1">
      <c r="A194" s="40"/>
      <c r="B194" s="41"/>
      <c r="C194" s="42"/>
      <c r="D194" s="219" t="s">
        <v>127</v>
      </c>
      <c r="E194" s="42"/>
      <c r="F194" s="220" t="s">
        <v>604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127</v>
      </c>
      <c r="AU194" s="19" t="s">
        <v>125</v>
      </c>
    </row>
    <row r="195" s="2" customFormat="1" ht="21.75" customHeight="1">
      <c r="A195" s="40"/>
      <c r="B195" s="41"/>
      <c r="C195" s="206" t="s">
        <v>495</v>
      </c>
      <c r="D195" s="206" t="s">
        <v>119</v>
      </c>
      <c r="E195" s="207" t="s">
        <v>606</v>
      </c>
      <c r="F195" s="208" t="s">
        <v>607</v>
      </c>
      <c r="G195" s="209" t="s">
        <v>199</v>
      </c>
      <c r="H195" s="210">
        <v>0.52900000000000003</v>
      </c>
      <c r="I195" s="211"/>
      <c r="J195" s="212">
        <f>ROUND(I195*H195,2)</f>
        <v>0</v>
      </c>
      <c r="K195" s="208" t="s">
        <v>174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139</v>
      </c>
      <c r="AT195" s="217" t="s">
        <v>119</v>
      </c>
      <c r="AU195" s="217" t="s">
        <v>125</v>
      </c>
      <c r="AY195" s="19" t="s">
        <v>116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125</v>
      </c>
      <c r="BK195" s="218">
        <f>ROUND(I195*H195,2)</f>
        <v>0</v>
      </c>
      <c r="BL195" s="19" t="s">
        <v>139</v>
      </c>
      <c r="BM195" s="217" t="s">
        <v>1192</v>
      </c>
    </row>
    <row r="196" s="2" customFormat="1">
      <c r="A196" s="40"/>
      <c r="B196" s="41"/>
      <c r="C196" s="42"/>
      <c r="D196" s="219" t="s">
        <v>127</v>
      </c>
      <c r="E196" s="42"/>
      <c r="F196" s="220" t="s">
        <v>609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127</v>
      </c>
      <c r="AU196" s="19" t="s">
        <v>125</v>
      </c>
    </row>
    <row r="197" s="2" customFormat="1" ht="24.15" customHeight="1">
      <c r="A197" s="40"/>
      <c r="B197" s="41"/>
      <c r="C197" s="206" t="s">
        <v>503</v>
      </c>
      <c r="D197" s="206" t="s">
        <v>119</v>
      </c>
      <c r="E197" s="207" t="s">
        <v>611</v>
      </c>
      <c r="F197" s="208" t="s">
        <v>612</v>
      </c>
      <c r="G197" s="209" t="s">
        <v>199</v>
      </c>
      <c r="H197" s="210">
        <v>3.7029999999999998</v>
      </c>
      <c r="I197" s="211"/>
      <c r="J197" s="212">
        <f>ROUND(I197*H197,2)</f>
        <v>0</v>
      </c>
      <c r="K197" s="208" t="s">
        <v>174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139</v>
      </c>
      <c r="AT197" s="217" t="s">
        <v>119</v>
      </c>
      <c r="AU197" s="217" t="s">
        <v>125</v>
      </c>
      <c r="AY197" s="19" t="s">
        <v>116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125</v>
      </c>
      <c r="BK197" s="218">
        <f>ROUND(I197*H197,2)</f>
        <v>0</v>
      </c>
      <c r="BL197" s="19" t="s">
        <v>139</v>
      </c>
      <c r="BM197" s="217" t="s">
        <v>1193</v>
      </c>
    </row>
    <row r="198" s="2" customFormat="1">
      <c r="A198" s="40"/>
      <c r="B198" s="41"/>
      <c r="C198" s="42"/>
      <c r="D198" s="219" t="s">
        <v>127</v>
      </c>
      <c r="E198" s="42"/>
      <c r="F198" s="220" t="s">
        <v>614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127</v>
      </c>
      <c r="AU198" s="19" t="s">
        <v>125</v>
      </c>
    </row>
    <row r="199" s="13" customFormat="1">
      <c r="A199" s="13"/>
      <c r="B199" s="229"/>
      <c r="C199" s="230"/>
      <c r="D199" s="231" t="s">
        <v>177</v>
      </c>
      <c r="E199" s="232" t="s">
        <v>19</v>
      </c>
      <c r="F199" s="233" t="s">
        <v>1194</v>
      </c>
      <c r="G199" s="230"/>
      <c r="H199" s="234">
        <v>3.7029999999999998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177</v>
      </c>
      <c r="AU199" s="240" t="s">
        <v>125</v>
      </c>
      <c r="AV199" s="13" t="s">
        <v>125</v>
      </c>
      <c r="AW199" s="13" t="s">
        <v>33</v>
      </c>
      <c r="AX199" s="13" t="s">
        <v>79</v>
      </c>
      <c r="AY199" s="240" t="s">
        <v>116</v>
      </c>
    </row>
    <row r="200" s="2" customFormat="1" ht="24.15" customHeight="1">
      <c r="A200" s="40"/>
      <c r="B200" s="41"/>
      <c r="C200" s="206" t="s">
        <v>508</v>
      </c>
      <c r="D200" s="206" t="s">
        <v>119</v>
      </c>
      <c r="E200" s="207" t="s">
        <v>617</v>
      </c>
      <c r="F200" s="208" t="s">
        <v>618</v>
      </c>
      <c r="G200" s="209" t="s">
        <v>199</v>
      </c>
      <c r="H200" s="210">
        <v>0.52900000000000003</v>
      </c>
      <c r="I200" s="211"/>
      <c r="J200" s="212">
        <f>ROUND(I200*H200,2)</f>
        <v>0</v>
      </c>
      <c r="K200" s="208" t="s">
        <v>174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139</v>
      </c>
      <c r="AT200" s="217" t="s">
        <v>119</v>
      </c>
      <c r="AU200" s="217" t="s">
        <v>125</v>
      </c>
      <c r="AY200" s="19" t="s">
        <v>116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125</v>
      </c>
      <c r="BK200" s="218">
        <f>ROUND(I200*H200,2)</f>
        <v>0</v>
      </c>
      <c r="BL200" s="19" t="s">
        <v>139</v>
      </c>
      <c r="BM200" s="217" t="s">
        <v>1195</v>
      </c>
    </row>
    <row r="201" s="2" customFormat="1">
      <c r="A201" s="40"/>
      <c r="B201" s="41"/>
      <c r="C201" s="42"/>
      <c r="D201" s="219" t="s">
        <v>127</v>
      </c>
      <c r="E201" s="42"/>
      <c r="F201" s="220" t="s">
        <v>620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127</v>
      </c>
      <c r="AU201" s="19" t="s">
        <v>125</v>
      </c>
    </row>
    <row r="202" s="12" customFormat="1" ht="22.8" customHeight="1">
      <c r="A202" s="12"/>
      <c r="B202" s="190"/>
      <c r="C202" s="191"/>
      <c r="D202" s="192" t="s">
        <v>71</v>
      </c>
      <c r="E202" s="204" t="s">
        <v>636</v>
      </c>
      <c r="F202" s="204" t="s">
        <v>637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SUM(P203:P204)</f>
        <v>0</v>
      </c>
      <c r="Q202" s="198"/>
      <c r="R202" s="199">
        <f>SUM(R203:R204)</f>
        <v>0</v>
      </c>
      <c r="S202" s="198"/>
      <c r="T202" s="200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79</v>
      </c>
      <c r="AT202" s="202" t="s">
        <v>71</v>
      </c>
      <c r="AU202" s="202" t="s">
        <v>79</v>
      </c>
      <c r="AY202" s="201" t="s">
        <v>116</v>
      </c>
      <c r="BK202" s="203">
        <f>SUM(BK203:BK204)</f>
        <v>0</v>
      </c>
    </row>
    <row r="203" s="2" customFormat="1" ht="24.15" customHeight="1">
      <c r="A203" s="40"/>
      <c r="B203" s="41"/>
      <c r="C203" s="206" t="s">
        <v>513</v>
      </c>
      <c r="D203" s="206" t="s">
        <v>119</v>
      </c>
      <c r="E203" s="207" t="s">
        <v>1196</v>
      </c>
      <c r="F203" s="208" t="s">
        <v>1197</v>
      </c>
      <c r="G203" s="209" t="s">
        <v>199</v>
      </c>
      <c r="H203" s="210">
        <v>12.699999999999999</v>
      </c>
      <c r="I203" s="211"/>
      <c r="J203" s="212">
        <f>ROUND(I203*H203,2)</f>
        <v>0</v>
      </c>
      <c r="K203" s="208" t="s">
        <v>174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139</v>
      </c>
      <c r="AT203" s="217" t="s">
        <v>119</v>
      </c>
      <c r="AU203" s="217" t="s">
        <v>125</v>
      </c>
      <c r="AY203" s="19" t="s">
        <v>116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125</v>
      </c>
      <c r="BK203" s="218">
        <f>ROUND(I203*H203,2)</f>
        <v>0</v>
      </c>
      <c r="BL203" s="19" t="s">
        <v>139</v>
      </c>
      <c r="BM203" s="217" t="s">
        <v>1198</v>
      </c>
    </row>
    <row r="204" s="2" customFormat="1">
      <c r="A204" s="40"/>
      <c r="B204" s="41"/>
      <c r="C204" s="42"/>
      <c r="D204" s="219" t="s">
        <v>127</v>
      </c>
      <c r="E204" s="42"/>
      <c r="F204" s="220" t="s">
        <v>1199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127</v>
      </c>
      <c r="AU204" s="19" t="s">
        <v>125</v>
      </c>
    </row>
    <row r="205" s="12" customFormat="1" ht="25.92" customHeight="1">
      <c r="A205" s="12"/>
      <c r="B205" s="190"/>
      <c r="C205" s="191"/>
      <c r="D205" s="192" t="s">
        <v>71</v>
      </c>
      <c r="E205" s="193" t="s">
        <v>643</v>
      </c>
      <c r="F205" s="193" t="s">
        <v>644</v>
      </c>
      <c r="G205" s="191"/>
      <c r="H205" s="191"/>
      <c r="I205" s="194"/>
      <c r="J205" s="195">
        <f>BK205</f>
        <v>0</v>
      </c>
      <c r="K205" s="191"/>
      <c r="L205" s="196"/>
      <c r="M205" s="197"/>
      <c r="N205" s="198"/>
      <c r="O205" s="198"/>
      <c r="P205" s="199">
        <f>P206+P233+P249+P290+P294</f>
        <v>0</v>
      </c>
      <c r="Q205" s="198"/>
      <c r="R205" s="199">
        <f>R206+R233+R249+R290+R294</f>
        <v>0.53356000000000003</v>
      </c>
      <c r="S205" s="198"/>
      <c r="T205" s="200">
        <f>T206+T233+T249+T290+T294</f>
        <v>0.20598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125</v>
      </c>
      <c r="AT205" s="202" t="s">
        <v>71</v>
      </c>
      <c r="AU205" s="202" t="s">
        <v>72</v>
      </c>
      <c r="AY205" s="201" t="s">
        <v>116</v>
      </c>
      <c r="BK205" s="203">
        <f>BK206+BK233+BK249+BK290+BK294</f>
        <v>0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1200</v>
      </c>
      <c r="F206" s="204" t="s">
        <v>1201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SUM(P207:P232)</f>
        <v>0</v>
      </c>
      <c r="Q206" s="198"/>
      <c r="R206" s="199">
        <f>SUM(R207:R232)</f>
        <v>0.18292000000000003</v>
      </c>
      <c r="S206" s="198"/>
      <c r="T206" s="200">
        <f>SUM(T207:T232)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125</v>
      </c>
      <c r="AT206" s="202" t="s">
        <v>71</v>
      </c>
      <c r="AU206" s="202" t="s">
        <v>79</v>
      </c>
      <c r="AY206" s="201" t="s">
        <v>116</v>
      </c>
      <c r="BK206" s="203">
        <f>SUM(BK207:BK232)</f>
        <v>0</v>
      </c>
    </row>
    <row r="207" s="2" customFormat="1" ht="16.5" customHeight="1">
      <c r="A207" s="40"/>
      <c r="B207" s="41"/>
      <c r="C207" s="206" t="s">
        <v>519</v>
      </c>
      <c r="D207" s="206" t="s">
        <v>119</v>
      </c>
      <c r="E207" s="207" t="s">
        <v>1202</v>
      </c>
      <c r="F207" s="208" t="s">
        <v>1203</v>
      </c>
      <c r="G207" s="209" t="s">
        <v>122</v>
      </c>
      <c r="H207" s="210">
        <v>1</v>
      </c>
      <c r="I207" s="211"/>
      <c r="J207" s="212">
        <f>ROUND(I207*H207,2)</f>
        <v>0</v>
      </c>
      <c r="K207" s="208" t="s">
        <v>19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327</v>
      </c>
      <c r="AT207" s="217" t="s">
        <v>119</v>
      </c>
      <c r="AU207" s="217" t="s">
        <v>125</v>
      </c>
      <c r="AY207" s="19" t="s">
        <v>116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125</v>
      </c>
      <c r="BK207" s="218">
        <f>ROUND(I207*H207,2)</f>
        <v>0</v>
      </c>
      <c r="BL207" s="19" t="s">
        <v>327</v>
      </c>
      <c r="BM207" s="217" t="s">
        <v>1204</v>
      </c>
    </row>
    <row r="208" s="2" customFormat="1" ht="16.5" customHeight="1">
      <c r="A208" s="40"/>
      <c r="B208" s="41"/>
      <c r="C208" s="206" t="s">
        <v>527</v>
      </c>
      <c r="D208" s="206" t="s">
        <v>119</v>
      </c>
      <c r="E208" s="207" t="s">
        <v>1205</v>
      </c>
      <c r="F208" s="208" t="s">
        <v>1206</v>
      </c>
      <c r="G208" s="209" t="s">
        <v>184</v>
      </c>
      <c r="H208" s="210">
        <v>20</v>
      </c>
      <c r="I208" s="211"/>
      <c r="J208" s="212">
        <f>ROUND(I208*H208,2)</f>
        <v>0</v>
      </c>
      <c r="K208" s="208" t="s">
        <v>174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0.0074400000000000004</v>
      </c>
      <c r="R208" s="215">
        <f>Q208*H208</f>
        <v>0.14880000000000002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327</v>
      </c>
      <c r="AT208" s="217" t="s">
        <v>119</v>
      </c>
      <c r="AU208" s="217" t="s">
        <v>125</v>
      </c>
      <c r="AY208" s="19" t="s">
        <v>116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125</v>
      </c>
      <c r="BK208" s="218">
        <f>ROUND(I208*H208,2)</f>
        <v>0</v>
      </c>
      <c r="BL208" s="19" t="s">
        <v>327</v>
      </c>
      <c r="BM208" s="217" t="s">
        <v>1207</v>
      </c>
    </row>
    <row r="209" s="2" customFormat="1">
      <c r="A209" s="40"/>
      <c r="B209" s="41"/>
      <c r="C209" s="42"/>
      <c r="D209" s="219" t="s">
        <v>127</v>
      </c>
      <c r="E209" s="42"/>
      <c r="F209" s="220" t="s">
        <v>1208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127</v>
      </c>
      <c r="AU209" s="19" t="s">
        <v>125</v>
      </c>
    </row>
    <row r="210" s="2" customFormat="1" ht="16.5" customHeight="1">
      <c r="A210" s="40"/>
      <c r="B210" s="41"/>
      <c r="C210" s="206" t="s">
        <v>534</v>
      </c>
      <c r="D210" s="206" t="s">
        <v>119</v>
      </c>
      <c r="E210" s="207" t="s">
        <v>1209</v>
      </c>
      <c r="F210" s="208" t="s">
        <v>1210</v>
      </c>
      <c r="G210" s="209" t="s">
        <v>184</v>
      </c>
      <c r="H210" s="210">
        <v>8</v>
      </c>
      <c r="I210" s="211"/>
      <c r="J210" s="212">
        <f>ROUND(I210*H210,2)</f>
        <v>0</v>
      </c>
      <c r="K210" s="208" t="s">
        <v>174</v>
      </c>
      <c r="L210" s="46"/>
      <c r="M210" s="213" t="s">
        <v>19</v>
      </c>
      <c r="N210" s="214" t="s">
        <v>44</v>
      </c>
      <c r="O210" s="86"/>
      <c r="P210" s="215">
        <f>O210*H210</f>
        <v>0</v>
      </c>
      <c r="Q210" s="215">
        <v>0.0020100000000000001</v>
      </c>
      <c r="R210" s="215">
        <f>Q210*H210</f>
        <v>0.016080000000000001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327</v>
      </c>
      <c r="AT210" s="217" t="s">
        <v>119</v>
      </c>
      <c r="AU210" s="217" t="s">
        <v>125</v>
      </c>
      <c r="AY210" s="19" t="s">
        <v>116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125</v>
      </c>
      <c r="BK210" s="218">
        <f>ROUND(I210*H210,2)</f>
        <v>0</v>
      </c>
      <c r="BL210" s="19" t="s">
        <v>327</v>
      </c>
      <c r="BM210" s="217" t="s">
        <v>1211</v>
      </c>
    </row>
    <row r="211" s="2" customFormat="1">
      <c r="A211" s="40"/>
      <c r="B211" s="41"/>
      <c r="C211" s="42"/>
      <c r="D211" s="219" t="s">
        <v>127</v>
      </c>
      <c r="E211" s="42"/>
      <c r="F211" s="220" t="s">
        <v>1212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127</v>
      </c>
      <c r="AU211" s="19" t="s">
        <v>125</v>
      </c>
    </row>
    <row r="212" s="2" customFormat="1" ht="16.5" customHeight="1">
      <c r="A212" s="40"/>
      <c r="B212" s="41"/>
      <c r="C212" s="273" t="s">
        <v>543</v>
      </c>
      <c r="D212" s="273" t="s">
        <v>358</v>
      </c>
      <c r="E212" s="274" t="s">
        <v>1213</v>
      </c>
      <c r="F212" s="275" t="s">
        <v>1214</v>
      </c>
      <c r="G212" s="276" t="s">
        <v>265</v>
      </c>
      <c r="H212" s="277">
        <v>1</v>
      </c>
      <c r="I212" s="278"/>
      <c r="J212" s="279">
        <f>ROUND(I212*H212,2)</f>
        <v>0</v>
      </c>
      <c r="K212" s="275" t="s">
        <v>19</v>
      </c>
      <c r="L212" s="280"/>
      <c r="M212" s="281" t="s">
        <v>19</v>
      </c>
      <c r="N212" s="282" t="s">
        <v>44</v>
      </c>
      <c r="O212" s="86"/>
      <c r="P212" s="215">
        <f>O212*H212</f>
        <v>0</v>
      </c>
      <c r="Q212" s="215">
        <v>0.00033</v>
      </c>
      <c r="R212" s="215">
        <f>Q212*H212</f>
        <v>0.00033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361</v>
      </c>
      <c r="AT212" s="217" t="s">
        <v>358</v>
      </c>
      <c r="AU212" s="217" t="s">
        <v>125</v>
      </c>
      <c r="AY212" s="19" t="s">
        <v>116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125</v>
      </c>
      <c r="BK212" s="218">
        <f>ROUND(I212*H212,2)</f>
        <v>0</v>
      </c>
      <c r="BL212" s="19" t="s">
        <v>327</v>
      </c>
      <c r="BM212" s="217" t="s">
        <v>1215</v>
      </c>
    </row>
    <row r="213" s="2" customFormat="1" ht="16.5" customHeight="1">
      <c r="A213" s="40"/>
      <c r="B213" s="41"/>
      <c r="C213" s="206" t="s">
        <v>550</v>
      </c>
      <c r="D213" s="206" t="s">
        <v>119</v>
      </c>
      <c r="E213" s="207" t="s">
        <v>1216</v>
      </c>
      <c r="F213" s="208" t="s">
        <v>1217</v>
      </c>
      <c r="G213" s="209" t="s">
        <v>184</v>
      </c>
      <c r="H213" s="210">
        <v>6</v>
      </c>
      <c r="I213" s="211"/>
      <c r="J213" s="212">
        <f>ROUND(I213*H213,2)</f>
        <v>0</v>
      </c>
      <c r="K213" s="208" t="s">
        <v>174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0.00048000000000000001</v>
      </c>
      <c r="R213" s="215">
        <f>Q213*H213</f>
        <v>0.0028800000000000002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327</v>
      </c>
      <c r="AT213" s="217" t="s">
        <v>119</v>
      </c>
      <c r="AU213" s="217" t="s">
        <v>125</v>
      </c>
      <c r="AY213" s="19" t="s">
        <v>116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125</v>
      </c>
      <c r="BK213" s="218">
        <f>ROUND(I213*H213,2)</f>
        <v>0</v>
      </c>
      <c r="BL213" s="19" t="s">
        <v>327</v>
      </c>
      <c r="BM213" s="217" t="s">
        <v>1218</v>
      </c>
    </row>
    <row r="214" s="2" customFormat="1">
      <c r="A214" s="40"/>
      <c r="B214" s="41"/>
      <c r="C214" s="42"/>
      <c r="D214" s="219" t="s">
        <v>127</v>
      </c>
      <c r="E214" s="42"/>
      <c r="F214" s="220" t="s">
        <v>1219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127</v>
      </c>
      <c r="AU214" s="19" t="s">
        <v>125</v>
      </c>
    </row>
    <row r="215" s="2" customFormat="1" ht="16.5" customHeight="1">
      <c r="A215" s="40"/>
      <c r="B215" s="41"/>
      <c r="C215" s="206" t="s">
        <v>557</v>
      </c>
      <c r="D215" s="206" t="s">
        <v>119</v>
      </c>
      <c r="E215" s="207" t="s">
        <v>1220</v>
      </c>
      <c r="F215" s="208" t="s">
        <v>1221</v>
      </c>
      <c r="G215" s="209" t="s">
        <v>184</v>
      </c>
      <c r="H215" s="210">
        <v>6</v>
      </c>
      <c r="I215" s="211"/>
      <c r="J215" s="212">
        <f>ROUND(I215*H215,2)</f>
        <v>0</v>
      </c>
      <c r="K215" s="208" t="s">
        <v>174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0.00071000000000000002</v>
      </c>
      <c r="R215" s="215">
        <f>Q215*H215</f>
        <v>0.0042599999999999999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327</v>
      </c>
      <c r="AT215" s="217" t="s">
        <v>119</v>
      </c>
      <c r="AU215" s="217" t="s">
        <v>125</v>
      </c>
      <c r="AY215" s="19" t="s">
        <v>116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125</v>
      </c>
      <c r="BK215" s="218">
        <f>ROUND(I215*H215,2)</f>
        <v>0</v>
      </c>
      <c r="BL215" s="19" t="s">
        <v>327</v>
      </c>
      <c r="BM215" s="217" t="s">
        <v>1222</v>
      </c>
    </row>
    <row r="216" s="2" customFormat="1">
      <c r="A216" s="40"/>
      <c r="B216" s="41"/>
      <c r="C216" s="42"/>
      <c r="D216" s="219" t="s">
        <v>127</v>
      </c>
      <c r="E216" s="42"/>
      <c r="F216" s="220" t="s">
        <v>1223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127</v>
      </c>
      <c r="AU216" s="19" t="s">
        <v>125</v>
      </c>
    </row>
    <row r="217" s="2" customFormat="1" ht="16.5" customHeight="1">
      <c r="A217" s="40"/>
      <c r="B217" s="41"/>
      <c r="C217" s="206" t="s">
        <v>562</v>
      </c>
      <c r="D217" s="206" t="s">
        <v>119</v>
      </c>
      <c r="E217" s="207" t="s">
        <v>1224</v>
      </c>
      <c r="F217" s="208" t="s">
        <v>1225</v>
      </c>
      <c r="G217" s="209" t="s">
        <v>184</v>
      </c>
      <c r="H217" s="210">
        <v>4</v>
      </c>
      <c r="I217" s="211"/>
      <c r="J217" s="212">
        <f>ROUND(I217*H217,2)</f>
        <v>0</v>
      </c>
      <c r="K217" s="208" t="s">
        <v>174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0.0022399999999999998</v>
      </c>
      <c r="R217" s="215">
        <f>Q217*H217</f>
        <v>0.0089599999999999992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327</v>
      </c>
      <c r="AT217" s="217" t="s">
        <v>119</v>
      </c>
      <c r="AU217" s="217" t="s">
        <v>125</v>
      </c>
      <c r="AY217" s="19" t="s">
        <v>116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125</v>
      </c>
      <c r="BK217" s="218">
        <f>ROUND(I217*H217,2)</f>
        <v>0</v>
      </c>
      <c r="BL217" s="19" t="s">
        <v>327</v>
      </c>
      <c r="BM217" s="217" t="s">
        <v>1226</v>
      </c>
    </row>
    <row r="218" s="2" customFormat="1">
      <c r="A218" s="40"/>
      <c r="B218" s="41"/>
      <c r="C218" s="42"/>
      <c r="D218" s="219" t="s">
        <v>127</v>
      </c>
      <c r="E218" s="42"/>
      <c r="F218" s="220" t="s">
        <v>1227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127</v>
      </c>
      <c r="AU218" s="19" t="s">
        <v>125</v>
      </c>
    </row>
    <row r="219" s="2" customFormat="1" ht="16.5" customHeight="1">
      <c r="A219" s="40"/>
      <c r="B219" s="41"/>
      <c r="C219" s="206" t="s">
        <v>568</v>
      </c>
      <c r="D219" s="206" t="s">
        <v>119</v>
      </c>
      <c r="E219" s="207" t="s">
        <v>1228</v>
      </c>
      <c r="F219" s="208" t="s">
        <v>1229</v>
      </c>
      <c r="G219" s="209" t="s">
        <v>265</v>
      </c>
      <c r="H219" s="210">
        <v>12</v>
      </c>
      <c r="I219" s="211"/>
      <c r="J219" s="212">
        <f>ROUND(I219*H219,2)</f>
        <v>0</v>
      </c>
      <c r="K219" s="208" t="s">
        <v>174</v>
      </c>
      <c r="L219" s="46"/>
      <c r="M219" s="213" t="s">
        <v>19</v>
      </c>
      <c r="N219" s="214" t="s">
        <v>44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327</v>
      </c>
      <c r="AT219" s="217" t="s">
        <v>119</v>
      </c>
      <c r="AU219" s="217" t="s">
        <v>125</v>
      </c>
      <c r="AY219" s="19" t="s">
        <v>116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125</v>
      </c>
      <c r="BK219" s="218">
        <f>ROUND(I219*H219,2)</f>
        <v>0</v>
      </c>
      <c r="BL219" s="19" t="s">
        <v>327</v>
      </c>
      <c r="BM219" s="217" t="s">
        <v>1230</v>
      </c>
    </row>
    <row r="220" s="2" customFormat="1">
      <c r="A220" s="40"/>
      <c r="B220" s="41"/>
      <c r="C220" s="42"/>
      <c r="D220" s="219" t="s">
        <v>127</v>
      </c>
      <c r="E220" s="42"/>
      <c r="F220" s="220" t="s">
        <v>1231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127</v>
      </c>
      <c r="AU220" s="19" t="s">
        <v>125</v>
      </c>
    </row>
    <row r="221" s="2" customFormat="1" ht="16.5" customHeight="1">
      <c r="A221" s="40"/>
      <c r="B221" s="41"/>
      <c r="C221" s="206" t="s">
        <v>576</v>
      </c>
      <c r="D221" s="206" t="s">
        <v>119</v>
      </c>
      <c r="E221" s="207" t="s">
        <v>1232</v>
      </c>
      <c r="F221" s="208" t="s">
        <v>1233</v>
      </c>
      <c r="G221" s="209" t="s">
        <v>265</v>
      </c>
      <c r="H221" s="210">
        <v>2</v>
      </c>
      <c r="I221" s="211"/>
      <c r="J221" s="212">
        <f>ROUND(I221*H221,2)</f>
        <v>0</v>
      </c>
      <c r="K221" s="208" t="s">
        <v>174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327</v>
      </c>
      <c r="AT221" s="217" t="s">
        <v>119</v>
      </c>
      <c r="AU221" s="217" t="s">
        <v>125</v>
      </c>
      <c r="AY221" s="19" t="s">
        <v>116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125</v>
      </c>
      <c r="BK221" s="218">
        <f>ROUND(I221*H221,2)</f>
        <v>0</v>
      </c>
      <c r="BL221" s="19" t="s">
        <v>327</v>
      </c>
      <c r="BM221" s="217" t="s">
        <v>1234</v>
      </c>
    </row>
    <row r="222" s="2" customFormat="1">
      <c r="A222" s="40"/>
      <c r="B222" s="41"/>
      <c r="C222" s="42"/>
      <c r="D222" s="219" t="s">
        <v>127</v>
      </c>
      <c r="E222" s="42"/>
      <c r="F222" s="220" t="s">
        <v>1235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127</v>
      </c>
      <c r="AU222" s="19" t="s">
        <v>125</v>
      </c>
    </row>
    <row r="223" s="2" customFormat="1" ht="16.5" customHeight="1">
      <c r="A223" s="40"/>
      <c r="B223" s="41"/>
      <c r="C223" s="206" t="s">
        <v>583</v>
      </c>
      <c r="D223" s="206" t="s">
        <v>119</v>
      </c>
      <c r="E223" s="207" t="s">
        <v>1236</v>
      </c>
      <c r="F223" s="208" t="s">
        <v>1237</v>
      </c>
      <c r="G223" s="209" t="s">
        <v>265</v>
      </c>
      <c r="H223" s="210">
        <v>6</v>
      </c>
      <c r="I223" s="211"/>
      <c r="J223" s="212">
        <f>ROUND(I223*H223,2)</f>
        <v>0</v>
      </c>
      <c r="K223" s="208" t="s">
        <v>174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0.00022000000000000001</v>
      </c>
      <c r="R223" s="215">
        <f>Q223*H223</f>
        <v>0.00132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327</v>
      </c>
      <c r="AT223" s="217" t="s">
        <v>119</v>
      </c>
      <c r="AU223" s="217" t="s">
        <v>125</v>
      </c>
      <c r="AY223" s="19" t="s">
        <v>116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125</v>
      </c>
      <c r="BK223" s="218">
        <f>ROUND(I223*H223,2)</f>
        <v>0</v>
      </c>
      <c r="BL223" s="19" t="s">
        <v>327</v>
      </c>
      <c r="BM223" s="217" t="s">
        <v>1238</v>
      </c>
    </row>
    <row r="224" s="2" customFormat="1">
      <c r="A224" s="40"/>
      <c r="B224" s="41"/>
      <c r="C224" s="42"/>
      <c r="D224" s="219" t="s">
        <v>127</v>
      </c>
      <c r="E224" s="42"/>
      <c r="F224" s="220" t="s">
        <v>1239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127</v>
      </c>
      <c r="AU224" s="19" t="s">
        <v>125</v>
      </c>
    </row>
    <row r="225" s="2" customFormat="1" ht="16.5" customHeight="1">
      <c r="A225" s="40"/>
      <c r="B225" s="41"/>
      <c r="C225" s="206" t="s">
        <v>588</v>
      </c>
      <c r="D225" s="206" t="s">
        <v>119</v>
      </c>
      <c r="E225" s="207" t="s">
        <v>1240</v>
      </c>
      <c r="F225" s="208" t="s">
        <v>1241</v>
      </c>
      <c r="G225" s="209" t="s">
        <v>265</v>
      </c>
      <c r="H225" s="210">
        <v>1</v>
      </c>
      <c r="I225" s="211"/>
      <c r="J225" s="212">
        <f>ROUND(I225*H225,2)</f>
        <v>0</v>
      </c>
      <c r="K225" s="208" t="s">
        <v>174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0.00029</v>
      </c>
      <c r="R225" s="215">
        <f>Q225*H225</f>
        <v>0.00029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327</v>
      </c>
      <c r="AT225" s="217" t="s">
        <v>119</v>
      </c>
      <c r="AU225" s="217" t="s">
        <v>125</v>
      </c>
      <c r="AY225" s="19" t="s">
        <v>116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125</v>
      </c>
      <c r="BK225" s="218">
        <f>ROUND(I225*H225,2)</f>
        <v>0</v>
      </c>
      <c r="BL225" s="19" t="s">
        <v>327</v>
      </c>
      <c r="BM225" s="217" t="s">
        <v>1242</v>
      </c>
    </row>
    <row r="226" s="2" customFormat="1">
      <c r="A226" s="40"/>
      <c r="B226" s="41"/>
      <c r="C226" s="42"/>
      <c r="D226" s="219" t="s">
        <v>127</v>
      </c>
      <c r="E226" s="42"/>
      <c r="F226" s="220" t="s">
        <v>1243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127</v>
      </c>
      <c r="AU226" s="19" t="s">
        <v>125</v>
      </c>
    </row>
    <row r="227" s="2" customFormat="1" ht="16.5" customHeight="1">
      <c r="A227" s="40"/>
      <c r="B227" s="41"/>
      <c r="C227" s="206" t="s">
        <v>595</v>
      </c>
      <c r="D227" s="206" t="s">
        <v>119</v>
      </c>
      <c r="E227" s="207" t="s">
        <v>1244</v>
      </c>
      <c r="F227" s="208" t="s">
        <v>1245</v>
      </c>
      <c r="G227" s="209" t="s">
        <v>184</v>
      </c>
      <c r="H227" s="210">
        <v>44</v>
      </c>
      <c r="I227" s="211"/>
      <c r="J227" s="212">
        <f>ROUND(I227*H227,2)</f>
        <v>0</v>
      </c>
      <c r="K227" s="208" t="s">
        <v>174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327</v>
      </c>
      <c r="AT227" s="217" t="s">
        <v>119</v>
      </c>
      <c r="AU227" s="217" t="s">
        <v>125</v>
      </c>
      <c r="AY227" s="19" t="s">
        <v>116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125</v>
      </c>
      <c r="BK227" s="218">
        <f>ROUND(I227*H227,2)</f>
        <v>0</v>
      </c>
      <c r="BL227" s="19" t="s">
        <v>327</v>
      </c>
      <c r="BM227" s="217" t="s">
        <v>1246</v>
      </c>
    </row>
    <row r="228" s="2" customFormat="1">
      <c r="A228" s="40"/>
      <c r="B228" s="41"/>
      <c r="C228" s="42"/>
      <c r="D228" s="219" t="s">
        <v>127</v>
      </c>
      <c r="E228" s="42"/>
      <c r="F228" s="220" t="s">
        <v>1247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127</v>
      </c>
      <c r="AU228" s="19" t="s">
        <v>125</v>
      </c>
    </row>
    <row r="229" s="13" customFormat="1">
      <c r="A229" s="13"/>
      <c r="B229" s="229"/>
      <c r="C229" s="230"/>
      <c r="D229" s="231" t="s">
        <v>177</v>
      </c>
      <c r="E229" s="232" t="s">
        <v>19</v>
      </c>
      <c r="F229" s="233" t="s">
        <v>1248</v>
      </c>
      <c r="G229" s="230"/>
      <c r="H229" s="234">
        <v>44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177</v>
      </c>
      <c r="AU229" s="240" t="s">
        <v>125</v>
      </c>
      <c r="AV229" s="13" t="s">
        <v>125</v>
      </c>
      <c r="AW229" s="13" t="s">
        <v>33</v>
      </c>
      <c r="AX229" s="13" t="s">
        <v>79</v>
      </c>
      <c r="AY229" s="240" t="s">
        <v>116</v>
      </c>
    </row>
    <row r="230" s="2" customFormat="1" ht="24.15" customHeight="1">
      <c r="A230" s="40"/>
      <c r="B230" s="41"/>
      <c r="C230" s="206" t="s">
        <v>600</v>
      </c>
      <c r="D230" s="206" t="s">
        <v>119</v>
      </c>
      <c r="E230" s="207" t="s">
        <v>1249</v>
      </c>
      <c r="F230" s="208" t="s">
        <v>1250</v>
      </c>
      <c r="G230" s="209" t="s">
        <v>122</v>
      </c>
      <c r="H230" s="210">
        <v>1</v>
      </c>
      <c r="I230" s="211"/>
      <c r="J230" s="212">
        <f>ROUND(I230*H230,2)</f>
        <v>0</v>
      </c>
      <c r="K230" s="208" t="s">
        <v>19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327</v>
      </c>
      <c r="AT230" s="217" t="s">
        <v>119</v>
      </c>
      <c r="AU230" s="217" t="s">
        <v>125</v>
      </c>
      <c r="AY230" s="19" t="s">
        <v>116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125</v>
      </c>
      <c r="BK230" s="218">
        <f>ROUND(I230*H230,2)</f>
        <v>0</v>
      </c>
      <c r="BL230" s="19" t="s">
        <v>327</v>
      </c>
      <c r="BM230" s="217" t="s">
        <v>1251</v>
      </c>
    </row>
    <row r="231" s="2" customFormat="1" ht="24.15" customHeight="1">
      <c r="A231" s="40"/>
      <c r="B231" s="41"/>
      <c r="C231" s="206" t="s">
        <v>605</v>
      </c>
      <c r="D231" s="206" t="s">
        <v>119</v>
      </c>
      <c r="E231" s="207" t="s">
        <v>1252</v>
      </c>
      <c r="F231" s="208" t="s">
        <v>1253</v>
      </c>
      <c r="G231" s="209" t="s">
        <v>670</v>
      </c>
      <c r="H231" s="283"/>
      <c r="I231" s="211"/>
      <c r="J231" s="212">
        <f>ROUND(I231*H231,2)</f>
        <v>0</v>
      </c>
      <c r="K231" s="208" t="s">
        <v>174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327</v>
      </c>
      <c r="AT231" s="217" t="s">
        <v>119</v>
      </c>
      <c r="AU231" s="217" t="s">
        <v>125</v>
      </c>
      <c r="AY231" s="19" t="s">
        <v>116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125</v>
      </c>
      <c r="BK231" s="218">
        <f>ROUND(I231*H231,2)</f>
        <v>0</v>
      </c>
      <c r="BL231" s="19" t="s">
        <v>327</v>
      </c>
      <c r="BM231" s="217" t="s">
        <v>1254</v>
      </c>
    </row>
    <row r="232" s="2" customFormat="1">
      <c r="A232" s="40"/>
      <c r="B232" s="41"/>
      <c r="C232" s="42"/>
      <c r="D232" s="219" t="s">
        <v>127</v>
      </c>
      <c r="E232" s="42"/>
      <c r="F232" s="220" t="s">
        <v>1255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127</v>
      </c>
      <c r="AU232" s="19" t="s">
        <v>125</v>
      </c>
    </row>
    <row r="233" s="12" customFormat="1" ht="22.8" customHeight="1">
      <c r="A233" s="12"/>
      <c r="B233" s="190"/>
      <c r="C233" s="191"/>
      <c r="D233" s="192" t="s">
        <v>71</v>
      </c>
      <c r="E233" s="204" t="s">
        <v>1256</v>
      </c>
      <c r="F233" s="204" t="s">
        <v>1257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SUM(P234:P248)</f>
        <v>0</v>
      </c>
      <c r="Q233" s="198"/>
      <c r="R233" s="199">
        <f>SUM(R234:R248)</f>
        <v>0.068020000000000011</v>
      </c>
      <c r="S233" s="198"/>
      <c r="T233" s="200">
        <f>SUM(T234:T248)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125</v>
      </c>
      <c r="AT233" s="202" t="s">
        <v>71</v>
      </c>
      <c r="AU233" s="202" t="s">
        <v>79</v>
      </c>
      <c r="AY233" s="201" t="s">
        <v>116</v>
      </c>
      <c r="BK233" s="203">
        <f>SUM(BK234:BK248)</f>
        <v>0</v>
      </c>
    </row>
    <row r="234" s="2" customFormat="1" ht="16.5" customHeight="1">
      <c r="A234" s="40"/>
      <c r="B234" s="41"/>
      <c r="C234" s="206" t="s">
        <v>610</v>
      </c>
      <c r="D234" s="206" t="s">
        <v>119</v>
      </c>
      <c r="E234" s="207" t="s">
        <v>1258</v>
      </c>
      <c r="F234" s="208" t="s">
        <v>1259</v>
      </c>
      <c r="G234" s="209" t="s">
        <v>122</v>
      </c>
      <c r="H234" s="210">
        <v>1</v>
      </c>
      <c r="I234" s="211"/>
      <c r="J234" s="212">
        <f>ROUND(I234*H234,2)</f>
        <v>0</v>
      </c>
      <c r="K234" s="208" t="s">
        <v>19</v>
      </c>
      <c r="L234" s="46"/>
      <c r="M234" s="213" t="s">
        <v>19</v>
      </c>
      <c r="N234" s="214" t="s">
        <v>44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327</v>
      </c>
      <c r="AT234" s="217" t="s">
        <v>119</v>
      </c>
      <c r="AU234" s="217" t="s">
        <v>125</v>
      </c>
      <c r="AY234" s="19" t="s">
        <v>116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125</v>
      </c>
      <c r="BK234" s="218">
        <f>ROUND(I234*H234,2)</f>
        <v>0</v>
      </c>
      <c r="BL234" s="19" t="s">
        <v>327</v>
      </c>
      <c r="BM234" s="217" t="s">
        <v>1260</v>
      </c>
    </row>
    <row r="235" s="2" customFormat="1" ht="16.5" customHeight="1">
      <c r="A235" s="40"/>
      <c r="B235" s="41"/>
      <c r="C235" s="206" t="s">
        <v>616</v>
      </c>
      <c r="D235" s="206" t="s">
        <v>119</v>
      </c>
      <c r="E235" s="207" t="s">
        <v>1261</v>
      </c>
      <c r="F235" s="208" t="s">
        <v>1262</v>
      </c>
      <c r="G235" s="209" t="s">
        <v>184</v>
      </c>
      <c r="H235" s="210">
        <v>44</v>
      </c>
      <c r="I235" s="211"/>
      <c r="J235" s="212">
        <f>ROUND(I235*H235,2)</f>
        <v>0</v>
      </c>
      <c r="K235" s="208" t="s">
        <v>19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0.00116</v>
      </c>
      <c r="R235" s="215">
        <f>Q235*H235</f>
        <v>0.051040000000000002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327</v>
      </c>
      <c r="AT235" s="217" t="s">
        <v>119</v>
      </c>
      <c r="AU235" s="217" t="s">
        <v>125</v>
      </c>
      <c r="AY235" s="19" t="s">
        <v>116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125</v>
      </c>
      <c r="BK235" s="218">
        <f>ROUND(I235*H235,2)</f>
        <v>0</v>
      </c>
      <c r="BL235" s="19" t="s">
        <v>327</v>
      </c>
      <c r="BM235" s="217" t="s">
        <v>1263</v>
      </c>
    </row>
    <row r="236" s="2" customFormat="1" ht="24.15" customHeight="1">
      <c r="A236" s="40"/>
      <c r="B236" s="41"/>
      <c r="C236" s="206" t="s">
        <v>621</v>
      </c>
      <c r="D236" s="206" t="s">
        <v>119</v>
      </c>
      <c r="E236" s="207" t="s">
        <v>1264</v>
      </c>
      <c r="F236" s="208" t="s">
        <v>1265</v>
      </c>
      <c r="G236" s="209" t="s">
        <v>184</v>
      </c>
      <c r="H236" s="210">
        <v>44</v>
      </c>
      <c r="I236" s="211"/>
      <c r="J236" s="212">
        <f>ROUND(I236*H236,2)</f>
        <v>0</v>
      </c>
      <c r="K236" s="208" t="s">
        <v>19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0.00016000000000000001</v>
      </c>
      <c r="R236" s="215">
        <f>Q236*H236</f>
        <v>0.0070400000000000003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327</v>
      </c>
      <c r="AT236" s="217" t="s">
        <v>119</v>
      </c>
      <c r="AU236" s="217" t="s">
        <v>125</v>
      </c>
      <c r="AY236" s="19" t="s">
        <v>116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125</v>
      </c>
      <c r="BK236" s="218">
        <f>ROUND(I236*H236,2)</f>
        <v>0</v>
      </c>
      <c r="BL236" s="19" t="s">
        <v>327</v>
      </c>
      <c r="BM236" s="217" t="s">
        <v>1266</v>
      </c>
    </row>
    <row r="237" s="2" customFormat="1" ht="16.5" customHeight="1">
      <c r="A237" s="40"/>
      <c r="B237" s="41"/>
      <c r="C237" s="206" t="s">
        <v>626</v>
      </c>
      <c r="D237" s="206" t="s">
        <v>119</v>
      </c>
      <c r="E237" s="207" t="s">
        <v>1267</v>
      </c>
      <c r="F237" s="208" t="s">
        <v>1268</v>
      </c>
      <c r="G237" s="209" t="s">
        <v>265</v>
      </c>
      <c r="H237" s="210">
        <v>3</v>
      </c>
      <c r="I237" s="211"/>
      <c r="J237" s="212">
        <f>ROUND(I237*H237,2)</f>
        <v>0</v>
      </c>
      <c r="K237" s="208" t="s">
        <v>174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0.00017000000000000001</v>
      </c>
      <c r="R237" s="215">
        <f>Q237*H237</f>
        <v>0.00051000000000000004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327</v>
      </c>
      <c r="AT237" s="217" t="s">
        <v>119</v>
      </c>
      <c r="AU237" s="217" t="s">
        <v>125</v>
      </c>
      <c r="AY237" s="19" t="s">
        <v>116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125</v>
      </c>
      <c r="BK237" s="218">
        <f>ROUND(I237*H237,2)</f>
        <v>0</v>
      </c>
      <c r="BL237" s="19" t="s">
        <v>327</v>
      </c>
      <c r="BM237" s="217" t="s">
        <v>1269</v>
      </c>
    </row>
    <row r="238" s="2" customFormat="1">
      <c r="A238" s="40"/>
      <c r="B238" s="41"/>
      <c r="C238" s="42"/>
      <c r="D238" s="219" t="s">
        <v>127</v>
      </c>
      <c r="E238" s="42"/>
      <c r="F238" s="220" t="s">
        <v>1270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127</v>
      </c>
      <c r="AU238" s="19" t="s">
        <v>125</v>
      </c>
    </row>
    <row r="239" s="2" customFormat="1" ht="16.5" customHeight="1">
      <c r="A239" s="40"/>
      <c r="B239" s="41"/>
      <c r="C239" s="206" t="s">
        <v>631</v>
      </c>
      <c r="D239" s="206" t="s">
        <v>119</v>
      </c>
      <c r="E239" s="207" t="s">
        <v>1271</v>
      </c>
      <c r="F239" s="208" t="s">
        <v>1272</v>
      </c>
      <c r="G239" s="209" t="s">
        <v>122</v>
      </c>
      <c r="H239" s="210">
        <v>3</v>
      </c>
      <c r="I239" s="211"/>
      <c r="J239" s="212">
        <f>ROUND(I239*H239,2)</f>
        <v>0</v>
      </c>
      <c r="K239" s="208" t="s">
        <v>174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0.00021000000000000001</v>
      </c>
      <c r="R239" s="215">
        <f>Q239*H239</f>
        <v>0.00063000000000000003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327</v>
      </c>
      <c r="AT239" s="217" t="s">
        <v>119</v>
      </c>
      <c r="AU239" s="217" t="s">
        <v>125</v>
      </c>
      <c r="AY239" s="19" t="s">
        <v>116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125</v>
      </c>
      <c r="BK239" s="218">
        <f>ROUND(I239*H239,2)</f>
        <v>0</v>
      </c>
      <c r="BL239" s="19" t="s">
        <v>327</v>
      </c>
      <c r="BM239" s="217" t="s">
        <v>1273</v>
      </c>
    </row>
    <row r="240" s="2" customFormat="1">
      <c r="A240" s="40"/>
      <c r="B240" s="41"/>
      <c r="C240" s="42"/>
      <c r="D240" s="219" t="s">
        <v>127</v>
      </c>
      <c r="E240" s="42"/>
      <c r="F240" s="220" t="s">
        <v>1274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127</v>
      </c>
      <c r="AU240" s="19" t="s">
        <v>125</v>
      </c>
    </row>
    <row r="241" s="2" customFormat="1" ht="16.5" customHeight="1">
      <c r="A241" s="40"/>
      <c r="B241" s="41"/>
      <c r="C241" s="206" t="s">
        <v>638</v>
      </c>
      <c r="D241" s="206" t="s">
        <v>119</v>
      </c>
      <c r="E241" s="207" t="s">
        <v>1275</v>
      </c>
      <c r="F241" s="208" t="s">
        <v>1276</v>
      </c>
      <c r="G241" s="209" t="s">
        <v>265</v>
      </c>
      <c r="H241" s="210">
        <v>4</v>
      </c>
      <c r="I241" s="211"/>
      <c r="J241" s="212">
        <f>ROUND(I241*H241,2)</f>
        <v>0</v>
      </c>
      <c r="K241" s="208" t="s">
        <v>19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327</v>
      </c>
      <c r="AT241" s="217" t="s">
        <v>119</v>
      </c>
      <c r="AU241" s="217" t="s">
        <v>125</v>
      </c>
      <c r="AY241" s="19" t="s">
        <v>116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125</v>
      </c>
      <c r="BK241" s="218">
        <f>ROUND(I241*H241,2)</f>
        <v>0</v>
      </c>
      <c r="BL241" s="19" t="s">
        <v>327</v>
      </c>
      <c r="BM241" s="217" t="s">
        <v>1277</v>
      </c>
    </row>
    <row r="242" s="2" customFormat="1" ht="24.15" customHeight="1">
      <c r="A242" s="40"/>
      <c r="B242" s="41"/>
      <c r="C242" s="206" t="s">
        <v>647</v>
      </c>
      <c r="D242" s="206" t="s">
        <v>119</v>
      </c>
      <c r="E242" s="207" t="s">
        <v>1278</v>
      </c>
      <c r="F242" s="208" t="s">
        <v>1279</v>
      </c>
      <c r="G242" s="209" t="s">
        <v>184</v>
      </c>
      <c r="H242" s="210">
        <v>44</v>
      </c>
      <c r="I242" s="211"/>
      <c r="J242" s="212">
        <f>ROUND(I242*H242,2)</f>
        <v>0</v>
      </c>
      <c r="K242" s="208" t="s">
        <v>174</v>
      </c>
      <c r="L242" s="46"/>
      <c r="M242" s="213" t="s">
        <v>19</v>
      </c>
      <c r="N242" s="214" t="s">
        <v>44</v>
      </c>
      <c r="O242" s="86"/>
      <c r="P242" s="215">
        <f>O242*H242</f>
        <v>0</v>
      </c>
      <c r="Q242" s="215">
        <v>0.00019000000000000001</v>
      </c>
      <c r="R242" s="215">
        <f>Q242*H242</f>
        <v>0.0083600000000000011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327</v>
      </c>
      <c r="AT242" s="217" t="s">
        <v>119</v>
      </c>
      <c r="AU242" s="217" t="s">
        <v>125</v>
      </c>
      <c r="AY242" s="19" t="s">
        <v>116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125</v>
      </c>
      <c r="BK242" s="218">
        <f>ROUND(I242*H242,2)</f>
        <v>0</v>
      </c>
      <c r="BL242" s="19" t="s">
        <v>327</v>
      </c>
      <c r="BM242" s="217" t="s">
        <v>1280</v>
      </c>
    </row>
    <row r="243" s="2" customFormat="1">
      <c r="A243" s="40"/>
      <c r="B243" s="41"/>
      <c r="C243" s="42"/>
      <c r="D243" s="219" t="s">
        <v>127</v>
      </c>
      <c r="E243" s="42"/>
      <c r="F243" s="220" t="s">
        <v>1281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127</v>
      </c>
      <c r="AU243" s="19" t="s">
        <v>125</v>
      </c>
    </row>
    <row r="244" s="2" customFormat="1" ht="21.75" customHeight="1">
      <c r="A244" s="40"/>
      <c r="B244" s="41"/>
      <c r="C244" s="206" t="s">
        <v>652</v>
      </c>
      <c r="D244" s="206" t="s">
        <v>119</v>
      </c>
      <c r="E244" s="207" t="s">
        <v>1282</v>
      </c>
      <c r="F244" s="208" t="s">
        <v>1283</v>
      </c>
      <c r="G244" s="209" t="s">
        <v>184</v>
      </c>
      <c r="H244" s="210">
        <v>44</v>
      </c>
      <c r="I244" s="211"/>
      <c r="J244" s="212">
        <f>ROUND(I244*H244,2)</f>
        <v>0</v>
      </c>
      <c r="K244" s="208" t="s">
        <v>174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1.0000000000000001E-05</v>
      </c>
      <c r="R244" s="215">
        <f>Q244*H244</f>
        <v>0.00044000000000000002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327</v>
      </c>
      <c r="AT244" s="217" t="s">
        <v>119</v>
      </c>
      <c r="AU244" s="217" t="s">
        <v>125</v>
      </c>
      <c r="AY244" s="19" t="s">
        <v>116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125</v>
      </c>
      <c r="BK244" s="218">
        <f>ROUND(I244*H244,2)</f>
        <v>0</v>
      </c>
      <c r="BL244" s="19" t="s">
        <v>327</v>
      </c>
      <c r="BM244" s="217" t="s">
        <v>1284</v>
      </c>
    </row>
    <row r="245" s="2" customFormat="1">
      <c r="A245" s="40"/>
      <c r="B245" s="41"/>
      <c r="C245" s="42"/>
      <c r="D245" s="219" t="s">
        <v>127</v>
      </c>
      <c r="E245" s="42"/>
      <c r="F245" s="220" t="s">
        <v>1285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127</v>
      </c>
      <c r="AU245" s="19" t="s">
        <v>125</v>
      </c>
    </row>
    <row r="246" s="2" customFormat="1" ht="24.15" customHeight="1">
      <c r="A246" s="40"/>
      <c r="B246" s="41"/>
      <c r="C246" s="206" t="s">
        <v>657</v>
      </c>
      <c r="D246" s="206" t="s">
        <v>119</v>
      </c>
      <c r="E246" s="207" t="s">
        <v>1286</v>
      </c>
      <c r="F246" s="208" t="s">
        <v>1250</v>
      </c>
      <c r="G246" s="209" t="s">
        <v>122</v>
      </c>
      <c r="H246" s="210">
        <v>1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44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327</v>
      </c>
      <c r="AT246" s="217" t="s">
        <v>119</v>
      </c>
      <c r="AU246" s="217" t="s">
        <v>125</v>
      </c>
      <c r="AY246" s="19" t="s">
        <v>116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125</v>
      </c>
      <c r="BK246" s="218">
        <f>ROUND(I246*H246,2)</f>
        <v>0</v>
      </c>
      <c r="BL246" s="19" t="s">
        <v>327</v>
      </c>
      <c r="BM246" s="217" t="s">
        <v>1287</v>
      </c>
    </row>
    <row r="247" s="2" customFormat="1" ht="24.15" customHeight="1">
      <c r="A247" s="40"/>
      <c r="B247" s="41"/>
      <c r="C247" s="206" t="s">
        <v>662</v>
      </c>
      <c r="D247" s="206" t="s">
        <v>119</v>
      </c>
      <c r="E247" s="207" t="s">
        <v>1288</v>
      </c>
      <c r="F247" s="208" t="s">
        <v>1289</v>
      </c>
      <c r="G247" s="209" t="s">
        <v>670</v>
      </c>
      <c r="H247" s="283"/>
      <c r="I247" s="211"/>
      <c r="J247" s="212">
        <f>ROUND(I247*H247,2)</f>
        <v>0</v>
      </c>
      <c r="K247" s="208" t="s">
        <v>174</v>
      </c>
      <c r="L247" s="46"/>
      <c r="M247" s="213" t="s">
        <v>19</v>
      </c>
      <c r="N247" s="214" t="s">
        <v>44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327</v>
      </c>
      <c r="AT247" s="217" t="s">
        <v>119</v>
      </c>
      <c r="AU247" s="217" t="s">
        <v>125</v>
      </c>
      <c r="AY247" s="19" t="s">
        <v>116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125</v>
      </c>
      <c r="BK247" s="218">
        <f>ROUND(I247*H247,2)</f>
        <v>0</v>
      </c>
      <c r="BL247" s="19" t="s">
        <v>327</v>
      </c>
      <c r="BM247" s="217" t="s">
        <v>1290</v>
      </c>
    </row>
    <row r="248" s="2" customFormat="1">
      <c r="A248" s="40"/>
      <c r="B248" s="41"/>
      <c r="C248" s="42"/>
      <c r="D248" s="219" t="s">
        <v>127</v>
      </c>
      <c r="E248" s="42"/>
      <c r="F248" s="220" t="s">
        <v>1291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127</v>
      </c>
      <c r="AU248" s="19" t="s">
        <v>125</v>
      </c>
    </row>
    <row r="249" s="12" customFormat="1" ht="22.8" customHeight="1">
      <c r="A249" s="12"/>
      <c r="B249" s="190"/>
      <c r="C249" s="191"/>
      <c r="D249" s="192" t="s">
        <v>71</v>
      </c>
      <c r="E249" s="204" t="s">
        <v>673</v>
      </c>
      <c r="F249" s="204" t="s">
        <v>674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SUM(P250:P289)</f>
        <v>0</v>
      </c>
      <c r="Q249" s="198"/>
      <c r="R249" s="199">
        <f>SUM(R250:R289)</f>
        <v>0.28261999999999998</v>
      </c>
      <c r="S249" s="198"/>
      <c r="T249" s="200">
        <f>SUM(T250:T289)</f>
        <v>0.20598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125</v>
      </c>
      <c r="AT249" s="202" t="s">
        <v>71</v>
      </c>
      <c r="AU249" s="202" t="s">
        <v>79</v>
      </c>
      <c r="AY249" s="201" t="s">
        <v>116</v>
      </c>
      <c r="BK249" s="203">
        <f>SUM(BK250:BK289)</f>
        <v>0</v>
      </c>
    </row>
    <row r="250" s="2" customFormat="1" ht="16.5" customHeight="1">
      <c r="A250" s="40"/>
      <c r="B250" s="41"/>
      <c r="C250" s="206" t="s">
        <v>667</v>
      </c>
      <c r="D250" s="206" t="s">
        <v>119</v>
      </c>
      <c r="E250" s="207" t="s">
        <v>1292</v>
      </c>
      <c r="F250" s="208" t="s">
        <v>1293</v>
      </c>
      <c r="G250" s="209" t="s">
        <v>122</v>
      </c>
      <c r="H250" s="210">
        <v>2</v>
      </c>
      <c r="I250" s="211"/>
      <c r="J250" s="212">
        <f>ROUND(I250*H250,2)</f>
        <v>0</v>
      </c>
      <c r="K250" s="208" t="s">
        <v>174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0.034200000000000001</v>
      </c>
      <c r="T250" s="216">
        <f>S250*H250</f>
        <v>0.068400000000000002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327</v>
      </c>
      <c r="AT250" s="217" t="s">
        <v>119</v>
      </c>
      <c r="AU250" s="217" t="s">
        <v>125</v>
      </c>
      <c r="AY250" s="19" t="s">
        <v>116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125</v>
      </c>
      <c r="BK250" s="218">
        <f>ROUND(I250*H250,2)</f>
        <v>0</v>
      </c>
      <c r="BL250" s="19" t="s">
        <v>327</v>
      </c>
      <c r="BM250" s="217" t="s">
        <v>1294</v>
      </c>
    </row>
    <row r="251" s="2" customFormat="1">
      <c r="A251" s="40"/>
      <c r="B251" s="41"/>
      <c r="C251" s="42"/>
      <c r="D251" s="219" t="s">
        <v>127</v>
      </c>
      <c r="E251" s="42"/>
      <c r="F251" s="220" t="s">
        <v>1295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127</v>
      </c>
      <c r="AU251" s="19" t="s">
        <v>125</v>
      </c>
    </row>
    <row r="252" s="2" customFormat="1" ht="16.5" customHeight="1">
      <c r="A252" s="40"/>
      <c r="B252" s="41"/>
      <c r="C252" s="206" t="s">
        <v>675</v>
      </c>
      <c r="D252" s="206" t="s">
        <v>119</v>
      </c>
      <c r="E252" s="207" t="s">
        <v>1296</v>
      </c>
      <c r="F252" s="208" t="s">
        <v>1297</v>
      </c>
      <c r="G252" s="209" t="s">
        <v>122</v>
      </c>
      <c r="H252" s="210">
        <v>2</v>
      </c>
      <c r="I252" s="211"/>
      <c r="J252" s="212">
        <f>ROUND(I252*H252,2)</f>
        <v>0</v>
      </c>
      <c r="K252" s="208" t="s">
        <v>174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0.019460000000000002</v>
      </c>
      <c r="T252" s="216">
        <f>S252*H252</f>
        <v>0.038920000000000003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327</v>
      </c>
      <c r="AT252" s="217" t="s">
        <v>119</v>
      </c>
      <c r="AU252" s="217" t="s">
        <v>125</v>
      </c>
      <c r="AY252" s="19" t="s">
        <v>116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125</v>
      </c>
      <c r="BK252" s="218">
        <f>ROUND(I252*H252,2)</f>
        <v>0</v>
      </c>
      <c r="BL252" s="19" t="s">
        <v>327</v>
      </c>
      <c r="BM252" s="217" t="s">
        <v>1298</v>
      </c>
    </row>
    <row r="253" s="2" customFormat="1">
      <c r="A253" s="40"/>
      <c r="B253" s="41"/>
      <c r="C253" s="42"/>
      <c r="D253" s="219" t="s">
        <v>127</v>
      </c>
      <c r="E253" s="42"/>
      <c r="F253" s="220" t="s">
        <v>1299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127</v>
      </c>
      <c r="AU253" s="19" t="s">
        <v>125</v>
      </c>
    </row>
    <row r="254" s="2" customFormat="1" ht="16.5" customHeight="1">
      <c r="A254" s="40"/>
      <c r="B254" s="41"/>
      <c r="C254" s="206" t="s">
        <v>684</v>
      </c>
      <c r="D254" s="206" t="s">
        <v>119</v>
      </c>
      <c r="E254" s="207" t="s">
        <v>1300</v>
      </c>
      <c r="F254" s="208" t="s">
        <v>1301</v>
      </c>
      <c r="G254" s="209" t="s">
        <v>122</v>
      </c>
      <c r="H254" s="210">
        <v>2</v>
      </c>
      <c r="I254" s="211"/>
      <c r="J254" s="212">
        <f>ROUND(I254*H254,2)</f>
        <v>0</v>
      </c>
      <c r="K254" s="208" t="s">
        <v>174</v>
      </c>
      <c r="L254" s="46"/>
      <c r="M254" s="213" t="s">
        <v>19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0.032899999999999999</v>
      </c>
      <c r="T254" s="216">
        <f>S254*H254</f>
        <v>0.065799999999999997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327</v>
      </c>
      <c r="AT254" s="217" t="s">
        <v>119</v>
      </c>
      <c r="AU254" s="217" t="s">
        <v>125</v>
      </c>
      <c r="AY254" s="19" t="s">
        <v>116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125</v>
      </c>
      <c r="BK254" s="218">
        <f>ROUND(I254*H254,2)</f>
        <v>0</v>
      </c>
      <c r="BL254" s="19" t="s">
        <v>327</v>
      </c>
      <c r="BM254" s="217" t="s">
        <v>1302</v>
      </c>
    </row>
    <row r="255" s="2" customFormat="1">
      <c r="A255" s="40"/>
      <c r="B255" s="41"/>
      <c r="C255" s="42"/>
      <c r="D255" s="219" t="s">
        <v>127</v>
      </c>
      <c r="E255" s="42"/>
      <c r="F255" s="220" t="s">
        <v>1303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127</v>
      </c>
      <c r="AU255" s="19" t="s">
        <v>125</v>
      </c>
    </row>
    <row r="256" s="2" customFormat="1" ht="16.5" customHeight="1">
      <c r="A256" s="40"/>
      <c r="B256" s="41"/>
      <c r="C256" s="206" t="s">
        <v>693</v>
      </c>
      <c r="D256" s="206" t="s">
        <v>119</v>
      </c>
      <c r="E256" s="207" t="s">
        <v>1304</v>
      </c>
      <c r="F256" s="208" t="s">
        <v>1305</v>
      </c>
      <c r="G256" s="209" t="s">
        <v>122</v>
      </c>
      <c r="H256" s="210">
        <v>2</v>
      </c>
      <c r="I256" s="211"/>
      <c r="J256" s="212">
        <f>ROUND(I256*H256,2)</f>
        <v>0</v>
      </c>
      <c r="K256" s="208" t="s">
        <v>174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0.0091999999999999998</v>
      </c>
      <c r="T256" s="216">
        <f>S256*H256</f>
        <v>0.0184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327</v>
      </c>
      <c r="AT256" s="217" t="s">
        <v>119</v>
      </c>
      <c r="AU256" s="217" t="s">
        <v>125</v>
      </c>
      <c r="AY256" s="19" t="s">
        <v>116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125</v>
      </c>
      <c r="BK256" s="218">
        <f>ROUND(I256*H256,2)</f>
        <v>0</v>
      </c>
      <c r="BL256" s="19" t="s">
        <v>327</v>
      </c>
      <c r="BM256" s="217" t="s">
        <v>1306</v>
      </c>
    </row>
    <row r="257" s="2" customFormat="1">
      <c r="A257" s="40"/>
      <c r="B257" s="41"/>
      <c r="C257" s="42"/>
      <c r="D257" s="219" t="s">
        <v>127</v>
      </c>
      <c r="E257" s="42"/>
      <c r="F257" s="220" t="s">
        <v>1307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127</v>
      </c>
      <c r="AU257" s="19" t="s">
        <v>125</v>
      </c>
    </row>
    <row r="258" s="2" customFormat="1" ht="16.5" customHeight="1">
      <c r="A258" s="40"/>
      <c r="B258" s="41"/>
      <c r="C258" s="206" t="s">
        <v>698</v>
      </c>
      <c r="D258" s="206" t="s">
        <v>119</v>
      </c>
      <c r="E258" s="207" t="s">
        <v>1308</v>
      </c>
      <c r="F258" s="208" t="s">
        <v>1309</v>
      </c>
      <c r="G258" s="209" t="s">
        <v>122</v>
      </c>
      <c r="H258" s="210">
        <v>6</v>
      </c>
      <c r="I258" s="211"/>
      <c r="J258" s="212">
        <f>ROUND(I258*H258,2)</f>
        <v>0</v>
      </c>
      <c r="K258" s="208" t="s">
        <v>174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0.00156</v>
      </c>
      <c r="T258" s="216">
        <f>S258*H258</f>
        <v>0.0093600000000000003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327</v>
      </c>
      <c r="AT258" s="217" t="s">
        <v>119</v>
      </c>
      <c r="AU258" s="217" t="s">
        <v>125</v>
      </c>
      <c r="AY258" s="19" t="s">
        <v>116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125</v>
      </c>
      <c r="BK258" s="218">
        <f>ROUND(I258*H258,2)</f>
        <v>0</v>
      </c>
      <c r="BL258" s="19" t="s">
        <v>327</v>
      </c>
      <c r="BM258" s="217" t="s">
        <v>1310</v>
      </c>
    </row>
    <row r="259" s="2" customFormat="1">
      <c r="A259" s="40"/>
      <c r="B259" s="41"/>
      <c r="C259" s="42"/>
      <c r="D259" s="219" t="s">
        <v>127</v>
      </c>
      <c r="E259" s="42"/>
      <c r="F259" s="220" t="s">
        <v>1311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127</v>
      </c>
      <c r="AU259" s="19" t="s">
        <v>125</v>
      </c>
    </row>
    <row r="260" s="2" customFormat="1" ht="16.5" customHeight="1">
      <c r="A260" s="40"/>
      <c r="B260" s="41"/>
      <c r="C260" s="206" t="s">
        <v>705</v>
      </c>
      <c r="D260" s="206" t="s">
        <v>119</v>
      </c>
      <c r="E260" s="207" t="s">
        <v>1312</v>
      </c>
      <c r="F260" s="208" t="s">
        <v>1313</v>
      </c>
      <c r="G260" s="209" t="s">
        <v>265</v>
      </c>
      <c r="H260" s="210">
        <v>6</v>
      </c>
      <c r="I260" s="211"/>
      <c r="J260" s="212">
        <f>ROUND(I260*H260,2)</f>
        <v>0</v>
      </c>
      <c r="K260" s="208" t="s">
        <v>174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0.00084999999999999995</v>
      </c>
      <c r="T260" s="216">
        <f>S260*H260</f>
        <v>0.0050999999999999995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327</v>
      </c>
      <c r="AT260" s="217" t="s">
        <v>119</v>
      </c>
      <c r="AU260" s="217" t="s">
        <v>125</v>
      </c>
      <c r="AY260" s="19" t="s">
        <v>116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125</v>
      </c>
      <c r="BK260" s="218">
        <f>ROUND(I260*H260,2)</f>
        <v>0</v>
      </c>
      <c r="BL260" s="19" t="s">
        <v>327</v>
      </c>
      <c r="BM260" s="217" t="s">
        <v>1314</v>
      </c>
    </row>
    <row r="261" s="2" customFormat="1">
      <c r="A261" s="40"/>
      <c r="B261" s="41"/>
      <c r="C261" s="42"/>
      <c r="D261" s="219" t="s">
        <v>127</v>
      </c>
      <c r="E261" s="42"/>
      <c r="F261" s="220" t="s">
        <v>1315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127</v>
      </c>
      <c r="AU261" s="19" t="s">
        <v>125</v>
      </c>
    </row>
    <row r="262" s="2" customFormat="1" ht="16.5" customHeight="1">
      <c r="A262" s="40"/>
      <c r="B262" s="41"/>
      <c r="C262" s="206" t="s">
        <v>712</v>
      </c>
      <c r="D262" s="206" t="s">
        <v>119</v>
      </c>
      <c r="E262" s="207" t="s">
        <v>1316</v>
      </c>
      <c r="F262" s="208" t="s">
        <v>1317</v>
      </c>
      <c r="G262" s="209" t="s">
        <v>122</v>
      </c>
      <c r="H262" s="210">
        <v>2</v>
      </c>
      <c r="I262" s="211"/>
      <c r="J262" s="212">
        <f>ROUND(I262*H262,2)</f>
        <v>0</v>
      </c>
      <c r="K262" s="208" t="s">
        <v>174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0.02894</v>
      </c>
      <c r="R262" s="215">
        <f>Q262*H262</f>
        <v>0.057880000000000001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327</v>
      </c>
      <c r="AT262" s="217" t="s">
        <v>119</v>
      </c>
      <c r="AU262" s="217" t="s">
        <v>125</v>
      </c>
      <c r="AY262" s="19" t="s">
        <v>116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125</v>
      </c>
      <c r="BK262" s="218">
        <f>ROUND(I262*H262,2)</f>
        <v>0</v>
      </c>
      <c r="BL262" s="19" t="s">
        <v>327</v>
      </c>
      <c r="BM262" s="217" t="s">
        <v>1318</v>
      </c>
    </row>
    <row r="263" s="2" customFormat="1">
      <c r="A263" s="40"/>
      <c r="B263" s="41"/>
      <c r="C263" s="42"/>
      <c r="D263" s="219" t="s">
        <v>127</v>
      </c>
      <c r="E263" s="42"/>
      <c r="F263" s="220" t="s">
        <v>1319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127</v>
      </c>
      <c r="AU263" s="19" t="s">
        <v>125</v>
      </c>
    </row>
    <row r="264" s="2" customFormat="1" ht="24.15" customHeight="1">
      <c r="A264" s="40"/>
      <c r="B264" s="41"/>
      <c r="C264" s="206" t="s">
        <v>716</v>
      </c>
      <c r="D264" s="206" t="s">
        <v>119</v>
      </c>
      <c r="E264" s="207" t="s">
        <v>1320</v>
      </c>
      <c r="F264" s="208" t="s">
        <v>1321</v>
      </c>
      <c r="G264" s="209" t="s">
        <v>122</v>
      </c>
      <c r="H264" s="210">
        <v>2</v>
      </c>
      <c r="I264" s="211"/>
      <c r="J264" s="212">
        <f>ROUND(I264*H264,2)</f>
        <v>0</v>
      </c>
      <c r="K264" s="208" t="s">
        <v>174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0.017729999999999999</v>
      </c>
      <c r="R264" s="215">
        <f>Q264*H264</f>
        <v>0.035459999999999998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327</v>
      </c>
      <c r="AT264" s="217" t="s">
        <v>119</v>
      </c>
      <c r="AU264" s="217" t="s">
        <v>125</v>
      </c>
      <c r="AY264" s="19" t="s">
        <v>116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125</v>
      </c>
      <c r="BK264" s="218">
        <f>ROUND(I264*H264,2)</f>
        <v>0</v>
      </c>
      <c r="BL264" s="19" t="s">
        <v>327</v>
      </c>
      <c r="BM264" s="217" t="s">
        <v>1322</v>
      </c>
    </row>
    <row r="265" s="2" customFormat="1">
      <c r="A265" s="40"/>
      <c r="B265" s="41"/>
      <c r="C265" s="42"/>
      <c r="D265" s="219" t="s">
        <v>127</v>
      </c>
      <c r="E265" s="42"/>
      <c r="F265" s="220" t="s">
        <v>1323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127</v>
      </c>
      <c r="AU265" s="19" t="s">
        <v>125</v>
      </c>
    </row>
    <row r="266" s="2" customFormat="1" ht="16.5" customHeight="1">
      <c r="A266" s="40"/>
      <c r="B266" s="41"/>
      <c r="C266" s="206" t="s">
        <v>723</v>
      </c>
      <c r="D266" s="206" t="s">
        <v>119</v>
      </c>
      <c r="E266" s="207" t="s">
        <v>1324</v>
      </c>
      <c r="F266" s="208" t="s">
        <v>1325</v>
      </c>
      <c r="G266" s="209" t="s">
        <v>122</v>
      </c>
      <c r="H266" s="210">
        <v>2</v>
      </c>
      <c r="I266" s="211"/>
      <c r="J266" s="212">
        <f>ROUND(I266*H266,2)</f>
        <v>0</v>
      </c>
      <c r="K266" s="208" t="s">
        <v>174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0.0018</v>
      </c>
      <c r="R266" s="215">
        <f>Q266*H266</f>
        <v>0.0035999999999999999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327</v>
      </c>
      <c r="AT266" s="217" t="s">
        <v>119</v>
      </c>
      <c r="AU266" s="217" t="s">
        <v>125</v>
      </c>
      <c r="AY266" s="19" t="s">
        <v>116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125</v>
      </c>
      <c r="BK266" s="218">
        <f>ROUND(I266*H266,2)</f>
        <v>0</v>
      </c>
      <c r="BL266" s="19" t="s">
        <v>327</v>
      </c>
      <c r="BM266" s="217" t="s">
        <v>1326</v>
      </c>
    </row>
    <row r="267" s="2" customFormat="1">
      <c r="A267" s="40"/>
      <c r="B267" s="41"/>
      <c r="C267" s="42"/>
      <c r="D267" s="219" t="s">
        <v>127</v>
      </c>
      <c r="E267" s="42"/>
      <c r="F267" s="220" t="s">
        <v>1327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127</v>
      </c>
      <c r="AU267" s="19" t="s">
        <v>125</v>
      </c>
    </row>
    <row r="268" s="2" customFormat="1" ht="16.5" customHeight="1">
      <c r="A268" s="40"/>
      <c r="B268" s="41"/>
      <c r="C268" s="206" t="s">
        <v>728</v>
      </c>
      <c r="D268" s="206" t="s">
        <v>119</v>
      </c>
      <c r="E268" s="207" t="s">
        <v>1328</v>
      </c>
      <c r="F268" s="208" t="s">
        <v>1329</v>
      </c>
      <c r="G268" s="209" t="s">
        <v>265</v>
      </c>
      <c r="H268" s="210">
        <v>2</v>
      </c>
      <c r="I268" s="211"/>
      <c r="J268" s="212">
        <f>ROUND(I268*H268,2)</f>
        <v>0</v>
      </c>
      <c r="K268" s="208" t="s">
        <v>174</v>
      </c>
      <c r="L268" s="46"/>
      <c r="M268" s="213" t="s">
        <v>19</v>
      </c>
      <c r="N268" s="214" t="s">
        <v>44</v>
      </c>
      <c r="O268" s="86"/>
      <c r="P268" s="215">
        <f>O268*H268</f>
        <v>0</v>
      </c>
      <c r="Q268" s="215">
        <v>0.00024000000000000001</v>
      </c>
      <c r="R268" s="215">
        <f>Q268*H268</f>
        <v>0.00048000000000000001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327</v>
      </c>
      <c r="AT268" s="217" t="s">
        <v>119</v>
      </c>
      <c r="AU268" s="217" t="s">
        <v>125</v>
      </c>
      <c r="AY268" s="19" t="s">
        <v>116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125</v>
      </c>
      <c r="BK268" s="218">
        <f>ROUND(I268*H268,2)</f>
        <v>0</v>
      </c>
      <c r="BL268" s="19" t="s">
        <v>327</v>
      </c>
      <c r="BM268" s="217" t="s">
        <v>1330</v>
      </c>
    </row>
    <row r="269" s="2" customFormat="1">
      <c r="A269" s="40"/>
      <c r="B269" s="41"/>
      <c r="C269" s="42"/>
      <c r="D269" s="219" t="s">
        <v>127</v>
      </c>
      <c r="E269" s="42"/>
      <c r="F269" s="220" t="s">
        <v>1331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127</v>
      </c>
      <c r="AU269" s="19" t="s">
        <v>125</v>
      </c>
    </row>
    <row r="270" s="2" customFormat="1" ht="16.5" customHeight="1">
      <c r="A270" s="40"/>
      <c r="B270" s="41"/>
      <c r="C270" s="206" t="s">
        <v>732</v>
      </c>
      <c r="D270" s="206" t="s">
        <v>119</v>
      </c>
      <c r="E270" s="207" t="s">
        <v>1332</v>
      </c>
      <c r="F270" s="208" t="s">
        <v>1333</v>
      </c>
      <c r="G270" s="209" t="s">
        <v>122</v>
      </c>
      <c r="H270" s="210">
        <v>2</v>
      </c>
      <c r="I270" s="211"/>
      <c r="J270" s="212">
        <f>ROUND(I270*H270,2)</f>
        <v>0</v>
      </c>
      <c r="K270" s="208" t="s">
        <v>174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0.042049999999999997</v>
      </c>
      <c r="R270" s="215">
        <f>Q270*H270</f>
        <v>0.084099999999999994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327</v>
      </c>
      <c r="AT270" s="217" t="s">
        <v>119</v>
      </c>
      <c r="AU270" s="217" t="s">
        <v>125</v>
      </c>
      <c r="AY270" s="19" t="s">
        <v>116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125</v>
      </c>
      <c r="BK270" s="218">
        <f>ROUND(I270*H270,2)</f>
        <v>0</v>
      </c>
      <c r="BL270" s="19" t="s">
        <v>327</v>
      </c>
      <c r="BM270" s="217" t="s">
        <v>1334</v>
      </c>
    </row>
    <row r="271" s="2" customFormat="1">
      <c r="A271" s="40"/>
      <c r="B271" s="41"/>
      <c r="C271" s="42"/>
      <c r="D271" s="219" t="s">
        <v>127</v>
      </c>
      <c r="E271" s="42"/>
      <c r="F271" s="220" t="s">
        <v>1335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127</v>
      </c>
      <c r="AU271" s="19" t="s">
        <v>125</v>
      </c>
    </row>
    <row r="272" s="2" customFormat="1" ht="24.15" customHeight="1">
      <c r="A272" s="40"/>
      <c r="B272" s="41"/>
      <c r="C272" s="206" t="s">
        <v>736</v>
      </c>
      <c r="D272" s="206" t="s">
        <v>119</v>
      </c>
      <c r="E272" s="207" t="s">
        <v>1336</v>
      </c>
      <c r="F272" s="208" t="s">
        <v>1337</v>
      </c>
      <c r="G272" s="209" t="s">
        <v>122</v>
      </c>
      <c r="H272" s="210">
        <v>2</v>
      </c>
      <c r="I272" s="211"/>
      <c r="J272" s="212">
        <f>ROUND(I272*H272,2)</f>
        <v>0</v>
      </c>
      <c r="K272" s="208" t="s">
        <v>19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0.01736</v>
      </c>
      <c r="R272" s="215">
        <f>Q272*H272</f>
        <v>0.034720000000000001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327</v>
      </c>
      <c r="AT272" s="217" t="s">
        <v>119</v>
      </c>
      <c r="AU272" s="217" t="s">
        <v>125</v>
      </c>
      <c r="AY272" s="19" t="s">
        <v>116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125</v>
      </c>
      <c r="BK272" s="218">
        <f>ROUND(I272*H272,2)</f>
        <v>0</v>
      </c>
      <c r="BL272" s="19" t="s">
        <v>327</v>
      </c>
      <c r="BM272" s="217" t="s">
        <v>1338</v>
      </c>
    </row>
    <row r="273" s="2" customFormat="1" ht="24.15" customHeight="1">
      <c r="A273" s="40"/>
      <c r="B273" s="41"/>
      <c r="C273" s="206" t="s">
        <v>741</v>
      </c>
      <c r="D273" s="206" t="s">
        <v>119</v>
      </c>
      <c r="E273" s="207" t="s">
        <v>1339</v>
      </c>
      <c r="F273" s="208" t="s">
        <v>1340</v>
      </c>
      <c r="G273" s="209" t="s">
        <v>122</v>
      </c>
      <c r="H273" s="210">
        <v>2</v>
      </c>
      <c r="I273" s="211"/>
      <c r="J273" s="212">
        <f>ROUND(I273*H273,2)</f>
        <v>0</v>
      </c>
      <c r="K273" s="208" t="s">
        <v>174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0.020209999999999999</v>
      </c>
      <c r="R273" s="215">
        <f>Q273*H273</f>
        <v>0.040419999999999998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327</v>
      </c>
      <c r="AT273" s="217" t="s">
        <v>119</v>
      </c>
      <c r="AU273" s="217" t="s">
        <v>125</v>
      </c>
      <c r="AY273" s="19" t="s">
        <v>116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125</v>
      </c>
      <c r="BK273" s="218">
        <f>ROUND(I273*H273,2)</f>
        <v>0</v>
      </c>
      <c r="BL273" s="19" t="s">
        <v>327</v>
      </c>
      <c r="BM273" s="217" t="s">
        <v>1341</v>
      </c>
    </row>
    <row r="274" s="2" customFormat="1">
      <c r="A274" s="40"/>
      <c r="B274" s="41"/>
      <c r="C274" s="42"/>
      <c r="D274" s="219" t="s">
        <v>127</v>
      </c>
      <c r="E274" s="42"/>
      <c r="F274" s="220" t="s">
        <v>1342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127</v>
      </c>
      <c r="AU274" s="19" t="s">
        <v>125</v>
      </c>
    </row>
    <row r="275" s="2" customFormat="1" ht="16.5" customHeight="1">
      <c r="A275" s="40"/>
      <c r="B275" s="41"/>
      <c r="C275" s="206" t="s">
        <v>745</v>
      </c>
      <c r="D275" s="206" t="s">
        <v>119</v>
      </c>
      <c r="E275" s="207" t="s">
        <v>1343</v>
      </c>
      <c r="F275" s="208" t="s">
        <v>1344</v>
      </c>
      <c r="G275" s="209" t="s">
        <v>122</v>
      </c>
      <c r="H275" s="210">
        <v>2</v>
      </c>
      <c r="I275" s="211"/>
      <c r="J275" s="212">
        <f>ROUND(I275*H275,2)</f>
        <v>0</v>
      </c>
      <c r="K275" s="208" t="s">
        <v>19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0.0018400000000000001</v>
      </c>
      <c r="R275" s="215">
        <f>Q275*H275</f>
        <v>0.0036800000000000001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327</v>
      </c>
      <c r="AT275" s="217" t="s">
        <v>119</v>
      </c>
      <c r="AU275" s="217" t="s">
        <v>125</v>
      </c>
      <c r="AY275" s="19" t="s">
        <v>116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125</v>
      </c>
      <c r="BK275" s="218">
        <f>ROUND(I275*H275,2)</f>
        <v>0</v>
      </c>
      <c r="BL275" s="19" t="s">
        <v>327</v>
      </c>
      <c r="BM275" s="217" t="s">
        <v>1345</v>
      </c>
    </row>
    <row r="276" s="2" customFormat="1" ht="21.75" customHeight="1">
      <c r="A276" s="40"/>
      <c r="B276" s="41"/>
      <c r="C276" s="206" t="s">
        <v>751</v>
      </c>
      <c r="D276" s="206" t="s">
        <v>119</v>
      </c>
      <c r="E276" s="207" t="s">
        <v>1346</v>
      </c>
      <c r="F276" s="208" t="s">
        <v>1347</v>
      </c>
      <c r="G276" s="209" t="s">
        <v>265</v>
      </c>
      <c r="H276" s="210">
        <v>2</v>
      </c>
      <c r="I276" s="211"/>
      <c r="J276" s="212">
        <f>ROUND(I276*H276,2)</f>
        <v>0</v>
      </c>
      <c r="K276" s="208" t="s">
        <v>174</v>
      </c>
      <c r="L276" s="46"/>
      <c r="M276" s="213" t="s">
        <v>19</v>
      </c>
      <c r="N276" s="214" t="s">
        <v>44</v>
      </c>
      <c r="O276" s="86"/>
      <c r="P276" s="215">
        <f>O276*H276</f>
        <v>0</v>
      </c>
      <c r="Q276" s="215">
        <v>0.00075000000000000002</v>
      </c>
      <c r="R276" s="215">
        <f>Q276*H276</f>
        <v>0.0015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327</v>
      </c>
      <c r="AT276" s="217" t="s">
        <v>119</v>
      </c>
      <c r="AU276" s="217" t="s">
        <v>125</v>
      </c>
      <c r="AY276" s="19" t="s">
        <v>116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125</v>
      </c>
      <c r="BK276" s="218">
        <f>ROUND(I276*H276,2)</f>
        <v>0</v>
      </c>
      <c r="BL276" s="19" t="s">
        <v>327</v>
      </c>
      <c r="BM276" s="217" t="s">
        <v>1348</v>
      </c>
    </row>
    <row r="277" s="2" customFormat="1">
      <c r="A277" s="40"/>
      <c r="B277" s="41"/>
      <c r="C277" s="42"/>
      <c r="D277" s="219" t="s">
        <v>127</v>
      </c>
      <c r="E277" s="42"/>
      <c r="F277" s="220" t="s">
        <v>1349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127</v>
      </c>
      <c r="AU277" s="19" t="s">
        <v>125</v>
      </c>
    </row>
    <row r="278" s="2" customFormat="1" ht="24.15" customHeight="1">
      <c r="A278" s="40"/>
      <c r="B278" s="41"/>
      <c r="C278" s="206" t="s">
        <v>755</v>
      </c>
      <c r="D278" s="206" t="s">
        <v>119</v>
      </c>
      <c r="E278" s="207" t="s">
        <v>1350</v>
      </c>
      <c r="F278" s="208" t="s">
        <v>1351</v>
      </c>
      <c r="G278" s="209" t="s">
        <v>122</v>
      </c>
      <c r="H278" s="210">
        <v>2</v>
      </c>
      <c r="I278" s="211"/>
      <c r="J278" s="212">
        <f>ROUND(I278*H278,2)</f>
        <v>0</v>
      </c>
      <c r="K278" s="208" t="s">
        <v>174</v>
      </c>
      <c r="L278" s="46"/>
      <c r="M278" s="213" t="s">
        <v>19</v>
      </c>
      <c r="N278" s="214" t="s">
        <v>44</v>
      </c>
      <c r="O278" s="86"/>
      <c r="P278" s="215">
        <f>O278*H278</f>
        <v>0</v>
      </c>
      <c r="Q278" s="215">
        <v>0.0049300000000000004</v>
      </c>
      <c r="R278" s="215">
        <f>Q278*H278</f>
        <v>0.0098600000000000007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327</v>
      </c>
      <c r="AT278" s="217" t="s">
        <v>119</v>
      </c>
      <c r="AU278" s="217" t="s">
        <v>125</v>
      </c>
      <c r="AY278" s="19" t="s">
        <v>116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125</v>
      </c>
      <c r="BK278" s="218">
        <f>ROUND(I278*H278,2)</f>
        <v>0</v>
      </c>
      <c r="BL278" s="19" t="s">
        <v>327</v>
      </c>
      <c r="BM278" s="217" t="s">
        <v>1352</v>
      </c>
    </row>
    <row r="279" s="2" customFormat="1">
      <c r="A279" s="40"/>
      <c r="B279" s="41"/>
      <c r="C279" s="42"/>
      <c r="D279" s="219" t="s">
        <v>127</v>
      </c>
      <c r="E279" s="42"/>
      <c r="F279" s="220" t="s">
        <v>1353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127</v>
      </c>
      <c r="AU279" s="19" t="s">
        <v>125</v>
      </c>
    </row>
    <row r="280" s="2" customFormat="1" ht="16.5" customHeight="1">
      <c r="A280" s="40"/>
      <c r="B280" s="41"/>
      <c r="C280" s="206" t="s">
        <v>759</v>
      </c>
      <c r="D280" s="206" t="s">
        <v>119</v>
      </c>
      <c r="E280" s="207" t="s">
        <v>1354</v>
      </c>
      <c r="F280" s="208" t="s">
        <v>1355</v>
      </c>
      <c r="G280" s="209" t="s">
        <v>122</v>
      </c>
      <c r="H280" s="210">
        <v>2</v>
      </c>
      <c r="I280" s="211"/>
      <c r="J280" s="212">
        <f>ROUND(I280*H280,2)</f>
        <v>0</v>
      </c>
      <c r="K280" s="208" t="s">
        <v>174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0.0018</v>
      </c>
      <c r="R280" s="215">
        <f>Q280*H280</f>
        <v>0.0035999999999999999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327</v>
      </c>
      <c r="AT280" s="217" t="s">
        <v>119</v>
      </c>
      <c r="AU280" s="217" t="s">
        <v>125</v>
      </c>
      <c r="AY280" s="19" t="s">
        <v>116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125</v>
      </c>
      <c r="BK280" s="218">
        <f>ROUND(I280*H280,2)</f>
        <v>0</v>
      </c>
      <c r="BL280" s="19" t="s">
        <v>327</v>
      </c>
      <c r="BM280" s="217" t="s">
        <v>1356</v>
      </c>
    </row>
    <row r="281" s="2" customFormat="1">
      <c r="A281" s="40"/>
      <c r="B281" s="41"/>
      <c r="C281" s="42"/>
      <c r="D281" s="219" t="s">
        <v>127</v>
      </c>
      <c r="E281" s="42"/>
      <c r="F281" s="220" t="s">
        <v>1357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127</v>
      </c>
      <c r="AU281" s="19" t="s">
        <v>125</v>
      </c>
    </row>
    <row r="282" s="2" customFormat="1" ht="16.5" customHeight="1">
      <c r="A282" s="40"/>
      <c r="B282" s="41"/>
      <c r="C282" s="206" t="s">
        <v>766</v>
      </c>
      <c r="D282" s="206" t="s">
        <v>119</v>
      </c>
      <c r="E282" s="207" t="s">
        <v>1358</v>
      </c>
      <c r="F282" s="208" t="s">
        <v>1359</v>
      </c>
      <c r="G282" s="209" t="s">
        <v>265</v>
      </c>
      <c r="H282" s="210">
        <v>2</v>
      </c>
      <c r="I282" s="211"/>
      <c r="J282" s="212">
        <f>ROUND(I282*H282,2)</f>
        <v>0</v>
      </c>
      <c r="K282" s="208" t="s">
        <v>174</v>
      </c>
      <c r="L282" s="46"/>
      <c r="M282" s="213" t="s">
        <v>19</v>
      </c>
      <c r="N282" s="214" t="s">
        <v>44</v>
      </c>
      <c r="O282" s="86"/>
      <c r="P282" s="215">
        <f>O282*H282</f>
        <v>0</v>
      </c>
      <c r="Q282" s="215">
        <v>0.00027999999999999998</v>
      </c>
      <c r="R282" s="215">
        <f>Q282*H282</f>
        <v>0.00055999999999999995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327</v>
      </c>
      <c r="AT282" s="217" t="s">
        <v>119</v>
      </c>
      <c r="AU282" s="217" t="s">
        <v>125</v>
      </c>
      <c r="AY282" s="19" t="s">
        <v>116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125</v>
      </c>
      <c r="BK282" s="218">
        <f>ROUND(I282*H282,2)</f>
        <v>0</v>
      </c>
      <c r="BL282" s="19" t="s">
        <v>327</v>
      </c>
      <c r="BM282" s="217" t="s">
        <v>1360</v>
      </c>
    </row>
    <row r="283" s="2" customFormat="1">
      <c r="A283" s="40"/>
      <c r="B283" s="41"/>
      <c r="C283" s="42"/>
      <c r="D283" s="219" t="s">
        <v>127</v>
      </c>
      <c r="E283" s="42"/>
      <c r="F283" s="220" t="s">
        <v>1361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127</v>
      </c>
      <c r="AU283" s="19" t="s">
        <v>125</v>
      </c>
    </row>
    <row r="284" s="2" customFormat="1" ht="16.5" customHeight="1">
      <c r="A284" s="40"/>
      <c r="B284" s="41"/>
      <c r="C284" s="206" t="s">
        <v>771</v>
      </c>
      <c r="D284" s="206" t="s">
        <v>119</v>
      </c>
      <c r="E284" s="207" t="s">
        <v>1362</v>
      </c>
      <c r="F284" s="208" t="s">
        <v>1363</v>
      </c>
      <c r="G284" s="209" t="s">
        <v>122</v>
      </c>
      <c r="H284" s="210">
        <v>10</v>
      </c>
      <c r="I284" s="211"/>
      <c r="J284" s="212">
        <f>ROUND(I284*H284,2)</f>
        <v>0</v>
      </c>
      <c r="K284" s="208" t="s">
        <v>174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0.00024000000000000001</v>
      </c>
      <c r="R284" s="215">
        <f>Q284*H284</f>
        <v>0.0024000000000000002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327</v>
      </c>
      <c r="AT284" s="217" t="s">
        <v>119</v>
      </c>
      <c r="AU284" s="217" t="s">
        <v>125</v>
      </c>
      <c r="AY284" s="19" t="s">
        <v>116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125</v>
      </c>
      <c r="BK284" s="218">
        <f>ROUND(I284*H284,2)</f>
        <v>0</v>
      </c>
      <c r="BL284" s="19" t="s">
        <v>327</v>
      </c>
      <c r="BM284" s="217" t="s">
        <v>1364</v>
      </c>
    </row>
    <row r="285" s="2" customFormat="1">
      <c r="A285" s="40"/>
      <c r="B285" s="41"/>
      <c r="C285" s="42"/>
      <c r="D285" s="219" t="s">
        <v>127</v>
      </c>
      <c r="E285" s="42"/>
      <c r="F285" s="220" t="s">
        <v>1365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127</v>
      </c>
      <c r="AU285" s="19" t="s">
        <v>125</v>
      </c>
    </row>
    <row r="286" s="2" customFormat="1" ht="16.5" customHeight="1">
      <c r="A286" s="40"/>
      <c r="B286" s="41"/>
      <c r="C286" s="206" t="s">
        <v>778</v>
      </c>
      <c r="D286" s="206" t="s">
        <v>119</v>
      </c>
      <c r="E286" s="207" t="s">
        <v>1366</v>
      </c>
      <c r="F286" s="208" t="s">
        <v>1367</v>
      </c>
      <c r="G286" s="209" t="s">
        <v>265</v>
      </c>
      <c r="H286" s="210">
        <v>4</v>
      </c>
      <c r="I286" s="211"/>
      <c r="J286" s="212">
        <f>ROUND(I286*H286,2)</f>
        <v>0</v>
      </c>
      <c r="K286" s="208" t="s">
        <v>174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0.00109</v>
      </c>
      <c r="R286" s="215">
        <f>Q286*H286</f>
        <v>0.0043600000000000002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327</v>
      </c>
      <c r="AT286" s="217" t="s">
        <v>119</v>
      </c>
      <c r="AU286" s="217" t="s">
        <v>125</v>
      </c>
      <c r="AY286" s="19" t="s">
        <v>116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125</v>
      </c>
      <c r="BK286" s="218">
        <f>ROUND(I286*H286,2)</f>
        <v>0</v>
      </c>
      <c r="BL286" s="19" t="s">
        <v>327</v>
      </c>
      <c r="BM286" s="217" t="s">
        <v>1368</v>
      </c>
    </row>
    <row r="287" s="2" customFormat="1">
      <c r="A287" s="40"/>
      <c r="B287" s="41"/>
      <c r="C287" s="42"/>
      <c r="D287" s="219" t="s">
        <v>127</v>
      </c>
      <c r="E287" s="42"/>
      <c r="F287" s="220" t="s">
        <v>1369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127</v>
      </c>
      <c r="AU287" s="19" t="s">
        <v>125</v>
      </c>
    </row>
    <row r="288" s="2" customFormat="1" ht="24.15" customHeight="1">
      <c r="A288" s="40"/>
      <c r="B288" s="41"/>
      <c r="C288" s="206" t="s">
        <v>785</v>
      </c>
      <c r="D288" s="206" t="s">
        <v>119</v>
      </c>
      <c r="E288" s="207" t="s">
        <v>1370</v>
      </c>
      <c r="F288" s="208" t="s">
        <v>1371</v>
      </c>
      <c r="G288" s="209" t="s">
        <v>670</v>
      </c>
      <c r="H288" s="283"/>
      <c r="I288" s="211"/>
      <c r="J288" s="212">
        <f>ROUND(I288*H288,2)</f>
        <v>0</v>
      </c>
      <c r="K288" s="208" t="s">
        <v>174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327</v>
      </c>
      <c r="AT288" s="217" t="s">
        <v>119</v>
      </c>
      <c r="AU288" s="217" t="s">
        <v>125</v>
      </c>
      <c r="AY288" s="19" t="s">
        <v>116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125</v>
      </c>
      <c r="BK288" s="218">
        <f>ROUND(I288*H288,2)</f>
        <v>0</v>
      </c>
      <c r="BL288" s="19" t="s">
        <v>327</v>
      </c>
      <c r="BM288" s="217" t="s">
        <v>1372</v>
      </c>
    </row>
    <row r="289" s="2" customFormat="1">
      <c r="A289" s="40"/>
      <c r="B289" s="41"/>
      <c r="C289" s="42"/>
      <c r="D289" s="219" t="s">
        <v>127</v>
      </c>
      <c r="E289" s="42"/>
      <c r="F289" s="220" t="s">
        <v>1373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127</v>
      </c>
      <c r="AU289" s="19" t="s">
        <v>125</v>
      </c>
    </row>
    <row r="290" s="12" customFormat="1" ht="22.8" customHeight="1">
      <c r="A290" s="12"/>
      <c r="B290" s="190"/>
      <c r="C290" s="191"/>
      <c r="D290" s="192" t="s">
        <v>71</v>
      </c>
      <c r="E290" s="204" t="s">
        <v>1374</v>
      </c>
      <c r="F290" s="204" t="s">
        <v>1375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SUM(P291:P293)</f>
        <v>0</v>
      </c>
      <c r="Q290" s="198"/>
      <c r="R290" s="199">
        <f>SUM(R291:R293)</f>
        <v>0</v>
      </c>
      <c r="S290" s="198"/>
      <c r="T290" s="200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125</v>
      </c>
      <c r="AT290" s="202" t="s">
        <v>71</v>
      </c>
      <c r="AU290" s="202" t="s">
        <v>79</v>
      </c>
      <c r="AY290" s="201" t="s">
        <v>116</v>
      </c>
      <c r="BK290" s="203">
        <f>SUM(BK291:BK293)</f>
        <v>0</v>
      </c>
    </row>
    <row r="291" s="2" customFormat="1" ht="24.15" customHeight="1">
      <c r="A291" s="40"/>
      <c r="B291" s="41"/>
      <c r="C291" s="206" t="s">
        <v>792</v>
      </c>
      <c r="D291" s="206" t="s">
        <v>119</v>
      </c>
      <c r="E291" s="207" t="s">
        <v>1376</v>
      </c>
      <c r="F291" s="208" t="s">
        <v>1377</v>
      </c>
      <c r="G291" s="209" t="s">
        <v>122</v>
      </c>
      <c r="H291" s="210">
        <v>1</v>
      </c>
      <c r="I291" s="211"/>
      <c r="J291" s="212">
        <f>ROUND(I291*H291,2)</f>
        <v>0</v>
      </c>
      <c r="K291" s="208" t="s">
        <v>19</v>
      </c>
      <c r="L291" s="46"/>
      <c r="M291" s="213" t="s">
        <v>19</v>
      </c>
      <c r="N291" s="214" t="s">
        <v>44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327</v>
      </c>
      <c r="AT291" s="217" t="s">
        <v>119</v>
      </c>
      <c r="AU291" s="217" t="s">
        <v>125</v>
      </c>
      <c r="AY291" s="19" t="s">
        <v>116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125</v>
      </c>
      <c r="BK291" s="218">
        <f>ROUND(I291*H291,2)</f>
        <v>0</v>
      </c>
      <c r="BL291" s="19" t="s">
        <v>327</v>
      </c>
      <c r="BM291" s="217" t="s">
        <v>1378</v>
      </c>
    </row>
    <row r="292" s="2" customFormat="1" ht="24.15" customHeight="1">
      <c r="A292" s="40"/>
      <c r="B292" s="41"/>
      <c r="C292" s="206" t="s">
        <v>799</v>
      </c>
      <c r="D292" s="206" t="s">
        <v>119</v>
      </c>
      <c r="E292" s="207" t="s">
        <v>1379</v>
      </c>
      <c r="F292" s="208" t="s">
        <v>1380</v>
      </c>
      <c r="G292" s="209" t="s">
        <v>670</v>
      </c>
      <c r="H292" s="283"/>
      <c r="I292" s="211"/>
      <c r="J292" s="212">
        <f>ROUND(I292*H292,2)</f>
        <v>0</v>
      </c>
      <c r="K292" s="208" t="s">
        <v>174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327</v>
      </c>
      <c r="AT292" s="217" t="s">
        <v>119</v>
      </c>
      <c r="AU292" s="217" t="s">
        <v>125</v>
      </c>
      <c r="AY292" s="19" t="s">
        <v>116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125</v>
      </c>
      <c r="BK292" s="218">
        <f>ROUND(I292*H292,2)</f>
        <v>0</v>
      </c>
      <c r="BL292" s="19" t="s">
        <v>327</v>
      </c>
      <c r="BM292" s="217" t="s">
        <v>1381</v>
      </c>
    </row>
    <row r="293" s="2" customFormat="1">
      <c r="A293" s="40"/>
      <c r="B293" s="41"/>
      <c r="C293" s="42"/>
      <c r="D293" s="219" t="s">
        <v>127</v>
      </c>
      <c r="E293" s="42"/>
      <c r="F293" s="220" t="s">
        <v>1382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127</v>
      </c>
      <c r="AU293" s="19" t="s">
        <v>125</v>
      </c>
    </row>
    <row r="294" s="12" customFormat="1" ht="22.8" customHeight="1">
      <c r="A294" s="12"/>
      <c r="B294" s="190"/>
      <c r="C294" s="191"/>
      <c r="D294" s="192" t="s">
        <v>71</v>
      </c>
      <c r="E294" s="204" t="s">
        <v>1383</v>
      </c>
      <c r="F294" s="204" t="s">
        <v>1384</v>
      </c>
      <c r="G294" s="191"/>
      <c r="H294" s="191"/>
      <c r="I294" s="194"/>
      <c r="J294" s="205">
        <f>BK294</f>
        <v>0</v>
      </c>
      <c r="K294" s="191"/>
      <c r="L294" s="196"/>
      <c r="M294" s="197"/>
      <c r="N294" s="198"/>
      <c r="O294" s="198"/>
      <c r="P294" s="199">
        <f>SUM(P295:P297)</f>
        <v>0</v>
      </c>
      <c r="Q294" s="198"/>
      <c r="R294" s="199">
        <f>SUM(R295:R297)</f>
        <v>0</v>
      </c>
      <c r="S294" s="198"/>
      <c r="T294" s="200">
        <f>SUM(T295:T297)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1" t="s">
        <v>125</v>
      </c>
      <c r="AT294" s="202" t="s">
        <v>71</v>
      </c>
      <c r="AU294" s="202" t="s">
        <v>79</v>
      </c>
      <c r="AY294" s="201" t="s">
        <v>116</v>
      </c>
      <c r="BK294" s="203">
        <f>SUM(BK295:BK297)</f>
        <v>0</v>
      </c>
    </row>
    <row r="295" s="2" customFormat="1" ht="24.15" customHeight="1">
      <c r="A295" s="40"/>
      <c r="B295" s="41"/>
      <c r="C295" s="206" t="s">
        <v>804</v>
      </c>
      <c r="D295" s="206" t="s">
        <v>119</v>
      </c>
      <c r="E295" s="207" t="s">
        <v>1385</v>
      </c>
      <c r="F295" s="208" t="s">
        <v>1386</v>
      </c>
      <c r="G295" s="209" t="s">
        <v>122</v>
      </c>
      <c r="H295" s="210">
        <v>1</v>
      </c>
      <c r="I295" s="211"/>
      <c r="J295" s="212">
        <f>ROUND(I295*H295,2)</f>
        <v>0</v>
      </c>
      <c r="K295" s="208" t="s">
        <v>19</v>
      </c>
      <c r="L295" s="46"/>
      <c r="M295" s="213" t="s">
        <v>19</v>
      </c>
      <c r="N295" s="214" t="s">
        <v>44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327</v>
      </c>
      <c r="AT295" s="217" t="s">
        <v>119</v>
      </c>
      <c r="AU295" s="217" t="s">
        <v>125</v>
      </c>
      <c r="AY295" s="19" t="s">
        <v>116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125</v>
      </c>
      <c r="BK295" s="218">
        <f>ROUND(I295*H295,2)</f>
        <v>0</v>
      </c>
      <c r="BL295" s="19" t="s">
        <v>327</v>
      </c>
      <c r="BM295" s="217" t="s">
        <v>1387</v>
      </c>
    </row>
    <row r="296" s="2" customFormat="1" ht="24.15" customHeight="1">
      <c r="A296" s="40"/>
      <c r="B296" s="41"/>
      <c r="C296" s="206" t="s">
        <v>809</v>
      </c>
      <c r="D296" s="206" t="s">
        <v>119</v>
      </c>
      <c r="E296" s="207" t="s">
        <v>1388</v>
      </c>
      <c r="F296" s="208" t="s">
        <v>1389</v>
      </c>
      <c r="G296" s="209" t="s">
        <v>670</v>
      </c>
      <c r="H296" s="283"/>
      <c r="I296" s="211"/>
      <c r="J296" s="212">
        <f>ROUND(I296*H296,2)</f>
        <v>0</v>
      </c>
      <c r="K296" s="208" t="s">
        <v>174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327</v>
      </c>
      <c r="AT296" s="217" t="s">
        <v>119</v>
      </c>
      <c r="AU296" s="217" t="s">
        <v>125</v>
      </c>
      <c r="AY296" s="19" t="s">
        <v>116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125</v>
      </c>
      <c r="BK296" s="218">
        <f>ROUND(I296*H296,2)</f>
        <v>0</v>
      </c>
      <c r="BL296" s="19" t="s">
        <v>327</v>
      </c>
      <c r="BM296" s="217" t="s">
        <v>1390</v>
      </c>
    </row>
    <row r="297" s="2" customFormat="1">
      <c r="A297" s="40"/>
      <c r="B297" s="41"/>
      <c r="C297" s="42"/>
      <c r="D297" s="219" t="s">
        <v>127</v>
      </c>
      <c r="E297" s="42"/>
      <c r="F297" s="220" t="s">
        <v>1391</v>
      </c>
      <c r="G297" s="42"/>
      <c r="H297" s="42"/>
      <c r="I297" s="221"/>
      <c r="J297" s="42"/>
      <c r="K297" s="42"/>
      <c r="L297" s="46"/>
      <c r="M297" s="284"/>
      <c r="N297" s="285"/>
      <c r="O297" s="226"/>
      <c r="P297" s="226"/>
      <c r="Q297" s="226"/>
      <c r="R297" s="226"/>
      <c r="S297" s="226"/>
      <c r="T297" s="286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127</v>
      </c>
      <c r="AU297" s="19" t="s">
        <v>125</v>
      </c>
    </row>
    <row r="298" s="2" customFormat="1" ht="6.96" customHeight="1">
      <c r="A298" s="40"/>
      <c r="B298" s="61"/>
      <c r="C298" s="62"/>
      <c r="D298" s="62"/>
      <c r="E298" s="62"/>
      <c r="F298" s="62"/>
      <c r="G298" s="62"/>
      <c r="H298" s="62"/>
      <c r="I298" s="62"/>
      <c r="J298" s="62"/>
      <c r="K298" s="62"/>
      <c r="L298" s="46"/>
      <c r="M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</sheetData>
  <sheetProtection sheet="1" autoFilter="0" formatColumns="0" formatRows="0" objects="1" scenarios="1" spinCount="100000" saltValue="sOhD8+4j6RqNkkfKZVwLgsD7ZnR7ndlBhfbGu/AWfDFXUNboYLxg5sD4pOEdlMblcLFUxpPdNm3tuFuT5qX0FQ==" hashValue="dv7g1ItkJEkEN5dapcy3NCBlE+7E96xqmhBenN+AcLUcuEMU+SKQRVw9P3cHNUSJEuUDzUvS3j6qzLAqvxglZQ==" algorithmName="SHA-512" password="80EB"/>
  <autoFilter ref="C92:K29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2_02/132254202"/>
    <hyperlink ref="F101" r:id="rId2" display="https://podminky.urs.cz/item/CS_URS_2022_02/139711111"/>
    <hyperlink ref="F105" r:id="rId3" display="https://podminky.urs.cz/item/CS_URS_2022_02/151101101"/>
    <hyperlink ref="F109" r:id="rId4" display="https://podminky.urs.cz/item/CS_URS_2022_02/151101111"/>
    <hyperlink ref="F111" r:id="rId5" display="https://podminky.urs.cz/item/CS_URS_2022_02/162211311"/>
    <hyperlink ref="F113" r:id="rId6" display="https://podminky.urs.cz/item/CS_URS_2022_02/162211319"/>
    <hyperlink ref="F115" r:id="rId7" display="https://podminky.urs.cz/item/CS_URS_2022_02/167111101"/>
    <hyperlink ref="F118" r:id="rId8" display="https://podminky.urs.cz/item/CS_URS_2022_02/167151101"/>
    <hyperlink ref="F121" r:id="rId9" display="https://podminky.urs.cz/item/CS_URS_2022_02/162751115"/>
    <hyperlink ref="F124" r:id="rId10" display="https://podminky.urs.cz/item/CS_URS_2022_02/171251201"/>
    <hyperlink ref="F126" r:id="rId11" display="https://podminky.urs.cz/item/CS_URS_2022_02/171201221"/>
    <hyperlink ref="F129" r:id="rId12" display="https://podminky.urs.cz/item/CS_URS_2022_02/175111101"/>
    <hyperlink ref="F135" r:id="rId13" display="https://podminky.urs.cz/item/CS_URS_2022_02/175151101"/>
    <hyperlink ref="F141" r:id="rId14" display="https://podminky.urs.cz/item/CS_URS_2022_02/174111102"/>
    <hyperlink ref="F145" r:id="rId15" display="https://podminky.urs.cz/item/CS_URS_2022_02/174151101"/>
    <hyperlink ref="F150" r:id="rId16" display="https://podminky.urs.cz/item/CS_URS_2022_02/451572111"/>
    <hyperlink ref="F157" r:id="rId17" display="https://podminky.urs.cz/item/CS_URS_2022_02/631312141"/>
    <hyperlink ref="F162" r:id="rId18" display="https://podminky.urs.cz/item/CS_URS_2022_02/631362021"/>
    <hyperlink ref="F167" r:id="rId19" display="https://podminky.urs.cz/item/CS_URS_2022_02/894812311"/>
    <hyperlink ref="F169" r:id="rId20" display="https://podminky.urs.cz/item/CS_URS_2022_02/894812332"/>
    <hyperlink ref="F171" r:id="rId21" display="https://podminky.urs.cz/item/CS_URS_2022_02/894812339"/>
    <hyperlink ref="F173" r:id="rId22" display="https://podminky.urs.cz/item/CS_URS_2022_02/894812352"/>
    <hyperlink ref="F180" r:id="rId23" display="https://podminky.urs.cz/item/CS_URS_2022_02/965042131"/>
    <hyperlink ref="F185" r:id="rId24" display="https://podminky.urs.cz/item/CS_URS_2022_02/965049111"/>
    <hyperlink ref="F187" r:id="rId25" display="https://podminky.urs.cz/item/CS_URS_2022_02/977312112"/>
    <hyperlink ref="F192" r:id="rId26" display="https://podminky.urs.cz/item/CS_URS_2022_02/997002611"/>
    <hyperlink ref="F194" r:id="rId27" display="https://podminky.urs.cz/item/CS_URS_2022_02/997013211"/>
    <hyperlink ref="F196" r:id="rId28" display="https://podminky.urs.cz/item/CS_URS_2022_02/997013501"/>
    <hyperlink ref="F198" r:id="rId29" display="https://podminky.urs.cz/item/CS_URS_2022_02/997013509"/>
    <hyperlink ref="F201" r:id="rId30" display="https://podminky.urs.cz/item/CS_URS_2022_02/997013602"/>
    <hyperlink ref="F204" r:id="rId31" display="https://podminky.urs.cz/item/CS_URS_2022_02/998276101"/>
    <hyperlink ref="F209" r:id="rId32" display="https://podminky.urs.cz/item/CS_URS_2022_02/721173402"/>
    <hyperlink ref="F211" r:id="rId33" display="https://podminky.urs.cz/item/CS_URS_2022_02/721174025"/>
    <hyperlink ref="F214" r:id="rId34" display="https://podminky.urs.cz/item/CS_URS_2022_02/721174043"/>
    <hyperlink ref="F216" r:id="rId35" display="https://podminky.urs.cz/item/CS_URS_2022_02/721174044"/>
    <hyperlink ref="F218" r:id="rId36" display="https://podminky.urs.cz/item/CS_URS_2022_02/721174045"/>
    <hyperlink ref="F220" r:id="rId37" display="https://podminky.urs.cz/item/CS_URS_2022_02/721194105"/>
    <hyperlink ref="F222" r:id="rId38" display="https://podminky.urs.cz/item/CS_URS_2022_02/721194109"/>
    <hyperlink ref="F224" r:id="rId39" display="https://podminky.urs.cz/item/CS_URS_2022_02/721226512"/>
    <hyperlink ref="F226" r:id="rId40" display="https://podminky.urs.cz/item/CS_URS_2022_02/721273153"/>
    <hyperlink ref="F228" r:id="rId41" display="https://podminky.urs.cz/item/CS_URS_2022_02/721290111"/>
    <hyperlink ref="F232" r:id="rId42" display="https://podminky.urs.cz/item/CS_URS_2022_02/998721201"/>
    <hyperlink ref="F238" r:id="rId43" display="https://podminky.urs.cz/item/CS_URS_2022_02/722220152"/>
    <hyperlink ref="F240" r:id="rId44" display="https://podminky.urs.cz/item/CS_URS_2022_02/722220161"/>
    <hyperlink ref="F243" r:id="rId45" display="https://podminky.urs.cz/item/CS_URS_2022_02/722290226"/>
    <hyperlink ref="F245" r:id="rId46" display="https://podminky.urs.cz/item/CS_URS_2022_02/722290234"/>
    <hyperlink ref="F248" r:id="rId47" display="https://podminky.urs.cz/item/CS_URS_2022_02/998722201"/>
    <hyperlink ref="F251" r:id="rId48" display="https://podminky.urs.cz/item/CS_URS_2022_02/725110814"/>
    <hyperlink ref="F253" r:id="rId49" display="https://podminky.urs.cz/item/CS_URS_2022_02/725210821"/>
    <hyperlink ref="F255" r:id="rId50" display="https://podminky.urs.cz/item/CS_URS_2022_02/725220841"/>
    <hyperlink ref="F257" r:id="rId51" display="https://podminky.urs.cz/item/CS_URS_2022_02/725310823"/>
    <hyperlink ref="F259" r:id="rId52" display="https://podminky.urs.cz/item/CS_URS_2022_02/725820801"/>
    <hyperlink ref="F261" r:id="rId53" display="https://podminky.urs.cz/item/CS_URS_2022_02/725860811"/>
    <hyperlink ref="F263" r:id="rId54" display="https://podminky.urs.cz/item/CS_URS_2022_02/725112171"/>
    <hyperlink ref="F265" r:id="rId55" display="https://podminky.urs.cz/item/CS_URS_2022_02/725211615"/>
    <hyperlink ref="F267" r:id="rId56" display="https://podminky.urs.cz/item/CS_URS_2022_02/725822611"/>
    <hyperlink ref="F269" r:id="rId57" display="https://podminky.urs.cz/item/CS_URS_2022_02/725861102"/>
    <hyperlink ref="F271" r:id="rId58" display="https://podminky.urs.cz/item/CS_URS_2022_02/725241512"/>
    <hyperlink ref="F274" r:id="rId59" display="https://podminky.urs.cz/item/CS_URS_2022_02/725244202"/>
    <hyperlink ref="F277" r:id="rId60" display="https://podminky.urs.cz/item/CS_URS_2022_02/725865311"/>
    <hyperlink ref="F279" r:id="rId61" display="https://podminky.urs.cz/item/CS_URS_2022_02/725311121"/>
    <hyperlink ref="F281" r:id="rId62" display="https://podminky.urs.cz/item/CS_URS_2022_02/725821325"/>
    <hyperlink ref="F283" r:id="rId63" display="https://podminky.urs.cz/item/CS_URS_2022_02/725862103"/>
    <hyperlink ref="F285" r:id="rId64" display="https://podminky.urs.cz/item/CS_URS_2022_02/725813111"/>
    <hyperlink ref="F287" r:id="rId65" display="https://podminky.urs.cz/item/CS_URS_2022_02/725813112"/>
    <hyperlink ref="F289" r:id="rId66" display="https://podminky.urs.cz/item/CS_URS_2022_02/998725201"/>
    <hyperlink ref="F293" r:id="rId67" display="https://podminky.urs.cz/item/CS_URS_2022_02/998735201"/>
    <hyperlink ref="F297" r:id="rId68" display="https://podminky.urs.cz/item/CS_URS_2022_02/9987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Baník Sokolov - rekonstrukce bytů v budově šaten FK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19. 10. 2022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ROUND((SUM(BE81:BE157)),  2)</f>
        <v>0</v>
      </c>
      <c r="G33" s="40"/>
      <c r="H33" s="40"/>
      <c r="I33" s="150">
        <v>0.20999999999999999</v>
      </c>
      <c r="J33" s="149">
        <f>ROUND(((SUM(BE81:BE157))*I33),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ROUND((SUM(BF81:BF157)),  2)</f>
        <v>0</v>
      </c>
      <c r="G34" s="40"/>
      <c r="H34" s="40"/>
      <c r="I34" s="150">
        <v>0.14999999999999999</v>
      </c>
      <c r="J34" s="149">
        <f>ROUND(((SUM(BF81:BF157))*I34),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ROUND((SUM(BG81:BG157)),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ROUND((SUM(BH81:BH157)),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ROUND((SUM(BI81:BI157)),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Baník Sokolov - rekonstrukce bytů v budově šaten FK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Areál Baník Sokolov</v>
      </c>
      <c r="G52" s="42"/>
      <c r="H52" s="42"/>
      <c r="I52" s="34" t="s">
        <v>23</v>
      </c>
      <c r="J52" s="74" t="str">
        <f>IF(J12="","",J12)</f>
        <v>19. 10. 2022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157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1393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101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Baník Sokolov - rekonstrukce bytů v budově šaten FK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91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03 - Elektroinstalace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Areál Baník Sokolov</v>
      </c>
      <c r="G75" s="42"/>
      <c r="H75" s="42"/>
      <c r="I75" s="34" t="s">
        <v>23</v>
      </c>
      <c r="J75" s="74" t="str">
        <f>IF(J12="","",J12)</f>
        <v>19. 10. 2022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Město Sokolov</v>
      </c>
      <c r="G77" s="42"/>
      <c r="H77" s="42"/>
      <c r="I77" s="34" t="s">
        <v>31</v>
      </c>
      <c r="J77" s="38" t="str">
        <f>E21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>Michal Kubelka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102</v>
      </c>
      <c r="D80" s="182" t="s">
        <v>57</v>
      </c>
      <c r="E80" s="182" t="s">
        <v>53</v>
      </c>
      <c r="F80" s="182" t="s">
        <v>54</v>
      </c>
      <c r="G80" s="182" t="s">
        <v>103</v>
      </c>
      <c r="H80" s="182" t="s">
        <v>104</v>
      </c>
      <c r="I80" s="182" t="s">
        <v>105</v>
      </c>
      <c r="J80" s="182" t="s">
        <v>95</v>
      </c>
      <c r="K80" s="183" t="s">
        <v>106</v>
      </c>
      <c r="L80" s="184"/>
      <c r="M80" s="94" t="s">
        <v>19</v>
      </c>
      <c r="N80" s="95" t="s">
        <v>42</v>
      </c>
      <c r="O80" s="95" t="s">
        <v>107</v>
      </c>
      <c r="P80" s="95" t="s">
        <v>108</v>
      </c>
      <c r="Q80" s="95" t="s">
        <v>109</v>
      </c>
      <c r="R80" s="95" t="s">
        <v>110</v>
      </c>
      <c r="S80" s="95" t="s">
        <v>111</v>
      </c>
      <c r="T80" s="96" t="s">
        <v>112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113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0.12710000000000002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96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643</v>
      </c>
      <c r="F82" s="193" t="s">
        <v>644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0.12710000000000002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125</v>
      </c>
      <c r="AT82" s="202" t="s">
        <v>71</v>
      </c>
      <c r="AU82" s="202" t="s">
        <v>72</v>
      </c>
      <c r="AY82" s="201" t="s">
        <v>116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1394</v>
      </c>
      <c r="F83" s="204" t="s">
        <v>1395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SUM(P84:P157)</f>
        <v>0</v>
      </c>
      <c r="Q83" s="198"/>
      <c r="R83" s="199">
        <f>SUM(R84:R157)</f>
        <v>0.12710000000000002</v>
      </c>
      <c r="S83" s="198"/>
      <c r="T83" s="200">
        <f>SUM(T84:T157)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125</v>
      </c>
      <c r="AT83" s="202" t="s">
        <v>71</v>
      </c>
      <c r="AU83" s="202" t="s">
        <v>79</v>
      </c>
      <c r="AY83" s="201" t="s">
        <v>116</v>
      </c>
      <c r="BK83" s="203">
        <f>SUM(BK84:BK157)</f>
        <v>0</v>
      </c>
    </row>
    <row r="84" s="2" customFormat="1" ht="16.5" customHeight="1">
      <c r="A84" s="40"/>
      <c r="B84" s="41"/>
      <c r="C84" s="206" t="s">
        <v>79</v>
      </c>
      <c r="D84" s="206" t="s">
        <v>119</v>
      </c>
      <c r="E84" s="207" t="s">
        <v>1396</v>
      </c>
      <c r="F84" s="208" t="s">
        <v>1397</v>
      </c>
      <c r="G84" s="209" t="s">
        <v>122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44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327</v>
      </c>
      <c r="AT84" s="217" t="s">
        <v>119</v>
      </c>
      <c r="AU84" s="217" t="s">
        <v>125</v>
      </c>
      <c r="AY84" s="19" t="s">
        <v>116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125</v>
      </c>
      <c r="BK84" s="218">
        <f>ROUND(I84*H84,2)</f>
        <v>0</v>
      </c>
      <c r="BL84" s="19" t="s">
        <v>327</v>
      </c>
      <c r="BM84" s="217" t="s">
        <v>1398</v>
      </c>
    </row>
    <row r="85" s="2" customFormat="1" ht="16.5" customHeight="1">
      <c r="A85" s="40"/>
      <c r="B85" s="41"/>
      <c r="C85" s="206" t="s">
        <v>125</v>
      </c>
      <c r="D85" s="206" t="s">
        <v>119</v>
      </c>
      <c r="E85" s="207" t="s">
        <v>1399</v>
      </c>
      <c r="F85" s="208" t="s">
        <v>1400</v>
      </c>
      <c r="G85" s="209" t="s">
        <v>265</v>
      </c>
      <c r="H85" s="210">
        <v>2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44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327</v>
      </c>
      <c r="AT85" s="217" t="s">
        <v>119</v>
      </c>
      <c r="AU85" s="217" t="s">
        <v>125</v>
      </c>
      <c r="AY85" s="19" t="s">
        <v>116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125</v>
      </c>
      <c r="BK85" s="218">
        <f>ROUND(I85*H85,2)</f>
        <v>0</v>
      </c>
      <c r="BL85" s="19" t="s">
        <v>327</v>
      </c>
      <c r="BM85" s="217" t="s">
        <v>1401</v>
      </c>
    </row>
    <row r="86" s="2" customFormat="1" ht="16.5" customHeight="1">
      <c r="A86" s="40"/>
      <c r="B86" s="41"/>
      <c r="C86" s="206" t="s">
        <v>134</v>
      </c>
      <c r="D86" s="206" t="s">
        <v>119</v>
      </c>
      <c r="E86" s="207" t="s">
        <v>1402</v>
      </c>
      <c r="F86" s="208" t="s">
        <v>1403</v>
      </c>
      <c r="G86" s="209" t="s">
        <v>265</v>
      </c>
      <c r="H86" s="210">
        <v>2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327</v>
      </c>
      <c r="AT86" s="217" t="s">
        <v>119</v>
      </c>
      <c r="AU86" s="217" t="s">
        <v>125</v>
      </c>
      <c r="AY86" s="19" t="s">
        <v>116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125</v>
      </c>
      <c r="BK86" s="218">
        <f>ROUND(I86*H86,2)</f>
        <v>0</v>
      </c>
      <c r="BL86" s="19" t="s">
        <v>327</v>
      </c>
      <c r="BM86" s="217" t="s">
        <v>1404</v>
      </c>
    </row>
    <row r="87" s="2" customFormat="1" ht="16.5" customHeight="1">
      <c r="A87" s="40"/>
      <c r="B87" s="41"/>
      <c r="C87" s="206" t="s">
        <v>139</v>
      </c>
      <c r="D87" s="206" t="s">
        <v>119</v>
      </c>
      <c r="E87" s="207" t="s">
        <v>1405</v>
      </c>
      <c r="F87" s="208" t="s">
        <v>1406</v>
      </c>
      <c r="G87" s="209" t="s">
        <v>265</v>
      </c>
      <c r="H87" s="210">
        <v>2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327</v>
      </c>
      <c r="AT87" s="217" t="s">
        <v>119</v>
      </c>
      <c r="AU87" s="217" t="s">
        <v>125</v>
      </c>
      <c r="AY87" s="19" t="s">
        <v>116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125</v>
      </c>
      <c r="BK87" s="218">
        <f>ROUND(I87*H87,2)</f>
        <v>0</v>
      </c>
      <c r="BL87" s="19" t="s">
        <v>327</v>
      </c>
      <c r="BM87" s="217" t="s">
        <v>1407</v>
      </c>
    </row>
    <row r="88" s="2" customFormat="1" ht="16.5" customHeight="1">
      <c r="A88" s="40"/>
      <c r="B88" s="41"/>
      <c r="C88" s="206" t="s">
        <v>115</v>
      </c>
      <c r="D88" s="206" t="s">
        <v>119</v>
      </c>
      <c r="E88" s="207" t="s">
        <v>1408</v>
      </c>
      <c r="F88" s="208" t="s">
        <v>1409</v>
      </c>
      <c r="G88" s="209" t="s">
        <v>265</v>
      </c>
      <c r="H88" s="210">
        <v>16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327</v>
      </c>
      <c r="AT88" s="217" t="s">
        <v>119</v>
      </c>
      <c r="AU88" s="217" t="s">
        <v>125</v>
      </c>
      <c r="AY88" s="19" t="s">
        <v>116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125</v>
      </c>
      <c r="BK88" s="218">
        <f>ROUND(I88*H88,2)</f>
        <v>0</v>
      </c>
      <c r="BL88" s="19" t="s">
        <v>327</v>
      </c>
      <c r="BM88" s="217" t="s">
        <v>1410</v>
      </c>
    </row>
    <row r="89" s="2" customFormat="1" ht="16.5" customHeight="1">
      <c r="A89" s="40"/>
      <c r="B89" s="41"/>
      <c r="C89" s="206" t="s">
        <v>146</v>
      </c>
      <c r="D89" s="206" t="s">
        <v>119</v>
      </c>
      <c r="E89" s="207" t="s">
        <v>1411</v>
      </c>
      <c r="F89" s="208" t="s">
        <v>1412</v>
      </c>
      <c r="G89" s="209" t="s">
        <v>265</v>
      </c>
      <c r="H89" s="210">
        <v>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327</v>
      </c>
      <c r="AT89" s="217" t="s">
        <v>119</v>
      </c>
      <c r="AU89" s="217" t="s">
        <v>125</v>
      </c>
      <c r="AY89" s="19" t="s">
        <v>116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125</v>
      </c>
      <c r="BK89" s="218">
        <f>ROUND(I89*H89,2)</f>
        <v>0</v>
      </c>
      <c r="BL89" s="19" t="s">
        <v>327</v>
      </c>
      <c r="BM89" s="217" t="s">
        <v>1413</v>
      </c>
    </row>
    <row r="90" s="2" customFormat="1" ht="16.5" customHeight="1">
      <c r="A90" s="40"/>
      <c r="B90" s="41"/>
      <c r="C90" s="206" t="s">
        <v>226</v>
      </c>
      <c r="D90" s="206" t="s">
        <v>119</v>
      </c>
      <c r="E90" s="207" t="s">
        <v>1414</v>
      </c>
      <c r="F90" s="208" t="s">
        <v>1415</v>
      </c>
      <c r="G90" s="209" t="s">
        <v>265</v>
      </c>
      <c r="H90" s="210">
        <v>2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327</v>
      </c>
      <c r="AT90" s="217" t="s">
        <v>119</v>
      </c>
      <c r="AU90" s="217" t="s">
        <v>125</v>
      </c>
      <c r="AY90" s="19" t="s">
        <v>116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125</v>
      </c>
      <c r="BK90" s="218">
        <f>ROUND(I90*H90,2)</f>
        <v>0</v>
      </c>
      <c r="BL90" s="19" t="s">
        <v>327</v>
      </c>
      <c r="BM90" s="217" t="s">
        <v>1416</v>
      </c>
    </row>
    <row r="91" s="2" customFormat="1" ht="16.5" customHeight="1">
      <c r="A91" s="40"/>
      <c r="B91" s="41"/>
      <c r="C91" s="206" t="s">
        <v>243</v>
      </c>
      <c r="D91" s="206" t="s">
        <v>119</v>
      </c>
      <c r="E91" s="207" t="s">
        <v>1417</v>
      </c>
      <c r="F91" s="208" t="s">
        <v>1418</v>
      </c>
      <c r="G91" s="209" t="s">
        <v>265</v>
      </c>
      <c r="H91" s="210">
        <v>2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327</v>
      </c>
      <c r="AT91" s="217" t="s">
        <v>119</v>
      </c>
      <c r="AU91" s="217" t="s">
        <v>125</v>
      </c>
      <c r="AY91" s="19" t="s">
        <v>116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125</v>
      </c>
      <c r="BK91" s="218">
        <f>ROUND(I91*H91,2)</f>
        <v>0</v>
      </c>
      <c r="BL91" s="19" t="s">
        <v>327</v>
      </c>
      <c r="BM91" s="217" t="s">
        <v>1419</v>
      </c>
    </row>
    <row r="92" s="2" customFormat="1" ht="16.5" customHeight="1">
      <c r="A92" s="40"/>
      <c r="B92" s="41"/>
      <c r="C92" s="206" t="s">
        <v>250</v>
      </c>
      <c r="D92" s="206" t="s">
        <v>119</v>
      </c>
      <c r="E92" s="207" t="s">
        <v>1420</v>
      </c>
      <c r="F92" s="208" t="s">
        <v>1421</v>
      </c>
      <c r="G92" s="209" t="s">
        <v>265</v>
      </c>
      <c r="H92" s="210">
        <v>2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327</v>
      </c>
      <c r="AT92" s="217" t="s">
        <v>119</v>
      </c>
      <c r="AU92" s="217" t="s">
        <v>125</v>
      </c>
      <c r="AY92" s="19" t="s">
        <v>116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125</v>
      </c>
      <c r="BK92" s="218">
        <f>ROUND(I92*H92,2)</f>
        <v>0</v>
      </c>
      <c r="BL92" s="19" t="s">
        <v>327</v>
      </c>
      <c r="BM92" s="217" t="s">
        <v>1422</v>
      </c>
    </row>
    <row r="93" s="2" customFormat="1" ht="24.15" customHeight="1">
      <c r="A93" s="40"/>
      <c r="B93" s="41"/>
      <c r="C93" s="206" t="s">
        <v>255</v>
      </c>
      <c r="D93" s="206" t="s">
        <v>119</v>
      </c>
      <c r="E93" s="207" t="s">
        <v>1423</v>
      </c>
      <c r="F93" s="208" t="s">
        <v>1424</v>
      </c>
      <c r="G93" s="209" t="s">
        <v>184</v>
      </c>
      <c r="H93" s="210">
        <v>40</v>
      </c>
      <c r="I93" s="211"/>
      <c r="J93" s="212">
        <f>ROUND(I93*H93,2)</f>
        <v>0</v>
      </c>
      <c r="K93" s="208" t="s">
        <v>174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327</v>
      </c>
      <c r="AT93" s="217" t="s">
        <v>119</v>
      </c>
      <c r="AU93" s="217" t="s">
        <v>125</v>
      </c>
      <c r="AY93" s="19" t="s">
        <v>116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125</v>
      </c>
      <c r="BK93" s="218">
        <f>ROUND(I93*H93,2)</f>
        <v>0</v>
      </c>
      <c r="BL93" s="19" t="s">
        <v>327</v>
      </c>
      <c r="BM93" s="217" t="s">
        <v>1425</v>
      </c>
    </row>
    <row r="94" s="2" customFormat="1">
      <c r="A94" s="40"/>
      <c r="B94" s="41"/>
      <c r="C94" s="42"/>
      <c r="D94" s="219" t="s">
        <v>127</v>
      </c>
      <c r="E94" s="42"/>
      <c r="F94" s="220" t="s">
        <v>1426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127</v>
      </c>
      <c r="AU94" s="19" t="s">
        <v>125</v>
      </c>
    </row>
    <row r="95" s="2" customFormat="1" ht="16.5" customHeight="1">
      <c r="A95" s="40"/>
      <c r="B95" s="41"/>
      <c r="C95" s="273" t="s">
        <v>262</v>
      </c>
      <c r="D95" s="273" t="s">
        <v>358</v>
      </c>
      <c r="E95" s="274" t="s">
        <v>1427</v>
      </c>
      <c r="F95" s="275" t="s">
        <v>1428</v>
      </c>
      <c r="G95" s="276" t="s">
        <v>184</v>
      </c>
      <c r="H95" s="277">
        <v>46</v>
      </c>
      <c r="I95" s="278"/>
      <c r="J95" s="279">
        <f>ROUND(I95*H95,2)</f>
        <v>0</v>
      </c>
      <c r="K95" s="275" t="s">
        <v>19</v>
      </c>
      <c r="L95" s="280"/>
      <c r="M95" s="281" t="s">
        <v>19</v>
      </c>
      <c r="N95" s="282" t="s">
        <v>44</v>
      </c>
      <c r="O95" s="86"/>
      <c r="P95" s="215">
        <f>O95*H95</f>
        <v>0</v>
      </c>
      <c r="Q95" s="215">
        <v>6.9999999999999994E-05</v>
      </c>
      <c r="R95" s="215">
        <f>Q95*H95</f>
        <v>0.0032199999999999998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361</v>
      </c>
      <c r="AT95" s="217" t="s">
        <v>358</v>
      </c>
      <c r="AU95" s="217" t="s">
        <v>125</v>
      </c>
      <c r="AY95" s="19" t="s">
        <v>116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125</v>
      </c>
      <c r="BK95" s="218">
        <f>ROUND(I95*H95,2)</f>
        <v>0</v>
      </c>
      <c r="BL95" s="19" t="s">
        <v>327</v>
      </c>
      <c r="BM95" s="217" t="s">
        <v>1429</v>
      </c>
    </row>
    <row r="96" s="13" customFormat="1">
      <c r="A96" s="13"/>
      <c r="B96" s="229"/>
      <c r="C96" s="230"/>
      <c r="D96" s="231" t="s">
        <v>177</v>
      </c>
      <c r="E96" s="230"/>
      <c r="F96" s="233" t="s">
        <v>1430</v>
      </c>
      <c r="G96" s="230"/>
      <c r="H96" s="234">
        <v>46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177</v>
      </c>
      <c r="AU96" s="240" t="s">
        <v>125</v>
      </c>
      <c r="AV96" s="13" t="s">
        <v>125</v>
      </c>
      <c r="AW96" s="13" t="s">
        <v>4</v>
      </c>
      <c r="AX96" s="13" t="s">
        <v>79</v>
      </c>
      <c r="AY96" s="240" t="s">
        <v>116</v>
      </c>
    </row>
    <row r="97" s="2" customFormat="1" ht="16.5" customHeight="1">
      <c r="A97" s="40"/>
      <c r="B97" s="41"/>
      <c r="C97" s="273" t="s">
        <v>270</v>
      </c>
      <c r="D97" s="273" t="s">
        <v>358</v>
      </c>
      <c r="E97" s="274" t="s">
        <v>1431</v>
      </c>
      <c r="F97" s="275" t="s">
        <v>1432</v>
      </c>
      <c r="G97" s="276" t="s">
        <v>184</v>
      </c>
      <c r="H97" s="277">
        <v>46</v>
      </c>
      <c r="I97" s="278"/>
      <c r="J97" s="279">
        <f>ROUND(I97*H97,2)</f>
        <v>0</v>
      </c>
      <c r="K97" s="275" t="s">
        <v>174</v>
      </c>
      <c r="L97" s="280"/>
      <c r="M97" s="281" t="s">
        <v>19</v>
      </c>
      <c r="N97" s="282" t="s">
        <v>44</v>
      </c>
      <c r="O97" s="86"/>
      <c r="P97" s="215">
        <f>O97*H97</f>
        <v>0</v>
      </c>
      <c r="Q97" s="215">
        <v>9.0000000000000006E-05</v>
      </c>
      <c r="R97" s="215">
        <f>Q97*H97</f>
        <v>0.0041400000000000005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361</v>
      </c>
      <c r="AT97" s="217" t="s">
        <v>358</v>
      </c>
      <c r="AU97" s="217" t="s">
        <v>125</v>
      </c>
      <c r="AY97" s="19" t="s">
        <v>116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125</v>
      </c>
      <c r="BK97" s="218">
        <f>ROUND(I97*H97,2)</f>
        <v>0</v>
      </c>
      <c r="BL97" s="19" t="s">
        <v>327</v>
      </c>
      <c r="BM97" s="217" t="s">
        <v>1433</v>
      </c>
    </row>
    <row r="98" s="13" customFormat="1">
      <c r="A98" s="13"/>
      <c r="B98" s="229"/>
      <c r="C98" s="230"/>
      <c r="D98" s="231" t="s">
        <v>177</v>
      </c>
      <c r="E98" s="230"/>
      <c r="F98" s="233" t="s">
        <v>1430</v>
      </c>
      <c r="G98" s="230"/>
      <c r="H98" s="234">
        <v>46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177</v>
      </c>
      <c r="AU98" s="240" t="s">
        <v>125</v>
      </c>
      <c r="AV98" s="13" t="s">
        <v>125</v>
      </c>
      <c r="AW98" s="13" t="s">
        <v>4</v>
      </c>
      <c r="AX98" s="13" t="s">
        <v>79</v>
      </c>
      <c r="AY98" s="240" t="s">
        <v>116</v>
      </c>
    </row>
    <row r="99" s="2" customFormat="1" ht="24.15" customHeight="1">
      <c r="A99" s="40"/>
      <c r="B99" s="41"/>
      <c r="C99" s="206" t="s">
        <v>279</v>
      </c>
      <c r="D99" s="206" t="s">
        <v>119</v>
      </c>
      <c r="E99" s="207" t="s">
        <v>1434</v>
      </c>
      <c r="F99" s="208" t="s">
        <v>1435</v>
      </c>
      <c r="G99" s="209" t="s">
        <v>184</v>
      </c>
      <c r="H99" s="210">
        <v>200</v>
      </c>
      <c r="I99" s="211"/>
      <c r="J99" s="212">
        <f>ROUND(I99*H99,2)</f>
        <v>0</v>
      </c>
      <c r="K99" s="208" t="s">
        <v>174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327</v>
      </c>
      <c r="AT99" s="217" t="s">
        <v>119</v>
      </c>
      <c r="AU99" s="217" t="s">
        <v>125</v>
      </c>
      <c r="AY99" s="19" t="s">
        <v>116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125</v>
      </c>
      <c r="BK99" s="218">
        <f>ROUND(I99*H99,2)</f>
        <v>0</v>
      </c>
      <c r="BL99" s="19" t="s">
        <v>327</v>
      </c>
      <c r="BM99" s="217" t="s">
        <v>1436</v>
      </c>
    </row>
    <row r="100" s="2" customFormat="1">
      <c r="A100" s="40"/>
      <c r="B100" s="41"/>
      <c r="C100" s="42"/>
      <c r="D100" s="219" t="s">
        <v>127</v>
      </c>
      <c r="E100" s="42"/>
      <c r="F100" s="220" t="s">
        <v>1437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127</v>
      </c>
      <c r="AU100" s="19" t="s">
        <v>125</v>
      </c>
    </row>
    <row r="101" s="2" customFormat="1" ht="16.5" customHeight="1">
      <c r="A101" s="40"/>
      <c r="B101" s="41"/>
      <c r="C101" s="273" t="s">
        <v>310</v>
      </c>
      <c r="D101" s="273" t="s">
        <v>358</v>
      </c>
      <c r="E101" s="274" t="s">
        <v>1438</v>
      </c>
      <c r="F101" s="275" t="s">
        <v>1439</v>
      </c>
      <c r="G101" s="276" t="s">
        <v>184</v>
      </c>
      <c r="H101" s="277">
        <v>230</v>
      </c>
      <c r="I101" s="278"/>
      <c r="J101" s="279">
        <f>ROUND(I101*H101,2)</f>
        <v>0</v>
      </c>
      <c r="K101" s="275" t="s">
        <v>174</v>
      </c>
      <c r="L101" s="280"/>
      <c r="M101" s="281" t="s">
        <v>19</v>
      </c>
      <c r="N101" s="282" t="s">
        <v>44</v>
      </c>
      <c r="O101" s="86"/>
      <c r="P101" s="215">
        <f>O101*H101</f>
        <v>0</v>
      </c>
      <c r="Q101" s="215">
        <v>0.00012</v>
      </c>
      <c r="R101" s="215">
        <f>Q101*H101</f>
        <v>0.0276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361</v>
      </c>
      <c r="AT101" s="217" t="s">
        <v>358</v>
      </c>
      <c r="AU101" s="217" t="s">
        <v>125</v>
      </c>
      <c r="AY101" s="19" t="s">
        <v>116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125</v>
      </c>
      <c r="BK101" s="218">
        <f>ROUND(I101*H101,2)</f>
        <v>0</v>
      </c>
      <c r="BL101" s="19" t="s">
        <v>327</v>
      </c>
      <c r="BM101" s="217" t="s">
        <v>1440</v>
      </c>
    </row>
    <row r="102" s="13" customFormat="1">
      <c r="A102" s="13"/>
      <c r="B102" s="229"/>
      <c r="C102" s="230"/>
      <c r="D102" s="231" t="s">
        <v>177</v>
      </c>
      <c r="E102" s="230"/>
      <c r="F102" s="233" t="s">
        <v>1441</v>
      </c>
      <c r="G102" s="230"/>
      <c r="H102" s="234">
        <v>230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177</v>
      </c>
      <c r="AU102" s="240" t="s">
        <v>125</v>
      </c>
      <c r="AV102" s="13" t="s">
        <v>125</v>
      </c>
      <c r="AW102" s="13" t="s">
        <v>4</v>
      </c>
      <c r="AX102" s="13" t="s">
        <v>79</v>
      </c>
      <c r="AY102" s="240" t="s">
        <v>116</v>
      </c>
    </row>
    <row r="103" s="2" customFormat="1" ht="24.15" customHeight="1">
      <c r="A103" s="40"/>
      <c r="B103" s="41"/>
      <c r="C103" s="206" t="s">
        <v>8</v>
      </c>
      <c r="D103" s="206" t="s">
        <v>119</v>
      </c>
      <c r="E103" s="207" t="s">
        <v>1442</v>
      </c>
      <c r="F103" s="208" t="s">
        <v>1443</v>
      </c>
      <c r="G103" s="209" t="s">
        <v>184</v>
      </c>
      <c r="H103" s="210">
        <v>300</v>
      </c>
      <c r="I103" s="211"/>
      <c r="J103" s="212">
        <f>ROUND(I103*H103,2)</f>
        <v>0</v>
      </c>
      <c r="K103" s="208" t="s">
        <v>174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327</v>
      </c>
      <c r="AT103" s="217" t="s">
        <v>119</v>
      </c>
      <c r="AU103" s="217" t="s">
        <v>125</v>
      </c>
      <c r="AY103" s="19" t="s">
        <v>116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125</v>
      </c>
      <c r="BK103" s="218">
        <f>ROUND(I103*H103,2)</f>
        <v>0</v>
      </c>
      <c r="BL103" s="19" t="s">
        <v>327</v>
      </c>
      <c r="BM103" s="217" t="s">
        <v>1444</v>
      </c>
    </row>
    <row r="104" s="2" customFormat="1">
      <c r="A104" s="40"/>
      <c r="B104" s="41"/>
      <c r="C104" s="42"/>
      <c r="D104" s="219" t="s">
        <v>127</v>
      </c>
      <c r="E104" s="42"/>
      <c r="F104" s="220" t="s">
        <v>1445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127</v>
      </c>
      <c r="AU104" s="19" t="s">
        <v>125</v>
      </c>
    </row>
    <row r="105" s="2" customFormat="1" ht="16.5" customHeight="1">
      <c r="A105" s="40"/>
      <c r="B105" s="41"/>
      <c r="C105" s="273" t="s">
        <v>327</v>
      </c>
      <c r="D105" s="273" t="s">
        <v>358</v>
      </c>
      <c r="E105" s="274" t="s">
        <v>1446</v>
      </c>
      <c r="F105" s="275" t="s">
        <v>1447</v>
      </c>
      <c r="G105" s="276" t="s">
        <v>184</v>
      </c>
      <c r="H105" s="277">
        <v>345</v>
      </c>
      <c r="I105" s="278"/>
      <c r="J105" s="279">
        <f>ROUND(I105*H105,2)</f>
        <v>0</v>
      </c>
      <c r="K105" s="275" t="s">
        <v>174</v>
      </c>
      <c r="L105" s="280"/>
      <c r="M105" s="281" t="s">
        <v>19</v>
      </c>
      <c r="N105" s="282" t="s">
        <v>44</v>
      </c>
      <c r="O105" s="86"/>
      <c r="P105" s="215">
        <f>O105*H105</f>
        <v>0</v>
      </c>
      <c r="Q105" s="215">
        <v>0.00017000000000000001</v>
      </c>
      <c r="R105" s="215">
        <f>Q105*H105</f>
        <v>0.058650000000000008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361</v>
      </c>
      <c r="AT105" s="217" t="s">
        <v>358</v>
      </c>
      <c r="AU105" s="217" t="s">
        <v>125</v>
      </c>
      <c r="AY105" s="19" t="s">
        <v>116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125</v>
      </c>
      <c r="BK105" s="218">
        <f>ROUND(I105*H105,2)</f>
        <v>0</v>
      </c>
      <c r="BL105" s="19" t="s">
        <v>327</v>
      </c>
      <c r="BM105" s="217" t="s">
        <v>1448</v>
      </c>
    </row>
    <row r="106" s="13" customFormat="1">
      <c r="A106" s="13"/>
      <c r="B106" s="229"/>
      <c r="C106" s="230"/>
      <c r="D106" s="231" t="s">
        <v>177</v>
      </c>
      <c r="E106" s="230"/>
      <c r="F106" s="233" t="s">
        <v>1449</v>
      </c>
      <c r="G106" s="230"/>
      <c r="H106" s="234">
        <v>345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177</v>
      </c>
      <c r="AU106" s="240" t="s">
        <v>125</v>
      </c>
      <c r="AV106" s="13" t="s">
        <v>125</v>
      </c>
      <c r="AW106" s="13" t="s">
        <v>4</v>
      </c>
      <c r="AX106" s="13" t="s">
        <v>79</v>
      </c>
      <c r="AY106" s="240" t="s">
        <v>116</v>
      </c>
    </row>
    <row r="107" s="2" customFormat="1" ht="24.15" customHeight="1">
      <c r="A107" s="40"/>
      <c r="B107" s="41"/>
      <c r="C107" s="206" t="s">
        <v>332</v>
      </c>
      <c r="D107" s="206" t="s">
        <v>119</v>
      </c>
      <c r="E107" s="207" t="s">
        <v>1450</v>
      </c>
      <c r="F107" s="208" t="s">
        <v>1451</v>
      </c>
      <c r="G107" s="209" t="s">
        <v>184</v>
      </c>
      <c r="H107" s="210">
        <v>10</v>
      </c>
      <c r="I107" s="211"/>
      <c r="J107" s="212">
        <f>ROUND(I107*H107,2)</f>
        <v>0</v>
      </c>
      <c r="K107" s="208" t="s">
        <v>174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327</v>
      </c>
      <c r="AT107" s="217" t="s">
        <v>119</v>
      </c>
      <c r="AU107" s="217" t="s">
        <v>125</v>
      </c>
      <c r="AY107" s="19" t="s">
        <v>116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125</v>
      </c>
      <c r="BK107" s="218">
        <f>ROUND(I107*H107,2)</f>
        <v>0</v>
      </c>
      <c r="BL107" s="19" t="s">
        <v>327</v>
      </c>
      <c r="BM107" s="217" t="s">
        <v>1452</v>
      </c>
    </row>
    <row r="108" s="2" customFormat="1">
      <c r="A108" s="40"/>
      <c r="B108" s="41"/>
      <c r="C108" s="42"/>
      <c r="D108" s="219" t="s">
        <v>127</v>
      </c>
      <c r="E108" s="42"/>
      <c r="F108" s="220" t="s">
        <v>1453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127</v>
      </c>
      <c r="AU108" s="19" t="s">
        <v>125</v>
      </c>
    </row>
    <row r="109" s="2" customFormat="1" ht="16.5" customHeight="1">
      <c r="A109" s="40"/>
      <c r="B109" s="41"/>
      <c r="C109" s="273" t="s">
        <v>343</v>
      </c>
      <c r="D109" s="273" t="s">
        <v>358</v>
      </c>
      <c r="E109" s="274" t="s">
        <v>1454</v>
      </c>
      <c r="F109" s="275" t="s">
        <v>1455</v>
      </c>
      <c r="G109" s="276" t="s">
        <v>184</v>
      </c>
      <c r="H109" s="277">
        <v>11.5</v>
      </c>
      <c r="I109" s="278"/>
      <c r="J109" s="279">
        <f>ROUND(I109*H109,2)</f>
        <v>0</v>
      </c>
      <c r="K109" s="275" t="s">
        <v>174</v>
      </c>
      <c r="L109" s="280"/>
      <c r="M109" s="281" t="s">
        <v>19</v>
      </c>
      <c r="N109" s="282" t="s">
        <v>44</v>
      </c>
      <c r="O109" s="86"/>
      <c r="P109" s="215">
        <f>O109*H109</f>
        <v>0</v>
      </c>
      <c r="Q109" s="215">
        <v>0.00064000000000000005</v>
      </c>
      <c r="R109" s="215">
        <f>Q109*H109</f>
        <v>0.0073600000000000002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361</v>
      </c>
      <c r="AT109" s="217" t="s">
        <v>358</v>
      </c>
      <c r="AU109" s="217" t="s">
        <v>125</v>
      </c>
      <c r="AY109" s="19" t="s">
        <v>116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125</v>
      </c>
      <c r="BK109" s="218">
        <f>ROUND(I109*H109,2)</f>
        <v>0</v>
      </c>
      <c r="BL109" s="19" t="s">
        <v>327</v>
      </c>
      <c r="BM109" s="217" t="s">
        <v>1456</v>
      </c>
    </row>
    <row r="110" s="13" customFormat="1">
      <c r="A110" s="13"/>
      <c r="B110" s="229"/>
      <c r="C110" s="230"/>
      <c r="D110" s="231" t="s">
        <v>177</v>
      </c>
      <c r="E110" s="230"/>
      <c r="F110" s="233" t="s">
        <v>1457</v>
      </c>
      <c r="G110" s="230"/>
      <c r="H110" s="234">
        <v>11.5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177</v>
      </c>
      <c r="AU110" s="240" t="s">
        <v>125</v>
      </c>
      <c r="AV110" s="13" t="s">
        <v>125</v>
      </c>
      <c r="AW110" s="13" t="s">
        <v>4</v>
      </c>
      <c r="AX110" s="13" t="s">
        <v>79</v>
      </c>
      <c r="AY110" s="240" t="s">
        <v>116</v>
      </c>
    </row>
    <row r="111" s="2" customFormat="1" ht="24.15" customHeight="1">
      <c r="A111" s="40"/>
      <c r="B111" s="41"/>
      <c r="C111" s="206" t="s">
        <v>348</v>
      </c>
      <c r="D111" s="206" t="s">
        <v>119</v>
      </c>
      <c r="E111" s="207" t="s">
        <v>1458</v>
      </c>
      <c r="F111" s="208" t="s">
        <v>1459</v>
      </c>
      <c r="G111" s="209" t="s">
        <v>184</v>
      </c>
      <c r="H111" s="210">
        <v>20</v>
      </c>
      <c r="I111" s="211"/>
      <c r="J111" s="212">
        <f>ROUND(I111*H111,2)</f>
        <v>0</v>
      </c>
      <c r="K111" s="208" t="s">
        <v>174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327</v>
      </c>
      <c r="AT111" s="217" t="s">
        <v>119</v>
      </c>
      <c r="AU111" s="217" t="s">
        <v>125</v>
      </c>
      <c r="AY111" s="19" t="s">
        <v>116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125</v>
      </c>
      <c r="BK111" s="218">
        <f>ROUND(I111*H111,2)</f>
        <v>0</v>
      </c>
      <c r="BL111" s="19" t="s">
        <v>327</v>
      </c>
      <c r="BM111" s="217" t="s">
        <v>1460</v>
      </c>
    </row>
    <row r="112" s="2" customFormat="1">
      <c r="A112" s="40"/>
      <c r="B112" s="41"/>
      <c r="C112" s="42"/>
      <c r="D112" s="219" t="s">
        <v>127</v>
      </c>
      <c r="E112" s="42"/>
      <c r="F112" s="220" t="s">
        <v>1461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127</v>
      </c>
      <c r="AU112" s="19" t="s">
        <v>125</v>
      </c>
    </row>
    <row r="113" s="2" customFormat="1" ht="16.5" customHeight="1">
      <c r="A113" s="40"/>
      <c r="B113" s="41"/>
      <c r="C113" s="273" t="s">
        <v>357</v>
      </c>
      <c r="D113" s="273" t="s">
        <v>358</v>
      </c>
      <c r="E113" s="274" t="s">
        <v>1462</v>
      </c>
      <c r="F113" s="275" t="s">
        <v>1463</v>
      </c>
      <c r="G113" s="276" t="s">
        <v>184</v>
      </c>
      <c r="H113" s="277">
        <v>23</v>
      </c>
      <c r="I113" s="278"/>
      <c r="J113" s="279">
        <f>ROUND(I113*H113,2)</f>
        <v>0</v>
      </c>
      <c r="K113" s="275" t="s">
        <v>174</v>
      </c>
      <c r="L113" s="280"/>
      <c r="M113" s="281" t="s">
        <v>19</v>
      </c>
      <c r="N113" s="282" t="s">
        <v>44</v>
      </c>
      <c r="O113" s="86"/>
      <c r="P113" s="215">
        <f>O113*H113</f>
        <v>0</v>
      </c>
      <c r="Q113" s="215">
        <v>0.00025000000000000001</v>
      </c>
      <c r="R113" s="215">
        <f>Q113*H113</f>
        <v>0.0057499999999999999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361</v>
      </c>
      <c r="AT113" s="217" t="s">
        <v>358</v>
      </c>
      <c r="AU113" s="217" t="s">
        <v>125</v>
      </c>
      <c r="AY113" s="19" t="s">
        <v>116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125</v>
      </c>
      <c r="BK113" s="218">
        <f>ROUND(I113*H113,2)</f>
        <v>0</v>
      </c>
      <c r="BL113" s="19" t="s">
        <v>327</v>
      </c>
      <c r="BM113" s="217" t="s">
        <v>1464</v>
      </c>
    </row>
    <row r="114" s="13" customFormat="1">
      <c r="A114" s="13"/>
      <c r="B114" s="229"/>
      <c r="C114" s="230"/>
      <c r="D114" s="231" t="s">
        <v>177</v>
      </c>
      <c r="E114" s="230"/>
      <c r="F114" s="233" t="s">
        <v>1465</v>
      </c>
      <c r="G114" s="230"/>
      <c r="H114" s="234">
        <v>23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177</v>
      </c>
      <c r="AU114" s="240" t="s">
        <v>125</v>
      </c>
      <c r="AV114" s="13" t="s">
        <v>125</v>
      </c>
      <c r="AW114" s="13" t="s">
        <v>4</v>
      </c>
      <c r="AX114" s="13" t="s">
        <v>79</v>
      </c>
      <c r="AY114" s="240" t="s">
        <v>116</v>
      </c>
    </row>
    <row r="115" s="2" customFormat="1" ht="21.75" customHeight="1">
      <c r="A115" s="40"/>
      <c r="B115" s="41"/>
      <c r="C115" s="206" t="s">
        <v>7</v>
      </c>
      <c r="D115" s="206" t="s">
        <v>119</v>
      </c>
      <c r="E115" s="207" t="s">
        <v>1466</v>
      </c>
      <c r="F115" s="208" t="s">
        <v>1467</v>
      </c>
      <c r="G115" s="209" t="s">
        <v>265</v>
      </c>
      <c r="H115" s="210">
        <v>70</v>
      </c>
      <c r="I115" s="211"/>
      <c r="J115" s="212">
        <f>ROUND(I115*H115,2)</f>
        <v>0</v>
      </c>
      <c r="K115" s="208" t="s">
        <v>174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327</v>
      </c>
      <c r="AT115" s="217" t="s">
        <v>119</v>
      </c>
      <c r="AU115" s="217" t="s">
        <v>125</v>
      </c>
      <c r="AY115" s="19" t="s">
        <v>116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125</v>
      </c>
      <c r="BK115" s="218">
        <f>ROUND(I115*H115,2)</f>
        <v>0</v>
      </c>
      <c r="BL115" s="19" t="s">
        <v>327</v>
      </c>
      <c r="BM115" s="217" t="s">
        <v>1468</v>
      </c>
    </row>
    <row r="116" s="2" customFormat="1">
      <c r="A116" s="40"/>
      <c r="B116" s="41"/>
      <c r="C116" s="42"/>
      <c r="D116" s="219" t="s">
        <v>127</v>
      </c>
      <c r="E116" s="42"/>
      <c r="F116" s="220" t="s">
        <v>1469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127</v>
      </c>
      <c r="AU116" s="19" t="s">
        <v>125</v>
      </c>
    </row>
    <row r="117" s="2" customFormat="1" ht="21.75" customHeight="1">
      <c r="A117" s="40"/>
      <c r="B117" s="41"/>
      <c r="C117" s="206" t="s">
        <v>368</v>
      </c>
      <c r="D117" s="206" t="s">
        <v>119</v>
      </c>
      <c r="E117" s="207" t="s">
        <v>1470</v>
      </c>
      <c r="F117" s="208" t="s">
        <v>1471</v>
      </c>
      <c r="G117" s="209" t="s">
        <v>265</v>
      </c>
      <c r="H117" s="210">
        <v>10</v>
      </c>
      <c r="I117" s="211"/>
      <c r="J117" s="212">
        <f>ROUND(I117*H117,2)</f>
        <v>0</v>
      </c>
      <c r="K117" s="208" t="s">
        <v>174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327</v>
      </c>
      <c r="AT117" s="217" t="s">
        <v>119</v>
      </c>
      <c r="AU117" s="217" t="s">
        <v>125</v>
      </c>
      <c r="AY117" s="19" t="s">
        <v>116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125</v>
      </c>
      <c r="BK117" s="218">
        <f>ROUND(I117*H117,2)</f>
        <v>0</v>
      </c>
      <c r="BL117" s="19" t="s">
        <v>327</v>
      </c>
      <c r="BM117" s="217" t="s">
        <v>1472</v>
      </c>
    </row>
    <row r="118" s="2" customFormat="1">
      <c r="A118" s="40"/>
      <c r="B118" s="41"/>
      <c r="C118" s="42"/>
      <c r="D118" s="219" t="s">
        <v>127</v>
      </c>
      <c r="E118" s="42"/>
      <c r="F118" s="220" t="s">
        <v>1473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127</v>
      </c>
      <c r="AU118" s="19" t="s">
        <v>125</v>
      </c>
    </row>
    <row r="119" s="2" customFormat="1" ht="21.75" customHeight="1">
      <c r="A119" s="40"/>
      <c r="B119" s="41"/>
      <c r="C119" s="206" t="s">
        <v>393</v>
      </c>
      <c r="D119" s="206" t="s">
        <v>119</v>
      </c>
      <c r="E119" s="207" t="s">
        <v>1474</v>
      </c>
      <c r="F119" s="208" t="s">
        <v>1475</v>
      </c>
      <c r="G119" s="209" t="s">
        <v>265</v>
      </c>
      <c r="H119" s="210">
        <v>20</v>
      </c>
      <c r="I119" s="211"/>
      <c r="J119" s="212">
        <f>ROUND(I119*H119,2)</f>
        <v>0</v>
      </c>
      <c r="K119" s="208" t="s">
        <v>174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327</v>
      </c>
      <c r="AT119" s="217" t="s">
        <v>119</v>
      </c>
      <c r="AU119" s="217" t="s">
        <v>125</v>
      </c>
      <c r="AY119" s="19" t="s">
        <v>116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125</v>
      </c>
      <c r="BK119" s="218">
        <f>ROUND(I119*H119,2)</f>
        <v>0</v>
      </c>
      <c r="BL119" s="19" t="s">
        <v>327</v>
      </c>
      <c r="BM119" s="217" t="s">
        <v>1476</v>
      </c>
    </row>
    <row r="120" s="2" customFormat="1">
      <c r="A120" s="40"/>
      <c r="B120" s="41"/>
      <c r="C120" s="42"/>
      <c r="D120" s="219" t="s">
        <v>127</v>
      </c>
      <c r="E120" s="42"/>
      <c r="F120" s="220" t="s">
        <v>1477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127</v>
      </c>
      <c r="AU120" s="19" t="s">
        <v>125</v>
      </c>
    </row>
    <row r="121" s="2" customFormat="1" ht="24.15" customHeight="1">
      <c r="A121" s="40"/>
      <c r="B121" s="41"/>
      <c r="C121" s="206" t="s">
        <v>398</v>
      </c>
      <c r="D121" s="206" t="s">
        <v>119</v>
      </c>
      <c r="E121" s="207" t="s">
        <v>1478</v>
      </c>
      <c r="F121" s="208" t="s">
        <v>1479</v>
      </c>
      <c r="G121" s="209" t="s">
        <v>265</v>
      </c>
      <c r="H121" s="210">
        <v>68</v>
      </c>
      <c r="I121" s="211"/>
      <c r="J121" s="212">
        <f>ROUND(I121*H121,2)</f>
        <v>0</v>
      </c>
      <c r="K121" s="208" t="s">
        <v>174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327</v>
      </c>
      <c r="AT121" s="217" t="s">
        <v>119</v>
      </c>
      <c r="AU121" s="217" t="s">
        <v>125</v>
      </c>
      <c r="AY121" s="19" t="s">
        <v>116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125</v>
      </c>
      <c r="BK121" s="218">
        <f>ROUND(I121*H121,2)</f>
        <v>0</v>
      </c>
      <c r="BL121" s="19" t="s">
        <v>327</v>
      </c>
      <c r="BM121" s="217" t="s">
        <v>1480</v>
      </c>
    </row>
    <row r="122" s="2" customFormat="1">
      <c r="A122" s="40"/>
      <c r="B122" s="41"/>
      <c r="C122" s="42"/>
      <c r="D122" s="219" t="s">
        <v>127</v>
      </c>
      <c r="E122" s="42"/>
      <c r="F122" s="220" t="s">
        <v>1481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127</v>
      </c>
      <c r="AU122" s="19" t="s">
        <v>125</v>
      </c>
    </row>
    <row r="123" s="2" customFormat="1" ht="16.5" customHeight="1">
      <c r="A123" s="40"/>
      <c r="B123" s="41"/>
      <c r="C123" s="273" t="s">
        <v>403</v>
      </c>
      <c r="D123" s="273" t="s">
        <v>358</v>
      </c>
      <c r="E123" s="274" t="s">
        <v>1482</v>
      </c>
      <c r="F123" s="275" t="s">
        <v>1483</v>
      </c>
      <c r="G123" s="276" t="s">
        <v>265</v>
      </c>
      <c r="H123" s="277">
        <v>68</v>
      </c>
      <c r="I123" s="278"/>
      <c r="J123" s="279">
        <f>ROUND(I123*H123,2)</f>
        <v>0</v>
      </c>
      <c r="K123" s="275" t="s">
        <v>174</v>
      </c>
      <c r="L123" s="280"/>
      <c r="M123" s="281" t="s">
        <v>19</v>
      </c>
      <c r="N123" s="282" t="s">
        <v>44</v>
      </c>
      <c r="O123" s="86"/>
      <c r="P123" s="215">
        <f>O123*H123</f>
        <v>0</v>
      </c>
      <c r="Q123" s="215">
        <v>4.0000000000000003E-05</v>
      </c>
      <c r="R123" s="215">
        <f>Q123*H123</f>
        <v>0.0027200000000000002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361</v>
      </c>
      <c r="AT123" s="217" t="s">
        <v>358</v>
      </c>
      <c r="AU123" s="217" t="s">
        <v>125</v>
      </c>
      <c r="AY123" s="19" t="s">
        <v>116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125</v>
      </c>
      <c r="BK123" s="218">
        <f>ROUND(I123*H123,2)</f>
        <v>0</v>
      </c>
      <c r="BL123" s="19" t="s">
        <v>327</v>
      </c>
      <c r="BM123" s="217" t="s">
        <v>1484</v>
      </c>
    </row>
    <row r="124" s="2" customFormat="1" ht="24.15" customHeight="1">
      <c r="A124" s="40"/>
      <c r="B124" s="41"/>
      <c r="C124" s="206" t="s">
        <v>427</v>
      </c>
      <c r="D124" s="206" t="s">
        <v>119</v>
      </c>
      <c r="E124" s="207" t="s">
        <v>1485</v>
      </c>
      <c r="F124" s="208" t="s">
        <v>1486</v>
      </c>
      <c r="G124" s="209" t="s">
        <v>265</v>
      </c>
      <c r="H124" s="210">
        <v>8</v>
      </c>
      <c r="I124" s="211"/>
      <c r="J124" s="212">
        <f>ROUND(I124*H124,2)</f>
        <v>0</v>
      </c>
      <c r="K124" s="208" t="s">
        <v>174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327</v>
      </c>
      <c r="AT124" s="217" t="s">
        <v>119</v>
      </c>
      <c r="AU124" s="217" t="s">
        <v>125</v>
      </c>
      <c r="AY124" s="19" t="s">
        <v>116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125</v>
      </c>
      <c r="BK124" s="218">
        <f>ROUND(I124*H124,2)</f>
        <v>0</v>
      </c>
      <c r="BL124" s="19" t="s">
        <v>327</v>
      </c>
      <c r="BM124" s="217" t="s">
        <v>1487</v>
      </c>
    </row>
    <row r="125" s="2" customFormat="1">
      <c r="A125" s="40"/>
      <c r="B125" s="41"/>
      <c r="C125" s="42"/>
      <c r="D125" s="219" t="s">
        <v>127</v>
      </c>
      <c r="E125" s="42"/>
      <c r="F125" s="220" t="s">
        <v>1488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127</v>
      </c>
      <c r="AU125" s="19" t="s">
        <v>125</v>
      </c>
    </row>
    <row r="126" s="2" customFormat="1" ht="16.5" customHeight="1">
      <c r="A126" s="40"/>
      <c r="B126" s="41"/>
      <c r="C126" s="273" t="s">
        <v>445</v>
      </c>
      <c r="D126" s="273" t="s">
        <v>358</v>
      </c>
      <c r="E126" s="274" t="s">
        <v>1489</v>
      </c>
      <c r="F126" s="275" t="s">
        <v>1490</v>
      </c>
      <c r="G126" s="276" t="s">
        <v>265</v>
      </c>
      <c r="H126" s="277">
        <v>6</v>
      </c>
      <c r="I126" s="278"/>
      <c r="J126" s="279">
        <f>ROUND(I126*H126,2)</f>
        <v>0</v>
      </c>
      <c r="K126" s="275" t="s">
        <v>174</v>
      </c>
      <c r="L126" s="280"/>
      <c r="M126" s="281" t="s">
        <v>19</v>
      </c>
      <c r="N126" s="282" t="s">
        <v>44</v>
      </c>
      <c r="O126" s="86"/>
      <c r="P126" s="215">
        <f>O126*H126</f>
        <v>0</v>
      </c>
      <c r="Q126" s="215">
        <v>4.0000000000000003E-05</v>
      </c>
      <c r="R126" s="215">
        <f>Q126*H126</f>
        <v>0.00024000000000000003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361</v>
      </c>
      <c r="AT126" s="217" t="s">
        <v>358</v>
      </c>
      <c r="AU126" s="217" t="s">
        <v>125</v>
      </c>
      <c r="AY126" s="19" t="s">
        <v>116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125</v>
      </c>
      <c r="BK126" s="218">
        <f>ROUND(I126*H126,2)</f>
        <v>0</v>
      </c>
      <c r="BL126" s="19" t="s">
        <v>327</v>
      </c>
      <c r="BM126" s="217" t="s">
        <v>1491</v>
      </c>
    </row>
    <row r="127" s="2" customFormat="1" ht="16.5" customHeight="1">
      <c r="A127" s="40"/>
      <c r="B127" s="41"/>
      <c r="C127" s="273" t="s">
        <v>450</v>
      </c>
      <c r="D127" s="273" t="s">
        <v>358</v>
      </c>
      <c r="E127" s="274" t="s">
        <v>1492</v>
      </c>
      <c r="F127" s="275" t="s">
        <v>1493</v>
      </c>
      <c r="G127" s="276" t="s">
        <v>265</v>
      </c>
      <c r="H127" s="277">
        <v>2</v>
      </c>
      <c r="I127" s="278"/>
      <c r="J127" s="279">
        <f>ROUND(I127*H127,2)</f>
        <v>0</v>
      </c>
      <c r="K127" s="275" t="s">
        <v>174</v>
      </c>
      <c r="L127" s="280"/>
      <c r="M127" s="281" t="s">
        <v>19</v>
      </c>
      <c r="N127" s="282" t="s">
        <v>44</v>
      </c>
      <c r="O127" s="86"/>
      <c r="P127" s="215">
        <f>O127*H127</f>
        <v>0</v>
      </c>
      <c r="Q127" s="215">
        <v>5.0000000000000002E-05</v>
      </c>
      <c r="R127" s="215">
        <f>Q127*H127</f>
        <v>0.00010000000000000001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361</v>
      </c>
      <c r="AT127" s="217" t="s">
        <v>358</v>
      </c>
      <c r="AU127" s="217" t="s">
        <v>125</v>
      </c>
      <c r="AY127" s="19" t="s">
        <v>116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125</v>
      </c>
      <c r="BK127" s="218">
        <f>ROUND(I127*H127,2)</f>
        <v>0</v>
      </c>
      <c r="BL127" s="19" t="s">
        <v>327</v>
      </c>
      <c r="BM127" s="217" t="s">
        <v>1494</v>
      </c>
    </row>
    <row r="128" s="2" customFormat="1" ht="16.5" customHeight="1">
      <c r="A128" s="40"/>
      <c r="B128" s="41"/>
      <c r="C128" s="273" t="s">
        <v>461</v>
      </c>
      <c r="D128" s="273" t="s">
        <v>358</v>
      </c>
      <c r="E128" s="274" t="s">
        <v>1495</v>
      </c>
      <c r="F128" s="275" t="s">
        <v>1496</v>
      </c>
      <c r="G128" s="276" t="s">
        <v>265</v>
      </c>
      <c r="H128" s="277">
        <v>6</v>
      </c>
      <c r="I128" s="278"/>
      <c r="J128" s="279">
        <f>ROUND(I128*H128,2)</f>
        <v>0</v>
      </c>
      <c r="K128" s="275" t="s">
        <v>174</v>
      </c>
      <c r="L128" s="280"/>
      <c r="M128" s="281" t="s">
        <v>19</v>
      </c>
      <c r="N128" s="282" t="s">
        <v>44</v>
      </c>
      <c r="O128" s="86"/>
      <c r="P128" s="215">
        <f>O128*H128</f>
        <v>0</v>
      </c>
      <c r="Q128" s="215">
        <v>4.0000000000000003E-05</v>
      </c>
      <c r="R128" s="215">
        <f>Q128*H128</f>
        <v>0.00024000000000000003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361</v>
      </c>
      <c r="AT128" s="217" t="s">
        <v>358</v>
      </c>
      <c r="AU128" s="217" t="s">
        <v>125</v>
      </c>
      <c r="AY128" s="19" t="s">
        <v>116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125</v>
      </c>
      <c r="BK128" s="218">
        <f>ROUND(I128*H128,2)</f>
        <v>0</v>
      </c>
      <c r="BL128" s="19" t="s">
        <v>327</v>
      </c>
      <c r="BM128" s="217" t="s">
        <v>1497</v>
      </c>
    </row>
    <row r="129" s="2" customFormat="1" ht="16.5" customHeight="1">
      <c r="A129" s="40"/>
      <c r="B129" s="41"/>
      <c r="C129" s="273" t="s">
        <v>474</v>
      </c>
      <c r="D129" s="273" t="s">
        <v>358</v>
      </c>
      <c r="E129" s="274" t="s">
        <v>1498</v>
      </c>
      <c r="F129" s="275" t="s">
        <v>1499</v>
      </c>
      <c r="G129" s="276" t="s">
        <v>265</v>
      </c>
      <c r="H129" s="277">
        <v>2</v>
      </c>
      <c r="I129" s="278"/>
      <c r="J129" s="279">
        <f>ROUND(I129*H129,2)</f>
        <v>0</v>
      </c>
      <c r="K129" s="275" t="s">
        <v>174</v>
      </c>
      <c r="L129" s="280"/>
      <c r="M129" s="281" t="s">
        <v>19</v>
      </c>
      <c r="N129" s="282" t="s">
        <v>44</v>
      </c>
      <c r="O129" s="86"/>
      <c r="P129" s="215">
        <f>O129*H129</f>
        <v>0</v>
      </c>
      <c r="Q129" s="215">
        <v>5.0000000000000002E-05</v>
      </c>
      <c r="R129" s="215">
        <f>Q129*H129</f>
        <v>0.00010000000000000001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361</v>
      </c>
      <c r="AT129" s="217" t="s">
        <v>358</v>
      </c>
      <c r="AU129" s="217" t="s">
        <v>125</v>
      </c>
      <c r="AY129" s="19" t="s">
        <v>116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125</v>
      </c>
      <c r="BK129" s="218">
        <f>ROUND(I129*H129,2)</f>
        <v>0</v>
      </c>
      <c r="BL129" s="19" t="s">
        <v>327</v>
      </c>
      <c r="BM129" s="217" t="s">
        <v>1500</v>
      </c>
    </row>
    <row r="130" s="2" customFormat="1" ht="24.15" customHeight="1">
      <c r="A130" s="40"/>
      <c r="B130" s="41"/>
      <c r="C130" s="206" t="s">
        <v>478</v>
      </c>
      <c r="D130" s="206" t="s">
        <v>119</v>
      </c>
      <c r="E130" s="207" t="s">
        <v>1501</v>
      </c>
      <c r="F130" s="208" t="s">
        <v>1502</v>
      </c>
      <c r="G130" s="209" t="s">
        <v>265</v>
      </c>
      <c r="H130" s="210">
        <v>2</v>
      </c>
      <c r="I130" s="211"/>
      <c r="J130" s="212">
        <f>ROUND(I130*H130,2)</f>
        <v>0</v>
      </c>
      <c r="K130" s="208" t="s">
        <v>174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327</v>
      </c>
      <c r="AT130" s="217" t="s">
        <v>119</v>
      </c>
      <c r="AU130" s="217" t="s">
        <v>125</v>
      </c>
      <c r="AY130" s="19" t="s">
        <v>116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125</v>
      </c>
      <c r="BK130" s="218">
        <f>ROUND(I130*H130,2)</f>
        <v>0</v>
      </c>
      <c r="BL130" s="19" t="s">
        <v>327</v>
      </c>
      <c r="BM130" s="217" t="s">
        <v>1503</v>
      </c>
    </row>
    <row r="131" s="2" customFormat="1">
      <c r="A131" s="40"/>
      <c r="B131" s="41"/>
      <c r="C131" s="42"/>
      <c r="D131" s="219" t="s">
        <v>127</v>
      </c>
      <c r="E131" s="42"/>
      <c r="F131" s="220" t="s">
        <v>1504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127</v>
      </c>
      <c r="AU131" s="19" t="s">
        <v>125</v>
      </c>
    </row>
    <row r="132" s="2" customFormat="1" ht="16.5" customHeight="1">
      <c r="A132" s="40"/>
      <c r="B132" s="41"/>
      <c r="C132" s="273" t="s">
        <v>361</v>
      </c>
      <c r="D132" s="273" t="s">
        <v>358</v>
      </c>
      <c r="E132" s="274" t="s">
        <v>1505</v>
      </c>
      <c r="F132" s="275" t="s">
        <v>1506</v>
      </c>
      <c r="G132" s="276" t="s">
        <v>265</v>
      </c>
      <c r="H132" s="277">
        <v>2</v>
      </c>
      <c r="I132" s="278"/>
      <c r="J132" s="279">
        <f>ROUND(I132*H132,2)</f>
        <v>0</v>
      </c>
      <c r="K132" s="275" t="s">
        <v>174</v>
      </c>
      <c r="L132" s="280"/>
      <c r="M132" s="281" t="s">
        <v>19</v>
      </c>
      <c r="N132" s="282" t="s">
        <v>44</v>
      </c>
      <c r="O132" s="86"/>
      <c r="P132" s="215">
        <f>O132*H132</f>
        <v>0</v>
      </c>
      <c r="Q132" s="215">
        <v>4.0000000000000003E-05</v>
      </c>
      <c r="R132" s="215">
        <f>Q132*H132</f>
        <v>8.0000000000000007E-05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361</v>
      </c>
      <c r="AT132" s="217" t="s">
        <v>358</v>
      </c>
      <c r="AU132" s="217" t="s">
        <v>125</v>
      </c>
      <c r="AY132" s="19" t="s">
        <v>116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125</v>
      </c>
      <c r="BK132" s="218">
        <f>ROUND(I132*H132,2)</f>
        <v>0</v>
      </c>
      <c r="BL132" s="19" t="s">
        <v>327</v>
      </c>
      <c r="BM132" s="217" t="s">
        <v>1507</v>
      </c>
    </row>
    <row r="133" s="2" customFormat="1" ht="16.5" customHeight="1">
      <c r="A133" s="40"/>
      <c r="B133" s="41"/>
      <c r="C133" s="273" t="s">
        <v>486</v>
      </c>
      <c r="D133" s="273" t="s">
        <v>358</v>
      </c>
      <c r="E133" s="274" t="s">
        <v>1508</v>
      </c>
      <c r="F133" s="275" t="s">
        <v>1509</v>
      </c>
      <c r="G133" s="276" t="s">
        <v>265</v>
      </c>
      <c r="H133" s="277">
        <v>2</v>
      </c>
      <c r="I133" s="278"/>
      <c r="J133" s="279">
        <f>ROUND(I133*H133,2)</f>
        <v>0</v>
      </c>
      <c r="K133" s="275" t="s">
        <v>174</v>
      </c>
      <c r="L133" s="280"/>
      <c r="M133" s="281" t="s">
        <v>19</v>
      </c>
      <c r="N133" s="282" t="s">
        <v>44</v>
      </c>
      <c r="O133" s="86"/>
      <c r="P133" s="215">
        <f>O133*H133</f>
        <v>0</v>
      </c>
      <c r="Q133" s="215">
        <v>4.0000000000000003E-05</v>
      </c>
      <c r="R133" s="215">
        <f>Q133*H133</f>
        <v>8.0000000000000007E-05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361</v>
      </c>
      <c r="AT133" s="217" t="s">
        <v>358</v>
      </c>
      <c r="AU133" s="217" t="s">
        <v>125</v>
      </c>
      <c r="AY133" s="19" t="s">
        <v>116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125</v>
      </c>
      <c r="BK133" s="218">
        <f>ROUND(I133*H133,2)</f>
        <v>0</v>
      </c>
      <c r="BL133" s="19" t="s">
        <v>327</v>
      </c>
      <c r="BM133" s="217" t="s">
        <v>1510</v>
      </c>
    </row>
    <row r="134" s="2" customFormat="1" ht="24.15" customHeight="1">
      <c r="A134" s="40"/>
      <c r="B134" s="41"/>
      <c r="C134" s="206" t="s">
        <v>495</v>
      </c>
      <c r="D134" s="206" t="s">
        <v>119</v>
      </c>
      <c r="E134" s="207" t="s">
        <v>1511</v>
      </c>
      <c r="F134" s="208" t="s">
        <v>1512</v>
      </c>
      <c r="G134" s="209" t="s">
        <v>265</v>
      </c>
      <c r="H134" s="210">
        <v>2</v>
      </c>
      <c r="I134" s="211"/>
      <c r="J134" s="212">
        <f>ROUND(I134*H134,2)</f>
        <v>0</v>
      </c>
      <c r="K134" s="208" t="s">
        <v>174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327</v>
      </c>
      <c r="AT134" s="217" t="s">
        <v>119</v>
      </c>
      <c r="AU134" s="217" t="s">
        <v>125</v>
      </c>
      <c r="AY134" s="19" t="s">
        <v>116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125</v>
      </c>
      <c r="BK134" s="218">
        <f>ROUND(I134*H134,2)</f>
        <v>0</v>
      </c>
      <c r="BL134" s="19" t="s">
        <v>327</v>
      </c>
      <c r="BM134" s="217" t="s">
        <v>1513</v>
      </c>
    </row>
    <row r="135" s="2" customFormat="1">
      <c r="A135" s="40"/>
      <c r="B135" s="41"/>
      <c r="C135" s="42"/>
      <c r="D135" s="219" t="s">
        <v>127</v>
      </c>
      <c r="E135" s="42"/>
      <c r="F135" s="220" t="s">
        <v>1514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127</v>
      </c>
      <c r="AU135" s="19" t="s">
        <v>125</v>
      </c>
    </row>
    <row r="136" s="2" customFormat="1" ht="16.5" customHeight="1">
      <c r="A136" s="40"/>
      <c r="B136" s="41"/>
      <c r="C136" s="273" t="s">
        <v>503</v>
      </c>
      <c r="D136" s="273" t="s">
        <v>358</v>
      </c>
      <c r="E136" s="274" t="s">
        <v>1515</v>
      </c>
      <c r="F136" s="275" t="s">
        <v>1516</v>
      </c>
      <c r="G136" s="276" t="s">
        <v>265</v>
      </c>
      <c r="H136" s="277">
        <v>2</v>
      </c>
      <c r="I136" s="278"/>
      <c r="J136" s="279">
        <f>ROUND(I136*H136,2)</f>
        <v>0</v>
      </c>
      <c r="K136" s="275" t="s">
        <v>174</v>
      </c>
      <c r="L136" s="280"/>
      <c r="M136" s="281" t="s">
        <v>19</v>
      </c>
      <c r="N136" s="282" t="s">
        <v>44</v>
      </c>
      <c r="O136" s="86"/>
      <c r="P136" s="215">
        <f>O136*H136</f>
        <v>0</v>
      </c>
      <c r="Q136" s="215">
        <v>6.0000000000000002E-05</v>
      </c>
      <c r="R136" s="215">
        <f>Q136*H136</f>
        <v>0.00012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361</v>
      </c>
      <c r="AT136" s="217" t="s">
        <v>358</v>
      </c>
      <c r="AU136" s="217" t="s">
        <v>125</v>
      </c>
      <c r="AY136" s="19" t="s">
        <v>116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125</v>
      </c>
      <c r="BK136" s="218">
        <f>ROUND(I136*H136,2)</f>
        <v>0</v>
      </c>
      <c r="BL136" s="19" t="s">
        <v>327</v>
      </c>
      <c r="BM136" s="217" t="s">
        <v>1517</v>
      </c>
    </row>
    <row r="137" s="2" customFormat="1" ht="16.5" customHeight="1">
      <c r="A137" s="40"/>
      <c r="B137" s="41"/>
      <c r="C137" s="273" t="s">
        <v>508</v>
      </c>
      <c r="D137" s="273" t="s">
        <v>358</v>
      </c>
      <c r="E137" s="274" t="s">
        <v>1518</v>
      </c>
      <c r="F137" s="275" t="s">
        <v>1519</v>
      </c>
      <c r="G137" s="276" t="s">
        <v>265</v>
      </c>
      <c r="H137" s="277">
        <v>4</v>
      </c>
      <c r="I137" s="278"/>
      <c r="J137" s="279">
        <f>ROUND(I137*H137,2)</f>
        <v>0</v>
      </c>
      <c r="K137" s="275" t="s">
        <v>174</v>
      </c>
      <c r="L137" s="280"/>
      <c r="M137" s="281" t="s">
        <v>19</v>
      </c>
      <c r="N137" s="282" t="s">
        <v>44</v>
      </c>
      <c r="O137" s="86"/>
      <c r="P137" s="215">
        <f>O137*H137</f>
        <v>0</v>
      </c>
      <c r="Q137" s="215">
        <v>6.0000000000000002E-05</v>
      </c>
      <c r="R137" s="215">
        <f>Q137*H137</f>
        <v>0.00024000000000000001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361</v>
      </c>
      <c r="AT137" s="217" t="s">
        <v>358</v>
      </c>
      <c r="AU137" s="217" t="s">
        <v>125</v>
      </c>
      <c r="AY137" s="19" t="s">
        <v>116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125</v>
      </c>
      <c r="BK137" s="218">
        <f>ROUND(I137*H137,2)</f>
        <v>0</v>
      </c>
      <c r="BL137" s="19" t="s">
        <v>327</v>
      </c>
      <c r="BM137" s="217" t="s">
        <v>1520</v>
      </c>
    </row>
    <row r="138" s="2" customFormat="1" ht="24.15" customHeight="1">
      <c r="A138" s="40"/>
      <c r="B138" s="41"/>
      <c r="C138" s="206" t="s">
        <v>513</v>
      </c>
      <c r="D138" s="206" t="s">
        <v>119</v>
      </c>
      <c r="E138" s="207" t="s">
        <v>1521</v>
      </c>
      <c r="F138" s="208" t="s">
        <v>1522</v>
      </c>
      <c r="G138" s="209" t="s">
        <v>265</v>
      </c>
      <c r="H138" s="210">
        <v>4</v>
      </c>
      <c r="I138" s="211"/>
      <c r="J138" s="212">
        <f>ROUND(I138*H138,2)</f>
        <v>0</v>
      </c>
      <c r="K138" s="208" t="s">
        <v>174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327</v>
      </c>
      <c r="AT138" s="217" t="s">
        <v>119</v>
      </c>
      <c r="AU138" s="217" t="s">
        <v>125</v>
      </c>
      <c r="AY138" s="19" t="s">
        <v>116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125</v>
      </c>
      <c r="BK138" s="218">
        <f>ROUND(I138*H138,2)</f>
        <v>0</v>
      </c>
      <c r="BL138" s="19" t="s">
        <v>327</v>
      </c>
      <c r="BM138" s="217" t="s">
        <v>1523</v>
      </c>
    </row>
    <row r="139" s="2" customFormat="1">
      <c r="A139" s="40"/>
      <c r="B139" s="41"/>
      <c r="C139" s="42"/>
      <c r="D139" s="219" t="s">
        <v>127</v>
      </c>
      <c r="E139" s="42"/>
      <c r="F139" s="220" t="s">
        <v>1524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127</v>
      </c>
      <c r="AU139" s="19" t="s">
        <v>125</v>
      </c>
    </row>
    <row r="140" s="2" customFormat="1" ht="16.5" customHeight="1">
      <c r="A140" s="40"/>
      <c r="B140" s="41"/>
      <c r="C140" s="273" t="s">
        <v>519</v>
      </c>
      <c r="D140" s="273" t="s">
        <v>358</v>
      </c>
      <c r="E140" s="274" t="s">
        <v>1525</v>
      </c>
      <c r="F140" s="275" t="s">
        <v>1526</v>
      </c>
      <c r="G140" s="276" t="s">
        <v>265</v>
      </c>
      <c r="H140" s="277">
        <v>4</v>
      </c>
      <c r="I140" s="278"/>
      <c r="J140" s="279">
        <f>ROUND(I140*H140,2)</f>
        <v>0</v>
      </c>
      <c r="K140" s="275" t="s">
        <v>174</v>
      </c>
      <c r="L140" s="280"/>
      <c r="M140" s="281" t="s">
        <v>19</v>
      </c>
      <c r="N140" s="282" t="s">
        <v>44</v>
      </c>
      <c r="O140" s="86"/>
      <c r="P140" s="215">
        <f>O140*H140</f>
        <v>0</v>
      </c>
      <c r="Q140" s="215">
        <v>5.0000000000000002E-05</v>
      </c>
      <c r="R140" s="215">
        <f>Q140*H140</f>
        <v>0.00020000000000000001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361</v>
      </c>
      <c r="AT140" s="217" t="s">
        <v>358</v>
      </c>
      <c r="AU140" s="217" t="s">
        <v>125</v>
      </c>
      <c r="AY140" s="19" t="s">
        <v>116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125</v>
      </c>
      <c r="BK140" s="218">
        <f>ROUND(I140*H140,2)</f>
        <v>0</v>
      </c>
      <c r="BL140" s="19" t="s">
        <v>327</v>
      </c>
      <c r="BM140" s="217" t="s">
        <v>1527</v>
      </c>
    </row>
    <row r="141" s="2" customFormat="1" ht="16.5" customHeight="1">
      <c r="A141" s="40"/>
      <c r="B141" s="41"/>
      <c r="C141" s="273" t="s">
        <v>527</v>
      </c>
      <c r="D141" s="273" t="s">
        <v>358</v>
      </c>
      <c r="E141" s="274" t="s">
        <v>1528</v>
      </c>
      <c r="F141" s="275" t="s">
        <v>1529</v>
      </c>
      <c r="G141" s="276" t="s">
        <v>265</v>
      </c>
      <c r="H141" s="277">
        <v>4</v>
      </c>
      <c r="I141" s="278"/>
      <c r="J141" s="279">
        <f>ROUND(I141*H141,2)</f>
        <v>0</v>
      </c>
      <c r="K141" s="275" t="s">
        <v>174</v>
      </c>
      <c r="L141" s="280"/>
      <c r="M141" s="281" t="s">
        <v>19</v>
      </c>
      <c r="N141" s="282" t="s">
        <v>44</v>
      </c>
      <c r="O141" s="86"/>
      <c r="P141" s="215">
        <f>O141*H141</f>
        <v>0</v>
      </c>
      <c r="Q141" s="215">
        <v>6.0000000000000002E-05</v>
      </c>
      <c r="R141" s="215">
        <f>Q141*H141</f>
        <v>0.00024000000000000001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361</v>
      </c>
      <c r="AT141" s="217" t="s">
        <v>358</v>
      </c>
      <c r="AU141" s="217" t="s">
        <v>125</v>
      </c>
      <c r="AY141" s="19" t="s">
        <v>116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125</v>
      </c>
      <c r="BK141" s="218">
        <f>ROUND(I141*H141,2)</f>
        <v>0</v>
      </c>
      <c r="BL141" s="19" t="s">
        <v>327</v>
      </c>
      <c r="BM141" s="217" t="s">
        <v>1530</v>
      </c>
    </row>
    <row r="142" s="2" customFormat="1" ht="24.15" customHeight="1">
      <c r="A142" s="40"/>
      <c r="B142" s="41"/>
      <c r="C142" s="206" t="s">
        <v>534</v>
      </c>
      <c r="D142" s="206" t="s">
        <v>119</v>
      </c>
      <c r="E142" s="207" t="s">
        <v>1531</v>
      </c>
      <c r="F142" s="208" t="s">
        <v>1532</v>
      </c>
      <c r="G142" s="209" t="s">
        <v>265</v>
      </c>
      <c r="H142" s="210">
        <v>48</v>
      </c>
      <c r="I142" s="211"/>
      <c r="J142" s="212">
        <f>ROUND(I142*H142,2)</f>
        <v>0</v>
      </c>
      <c r="K142" s="208" t="s">
        <v>174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327</v>
      </c>
      <c r="AT142" s="217" t="s">
        <v>119</v>
      </c>
      <c r="AU142" s="217" t="s">
        <v>125</v>
      </c>
      <c r="AY142" s="19" t="s">
        <v>116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125</v>
      </c>
      <c r="BK142" s="218">
        <f>ROUND(I142*H142,2)</f>
        <v>0</v>
      </c>
      <c r="BL142" s="19" t="s">
        <v>327</v>
      </c>
      <c r="BM142" s="217" t="s">
        <v>1533</v>
      </c>
    </row>
    <row r="143" s="2" customFormat="1">
      <c r="A143" s="40"/>
      <c r="B143" s="41"/>
      <c r="C143" s="42"/>
      <c r="D143" s="219" t="s">
        <v>127</v>
      </c>
      <c r="E143" s="42"/>
      <c r="F143" s="220" t="s">
        <v>1534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127</v>
      </c>
      <c r="AU143" s="19" t="s">
        <v>125</v>
      </c>
    </row>
    <row r="144" s="2" customFormat="1" ht="16.5" customHeight="1">
      <c r="A144" s="40"/>
      <c r="B144" s="41"/>
      <c r="C144" s="273" t="s">
        <v>543</v>
      </c>
      <c r="D144" s="273" t="s">
        <v>358</v>
      </c>
      <c r="E144" s="274" t="s">
        <v>1535</v>
      </c>
      <c r="F144" s="275" t="s">
        <v>1536</v>
      </c>
      <c r="G144" s="276" t="s">
        <v>265</v>
      </c>
      <c r="H144" s="277">
        <v>48</v>
      </c>
      <c r="I144" s="278"/>
      <c r="J144" s="279">
        <f>ROUND(I144*H144,2)</f>
        <v>0</v>
      </c>
      <c r="K144" s="275" t="s">
        <v>19</v>
      </c>
      <c r="L144" s="280"/>
      <c r="M144" s="281" t="s">
        <v>19</v>
      </c>
      <c r="N144" s="282" t="s">
        <v>44</v>
      </c>
      <c r="O144" s="86"/>
      <c r="P144" s="215">
        <f>O144*H144</f>
        <v>0</v>
      </c>
      <c r="Q144" s="215">
        <v>6.9999999999999994E-05</v>
      </c>
      <c r="R144" s="215">
        <f>Q144*H144</f>
        <v>0.0033599999999999997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361</v>
      </c>
      <c r="AT144" s="217" t="s">
        <v>358</v>
      </c>
      <c r="AU144" s="217" t="s">
        <v>125</v>
      </c>
      <c r="AY144" s="19" t="s">
        <v>116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125</v>
      </c>
      <c r="BK144" s="218">
        <f>ROUND(I144*H144,2)</f>
        <v>0</v>
      </c>
      <c r="BL144" s="19" t="s">
        <v>327</v>
      </c>
      <c r="BM144" s="217" t="s">
        <v>1537</v>
      </c>
    </row>
    <row r="145" s="2" customFormat="1" ht="16.5" customHeight="1">
      <c r="A145" s="40"/>
      <c r="B145" s="41"/>
      <c r="C145" s="273" t="s">
        <v>550</v>
      </c>
      <c r="D145" s="273" t="s">
        <v>358</v>
      </c>
      <c r="E145" s="274" t="s">
        <v>1538</v>
      </c>
      <c r="F145" s="275" t="s">
        <v>1539</v>
      </c>
      <c r="G145" s="276" t="s">
        <v>265</v>
      </c>
      <c r="H145" s="277">
        <v>48</v>
      </c>
      <c r="I145" s="278"/>
      <c r="J145" s="279">
        <f>ROUND(I145*H145,2)</f>
        <v>0</v>
      </c>
      <c r="K145" s="275" t="s">
        <v>174</v>
      </c>
      <c r="L145" s="280"/>
      <c r="M145" s="281" t="s">
        <v>19</v>
      </c>
      <c r="N145" s="282" t="s">
        <v>44</v>
      </c>
      <c r="O145" s="86"/>
      <c r="P145" s="215">
        <f>O145*H145</f>
        <v>0</v>
      </c>
      <c r="Q145" s="215">
        <v>9.0000000000000006E-05</v>
      </c>
      <c r="R145" s="215">
        <f>Q145*H145</f>
        <v>0.0043200000000000001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361</v>
      </c>
      <c r="AT145" s="217" t="s">
        <v>358</v>
      </c>
      <c r="AU145" s="217" t="s">
        <v>125</v>
      </c>
      <c r="AY145" s="19" t="s">
        <v>116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125</v>
      </c>
      <c r="BK145" s="218">
        <f>ROUND(I145*H145,2)</f>
        <v>0</v>
      </c>
      <c r="BL145" s="19" t="s">
        <v>327</v>
      </c>
      <c r="BM145" s="217" t="s">
        <v>1540</v>
      </c>
    </row>
    <row r="146" s="2" customFormat="1" ht="24.15" customHeight="1">
      <c r="A146" s="40"/>
      <c r="B146" s="41"/>
      <c r="C146" s="206" t="s">
        <v>557</v>
      </c>
      <c r="D146" s="206" t="s">
        <v>119</v>
      </c>
      <c r="E146" s="207" t="s">
        <v>1541</v>
      </c>
      <c r="F146" s="208" t="s">
        <v>1542</v>
      </c>
      <c r="G146" s="209" t="s">
        <v>265</v>
      </c>
      <c r="H146" s="210">
        <v>6</v>
      </c>
      <c r="I146" s="211"/>
      <c r="J146" s="212">
        <f>ROUND(I146*H146,2)</f>
        <v>0</v>
      </c>
      <c r="K146" s="208" t="s">
        <v>174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327</v>
      </c>
      <c r="AT146" s="217" t="s">
        <v>119</v>
      </c>
      <c r="AU146" s="217" t="s">
        <v>125</v>
      </c>
      <c r="AY146" s="19" t="s">
        <v>116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125</v>
      </c>
      <c r="BK146" s="218">
        <f>ROUND(I146*H146,2)</f>
        <v>0</v>
      </c>
      <c r="BL146" s="19" t="s">
        <v>327</v>
      </c>
      <c r="BM146" s="217" t="s">
        <v>1543</v>
      </c>
    </row>
    <row r="147" s="2" customFormat="1">
      <c r="A147" s="40"/>
      <c r="B147" s="41"/>
      <c r="C147" s="42"/>
      <c r="D147" s="219" t="s">
        <v>127</v>
      </c>
      <c r="E147" s="42"/>
      <c r="F147" s="220" t="s">
        <v>1544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127</v>
      </c>
      <c r="AU147" s="19" t="s">
        <v>125</v>
      </c>
    </row>
    <row r="148" s="2" customFormat="1" ht="16.5" customHeight="1">
      <c r="A148" s="40"/>
      <c r="B148" s="41"/>
      <c r="C148" s="273" t="s">
        <v>562</v>
      </c>
      <c r="D148" s="273" t="s">
        <v>358</v>
      </c>
      <c r="E148" s="274" t="s">
        <v>1545</v>
      </c>
      <c r="F148" s="275" t="s">
        <v>1546</v>
      </c>
      <c r="G148" s="276" t="s">
        <v>265</v>
      </c>
      <c r="H148" s="277">
        <v>6</v>
      </c>
      <c r="I148" s="278"/>
      <c r="J148" s="279">
        <f>ROUND(I148*H148,2)</f>
        <v>0</v>
      </c>
      <c r="K148" s="275" t="s">
        <v>174</v>
      </c>
      <c r="L148" s="280"/>
      <c r="M148" s="281" t="s">
        <v>19</v>
      </c>
      <c r="N148" s="282" t="s">
        <v>44</v>
      </c>
      <c r="O148" s="86"/>
      <c r="P148" s="215">
        <f>O148*H148</f>
        <v>0</v>
      </c>
      <c r="Q148" s="215">
        <v>0.00075000000000000002</v>
      </c>
      <c r="R148" s="215">
        <f>Q148*H148</f>
        <v>0.0045000000000000005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361</v>
      </c>
      <c r="AT148" s="217" t="s">
        <v>358</v>
      </c>
      <c r="AU148" s="217" t="s">
        <v>125</v>
      </c>
      <c r="AY148" s="19" t="s">
        <v>116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125</v>
      </c>
      <c r="BK148" s="218">
        <f>ROUND(I148*H148,2)</f>
        <v>0</v>
      </c>
      <c r="BL148" s="19" t="s">
        <v>327</v>
      </c>
      <c r="BM148" s="217" t="s">
        <v>1547</v>
      </c>
    </row>
    <row r="149" s="2" customFormat="1" ht="24.15" customHeight="1">
      <c r="A149" s="40"/>
      <c r="B149" s="41"/>
      <c r="C149" s="206" t="s">
        <v>568</v>
      </c>
      <c r="D149" s="206" t="s">
        <v>119</v>
      </c>
      <c r="E149" s="207" t="s">
        <v>1548</v>
      </c>
      <c r="F149" s="208" t="s">
        <v>1549</v>
      </c>
      <c r="G149" s="209" t="s">
        <v>265</v>
      </c>
      <c r="H149" s="210">
        <v>8</v>
      </c>
      <c r="I149" s="211"/>
      <c r="J149" s="212">
        <f>ROUND(I149*H149,2)</f>
        <v>0</v>
      </c>
      <c r="K149" s="208" t="s">
        <v>174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327</v>
      </c>
      <c r="AT149" s="217" t="s">
        <v>119</v>
      </c>
      <c r="AU149" s="217" t="s">
        <v>125</v>
      </c>
      <c r="AY149" s="19" t="s">
        <v>116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125</v>
      </c>
      <c r="BK149" s="218">
        <f>ROUND(I149*H149,2)</f>
        <v>0</v>
      </c>
      <c r="BL149" s="19" t="s">
        <v>327</v>
      </c>
      <c r="BM149" s="217" t="s">
        <v>1550</v>
      </c>
    </row>
    <row r="150" s="2" customFormat="1">
      <c r="A150" s="40"/>
      <c r="B150" s="41"/>
      <c r="C150" s="42"/>
      <c r="D150" s="219" t="s">
        <v>127</v>
      </c>
      <c r="E150" s="42"/>
      <c r="F150" s="220" t="s">
        <v>1551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127</v>
      </c>
      <c r="AU150" s="19" t="s">
        <v>125</v>
      </c>
    </row>
    <row r="151" s="2" customFormat="1" ht="16.5" customHeight="1">
      <c r="A151" s="40"/>
      <c r="B151" s="41"/>
      <c r="C151" s="273" t="s">
        <v>576</v>
      </c>
      <c r="D151" s="273" t="s">
        <v>358</v>
      </c>
      <c r="E151" s="274" t="s">
        <v>1552</v>
      </c>
      <c r="F151" s="275" t="s">
        <v>1553</v>
      </c>
      <c r="G151" s="276" t="s">
        <v>265</v>
      </c>
      <c r="H151" s="277">
        <v>8</v>
      </c>
      <c r="I151" s="278"/>
      <c r="J151" s="279">
        <f>ROUND(I151*H151,2)</f>
        <v>0</v>
      </c>
      <c r="K151" s="275" t="s">
        <v>174</v>
      </c>
      <c r="L151" s="280"/>
      <c r="M151" s="281" t="s">
        <v>19</v>
      </c>
      <c r="N151" s="282" t="s">
        <v>44</v>
      </c>
      <c r="O151" s="86"/>
      <c r="P151" s="215">
        <f>O151*H151</f>
        <v>0</v>
      </c>
      <c r="Q151" s="215">
        <v>0.00048000000000000001</v>
      </c>
      <c r="R151" s="215">
        <f>Q151*H151</f>
        <v>0.0038400000000000001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361</v>
      </c>
      <c r="AT151" s="217" t="s">
        <v>358</v>
      </c>
      <c r="AU151" s="217" t="s">
        <v>125</v>
      </c>
      <c r="AY151" s="19" t="s">
        <v>116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125</v>
      </c>
      <c r="BK151" s="218">
        <f>ROUND(I151*H151,2)</f>
        <v>0</v>
      </c>
      <c r="BL151" s="19" t="s">
        <v>327</v>
      </c>
      <c r="BM151" s="217" t="s">
        <v>1554</v>
      </c>
    </row>
    <row r="152" s="2" customFormat="1" ht="24.15" customHeight="1">
      <c r="A152" s="40"/>
      <c r="B152" s="41"/>
      <c r="C152" s="206" t="s">
        <v>583</v>
      </c>
      <c r="D152" s="206" t="s">
        <v>119</v>
      </c>
      <c r="E152" s="207" t="s">
        <v>1555</v>
      </c>
      <c r="F152" s="208" t="s">
        <v>1556</v>
      </c>
      <c r="G152" s="209" t="s">
        <v>265</v>
      </c>
      <c r="H152" s="210">
        <v>1</v>
      </c>
      <c r="I152" s="211"/>
      <c r="J152" s="212">
        <f>ROUND(I152*H152,2)</f>
        <v>0</v>
      </c>
      <c r="K152" s="208" t="s">
        <v>174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327</v>
      </c>
      <c r="AT152" s="217" t="s">
        <v>119</v>
      </c>
      <c r="AU152" s="217" t="s">
        <v>125</v>
      </c>
      <c r="AY152" s="19" t="s">
        <v>116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125</v>
      </c>
      <c r="BK152" s="218">
        <f>ROUND(I152*H152,2)</f>
        <v>0</v>
      </c>
      <c r="BL152" s="19" t="s">
        <v>327</v>
      </c>
      <c r="BM152" s="217" t="s">
        <v>1557</v>
      </c>
    </row>
    <row r="153" s="2" customFormat="1">
      <c r="A153" s="40"/>
      <c r="B153" s="41"/>
      <c r="C153" s="42"/>
      <c r="D153" s="219" t="s">
        <v>127</v>
      </c>
      <c r="E153" s="42"/>
      <c r="F153" s="220" t="s">
        <v>1558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127</v>
      </c>
      <c r="AU153" s="19" t="s">
        <v>125</v>
      </c>
    </row>
    <row r="154" s="2" customFormat="1" ht="16.5" customHeight="1">
      <c r="A154" s="40"/>
      <c r="B154" s="41"/>
      <c r="C154" s="206" t="s">
        <v>588</v>
      </c>
      <c r="D154" s="206" t="s">
        <v>119</v>
      </c>
      <c r="E154" s="207" t="s">
        <v>1559</v>
      </c>
      <c r="F154" s="208" t="s">
        <v>1560</v>
      </c>
      <c r="G154" s="209" t="s">
        <v>122</v>
      </c>
      <c r="H154" s="210">
        <v>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327</v>
      </c>
      <c r="AT154" s="217" t="s">
        <v>119</v>
      </c>
      <c r="AU154" s="217" t="s">
        <v>125</v>
      </c>
      <c r="AY154" s="19" t="s">
        <v>116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125</v>
      </c>
      <c r="BK154" s="218">
        <f>ROUND(I154*H154,2)</f>
        <v>0</v>
      </c>
      <c r="BL154" s="19" t="s">
        <v>327</v>
      </c>
      <c r="BM154" s="217" t="s">
        <v>1561</v>
      </c>
    </row>
    <row r="155" s="2" customFormat="1" ht="24.15" customHeight="1">
      <c r="A155" s="40"/>
      <c r="B155" s="41"/>
      <c r="C155" s="206" t="s">
        <v>595</v>
      </c>
      <c r="D155" s="206" t="s">
        <v>119</v>
      </c>
      <c r="E155" s="207" t="s">
        <v>1562</v>
      </c>
      <c r="F155" s="208" t="s">
        <v>1563</v>
      </c>
      <c r="G155" s="209" t="s">
        <v>122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327</v>
      </c>
      <c r="AT155" s="217" t="s">
        <v>119</v>
      </c>
      <c r="AU155" s="217" t="s">
        <v>125</v>
      </c>
      <c r="AY155" s="19" t="s">
        <v>116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125</v>
      </c>
      <c r="BK155" s="218">
        <f>ROUND(I155*H155,2)</f>
        <v>0</v>
      </c>
      <c r="BL155" s="19" t="s">
        <v>327</v>
      </c>
      <c r="BM155" s="217" t="s">
        <v>1564</v>
      </c>
    </row>
    <row r="156" s="2" customFormat="1" ht="24.15" customHeight="1">
      <c r="A156" s="40"/>
      <c r="B156" s="41"/>
      <c r="C156" s="206" t="s">
        <v>600</v>
      </c>
      <c r="D156" s="206" t="s">
        <v>119</v>
      </c>
      <c r="E156" s="207" t="s">
        <v>1565</v>
      </c>
      <c r="F156" s="208" t="s">
        <v>1566</v>
      </c>
      <c r="G156" s="209" t="s">
        <v>670</v>
      </c>
      <c r="H156" s="283"/>
      <c r="I156" s="211"/>
      <c r="J156" s="212">
        <f>ROUND(I156*H156,2)</f>
        <v>0</v>
      </c>
      <c r="K156" s="208" t="s">
        <v>174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327</v>
      </c>
      <c r="AT156" s="217" t="s">
        <v>119</v>
      </c>
      <c r="AU156" s="217" t="s">
        <v>125</v>
      </c>
      <c r="AY156" s="19" t="s">
        <v>116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125</v>
      </c>
      <c r="BK156" s="218">
        <f>ROUND(I156*H156,2)</f>
        <v>0</v>
      </c>
      <c r="BL156" s="19" t="s">
        <v>327</v>
      </c>
      <c r="BM156" s="217" t="s">
        <v>1567</v>
      </c>
    </row>
    <row r="157" s="2" customFormat="1">
      <c r="A157" s="40"/>
      <c r="B157" s="41"/>
      <c r="C157" s="42"/>
      <c r="D157" s="219" t="s">
        <v>127</v>
      </c>
      <c r="E157" s="42"/>
      <c r="F157" s="220" t="s">
        <v>1568</v>
      </c>
      <c r="G157" s="42"/>
      <c r="H157" s="42"/>
      <c r="I157" s="221"/>
      <c r="J157" s="42"/>
      <c r="K157" s="42"/>
      <c r="L157" s="46"/>
      <c r="M157" s="284"/>
      <c r="N157" s="285"/>
      <c r="O157" s="226"/>
      <c r="P157" s="226"/>
      <c r="Q157" s="226"/>
      <c r="R157" s="226"/>
      <c r="S157" s="226"/>
      <c r="T157" s="286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127</v>
      </c>
      <c r="AU157" s="19" t="s">
        <v>125</v>
      </c>
    </row>
    <row r="158" s="2" customFormat="1" ht="6.96" customHeight="1">
      <c r="A158" s="40"/>
      <c r="B158" s="61"/>
      <c r="C158" s="62"/>
      <c r="D158" s="62"/>
      <c r="E158" s="62"/>
      <c r="F158" s="62"/>
      <c r="G158" s="62"/>
      <c r="H158" s="62"/>
      <c r="I158" s="62"/>
      <c r="J158" s="62"/>
      <c r="K158" s="62"/>
      <c r="L158" s="46"/>
      <c r="M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</sheetData>
  <sheetProtection sheet="1" autoFilter="0" formatColumns="0" formatRows="0" objects="1" scenarios="1" spinCount="100000" saltValue="lFt64LpKKSUtg0tsrY5zp3ejyJAsCDTYb1oiMsIRfBr4bYyuv06NHyX+3gE/1ozZv5PPO36gtEGnPNhoKnZRtQ==" hashValue="D5otICQ5kRZkx0TQR3r3qPEy+z4dd2PAa8Sb3pkxTwrJniKLEo0yxY+a0L3iscE+KgfcD0rplXjNzjJIsADKKw==" algorithmName="SHA-512" password="80EB"/>
  <autoFilter ref="C80:K15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94" r:id="rId1" display="https://podminky.urs.cz/item/CS_URS_2022_02/741120301"/>
    <hyperlink ref="F100" r:id="rId2" display="https://podminky.urs.cz/item/CS_URS_2022_02/741122015"/>
    <hyperlink ref="F104" r:id="rId3" display="https://podminky.urs.cz/item/CS_URS_2022_02/741122016"/>
    <hyperlink ref="F108" r:id="rId4" display="https://podminky.urs.cz/item/CS_URS_2022_02/741122024"/>
    <hyperlink ref="F112" r:id="rId5" display="https://podminky.urs.cz/item/CS_URS_2022_02/741122031"/>
    <hyperlink ref="F116" r:id="rId6" display="https://podminky.urs.cz/item/CS_URS_2022_02/741130001"/>
    <hyperlink ref="F118" r:id="rId7" display="https://podminky.urs.cz/item/CS_URS_2022_02/741130004"/>
    <hyperlink ref="F120" r:id="rId8" display="https://podminky.urs.cz/item/CS_URS_2022_02/741130006"/>
    <hyperlink ref="F122" r:id="rId9" display="https://podminky.urs.cz/item/CS_URS_2022_02/741112001"/>
    <hyperlink ref="F125" r:id="rId10" display="https://podminky.urs.cz/item/CS_URS_2022_02/741310001"/>
    <hyperlink ref="F131" r:id="rId11" display="https://podminky.urs.cz/item/CS_URS_2022_02/741310022"/>
    <hyperlink ref="F135" r:id="rId12" display="https://podminky.urs.cz/item/CS_URS_2022_02/741310024"/>
    <hyperlink ref="F139" r:id="rId13" display="https://podminky.urs.cz/item/CS_URS_2022_02/741310025"/>
    <hyperlink ref="F143" r:id="rId14" display="https://podminky.urs.cz/item/CS_URS_2022_02/741313003"/>
    <hyperlink ref="F147" r:id="rId15" display="https://podminky.urs.cz/item/CS_URS_2022_02/741372022"/>
    <hyperlink ref="F150" r:id="rId16" display="https://podminky.urs.cz/item/CS_URS_2022_02/741372061"/>
    <hyperlink ref="F153" r:id="rId17" display="https://podminky.urs.cz/item/CS_URS_2022_02/741810002"/>
    <hyperlink ref="F157" r:id="rId18" display="https://podminky.urs.cz/item/CS_URS_2022_02/99874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1569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1570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1571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1572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1573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1574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1575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1576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1577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1578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1579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78</v>
      </c>
      <c r="F18" s="298" t="s">
        <v>1580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1581</v>
      </c>
      <c r="F19" s="298" t="s">
        <v>1582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1583</v>
      </c>
      <c r="F20" s="298" t="s">
        <v>1584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1585</v>
      </c>
      <c r="F21" s="298" t="s">
        <v>1586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1587</v>
      </c>
      <c r="F22" s="298" t="s">
        <v>1588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1589</v>
      </c>
      <c r="F23" s="298" t="s">
        <v>1590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1591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1592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1593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1594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1595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1596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1597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1598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1599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102</v>
      </c>
      <c r="F36" s="298"/>
      <c r="G36" s="298" t="s">
        <v>1600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1601</v>
      </c>
      <c r="F37" s="298"/>
      <c r="G37" s="298" t="s">
        <v>1602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53</v>
      </c>
      <c r="F38" s="298"/>
      <c r="G38" s="298" t="s">
        <v>1603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54</v>
      </c>
      <c r="F39" s="298"/>
      <c r="G39" s="298" t="s">
        <v>1604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103</v>
      </c>
      <c r="F40" s="298"/>
      <c r="G40" s="298" t="s">
        <v>1605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104</v>
      </c>
      <c r="F41" s="298"/>
      <c r="G41" s="298" t="s">
        <v>1606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1607</v>
      </c>
      <c r="F42" s="298"/>
      <c r="G42" s="298" t="s">
        <v>1608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1609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1610</v>
      </c>
      <c r="F44" s="298"/>
      <c r="G44" s="298" t="s">
        <v>1611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106</v>
      </c>
      <c r="F45" s="298"/>
      <c r="G45" s="298" t="s">
        <v>1612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1613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1614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1615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1616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1617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1618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1619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1620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1621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1622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1623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1624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1625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1626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1627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1628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1629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1630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1631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1632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1633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1634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1635</v>
      </c>
      <c r="D76" s="316"/>
      <c r="E76" s="316"/>
      <c r="F76" s="316" t="s">
        <v>1636</v>
      </c>
      <c r="G76" s="317"/>
      <c r="H76" s="316" t="s">
        <v>54</v>
      </c>
      <c r="I76" s="316" t="s">
        <v>57</v>
      </c>
      <c r="J76" s="316" t="s">
        <v>1637</v>
      </c>
      <c r="K76" s="315"/>
    </row>
    <row r="77" s="1" customFormat="1" ht="17.25" customHeight="1">
      <c r="B77" s="313"/>
      <c r="C77" s="318" t="s">
        <v>1638</v>
      </c>
      <c r="D77" s="318"/>
      <c r="E77" s="318"/>
      <c r="F77" s="319" t="s">
        <v>1639</v>
      </c>
      <c r="G77" s="320"/>
      <c r="H77" s="318"/>
      <c r="I77" s="318"/>
      <c r="J77" s="318" t="s">
        <v>1640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53</v>
      </c>
      <c r="D79" s="323"/>
      <c r="E79" s="323"/>
      <c r="F79" s="324" t="s">
        <v>1641</v>
      </c>
      <c r="G79" s="325"/>
      <c r="H79" s="301" t="s">
        <v>1642</v>
      </c>
      <c r="I79" s="301" t="s">
        <v>1643</v>
      </c>
      <c r="J79" s="301">
        <v>20</v>
      </c>
      <c r="K79" s="315"/>
    </row>
    <row r="80" s="1" customFormat="1" ht="15" customHeight="1">
      <c r="B80" s="313"/>
      <c r="C80" s="301" t="s">
        <v>1644</v>
      </c>
      <c r="D80" s="301"/>
      <c r="E80" s="301"/>
      <c r="F80" s="324" t="s">
        <v>1641</v>
      </c>
      <c r="G80" s="325"/>
      <c r="H80" s="301" t="s">
        <v>1645</v>
      </c>
      <c r="I80" s="301" t="s">
        <v>1643</v>
      </c>
      <c r="J80" s="301">
        <v>120</v>
      </c>
      <c r="K80" s="315"/>
    </row>
    <row r="81" s="1" customFormat="1" ht="15" customHeight="1">
      <c r="B81" s="326"/>
      <c r="C81" s="301" t="s">
        <v>1646</v>
      </c>
      <c r="D81" s="301"/>
      <c r="E81" s="301"/>
      <c r="F81" s="324" t="s">
        <v>1647</v>
      </c>
      <c r="G81" s="325"/>
      <c r="H81" s="301" t="s">
        <v>1648</v>
      </c>
      <c r="I81" s="301" t="s">
        <v>1643</v>
      </c>
      <c r="J81" s="301">
        <v>50</v>
      </c>
      <c r="K81" s="315"/>
    </row>
    <row r="82" s="1" customFormat="1" ht="15" customHeight="1">
      <c r="B82" s="326"/>
      <c r="C82" s="301" t="s">
        <v>1649</v>
      </c>
      <c r="D82" s="301"/>
      <c r="E82" s="301"/>
      <c r="F82" s="324" t="s">
        <v>1641</v>
      </c>
      <c r="G82" s="325"/>
      <c r="H82" s="301" t="s">
        <v>1650</v>
      </c>
      <c r="I82" s="301" t="s">
        <v>1651</v>
      </c>
      <c r="J82" s="301"/>
      <c r="K82" s="315"/>
    </row>
    <row r="83" s="1" customFormat="1" ht="15" customHeight="1">
      <c r="B83" s="326"/>
      <c r="C83" s="327" t="s">
        <v>1652</v>
      </c>
      <c r="D83" s="327"/>
      <c r="E83" s="327"/>
      <c r="F83" s="328" t="s">
        <v>1647</v>
      </c>
      <c r="G83" s="327"/>
      <c r="H83" s="327" t="s">
        <v>1653</v>
      </c>
      <c r="I83" s="327" t="s">
        <v>1643</v>
      </c>
      <c r="J83" s="327">
        <v>15</v>
      </c>
      <c r="K83" s="315"/>
    </row>
    <row r="84" s="1" customFormat="1" ht="15" customHeight="1">
      <c r="B84" s="326"/>
      <c r="C84" s="327" t="s">
        <v>1654</v>
      </c>
      <c r="D84" s="327"/>
      <c r="E84" s="327"/>
      <c r="F84" s="328" t="s">
        <v>1647</v>
      </c>
      <c r="G84" s="327"/>
      <c r="H84" s="327" t="s">
        <v>1655</v>
      </c>
      <c r="I84" s="327" t="s">
        <v>1643</v>
      </c>
      <c r="J84" s="327">
        <v>15</v>
      </c>
      <c r="K84" s="315"/>
    </row>
    <row r="85" s="1" customFormat="1" ht="15" customHeight="1">
      <c r="B85" s="326"/>
      <c r="C85" s="327" t="s">
        <v>1656</v>
      </c>
      <c r="D85" s="327"/>
      <c r="E85" s="327"/>
      <c r="F85" s="328" t="s">
        <v>1647</v>
      </c>
      <c r="G85" s="327"/>
      <c r="H85" s="327" t="s">
        <v>1657</v>
      </c>
      <c r="I85" s="327" t="s">
        <v>1643</v>
      </c>
      <c r="J85" s="327">
        <v>20</v>
      </c>
      <c r="K85" s="315"/>
    </row>
    <row r="86" s="1" customFormat="1" ht="15" customHeight="1">
      <c r="B86" s="326"/>
      <c r="C86" s="327" t="s">
        <v>1658</v>
      </c>
      <c r="D86" s="327"/>
      <c r="E86" s="327"/>
      <c r="F86" s="328" t="s">
        <v>1647</v>
      </c>
      <c r="G86" s="327"/>
      <c r="H86" s="327" t="s">
        <v>1659</v>
      </c>
      <c r="I86" s="327" t="s">
        <v>1643</v>
      </c>
      <c r="J86" s="327">
        <v>20</v>
      </c>
      <c r="K86" s="315"/>
    </row>
    <row r="87" s="1" customFormat="1" ht="15" customHeight="1">
      <c r="B87" s="326"/>
      <c r="C87" s="301" t="s">
        <v>1660</v>
      </c>
      <c r="D87" s="301"/>
      <c r="E87" s="301"/>
      <c r="F87" s="324" t="s">
        <v>1647</v>
      </c>
      <c r="G87" s="325"/>
      <c r="H87" s="301" t="s">
        <v>1661</v>
      </c>
      <c r="I87" s="301" t="s">
        <v>1643</v>
      </c>
      <c r="J87" s="301">
        <v>50</v>
      </c>
      <c r="K87" s="315"/>
    </row>
    <row r="88" s="1" customFormat="1" ht="15" customHeight="1">
      <c r="B88" s="326"/>
      <c r="C88" s="301" t="s">
        <v>1662</v>
      </c>
      <c r="D88" s="301"/>
      <c r="E88" s="301"/>
      <c r="F88" s="324" t="s">
        <v>1647</v>
      </c>
      <c r="G88" s="325"/>
      <c r="H88" s="301" t="s">
        <v>1663</v>
      </c>
      <c r="I88" s="301" t="s">
        <v>1643</v>
      </c>
      <c r="J88" s="301">
        <v>20</v>
      </c>
      <c r="K88" s="315"/>
    </row>
    <row r="89" s="1" customFormat="1" ht="15" customHeight="1">
      <c r="B89" s="326"/>
      <c r="C89" s="301" t="s">
        <v>1664</v>
      </c>
      <c r="D89" s="301"/>
      <c r="E89" s="301"/>
      <c r="F89" s="324" t="s">
        <v>1647</v>
      </c>
      <c r="G89" s="325"/>
      <c r="H89" s="301" t="s">
        <v>1665</v>
      </c>
      <c r="I89" s="301" t="s">
        <v>1643</v>
      </c>
      <c r="J89" s="301">
        <v>20</v>
      </c>
      <c r="K89" s="315"/>
    </row>
    <row r="90" s="1" customFormat="1" ht="15" customHeight="1">
      <c r="B90" s="326"/>
      <c r="C90" s="301" t="s">
        <v>1666</v>
      </c>
      <c r="D90" s="301"/>
      <c r="E90" s="301"/>
      <c r="F90" s="324" t="s">
        <v>1647</v>
      </c>
      <c r="G90" s="325"/>
      <c r="H90" s="301" t="s">
        <v>1667</v>
      </c>
      <c r="I90" s="301" t="s">
        <v>1643</v>
      </c>
      <c r="J90" s="301">
        <v>50</v>
      </c>
      <c r="K90" s="315"/>
    </row>
    <row r="91" s="1" customFormat="1" ht="15" customHeight="1">
      <c r="B91" s="326"/>
      <c r="C91" s="301" t="s">
        <v>1668</v>
      </c>
      <c r="D91" s="301"/>
      <c r="E91" s="301"/>
      <c r="F91" s="324" t="s">
        <v>1647</v>
      </c>
      <c r="G91" s="325"/>
      <c r="H91" s="301" t="s">
        <v>1668</v>
      </c>
      <c r="I91" s="301" t="s">
        <v>1643</v>
      </c>
      <c r="J91" s="301">
        <v>50</v>
      </c>
      <c r="K91" s="315"/>
    </row>
    <row r="92" s="1" customFormat="1" ht="15" customHeight="1">
      <c r="B92" s="326"/>
      <c r="C92" s="301" t="s">
        <v>1669</v>
      </c>
      <c r="D92" s="301"/>
      <c r="E92" s="301"/>
      <c r="F92" s="324" t="s">
        <v>1647</v>
      </c>
      <c r="G92" s="325"/>
      <c r="H92" s="301" t="s">
        <v>1670</v>
      </c>
      <c r="I92" s="301" t="s">
        <v>1643</v>
      </c>
      <c r="J92" s="301">
        <v>255</v>
      </c>
      <c r="K92" s="315"/>
    </row>
    <row r="93" s="1" customFormat="1" ht="15" customHeight="1">
      <c r="B93" s="326"/>
      <c r="C93" s="301" t="s">
        <v>1671</v>
      </c>
      <c r="D93" s="301"/>
      <c r="E93" s="301"/>
      <c r="F93" s="324" t="s">
        <v>1641</v>
      </c>
      <c r="G93" s="325"/>
      <c r="H93" s="301" t="s">
        <v>1672</v>
      </c>
      <c r="I93" s="301" t="s">
        <v>1673</v>
      </c>
      <c r="J93" s="301"/>
      <c r="K93" s="315"/>
    </row>
    <row r="94" s="1" customFormat="1" ht="15" customHeight="1">
      <c r="B94" s="326"/>
      <c r="C94" s="301" t="s">
        <v>1674</v>
      </c>
      <c r="D94" s="301"/>
      <c r="E94" s="301"/>
      <c r="F94" s="324" t="s">
        <v>1641</v>
      </c>
      <c r="G94" s="325"/>
      <c r="H94" s="301" t="s">
        <v>1675</v>
      </c>
      <c r="I94" s="301" t="s">
        <v>1676</v>
      </c>
      <c r="J94" s="301"/>
      <c r="K94" s="315"/>
    </row>
    <row r="95" s="1" customFormat="1" ht="15" customHeight="1">
      <c r="B95" s="326"/>
      <c r="C95" s="301" t="s">
        <v>1677</v>
      </c>
      <c r="D95" s="301"/>
      <c r="E95" s="301"/>
      <c r="F95" s="324" t="s">
        <v>1641</v>
      </c>
      <c r="G95" s="325"/>
      <c r="H95" s="301" t="s">
        <v>1677</v>
      </c>
      <c r="I95" s="301" t="s">
        <v>1676</v>
      </c>
      <c r="J95" s="301"/>
      <c r="K95" s="315"/>
    </row>
    <row r="96" s="1" customFormat="1" ht="15" customHeight="1">
      <c r="B96" s="326"/>
      <c r="C96" s="301" t="s">
        <v>38</v>
      </c>
      <c r="D96" s="301"/>
      <c r="E96" s="301"/>
      <c r="F96" s="324" t="s">
        <v>1641</v>
      </c>
      <c r="G96" s="325"/>
      <c r="H96" s="301" t="s">
        <v>1678</v>
      </c>
      <c r="I96" s="301" t="s">
        <v>1676</v>
      </c>
      <c r="J96" s="301"/>
      <c r="K96" s="315"/>
    </row>
    <row r="97" s="1" customFormat="1" ht="15" customHeight="1">
      <c r="B97" s="326"/>
      <c r="C97" s="301" t="s">
        <v>48</v>
      </c>
      <c r="D97" s="301"/>
      <c r="E97" s="301"/>
      <c r="F97" s="324" t="s">
        <v>1641</v>
      </c>
      <c r="G97" s="325"/>
      <c r="H97" s="301" t="s">
        <v>1679</v>
      </c>
      <c r="I97" s="301" t="s">
        <v>1676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1680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1635</v>
      </c>
      <c r="D103" s="316"/>
      <c r="E103" s="316"/>
      <c r="F103" s="316" t="s">
        <v>1636</v>
      </c>
      <c r="G103" s="317"/>
      <c r="H103" s="316" t="s">
        <v>54</v>
      </c>
      <c r="I103" s="316" t="s">
        <v>57</v>
      </c>
      <c r="J103" s="316" t="s">
        <v>1637</v>
      </c>
      <c r="K103" s="315"/>
    </row>
    <row r="104" s="1" customFormat="1" ht="17.25" customHeight="1">
      <c r="B104" s="313"/>
      <c r="C104" s="318" t="s">
        <v>1638</v>
      </c>
      <c r="D104" s="318"/>
      <c r="E104" s="318"/>
      <c r="F104" s="319" t="s">
        <v>1639</v>
      </c>
      <c r="G104" s="320"/>
      <c r="H104" s="318"/>
      <c r="I104" s="318"/>
      <c r="J104" s="318" t="s">
        <v>1640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53</v>
      </c>
      <c r="D106" s="323"/>
      <c r="E106" s="323"/>
      <c r="F106" s="324" t="s">
        <v>1641</v>
      </c>
      <c r="G106" s="301"/>
      <c r="H106" s="301" t="s">
        <v>1681</v>
      </c>
      <c r="I106" s="301" t="s">
        <v>1643</v>
      </c>
      <c r="J106" s="301">
        <v>20</v>
      </c>
      <c r="K106" s="315"/>
    </row>
    <row r="107" s="1" customFormat="1" ht="15" customHeight="1">
      <c r="B107" s="313"/>
      <c r="C107" s="301" t="s">
        <v>1644</v>
      </c>
      <c r="D107" s="301"/>
      <c r="E107" s="301"/>
      <c r="F107" s="324" t="s">
        <v>1641</v>
      </c>
      <c r="G107" s="301"/>
      <c r="H107" s="301" t="s">
        <v>1681</v>
      </c>
      <c r="I107" s="301" t="s">
        <v>1643</v>
      </c>
      <c r="J107" s="301">
        <v>120</v>
      </c>
      <c r="K107" s="315"/>
    </row>
    <row r="108" s="1" customFormat="1" ht="15" customHeight="1">
      <c r="B108" s="326"/>
      <c r="C108" s="301" t="s">
        <v>1646</v>
      </c>
      <c r="D108" s="301"/>
      <c r="E108" s="301"/>
      <c r="F108" s="324" t="s">
        <v>1647</v>
      </c>
      <c r="G108" s="301"/>
      <c r="H108" s="301" t="s">
        <v>1681</v>
      </c>
      <c r="I108" s="301" t="s">
        <v>1643</v>
      </c>
      <c r="J108" s="301">
        <v>50</v>
      </c>
      <c r="K108" s="315"/>
    </row>
    <row r="109" s="1" customFormat="1" ht="15" customHeight="1">
      <c r="B109" s="326"/>
      <c r="C109" s="301" t="s">
        <v>1649</v>
      </c>
      <c r="D109" s="301"/>
      <c r="E109" s="301"/>
      <c r="F109" s="324" t="s">
        <v>1641</v>
      </c>
      <c r="G109" s="301"/>
      <c r="H109" s="301" t="s">
        <v>1681</v>
      </c>
      <c r="I109" s="301" t="s">
        <v>1651</v>
      </c>
      <c r="J109" s="301"/>
      <c r="K109" s="315"/>
    </row>
    <row r="110" s="1" customFormat="1" ht="15" customHeight="1">
      <c r="B110" s="326"/>
      <c r="C110" s="301" t="s">
        <v>1660</v>
      </c>
      <c r="D110" s="301"/>
      <c r="E110" s="301"/>
      <c r="F110" s="324" t="s">
        <v>1647</v>
      </c>
      <c r="G110" s="301"/>
      <c r="H110" s="301" t="s">
        <v>1681</v>
      </c>
      <c r="I110" s="301" t="s">
        <v>1643</v>
      </c>
      <c r="J110" s="301">
        <v>50</v>
      </c>
      <c r="K110" s="315"/>
    </row>
    <row r="111" s="1" customFormat="1" ht="15" customHeight="1">
      <c r="B111" s="326"/>
      <c r="C111" s="301" t="s">
        <v>1668</v>
      </c>
      <c r="D111" s="301"/>
      <c r="E111" s="301"/>
      <c r="F111" s="324" t="s">
        <v>1647</v>
      </c>
      <c r="G111" s="301"/>
      <c r="H111" s="301" t="s">
        <v>1681</v>
      </c>
      <c r="I111" s="301" t="s">
        <v>1643</v>
      </c>
      <c r="J111" s="301">
        <v>50</v>
      </c>
      <c r="K111" s="315"/>
    </row>
    <row r="112" s="1" customFormat="1" ht="15" customHeight="1">
      <c r="B112" s="326"/>
      <c r="C112" s="301" t="s">
        <v>1666</v>
      </c>
      <c r="D112" s="301"/>
      <c r="E112" s="301"/>
      <c r="F112" s="324" t="s">
        <v>1647</v>
      </c>
      <c r="G112" s="301"/>
      <c r="H112" s="301" t="s">
        <v>1681</v>
      </c>
      <c r="I112" s="301" t="s">
        <v>1643</v>
      </c>
      <c r="J112" s="301">
        <v>50</v>
      </c>
      <c r="K112" s="315"/>
    </row>
    <row r="113" s="1" customFormat="1" ht="15" customHeight="1">
      <c r="B113" s="326"/>
      <c r="C113" s="301" t="s">
        <v>53</v>
      </c>
      <c r="D113" s="301"/>
      <c r="E113" s="301"/>
      <c r="F113" s="324" t="s">
        <v>1641</v>
      </c>
      <c r="G113" s="301"/>
      <c r="H113" s="301" t="s">
        <v>1682</v>
      </c>
      <c r="I113" s="301" t="s">
        <v>1643</v>
      </c>
      <c r="J113" s="301">
        <v>20</v>
      </c>
      <c r="K113" s="315"/>
    </row>
    <row r="114" s="1" customFormat="1" ht="15" customHeight="1">
      <c r="B114" s="326"/>
      <c r="C114" s="301" t="s">
        <v>1683</v>
      </c>
      <c r="D114" s="301"/>
      <c r="E114" s="301"/>
      <c r="F114" s="324" t="s">
        <v>1641</v>
      </c>
      <c r="G114" s="301"/>
      <c r="H114" s="301" t="s">
        <v>1684</v>
      </c>
      <c r="I114" s="301" t="s">
        <v>1643</v>
      </c>
      <c r="J114" s="301">
        <v>120</v>
      </c>
      <c r="K114" s="315"/>
    </row>
    <row r="115" s="1" customFormat="1" ht="15" customHeight="1">
      <c r="B115" s="326"/>
      <c r="C115" s="301" t="s">
        <v>38</v>
      </c>
      <c r="D115" s="301"/>
      <c r="E115" s="301"/>
      <c r="F115" s="324" t="s">
        <v>1641</v>
      </c>
      <c r="G115" s="301"/>
      <c r="H115" s="301" t="s">
        <v>1685</v>
      </c>
      <c r="I115" s="301" t="s">
        <v>1676</v>
      </c>
      <c r="J115" s="301"/>
      <c r="K115" s="315"/>
    </row>
    <row r="116" s="1" customFormat="1" ht="15" customHeight="1">
      <c r="B116" s="326"/>
      <c r="C116" s="301" t="s">
        <v>48</v>
      </c>
      <c r="D116" s="301"/>
      <c r="E116" s="301"/>
      <c r="F116" s="324" t="s">
        <v>1641</v>
      </c>
      <c r="G116" s="301"/>
      <c r="H116" s="301" t="s">
        <v>1686</v>
      </c>
      <c r="I116" s="301" t="s">
        <v>1676</v>
      </c>
      <c r="J116" s="301"/>
      <c r="K116" s="315"/>
    </row>
    <row r="117" s="1" customFormat="1" ht="15" customHeight="1">
      <c r="B117" s="326"/>
      <c r="C117" s="301" t="s">
        <v>57</v>
      </c>
      <c r="D117" s="301"/>
      <c r="E117" s="301"/>
      <c r="F117" s="324" t="s">
        <v>1641</v>
      </c>
      <c r="G117" s="301"/>
      <c r="H117" s="301" t="s">
        <v>1687</v>
      </c>
      <c r="I117" s="301" t="s">
        <v>1688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1689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1635</v>
      </c>
      <c r="D123" s="316"/>
      <c r="E123" s="316"/>
      <c r="F123" s="316" t="s">
        <v>1636</v>
      </c>
      <c r="G123" s="317"/>
      <c r="H123" s="316" t="s">
        <v>54</v>
      </c>
      <c r="I123" s="316" t="s">
        <v>57</v>
      </c>
      <c r="J123" s="316" t="s">
        <v>1637</v>
      </c>
      <c r="K123" s="345"/>
    </row>
    <row r="124" s="1" customFormat="1" ht="17.25" customHeight="1">
      <c r="B124" s="344"/>
      <c r="C124" s="318" t="s">
        <v>1638</v>
      </c>
      <c r="D124" s="318"/>
      <c r="E124" s="318"/>
      <c r="F124" s="319" t="s">
        <v>1639</v>
      </c>
      <c r="G124" s="320"/>
      <c r="H124" s="318"/>
      <c r="I124" s="318"/>
      <c r="J124" s="318" t="s">
        <v>1640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1644</v>
      </c>
      <c r="D126" s="323"/>
      <c r="E126" s="323"/>
      <c r="F126" s="324" t="s">
        <v>1641</v>
      </c>
      <c r="G126" s="301"/>
      <c r="H126" s="301" t="s">
        <v>1681</v>
      </c>
      <c r="I126" s="301" t="s">
        <v>1643</v>
      </c>
      <c r="J126" s="301">
        <v>120</v>
      </c>
      <c r="K126" s="349"/>
    </row>
    <row r="127" s="1" customFormat="1" ht="15" customHeight="1">
      <c r="B127" s="346"/>
      <c r="C127" s="301" t="s">
        <v>1690</v>
      </c>
      <c r="D127" s="301"/>
      <c r="E127" s="301"/>
      <c r="F127" s="324" t="s">
        <v>1641</v>
      </c>
      <c r="G127" s="301"/>
      <c r="H127" s="301" t="s">
        <v>1691</v>
      </c>
      <c r="I127" s="301" t="s">
        <v>1643</v>
      </c>
      <c r="J127" s="301" t="s">
        <v>1692</v>
      </c>
      <c r="K127" s="349"/>
    </row>
    <row r="128" s="1" customFormat="1" ht="15" customHeight="1">
      <c r="B128" s="346"/>
      <c r="C128" s="301" t="s">
        <v>1589</v>
      </c>
      <c r="D128" s="301"/>
      <c r="E128" s="301"/>
      <c r="F128" s="324" t="s">
        <v>1641</v>
      </c>
      <c r="G128" s="301"/>
      <c r="H128" s="301" t="s">
        <v>1693</v>
      </c>
      <c r="I128" s="301" t="s">
        <v>1643</v>
      </c>
      <c r="J128" s="301" t="s">
        <v>1692</v>
      </c>
      <c r="K128" s="349"/>
    </row>
    <row r="129" s="1" customFormat="1" ht="15" customHeight="1">
      <c r="B129" s="346"/>
      <c r="C129" s="301" t="s">
        <v>1652</v>
      </c>
      <c r="D129" s="301"/>
      <c r="E129" s="301"/>
      <c r="F129" s="324" t="s">
        <v>1647</v>
      </c>
      <c r="G129" s="301"/>
      <c r="H129" s="301" t="s">
        <v>1653</v>
      </c>
      <c r="I129" s="301" t="s">
        <v>1643</v>
      </c>
      <c r="J129" s="301">
        <v>15</v>
      </c>
      <c r="K129" s="349"/>
    </row>
    <row r="130" s="1" customFormat="1" ht="15" customHeight="1">
      <c r="B130" s="346"/>
      <c r="C130" s="327" t="s">
        <v>1654</v>
      </c>
      <c r="D130" s="327"/>
      <c r="E130" s="327"/>
      <c r="F130" s="328" t="s">
        <v>1647</v>
      </c>
      <c r="G130" s="327"/>
      <c r="H130" s="327" t="s">
        <v>1655</v>
      </c>
      <c r="I130" s="327" t="s">
        <v>1643</v>
      </c>
      <c r="J130" s="327">
        <v>15</v>
      </c>
      <c r="K130" s="349"/>
    </row>
    <row r="131" s="1" customFormat="1" ht="15" customHeight="1">
      <c r="B131" s="346"/>
      <c r="C131" s="327" t="s">
        <v>1656</v>
      </c>
      <c r="D131" s="327"/>
      <c r="E131" s="327"/>
      <c r="F131" s="328" t="s">
        <v>1647</v>
      </c>
      <c r="G131" s="327"/>
      <c r="H131" s="327" t="s">
        <v>1657</v>
      </c>
      <c r="I131" s="327" t="s">
        <v>1643</v>
      </c>
      <c r="J131" s="327">
        <v>20</v>
      </c>
      <c r="K131" s="349"/>
    </row>
    <row r="132" s="1" customFormat="1" ht="15" customHeight="1">
      <c r="B132" s="346"/>
      <c r="C132" s="327" t="s">
        <v>1658</v>
      </c>
      <c r="D132" s="327"/>
      <c r="E132" s="327"/>
      <c r="F132" s="328" t="s">
        <v>1647</v>
      </c>
      <c r="G132" s="327"/>
      <c r="H132" s="327" t="s">
        <v>1659</v>
      </c>
      <c r="I132" s="327" t="s">
        <v>1643</v>
      </c>
      <c r="J132" s="327">
        <v>20</v>
      </c>
      <c r="K132" s="349"/>
    </row>
    <row r="133" s="1" customFormat="1" ht="15" customHeight="1">
      <c r="B133" s="346"/>
      <c r="C133" s="301" t="s">
        <v>1646</v>
      </c>
      <c r="D133" s="301"/>
      <c r="E133" s="301"/>
      <c r="F133" s="324" t="s">
        <v>1647</v>
      </c>
      <c r="G133" s="301"/>
      <c r="H133" s="301" t="s">
        <v>1681</v>
      </c>
      <c r="I133" s="301" t="s">
        <v>1643</v>
      </c>
      <c r="J133" s="301">
        <v>50</v>
      </c>
      <c r="K133" s="349"/>
    </row>
    <row r="134" s="1" customFormat="1" ht="15" customHeight="1">
      <c r="B134" s="346"/>
      <c r="C134" s="301" t="s">
        <v>1660</v>
      </c>
      <c r="D134" s="301"/>
      <c r="E134" s="301"/>
      <c r="F134" s="324" t="s">
        <v>1647</v>
      </c>
      <c r="G134" s="301"/>
      <c r="H134" s="301" t="s">
        <v>1681</v>
      </c>
      <c r="I134" s="301" t="s">
        <v>1643</v>
      </c>
      <c r="J134" s="301">
        <v>50</v>
      </c>
      <c r="K134" s="349"/>
    </row>
    <row r="135" s="1" customFormat="1" ht="15" customHeight="1">
      <c r="B135" s="346"/>
      <c r="C135" s="301" t="s">
        <v>1666</v>
      </c>
      <c r="D135" s="301"/>
      <c r="E135" s="301"/>
      <c r="F135" s="324" t="s">
        <v>1647</v>
      </c>
      <c r="G135" s="301"/>
      <c r="H135" s="301" t="s">
        <v>1681</v>
      </c>
      <c r="I135" s="301" t="s">
        <v>1643</v>
      </c>
      <c r="J135" s="301">
        <v>50</v>
      </c>
      <c r="K135" s="349"/>
    </row>
    <row r="136" s="1" customFormat="1" ht="15" customHeight="1">
      <c r="B136" s="346"/>
      <c r="C136" s="301" t="s">
        <v>1668</v>
      </c>
      <c r="D136" s="301"/>
      <c r="E136" s="301"/>
      <c r="F136" s="324" t="s">
        <v>1647</v>
      </c>
      <c r="G136" s="301"/>
      <c r="H136" s="301" t="s">
        <v>1681</v>
      </c>
      <c r="I136" s="301" t="s">
        <v>1643</v>
      </c>
      <c r="J136" s="301">
        <v>50</v>
      </c>
      <c r="K136" s="349"/>
    </row>
    <row r="137" s="1" customFormat="1" ht="15" customHeight="1">
      <c r="B137" s="346"/>
      <c r="C137" s="301" t="s">
        <v>1669</v>
      </c>
      <c r="D137" s="301"/>
      <c r="E137" s="301"/>
      <c r="F137" s="324" t="s">
        <v>1647</v>
      </c>
      <c r="G137" s="301"/>
      <c r="H137" s="301" t="s">
        <v>1694</v>
      </c>
      <c r="I137" s="301" t="s">
        <v>1643</v>
      </c>
      <c r="J137" s="301">
        <v>255</v>
      </c>
      <c r="K137" s="349"/>
    </row>
    <row r="138" s="1" customFormat="1" ht="15" customHeight="1">
      <c r="B138" s="346"/>
      <c r="C138" s="301" t="s">
        <v>1671</v>
      </c>
      <c r="D138" s="301"/>
      <c r="E138" s="301"/>
      <c r="F138" s="324" t="s">
        <v>1641</v>
      </c>
      <c r="G138" s="301"/>
      <c r="H138" s="301" t="s">
        <v>1695</v>
      </c>
      <c r="I138" s="301" t="s">
        <v>1673</v>
      </c>
      <c r="J138" s="301"/>
      <c r="K138" s="349"/>
    </row>
    <row r="139" s="1" customFormat="1" ht="15" customHeight="1">
      <c r="B139" s="346"/>
      <c r="C139" s="301" t="s">
        <v>1674</v>
      </c>
      <c r="D139" s="301"/>
      <c r="E139" s="301"/>
      <c r="F139" s="324" t="s">
        <v>1641</v>
      </c>
      <c r="G139" s="301"/>
      <c r="H139" s="301" t="s">
        <v>1696</v>
      </c>
      <c r="I139" s="301" t="s">
        <v>1676</v>
      </c>
      <c r="J139" s="301"/>
      <c r="K139" s="349"/>
    </row>
    <row r="140" s="1" customFormat="1" ht="15" customHeight="1">
      <c r="B140" s="346"/>
      <c r="C140" s="301" t="s">
        <v>1677</v>
      </c>
      <c r="D140" s="301"/>
      <c r="E140" s="301"/>
      <c r="F140" s="324" t="s">
        <v>1641</v>
      </c>
      <c r="G140" s="301"/>
      <c r="H140" s="301" t="s">
        <v>1677</v>
      </c>
      <c r="I140" s="301" t="s">
        <v>1676</v>
      </c>
      <c r="J140" s="301"/>
      <c r="K140" s="349"/>
    </row>
    <row r="141" s="1" customFormat="1" ht="15" customHeight="1">
      <c r="B141" s="346"/>
      <c r="C141" s="301" t="s">
        <v>38</v>
      </c>
      <c r="D141" s="301"/>
      <c r="E141" s="301"/>
      <c r="F141" s="324" t="s">
        <v>1641</v>
      </c>
      <c r="G141" s="301"/>
      <c r="H141" s="301" t="s">
        <v>1697</v>
      </c>
      <c r="I141" s="301" t="s">
        <v>1676</v>
      </c>
      <c r="J141" s="301"/>
      <c r="K141" s="349"/>
    </row>
    <row r="142" s="1" customFormat="1" ht="15" customHeight="1">
      <c r="B142" s="346"/>
      <c r="C142" s="301" t="s">
        <v>1698</v>
      </c>
      <c r="D142" s="301"/>
      <c r="E142" s="301"/>
      <c r="F142" s="324" t="s">
        <v>1641</v>
      </c>
      <c r="G142" s="301"/>
      <c r="H142" s="301" t="s">
        <v>1699</v>
      </c>
      <c r="I142" s="301" t="s">
        <v>1676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1700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1635</v>
      </c>
      <c r="D148" s="316"/>
      <c r="E148" s="316"/>
      <c r="F148" s="316" t="s">
        <v>1636</v>
      </c>
      <c r="G148" s="317"/>
      <c r="H148" s="316" t="s">
        <v>54</v>
      </c>
      <c r="I148" s="316" t="s">
        <v>57</v>
      </c>
      <c r="J148" s="316" t="s">
        <v>1637</v>
      </c>
      <c r="K148" s="315"/>
    </row>
    <row r="149" s="1" customFormat="1" ht="17.25" customHeight="1">
      <c r="B149" s="313"/>
      <c r="C149" s="318" t="s">
        <v>1638</v>
      </c>
      <c r="D149" s="318"/>
      <c r="E149" s="318"/>
      <c r="F149" s="319" t="s">
        <v>1639</v>
      </c>
      <c r="G149" s="320"/>
      <c r="H149" s="318"/>
      <c r="I149" s="318"/>
      <c r="J149" s="318" t="s">
        <v>1640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1644</v>
      </c>
      <c r="D151" s="301"/>
      <c r="E151" s="301"/>
      <c r="F151" s="354" t="s">
        <v>1641</v>
      </c>
      <c r="G151" s="301"/>
      <c r="H151" s="353" t="s">
        <v>1681</v>
      </c>
      <c r="I151" s="353" t="s">
        <v>1643</v>
      </c>
      <c r="J151" s="353">
        <v>120</v>
      </c>
      <c r="K151" s="349"/>
    </row>
    <row r="152" s="1" customFormat="1" ht="15" customHeight="1">
      <c r="B152" s="326"/>
      <c r="C152" s="353" t="s">
        <v>1690</v>
      </c>
      <c r="D152" s="301"/>
      <c r="E152" s="301"/>
      <c r="F152" s="354" t="s">
        <v>1641</v>
      </c>
      <c r="G152" s="301"/>
      <c r="H152" s="353" t="s">
        <v>1701</v>
      </c>
      <c r="I152" s="353" t="s">
        <v>1643</v>
      </c>
      <c r="J152" s="353" t="s">
        <v>1692</v>
      </c>
      <c r="K152" s="349"/>
    </row>
    <row r="153" s="1" customFormat="1" ht="15" customHeight="1">
      <c r="B153" s="326"/>
      <c r="C153" s="353" t="s">
        <v>1589</v>
      </c>
      <c r="D153" s="301"/>
      <c r="E153" s="301"/>
      <c r="F153" s="354" t="s">
        <v>1641</v>
      </c>
      <c r="G153" s="301"/>
      <c r="H153" s="353" t="s">
        <v>1702</v>
      </c>
      <c r="I153" s="353" t="s">
        <v>1643</v>
      </c>
      <c r="J153" s="353" t="s">
        <v>1692</v>
      </c>
      <c r="K153" s="349"/>
    </row>
    <row r="154" s="1" customFormat="1" ht="15" customHeight="1">
      <c r="B154" s="326"/>
      <c r="C154" s="353" t="s">
        <v>1646</v>
      </c>
      <c r="D154" s="301"/>
      <c r="E154" s="301"/>
      <c r="F154" s="354" t="s">
        <v>1647</v>
      </c>
      <c r="G154" s="301"/>
      <c r="H154" s="353" t="s">
        <v>1681</v>
      </c>
      <c r="I154" s="353" t="s">
        <v>1643</v>
      </c>
      <c r="J154" s="353">
        <v>50</v>
      </c>
      <c r="K154" s="349"/>
    </row>
    <row r="155" s="1" customFormat="1" ht="15" customHeight="1">
      <c r="B155" s="326"/>
      <c r="C155" s="353" t="s">
        <v>1649</v>
      </c>
      <c r="D155" s="301"/>
      <c r="E155" s="301"/>
      <c r="F155" s="354" t="s">
        <v>1641</v>
      </c>
      <c r="G155" s="301"/>
      <c r="H155" s="353" t="s">
        <v>1681</v>
      </c>
      <c r="I155" s="353" t="s">
        <v>1651</v>
      </c>
      <c r="J155" s="353"/>
      <c r="K155" s="349"/>
    </row>
    <row r="156" s="1" customFormat="1" ht="15" customHeight="1">
      <c r="B156" s="326"/>
      <c r="C156" s="353" t="s">
        <v>1660</v>
      </c>
      <c r="D156" s="301"/>
      <c r="E156" s="301"/>
      <c r="F156" s="354" t="s">
        <v>1647</v>
      </c>
      <c r="G156" s="301"/>
      <c r="H156" s="353" t="s">
        <v>1681</v>
      </c>
      <c r="I156" s="353" t="s">
        <v>1643</v>
      </c>
      <c r="J156" s="353">
        <v>50</v>
      </c>
      <c r="K156" s="349"/>
    </row>
    <row r="157" s="1" customFormat="1" ht="15" customHeight="1">
      <c r="B157" s="326"/>
      <c r="C157" s="353" t="s">
        <v>1668</v>
      </c>
      <c r="D157" s="301"/>
      <c r="E157" s="301"/>
      <c r="F157" s="354" t="s">
        <v>1647</v>
      </c>
      <c r="G157" s="301"/>
      <c r="H157" s="353" t="s">
        <v>1681</v>
      </c>
      <c r="I157" s="353" t="s">
        <v>1643</v>
      </c>
      <c r="J157" s="353">
        <v>50</v>
      </c>
      <c r="K157" s="349"/>
    </row>
    <row r="158" s="1" customFormat="1" ht="15" customHeight="1">
      <c r="B158" s="326"/>
      <c r="C158" s="353" t="s">
        <v>1666</v>
      </c>
      <c r="D158" s="301"/>
      <c r="E158" s="301"/>
      <c r="F158" s="354" t="s">
        <v>1647</v>
      </c>
      <c r="G158" s="301"/>
      <c r="H158" s="353" t="s">
        <v>1681</v>
      </c>
      <c r="I158" s="353" t="s">
        <v>1643</v>
      </c>
      <c r="J158" s="353">
        <v>50</v>
      </c>
      <c r="K158" s="349"/>
    </row>
    <row r="159" s="1" customFormat="1" ht="15" customHeight="1">
      <c r="B159" s="326"/>
      <c r="C159" s="353" t="s">
        <v>94</v>
      </c>
      <c r="D159" s="301"/>
      <c r="E159" s="301"/>
      <c r="F159" s="354" t="s">
        <v>1641</v>
      </c>
      <c r="G159" s="301"/>
      <c r="H159" s="353" t="s">
        <v>1703</v>
      </c>
      <c r="I159" s="353" t="s">
        <v>1643</v>
      </c>
      <c r="J159" s="353" t="s">
        <v>1704</v>
      </c>
      <c r="K159" s="349"/>
    </row>
    <row r="160" s="1" customFormat="1" ht="15" customHeight="1">
      <c r="B160" s="326"/>
      <c r="C160" s="353" t="s">
        <v>1705</v>
      </c>
      <c r="D160" s="301"/>
      <c r="E160" s="301"/>
      <c r="F160" s="354" t="s">
        <v>1641</v>
      </c>
      <c r="G160" s="301"/>
      <c r="H160" s="353" t="s">
        <v>1706</v>
      </c>
      <c r="I160" s="353" t="s">
        <v>1676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1707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1635</v>
      </c>
      <c r="D166" s="316"/>
      <c r="E166" s="316"/>
      <c r="F166" s="316" t="s">
        <v>1636</v>
      </c>
      <c r="G166" s="358"/>
      <c r="H166" s="359" t="s">
        <v>54</v>
      </c>
      <c r="I166" s="359" t="s">
        <v>57</v>
      </c>
      <c r="J166" s="316" t="s">
        <v>1637</v>
      </c>
      <c r="K166" s="293"/>
    </row>
    <row r="167" s="1" customFormat="1" ht="17.25" customHeight="1">
      <c r="B167" s="294"/>
      <c r="C167" s="318" t="s">
        <v>1638</v>
      </c>
      <c r="D167" s="318"/>
      <c r="E167" s="318"/>
      <c r="F167" s="319" t="s">
        <v>1639</v>
      </c>
      <c r="G167" s="360"/>
      <c r="H167" s="361"/>
      <c r="I167" s="361"/>
      <c r="J167" s="318" t="s">
        <v>1640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1644</v>
      </c>
      <c r="D169" s="301"/>
      <c r="E169" s="301"/>
      <c r="F169" s="324" t="s">
        <v>1641</v>
      </c>
      <c r="G169" s="301"/>
      <c r="H169" s="301" t="s">
        <v>1681</v>
      </c>
      <c r="I169" s="301" t="s">
        <v>1643</v>
      </c>
      <c r="J169" s="301">
        <v>120</v>
      </c>
      <c r="K169" s="349"/>
    </row>
    <row r="170" s="1" customFormat="1" ht="15" customHeight="1">
      <c r="B170" s="326"/>
      <c r="C170" s="301" t="s">
        <v>1690</v>
      </c>
      <c r="D170" s="301"/>
      <c r="E170" s="301"/>
      <c r="F170" s="324" t="s">
        <v>1641</v>
      </c>
      <c r="G170" s="301"/>
      <c r="H170" s="301" t="s">
        <v>1691</v>
      </c>
      <c r="I170" s="301" t="s">
        <v>1643</v>
      </c>
      <c r="J170" s="301" t="s">
        <v>1692</v>
      </c>
      <c r="K170" s="349"/>
    </row>
    <row r="171" s="1" customFormat="1" ht="15" customHeight="1">
      <c r="B171" s="326"/>
      <c r="C171" s="301" t="s">
        <v>1589</v>
      </c>
      <c r="D171" s="301"/>
      <c r="E171" s="301"/>
      <c r="F171" s="324" t="s">
        <v>1641</v>
      </c>
      <c r="G171" s="301"/>
      <c r="H171" s="301" t="s">
        <v>1708</v>
      </c>
      <c r="I171" s="301" t="s">
        <v>1643</v>
      </c>
      <c r="J171" s="301" t="s">
        <v>1692</v>
      </c>
      <c r="K171" s="349"/>
    </row>
    <row r="172" s="1" customFormat="1" ht="15" customHeight="1">
      <c r="B172" s="326"/>
      <c r="C172" s="301" t="s">
        <v>1646</v>
      </c>
      <c r="D172" s="301"/>
      <c r="E172" s="301"/>
      <c r="F172" s="324" t="s">
        <v>1647</v>
      </c>
      <c r="G172" s="301"/>
      <c r="H172" s="301" t="s">
        <v>1708</v>
      </c>
      <c r="I172" s="301" t="s">
        <v>1643</v>
      </c>
      <c r="J172" s="301">
        <v>50</v>
      </c>
      <c r="K172" s="349"/>
    </row>
    <row r="173" s="1" customFormat="1" ht="15" customHeight="1">
      <c r="B173" s="326"/>
      <c r="C173" s="301" t="s">
        <v>1649</v>
      </c>
      <c r="D173" s="301"/>
      <c r="E173" s="301"/>
      <c r="F173" s="324" t="s">
        <v>1641</v>
      </c>
      <c r="G173" s="301"/>
      <c r="H173" s="301" t="s">
        <v>1708</v>
      </c>
      <c r="I173" s="301" t="s">
        <v>1651</v>
      </c>
      <c r="J173" s="301"/>
      <c r="K173" s="349"/>
    </row>
    <row r="174" s="1" customFormat="1" ht="15" customHeight="1">
      <c r="B174" s="326"/>
      <c r="C174" s="301" t="s">
        <v>1660</v>
      </c>
      <c r="D174" s="301"/>
      <c r="E174" s="301"/>
      <c r="F174" s="324" t="s">
        <v>1647</v>
      </c>
      <c r="G174" s="301"/>
      <c r="H174" s="301" t="s">
        <v>1708</v>
      </c>
      <c r="I174" s="301" t="s">
        <v>1643</v>
      </c>
      <c r="J174" s="301">
        <v>50</v>
      </c>
      <c r="K174" s="349"/>
    </row>
    <row r="175" s="1" customFormat="1" ht="15" customHeight="1">
      <c r="B175" s="326"/>
      <c r="C175" s="301" t="s">
        <v>1668</v>
      </c>
      <c r="D175" s="301"/>
      <c r="E175" s="301"/>
      <c r="F175" s="324" t="s">
        <v>1647</v>
      </c>
      <c r="G175" s="301"/>
      <c r="H175" s="301" t="s">
        <v>1708</v>
      </c>
      <c r="I175" s="301" t="s">
        <v>1643</v>
      </c>
      <c r="J175" s="301">
        <v>50</v>
      </c>
      <c r="K175" s="349"/>
    </row>
    <row r="176" s="1" customFormat="1" ht="15" customHeight="1">
      <c r="B176" s="326"/>
      <c r="C176" s="301" t="s">
        <v>1666</v>
      </c>
      <c r="D176" s="301"/>
      <c r="E176" s="301"/>
      <c r="F176" s="324" t="s">
        <v>1647</v>
      </c>
      <c r="G176" s="301"/>
      <c r="H176" s="301" t="s">
        <v>1708</v>
      </c>
      <c r="I176" s="301" t="s">
        <v>1643</v>
      </c>
      <c r="J176" s="301">
        <v>50</v>
      </c>
      <c r="K176" s="349"/>
    </row>
    <row r="177" s="1" customFormat="1" ht="15" customHeight="1">
      <c r="B177" s="326"/>
      <c r="C177" s="301" t="s">
        <v>102</v>
      </c>
      <c r="D177" s="301"/>
      <c r="E177" s="301"/>
      <c r="F177" s="324" t="s">
        <v>1641</v>
      </c>
      <c r="G177" s="301"/>
      <c r="H177" s="301" t="s">
        <v>1709</v>
      </c>
      <c r="I177" s="301" t="s">
        <v>1710</v>
      </c>
      <c r="J177" s="301"/>
      <c r="K177" s="349"/>
    </row>
    <row r="178" s="1" customFormat="1" ht="15" customHeight="1">
      <c r="B178" s="326"/>
      <c r="C178" s="301" t="s">
        <v>57</v>
      </c>
      <c r="D178" s="301"/>
      <c r="E178" s="301"/>
      <c r="F178" s="324" t="s">
        <v>1641</v>
      </c>
      <c r="G178" s="301"/>
      <c r="H178" s="301" t="s">
        <v>1711</v>
      </c>
      <c r="I178" s="301" t="s">
        <v>1712</v>
      </c>
      <c r="J178" s="301">
        <v>1</v>
      </c>
      <c r="K178" s="349"/>
    </row>
    <row r="179" s="1" customFormat="1" ht="15" customHeight="1">
      <c r="B179" s="326"/>
      <c r="C179" s="301" t="s">
        <v>53</v>
      </c>
      <c r="D179" s="301"/>
      <c r="E179" s="301"/>
      <c r="F179" s="324" t="s">
        <v>1641</v>
      </c>
      <c r="G179" s="301"/>
      <c r="H179" s="301" t="s">
        <v>1713</v>
      </c>
      <c r="I179" s="301" t="s">
        <v>1643</v>
      </c>
      <c r="J179" s="301">
        <v>20</v>
      </c>
      <c r="K179" s="349"/>
    </row>
    <row r="180" s="1" customFormat="1" ht="15" customHeight="1">
      <c r="B180" s="326"/>
      <c r="C180" s="301" t="s">
        <v>54</v>
      </c>
      <c r="D180" s="301"/>
      <c r="E180" s="301"/>
      <c r="F180" s="324" t="s">
        <v>1641</v>
      </c>
      <c r="G180" s="301"/>
      <c r="H180" s="301" t="s">
        <v>1714</v>
      </c>
      <c r="I180" s="301" t="s">
        <v>1643</v>
      </c>
      <c r="J180" s="301">
        <v>255</v>
      </c>
      <c r="K180" s="349"/>
    </row>
    <row r="181" s="1" customFormat="1" ht="15" customHeight="1">
      <c r="B181" s="326"/>
      <c r="C181" s="301" t="s">
        <v>103</v>
      </c>
      <c r="D181" s="301"/>
      <c r="E181" s="301"/>
      <c r="F181" s="324" t="s">
        <v>1641</v>
      </c>
      <c r="G181" s="301"/>
      <c r="H181" s="301" t="s">
        <v>1605</v>
      </c>
      <c r="I181" s="301" t="s">
        <v>1643</v>
      </c>
      <c r="J181" s="301">
        <v>10</v>
      </c>
      <c r="K181" s="349"/>
    </row>
    <row r="182" s="1" customFormat="1" ht="15" customHeight="1">
      <c r="B182" s="326"/>
      <c r="C182" s="301" t="s">
        <v>104</v>
      </c>
      <c r="D182" s="301"/>
      <c r="E182" s="301"/>
      <c r="F182" s="324" t="s">
        <v>1641</v>
      </c>
      <c r="G182" s="301"/>
      <c r="H182" s="301" t="s">
        <v>1715</v>
      </c>
      <c r="I182" s="301" t="s">
        <v>1676</v>
      </c>
      <c r="J182" s="301"/>
      <c r="K182" s="349"/>
    </row>
    <row r="183" s="1" customFormat="1" ht="15" customHeight="1">
      <c r="B183" s="326"/>
      <c r="C183" s="301" t="s">
        <v>1716</v>
      </c>
      <c r="D183" s="301"/>
      <c r="E183" s="301"/>
      <c r="F183" s="324" t="s">
        <v>1641</v>
      </c>
      <c r="G183" s="301"/>
      <c r="H183" s="301" t="s">
        <v>1717</v>
      </c>
      <c r="I183" s="301" t="s">
        <v>1676</v>
      </c>
      <c r="J183" s="301"/>
      <c r="K183" s="349"/>
    </row>
    <row r="184" s="1" customFormat="1" ht="15" customHeight="1">
      <c r="B184" s="326"/>
      <c r="C184" s="301" t="s">
        <v>1705</v>
      </c>
      <c r="D184" s="301"/>
      <c r="E184" s="301"/>
      <c r="F184" s="324" t="s">
        <v>1641</v>
      </c>
      <c r="G184" s="301"/>
      <c r="H184" s="301" t="s">
        <v>1718</v>
      </c>
      <c r="I184" s="301" t="s">
        <v>1676</v>
      </c>
      <c r="J184" s="301"/>
      <c r="K184" s="349"/>
    </row>
    <row r="185" s="1" customFormat="1" ht="15" customHeight="1">
      <c r="B185" s="326"/>
      <c r="C185" s="301" t="s">
        <v>106</v>
      </c>
      <c r="D185" s="301"/>
      <c r="E185" s="301"/>
      <c r="F185" s="324" t="s">
        <v>1647</v>
      </c>
      <c r="G185" s="301"/>
      <c r="H185" s="301" t="s">
        <v>1719</v>
      </c>
      <c r="I185" s="301" t="s">
        <v>1643</v>
      </c>
      <c r="J185" s="301">
        <v>50</v>
      </c>
      <c r="K185" s="349"/>
    </row>
    <row r="186" s="1" customFormat="1" ht="15" customHeight="1">
      <c r="B186" s="326"/>
      <c r="C186" s="301" t="s">
        <v>1720</v>
      </c>
      <c r="D186" s="301"/>
      <c r="E186" s="301"/>
      <c r="F186" s="324" t="s">
        <v>1647</v>
      </c>
      <c r="G186" s="301"/>
      <c r="H186" s="301" t="s">
        <v>1721</v>
      </c>
      <c r="I186" s="301" t="s">
        <v>1722</v>
      </c>
      <c r="J186" s="301"/>
      <c r="K186" s="349"/>
    </row>
    <row r="187" s="1" customFormat="1" ht="15" customHeight="1">
      <c r="B187" s="326"/>
      <c r="C187" s="301" t="s">
        <v>1723</v>
      </c>
      <c r="D187" s="301"/>
      <c r="E187" s="301"/>
      <c r="F187" s="324" t="s">
        <v>1647</v>
      </c>
      <c r="G187" s="301"/>
      <c r="H187" s="301" t="s">
        <v>1724</v>
      </c>
      <c r="I187" s="301" t="s">
        <v>1722</v>
      </c>
      <c r="J187" s="301"/>
      <c r="K187" s="349"/>
    </row>
    <row r="188" s="1" customFormat="1" ht="15" customHeight="1">
      <c r="B188" s="326"/>
      <c r="C188" s="301" t="s">
        <v>1725</v>
      </c>
      <c r="D188" s="301"/>
      <c r="E188" s="301"/>
      <c r="F188" s="324" t="s">
        <v>1647</v>
      </c>
      <c r="G188" s="301"/>
      <c r="H188" s="301" t="s">
        <v>1726</v>
      </c>
      <c r="I188" s="301" t="s">
        <v>1722</v>
      </c>
      <c r="J188" s="301"/>
      <c r="K188" s="349"/>
    </row>
    <row r="189" s="1" customFormat="1" ht="15" customHeight="1">
      <c r="B189" s="326"/>
      <c r="C189" s="362" t="s">
        <v>1727</v>
      </c>
      <c r="D189" s="301"/>
      <c r="E189" s="301"/>
      <c r="F189" s="324" t="s">
        <v>1647</v>
      </c>
      <c r="G189" s="301"/>
      <c r="H189" s="301" t="s">
        <v>1728</v>
      </c>
      <c r="I189" s="301" t="s">
        <v>1729</v>
      </c>
      <c r="J189" s="363" t="s">
        <v>1730</v>
      </c>
      <c r="K189" s="349"/>
    </row>
    <row r="190" s="1" customFormat="1" ht="15" customHeight="1">
      <c r="B190" s="326"/>
      <c r="C190" s="362" t="s">
        <v>42</v>
      </c>
      <c r="D190" s="301"/>
      <c r="E190" s="301"/>
      <c r="F190" s="324" t="s">
        <v>1641</v>
      </c>
      <c r="G190" s="301"/>
      <c r="H190" s="298" t="s">
        <v>1731</v>
      </c>
      <c r="I190" s="301" t="s">
        <v>1732</v>
      </c>
      <c r="J190" s="301"/>
      <c r="K190" s="349"/>
    </row>
    <row r="191" s="1" customFormat="1" ht="15" customHeight="1">
      <c r="B191" s="326"/>
      <c r="C191" s="362" t="s">
        <v>1733</v>
      </c>
      <c r="D191" s="301"/>
      <c r="E191" s="301"/>
      <c r="F191" s="324" t="s">
        <v>1641</v>
      </c>
      <c r="G191" s="301"/>
      <c r="H191" s="301" t="s">
        <v>1734</v>
      </c>
      <c r="I191" s="301" t="s">
        <v>1676</v>
      </c>
      <c r="J191" s="301"/>
      <c r="K191" s="349"/>
    </row>
    <row r="192" s="1" customFormat="1" ht="15" customHeight="1">
      <c r="B192" s="326"/>
      <c r="C192" s="362" t="s">
        <v>1735</v>
      </c>
      <c r="D192" s="301"/>
      <c r="E192" s="301"/>
      <c r="F192" s="324" t="s">
        <v>1641</v>
      </c>
      <c r="G192" s="301"/>
      <c r="H192" s="301" t="s">
        <v>1736</v>
      </c>
      <c r="I192" s="301" t="s">
        <v>1676</v>
      </c>
      <c r="J192" s="301"/>
      <c r="K192" s="349"/>
    </row>
    <row r="193" s="1" customFormat="1" ht="15" customHeight="1">
      <c r="B193" s="326"/>
      <c r="C193" s="362" t="s">
        <v>1737</v>
      </c>
      <c r="D193" s="301"/>
      <c r="E193" s="301"/>
      <c r="F193" s="324" t="s">
        <v>1647</v>
      </c>
      <c r="G193" s="301"/>
      <c r="H193" s="301" t="s">
        <v>1738</v>
      </c>
      <c r="I193" s="301" t="s">
        <v>1676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1739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1740</v>
      </c>
      <c r="D200" s="365"/>
      <c r="E200" s="365"/>
      <c r="F200" s="365" t="s">
        <v>1741</v>
      </c>
      <c r="G200" s="366"/>
      <c r="H200" s="365" t="s">
        <v>1742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1732</v>
      </c>
      <c r="D202" s="301"/>
      <c r="E202" s="301"/>
      <c r="F202" s="324" t="s">
        <v>43</v>
      </c>
      <c r="G202" s="301"/>
      <c r="H202" s="301" t="s">
        <v>1743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44</v>
      </c>
      <c r="G203" s="301"/>
      <c r="H203" s="301" t="s">
        <v>1744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47</v>
      </c>
      <c r="G204" s="301"/>
      <c r="H204" s="301" t="s">
        <v>1745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45</v>
      </c>
      <c r="G205" s="301"/>
      <c r="H205" s="301" t="s">
        <v>1746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46</v>
      </c>
      <c r="G206" s="301"/>
      <c r="H206" s="301" t="s">
        <v>1747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1688</v>
      </c>
      <c r="D208" s="301"/>
      <c r="E208" s="301"/>
      <c r="F208" s="324" t="s">
        <v>78</v>
      </c>
      <c r="G208" s="301"/>
      <c r="H208" s="301" t="s">
        <v>1748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1583</v>
      </c>
      <c r="G209" s="301"/>
      <c r="H209" s="301" t="s">
        <v>1584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1581</v>
      </c>
      <c r="G210" s="301"/>
      <c r="H210" s="301" t="s">
        <v>1749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1585</v>
      </c>
      <c r="G211" s="362"/>
      <c r="H211" s="353" t="s">
        <v>1586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1587</v>
      </c>
      <c r="G212" s="362"/>
      <c r="H212" s="353" t="s">
        <v>145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1712</v>
      </c>
      <c r="D214" s="301"/>
      <c r="E214" s="301"/>
      <c r="F214" s="324">
        <v>1</v>
      </c>
      <c r="G214" s="362"/>
      <c r="H214" s="353" t="s">
        <v>1750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1751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1752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1753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2022-11-16T07:18:42Z</dcterms:created>
  <dcterms:modified xsi:type="dcterms:W3CDTF">2022-11-16T07:18:51Z</dcterms:modified>
</cp:coreProperties>
</file>