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27495" windowHeight="11700" activeTab="1"/>
  </bookViews>
  <sheets>
    <sheet name="Rekapitulace stavby" sheetId="1" r:id="rId1"/>
    <sheet name="00 - Sokolov, MŠ Pionýrů ..." sheetId="2" r:id="rId2"/>
    <sheet name="Pokyny pro vyplnění" sheetId="3" r:id="rId3"/>
  </sheets>
  <definedNames>
    <definedName name="_xlnm._FilterDatabase" localSheetId="1" hidden="1">'00 - Sokolov, MŠ Pionýrů ...'!$C$84:$K$209</definedName>
    <definedName name="_xlnm.Print_Area" localSheetId="1">'00 - Sokolov, MŠ Pionýrů ...'!$C$4:$J$37,'00 - Sokolov, MŠ Pionýrů ...'!$C$43:$J$68,'00 - Sokolov, MŠ Pionýrů ...'!$C$74:$K$209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45621"/>
</workbook>
</file>

<file path=xl/sharedStrings.xml><?xml version="1.0" encoding="utf-8"?>
<sst xmlns="http://schemas.openxmlformats.org/spreadsheetml/2006/main" count="1868" uniqueCount="525">
  <si>
    <t>Export Komplet</t>
  </si>
  <si>
    <t>VZ</t>
  </si>
  <si>
    <t>2.0</t>
  </si>
  <si>
    <t>ZAMOK</t>
  </si>
  <si>
    <t>False</t>
  </si>
  <si>
    <t>{04daa0ec-bb2f-477e-a393-8b599669d3c8}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</si>
  <si>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</si>
  <si>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</si>
  <si>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</si>
  <si>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</si>
  <si>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</si>
  <si>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</si>
  <si>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</si>
  <si>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</si>
  <si>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</si>
  <si>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</si>
  <si>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</si>
  <si>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Sokolov, MŠ Pionýrů 1344 - provozní místnost v suterénu</t>
  </si>
  <si>
    <t>KSO:</t>
  </si>
  <si>
    <t/>
  </si>
  <si>
    <t>CC-CZ:</t>
  </si>
  <si>
    <t>Místo:</t>
  </si>
  <si>
    <t>Sokolov, Pionýrů 1344</t>
  </si>
  <si>
    <t>Datum:</t>
  </si>
  <si>
    <t>2. 5. 2022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</si>
  <si>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</si>
  <si>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</si>
  <si>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</si>
  <si>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</si>
  <si>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</si>
  <si>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</si>
  <si>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</si>
  <si>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</si>
  <si>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</si>
  <si>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</si>
  <si>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</si>
  <si>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</si>
  <si>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</si>
  <si>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</si>
  <si>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</si>
  <si>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</si>
  <si>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</si>
  <si>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</si>
  <si>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</si>
  <si>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</si>
  <si>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</si>
  <si>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</si>
  <si>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</si>
  <si>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</si>
  <si>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</si>
  <si>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</si>
  <si>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</si>
  <si>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</si>
  <si>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</si>
  <si>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</si>
  <si>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</si>
  <si>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</si>
  <si>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</si>
  <si>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</si>
  <si>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</si>
  <si>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</si>
  <si>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</si>
  <si>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</si>
  <si>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</si>
  <si>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</si>
  <si>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</si>
  <si>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</si>
  <si>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</si>
  <si>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</si>
  <si>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</si>
  <si>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</si>
  <si>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</si>
  <si>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</si>
  <si>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</si>
  <si>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</si>
  <si>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</si>
  <si>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</si>
  <si>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</si>
  <si>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</si>
  <si>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</si>
  <si>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</si>
  <si>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</si>
  <si>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</si>
  <si>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</si>
  <si>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</si>
  <si>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</si>
  <si>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</si>
  <si>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</si>
  <si>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</si>
  <si>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</si>
  <si>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</si>
  <si>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</si>
  <si>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</si>
  <si>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</si>
  <si>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</si>
  <si>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</si>
  <si>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</si>
  <si>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</si>
  <si>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</si>
  <si>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</si>
  <si>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</si>
  <si>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</si>
  <si>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</si>
  <si>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</si>
  <si>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</si>
  <si>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</si>
  <si>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</si>
  <si>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</si>
  <si>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</si>
  <si>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</si>
  <si>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</si>
  <si>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</si>
  <si>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</si>
  <si>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</si>
  <si>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</si>
  <si>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</si>
  <si>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340271025</t>
  </si>
  <si>
    <t>Zazdívka otvorů v příčkách nebo stěnách pórobetonovými tvárnicemi plochy přes 1 m2 do 4 m2, objemová hmotnost 500 kg/m3, tloušťka příčky 100 mm</t>
  </si>
  <si>
    <t>m2</t>
  </si>
  <si>
    <t>CS ÚRS 2022 01</t>
  </si>
  <si>
    <t>4</t>
  </si>
  <si>
    <t>1837698039</t>
  </si>
  <si>
    <t>Online PSC</t>
  </si>
  <si>
    <t>https://podminky.urs.cz/item/CS_URS_2022_01/340271025</t>
  </si>
  <si>
    <t>VV</t>
  </si>
  <si>
    <t>Po vybouraných zárubních</t>
  </si>
  <si>
    <t>0,8*2,1</t>
  </si>
  <si>
    <t>342291121</t>
  </si>
  <si>
    <t>Ukotvení příček plochými kotvami, do konstrukce cihelné</t>
  </si>
  <si>
    <t>m</t>
  </si>
  <si>
    <t>-1545957679</t>
  </si>
  <si>
    <t>https://podminky.urs.cz/item/CS_URS_2022_01/342291121</t>
  </si>
  <si>
    <t>2,1*2</t>
  </si>
  <si>
    <t>6</t>
  </si>
  <si>
    <t>Úpravy povrchů, podlahy a osazování výplní</t>
  </si>
  <si>
    <t>619991001</t>
  </si>
  <si>
    <t>Zakrytí vnitřních ploch před znečištěním včetně pozdějšího odkrytí podlah fólií přilepenou lepící páskou</t>
  </si>
  <si>
    <t>-812886326</t>
  </si>
  <si>
    <t>https://podminky.urs.cz/item/CS_URS_2022_01/619991001</t>
  </si>
  <si>
    <t>3,3*5,6</t>
  </si>
  <si>
    <t>1,1*0,8</t>
  </si>
  <si>
    <t>Součet</t>
  </si>
  <si>
    <t>619991011</t>
  </si>
  <si>
    <t>Zakrytí vnitřních ploch před znečištěním včetně pozdějšího odkrytí konstrukcí a prvků obalením fólií a přelepením páskou</t>
  </si>
  <si>
    <t>-1098024603</t>
  </si>
  <si>
    <t>https://podminky.urs.cz/item/CS_URS_2022_01/619991011</t>
  </si>
  <si>
    <t>Okna, potrubí, apod...</t>
  </si>
  <si>
    <t>10</t>
  </si>
  <si>
    <t>5</t>
  </si>
  <si>
    <t>611325422</t>
  </si>
  <si>
    <t>Oprava vápenocementové omítky vnitřních ploch štukové dvouvrstvé, tloušťky do 20 mm a tloušťky štuku do 3 mm stropů, v rozsahu opravované plochy přes 10 do 30%</t>
  </si>
  <si>
    <t>-604491964</t>
  </si>
  <si>
    <t>https://podminky.urs.cz/item/CS_URS_2022_01/611325422</t>
  </si>
  <si>
    <t>612325422</t>
  </si>
  <si>
    <t>Oprava vápenocementové omítky vnitřních ploch štukové dvouvrstvé, tloušťky do 20 mm a tloušťky štuku do 3 mm stěn, v rozsahu opravované plochy přes 10 do 30%</t>
  </si>
  <si>
    <t>1985066142</t>
  </si>
  <si>
    <t>https://podminky.urs.cz/item/CS_URS_2022_01/612325422</t>
  </si>
  <si>
    <t>7</t>
  </si>
  <si>
    <t>612131121</t>
  </si>
  <si>
    <t>Podkladní a spojovací vrstva vnitřních omítaných ploch penetrace disperzní nanášená ručně stěn</t>
  </si>
  <si>
    <t>1332118651</t>
  </si>
  <si>
    <t>https://podminky.urs.cz/item/CS_URS_2022_01/612131121</t>
  </si>
  <si>
    <t>Pod štuk na zazdívkách</t>
  </si>
  <si>
    <t>(1,1+0,8)*2,1</t>
  </si>
  <si>
    <t>8</t>
  </si>
  <si>
    <t>612311131</t>
  </si>
  <si>
    <t>Potažení vnitřních ploch vápenným štukem tloušťky do 3 mm svislých konstrukcí stěn</t>
  </si>
  <si>
    <t>281924457</t>
  </si>
  <si>
    <t>https://podminky.urs.cz/item/CS_URS_2022_01/612311131</t>
  </si>
  <si>
    <t>9</t>
  </si>
  <si>
    <t>612142001</t>
  </si>
  <si>
    <t>Potažení vnitřních ploch pletivem v ploše nebo pruzích, na plném podkladu sklovláknitým vtlačením do tmelu stěn</t>
  </si>
  <si>
    <t>-994557384</t>
  </si>
  <si>
    <t>https://podminky.urs.cz/item/CS_URS_2022_01/612142001</t>
  </si>
  <si>
    <t>Zazdívka dveří</t>
  </si>
  <si>
    <t>1,1*2,1</t>
  </si>
  <si>
    <t>Ostatní konstrukce a práce, bourání</t>
  </si>
  <si>
    <t>965081212</t>
  </si>
  <si>
    <t>Bourání podlah z dlaždic bez podkladního lože nebo mazaniny, s jakoukoliv výplní spár keramických nebo xylolitových tl. do 10 mm, plochy do 1 m2</t>
  </si>
  <si>
    <t>1354120467</t>
  </si>
  <si>
    <t>https://podminky.urs.cz/item/CS_URS_2022_01/965081212</t>
  </si>
  <si>
    <t>Pod zazdívkou dveří</t>
  </si>
  <si>
    <t>0,8*0,1</t>
  </si>
  <si>
    <t>11</t>
  </si>
  <si>
    <t>968072455</t>
  </si>
  <si>
    <t>Vybourání kovových rámů oken s křídly, dveřních zárubní, vrat, stěn, ostění nebo obkladů dveřních zárubní, plochy do 2 m2</t>
  </si>
  <si>
    <t>303432999</t>
  </si>
  <si>
    <t>https://podminky.urs.cz/item/CS_URS_2022_01/968072455</t>
  </si>
  <si>
    <t>0,7*2</t>
  </si>
  <si>
    <t>12</t>
  </si>
  <si>
    <t>978011141</t>
  </si>
  <si>
    <t>Otlučení vápenných nebo vápenocementových omítek vnitřních ploch stropů, v rozsahu přes 10 do 30 %</t>
  </si>
  <si>
    <t>305304550</t>
  </si>
  <si>
    <t>https://podminky.urs.cz/item/CS_URS_2022_01/978011141</t>
  </si>
  <si>
    <t>13</t>
  </si>
  <si>
    <t>978013141</t>
  </si>
  <si>
    <t>Otlučení vápenných nebo vápenocementových omítek vnitřních ploch stěn s vyškrabáním spar, s očištěním zdiva, v rozsahu přes 10 do 30 %</t>
  </si>
  <si>
    <t>457194610</t>
  </si>
  <si>
    <t>https://podminky.urs.cz/item/CS_URS_2022_01/978013141</t>
  </si>
  <si>
    <t>(3,3+3,3+5,6+5,6)*2,7</t>
  </si>
  <si>
    <t>-0,9*2</t>
  </si>
  <si>
    <t>-0,8*2</t>
  </si>
  <si>
    <t>-(0,9*0,6)*2</t>
  </si>
  <si>
    <t>((0,9+0,9+0,6+0,6)*2)*0,5</t>
  </si>
  <si>
    <t>14</t>
  </si>
  <si>
    <t>949101111</t>
  </si>
  <si>
    <t>Lešení pomocné pracovní pro objekty pozemních staveb pro zatížení do 150 kg/m2, o výšce lešeňové podlahy do 1,9 m</t>
  </si>
  <si>
    <t>-95267267</t>
  </si>
  <si>
    <t>https://podminky.urs.cz/item/CS_URS_2022_01/949101111</t>
  </si>
  <si>
    <t>952901111</t>
  </si>
  <si>
    <t>Vyčištění budov nebo objektů před předáním do užívání budov bytové nebo občanské výstavby, světlé výšky podlaží do 4 m</t>
  </si>
  <si>
    <t>-531802503</t>
  </si>
  <si>
    <t>https://podminky.urs.cz/item/CS_URS_2022_01/952901111</t>
  </si>
  <si>
    <t>1*0,8</t>
  </si>
  <si>
    <t>997</t>
  </si>
  <si>
    <t>Přesun sutě</t>
  </si>
  <si>
    <t>16</t>
  </si>
  <si>
    <t>997002611</t>
  </si>
  <si>
    <t>Nakládání suti a vybouraných hmot na dopravní prostředek pro vodorovné přemístění</t>
  </si>
  <si>
    <t>t</t>
  </si>
  <si>
    <t>-1444315224</t>
  </si>
  <si>
    <t>https://podminky.urs.cz/item/CS_URS_2022_01/997002611</t>
  </si>
  <si>
    <t>17</t>
  </si>
  <si>
    <t>997013211</t>
  </si>
  <si>
    <t>Vnitrostaveništní doprava suti a vybouraných hmot vodorovně do 50 m svisle ručně pro budovy a haly výšky do 6 m</t>
  </si>
  <si>
    <t>531629372</t>
  </si>
  <si>
    <t>https://podminky.urs.cz/item/CS_URS_2022_01/997013211</t>
  </si>
  <si>
    <t>18</t>
  </si>
  <si>
    <t>997013501</t>
  </si>
  <si>
    <t>Odvoz suti a vybouraných hmot na skládku nebo meziskládku se složením, na vzdálenost do 1 km</t>
  </si>
  <si>
    <t>-2065916546</t>
  </si>
  <si>
    <t>https://podminky.urs.cz/item/CS_URS_2022_01/997013501</t>
  </si>
  <si>
    <t>19</t>
  </si>
  <si>
    <t>997013509</t>
  </si>
  <si>
    <t>Odvoz suti a vybouraných hmot na skládku nebo meziskládku se složením, na vzdálenost Příplatek k ceně za každý další i započatý 1 km přes 1 km</t>
  </si>
  <si>
    <t>-1982259272</t>
  </si>
  <si>
    <t>https://podminky.urs.cz/item/CS_URS_2022_01/997013509</t>
  </si>
  <si>
    <t>0,773*6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</si>
  <si>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</si>
  <si>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</si>
  <si>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</si>
  <si>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-1504400780</t>
  </si>
  <si>
    <t>https://podminky.urs.cz/item/CS_URS_2022_01/997013631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</si>
  <si>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</si>
  <si>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</si>
  <si>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</si>
  <si>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</si>
  <si>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-1575072770</t>
  </si>
  <si>
    <t>https://podminky.urs.cz/item/CS_URS_2022_01/998018001</t>
  </si>
  <si>
    <t>PSV</t>
  </si>
  <si>
    <t>Práce a dodávky PSV</t>
  </si>
  <si>
    <t>771</t>
  </si>
  <si>
    <t>Podlahy z dlaždic</t>
  </si>
  <si>
    <t>22</t>
  </si>
  <si>
    <t>771-x1</t>
  </si>
  <si>
    <t>Doplnění keramického soklu a ukončovací lišty v místě zazdívky - vzhled dle stávajících</t>
  </si>
  <si>
    <t>1671968374</t>
  </si>
  <si>
    <t>23</t>
  </si>
  <si>
    <t>998771201</t>
  </si>
  <si>
    <t>Přesun hmot pro podlahy z dlaždic stanovený procentní sazbou (%) z ceny vodorovná dopravní vzdálenost do 50 m v objektech výšky do 6 m</t>
  </si>
  <si>
    <t>%</t>
  </si>
  <si>
    <t>640819692</t>
  </si>
  <si>
    <t>https://podminky.urs.cz/item/CS_URS_2022_01/998771201</t>
  </si>
  <si>
    <t>783</t>
  </si>
  <si>
    <t>Dokončovací práce - nátěry</t>
  </si>
  <si>
    <t>24</t>
  </si>
  <si>
    <t>783306801</t>
  </si>
  <si>
    <t>Odstranění nátěrů ze zámečnických konstrukcí obroušením</t>
  </si>
  <si>
    <t>-1514845541</t>
  </si>
  <si>
    <t>https://podminky.urs.cz/item/CS_URS_2022_01/783306801</t>
  </si>
  <si>
    <t>Zárubně</t>
  </si>
  <si>
    <t>(0,9+2+2)*0,35</t>
  </si>
  <si>
    <t>25</t>
  </si>
  <si>
    <t>783315103</t>
  </si>
  <si>
    <t>Mezinátěr zámečnických konstrukcí jednonásobný syntetický samozákladující</t>
  </si>
  <si>
    <t>-1392642257</t>
  </si>
  <si>
    <t>https://podminky.urs.cz/item/CS_URS_2022_01/783315103</t>
  </si>
  <si>
    <t>26</t>
  </si>
  <si>
    <t>783317101</t>
  </si>
  <si>
    <t>Krycí nátěr (email) zámečnických konstrukcí jednonásobný syntetický standardní</t>
  </si>
  <si>
    <t>-505476696</t>
  </si>
  <si>
    <t>https://podminky.urs.cz/item/CS_URS_2022_01/783317101</t>
  </si>
  <si>
    <t>27</t>
  </si>
  <si>
    <t>783806805</t>
  </si>
  <si>
    <t>Odstranění nátěrů z omítek opálením s obroušením</t>
  </si>
  <si>
    <t>520312718</t>
  </si>
  <si>
    <t>https://podminky.urs.cz/item/CS_URS_2022_01/783806805</t>
  </si>
  <si>
    <t>(3,3+3,3+5,6+5,6-0,9-0,8)*1,45</t>
  </si>
  <si>
    <t>28</t>
  </si>
  <si>
    <t>783801401</t>
  </si>
  <si>
    <t>Příprava podkladu omítek před provedením nátěru ometení</t>
  </si>
  <si>
    <t>2062046210</t>
  </si>
  <si>
    <t>https://podminky.urs.cz/item/CS_URS_2022_01/783801401</t>
  </si>
  <si>
    <t>29</t>
  </si>
  <si>
    <t>783-x1</t>
  </si>
  <si>
    <t>D+M+PH Dvojnásobný olejový nátěr stěn vč. podkladní penetrace</t>
  </si>
  <si>
    <t>-1649578466</t>
  </si>
  <si>
    <t>(3,3+3,3+5,6+5,6-0,9+0,8)*1,45</t>
  </si>
  <si>
    <t>784</t>
  </si>
  <si>
    <t>Dokončovací práce - malby a tapety</t>
  </si>
  <si>
    <t>30</t>
  </si>
  <si>
    <t>784121001</t>
  </si>
  <si>
    <t>Oškrabání malby v místnostech výšky do 3,80 m</t>
  </si>
  <si>
    <t>1656367846</t>
  </si>
  <si>
    <t>https://podminky.urs.cz/item/CS_URS_2022_01/784121001</t>
  </si>
  <si>
    <t>5,6*3,3</t>
  </si>
  <si>
    <t>(3,3+3,3+5,6+5,6)*1,25</t>
  </si>
  <si>
    <t>-0,9*0,45</t>
  </si>
  <si>
    <t>-0,8*0,45</t>
  </si>
  <si>
    <t>((0,9+0,6+0,6)*2)*0,5</t>
  </si>
  <si>
    <t>31</t>
  </si>
  <si>
    <t>784111001</t>
  </si>
  <si>
    <t>Oprášení (ometení) podkladu v místnostech výšky do 3,80 m</t>
  </si>
  <si>
    <t>384324342</t>
  </si>
  <si>
    <t>https://podminky.urs.cz/item/CS_URS_2022_01/784111001</t>
  </si>
  <si>
    <t>0,8*0,45</t>
  </si>
  <si>
    <t>32</t>
  </si>
  <si>
    <t>784181121</t>
  </si>
  <si>
    <t>Penetrace podkladu jednonásobná hloubková akrylátová bezbarvá v místnostech výšky do 3,80 m</t>
  </si>
  <si>
    <t>1756757639</t>
  </si>
  <si>
    <t>https://podminky.urs.cz/item/CS_URS_2022_01/784181121</t>
  </si>
  <si>
    <t>33</t>
  </si>
  <si>
    <t>784211101</t>
  </si>
  <si>
    <t>Malby z malířských směsí oděruvzdorných za mokra dvojnásobné, bílé za mokra oděruvzdorné výborně v místnostech výšky do 3,80 m</t>
  </si>
  <si>
    <t>1518838861</t>
  </si>
  <si>
    <t>https://podminky.urs.cz/item/CS_URS_2022_01/784211101</t>
  </si>
  <si>
    <t>VRN</t>
  </si>
  <si>
    <t>Vedlejší rozpočtové náklady</t>
  </si>
  <si>
    <t>VRN9</t>
  </si>
  <si>
    <t>Ostatní náklady</t>
  </si>
  <si>
    <t>34</t>
  </si>
  <si>
    <t>094002000/R1</t>
  </si>
  <si>
    <t>Ostatní náklady související s výstavbou - vystěhování a zpětné nastěhování nábytku</t>
  </si>
  <si>
    <t>…</t>
  </si>
  <si>
    <t>1024</t>
  </si>
  <si>
    <t>996321974</t>
  </si>
  <si>
    <t>35</t>
  </si>
  <si>
    <t>094002000/R2</t>
  </si>
  <si>
    <t>Ostatní náklady související s výstavbou - ostatní náklady dle uvážení zhotovitele</t>
  </si>
  <si>
    <t>1698283778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</si>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</sst>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71025" TargetMode="External" /><Relationship Id="rId2" Type="http://schemas.openxmlformats.org/officeDocument/2006/relationships/hyperlink" Target="https://podminky.urs.cz/item/CS_URS_2022_01/342291121" TargetMode="External" /><Relationship Id="rId3" Type="http://schemas.openxmlformats.org/officeDocument/2006/relationships/hyperlink" Target="https://podminky.urs.cz/item/CS_URS_2022_01/619991001" TargetMode="External" /><Relationship Id="rId4" Type="http://schemas.openxmlformats.org/officeDocument/2006/relationships/hyperlink" Target="https://podminky.urs.cz/item/CS_URS_2022_01/619991011" TargetMode="External" /><Relationship Id="rId5" Type="http://schemas.openxmlformats.org/officeDocument/2006/relationships/hyperlink" Target="https://podminky.urs.cz/item/CS_URS_2022_01/611325422" TargetMode="External" /><Relationship Id="rId6" Type="http://schemas.openxmlformats.org/officeDocument/2006/relationships/hyperlink" Target="https://podminky.urs.cz/item/CS_URS_2022_01/612325422" TargetMode="External" /><Relationship Id="rId7" Type="http://schemas.openxmlformats.org/officeDocument/2006/relationships/hyperlink" Target="https://podminky.urs.cz/item/CS_URS_2022_01/612131121" TargetMode="External" /><Relationship Id="rId8" Type="http://schemas.openxmlformats.org/officeDocument/2006/relationships/hyperlink" Target="https://podminky.urs.cz/item/CS_URS_2022_01/612311131" TargetMode="External" /><Relationship Id="rId9" Type="http://schemas.openxmlformats.org/officeDocument/2006/relationships/hyperlink" Target="https://podminky.urs.cz/item/CS_URS_2022_01/612142001" TargetMode="External" /><Relationship Id="rId10" Type="http://schemas.openxmlformats.org/officeDocument/2006/relationships/hyperlink" Target="https://podminky.urs.cz/item/CS_URS_2022_01/965081212" TargetMode="External" /><Relationship Id="rId11" Type="http://schemas.openxmlformats.org/officeDocument/2006/relationships/hyperlink" Target="https://podminky.urs.cz/item/CS_URS_2022_01/968072455" TargetMode="External" /><Relationship Id="rId12" Type="http://schemas.openxmlformats.org/officeDocument/2006/relationships/hyperlink" Target="https://podminky.urs.cz/item/CS_URS_2022_01/978011141" TargetMode="External" /><Relationship Id="rId13" Type="http://schemas.openxmlformats.org/officeDocument/2006/relationships/hyperlink" Target="https://podminky.urs.cz/item/CS_URS_2022_01/978013141" TargetMode="External" /><Relationship Id="rId14" Type="http://schemas.openxmlformats.org/officeDocument/2006/relationships/hyperlink" Target="https://podminky.urs.cz/item/CS_URS_2022_01/949101111" TargetMode="External" /><Relationship Id="rId15" Type="http://schemas.openxmlformats.org/officeDocument/2006/relationships/hyperlink" Target="https://podminky.urs.cz/item/CS_URS_2022_01/952901111" TargetMode="External" /><Relationship Id="rId16" Type="http://schemas.openxmlformats.org/officeDocument/2006/relationships/hyperlink" Target="https://podminky.urs.cz/item/CS_URS_2022_01/997002611" TargetMode="External" /><Relationship Id="rId17" Type="http://schemas.openxmlformats.org/officeDocument/2006/relationships/hyperlink" Target="https://podminky.urs.cz/item/CS_URS_2022_01/997013211" TargetMode="External" /><Relationship Id="rId18" Type="http://schemas.openxmlformats.org/officeDocument/2006/relationships/hyperlink" Target="https://podminky.urs.cz/item/CS_URS_2022_01/997013501" TargetMode="External" /><Relationship Id="rId19" Type="http://schemas.openxmlformats.org/officeDocument/2006/relationships/hyperlink" Target="https://podminky.urs.cz/item/CS_URS_2022_01/997013509" TargetMode="External" /><Relationship Id="rId20" Type="http://schemas.openxmlformats.org/officeDocument/2006/relationships/hyperlink" Target="https://podminky.urs.cz/item/CS_URS_2022_01/997013631" TargetMode="External" /><Relationship Id="rId21" Type="http://schemas.openxmlformats.org/officeDocument/2006/relationships/hyperlink" Target="https://podminky.urs.cz/item/CS_URS_2022_01/998018001" TargetMode="External" /><Relationship Id="rId22" Type="http://schemas.openxmlformats.org/officeDocument/2006/relationships/hyperlink" Target="https://podminky.urs.cz/item/CS_URS_2022_01/998771201" TargetMode="External" /><Relationship Id="rId23" Type="http://schemas.openxmlformats.org/officeDocument/2006/relationships/hyperlink" Target="https://podminky.urs.cz/item/CS_URS_2022_01/783306801" TargetMode="External" /><Relationship Id="rId24" Type="http://schemas.openxmlformats.org/officeDocument/2006/relationships/hyperlink" Target="https://podminky.urs.cz/item/CS_URS_2022_01/783315103" TargetMode="External" /><Relationship Id="rId25" Type="http://schemas.openxmlformats.org/officeDocument/2006/relationships/hyperlink" Target="https://podminky.urs.cz/item/CS_URS_2022_01/783317101" TargetMode="External" /><Relationship Id="rId26" Type="http://schemas.openxmlformats.org/officeDocument/2006/relationships/hyperlink" Target="https://podminky.urs.cz/item/CS_URS_2022_01/783806805" TargetMode="External" /><Relationship Id="rId27" Type="http://schemas.openxmlformats.org/officeDocument/2006/relationships/hyperlink" Target="https://podminky.urs.cz/item/CS_URS_2022_01/783801401" TargetMode="External" /><Relationship Id="rId28" Type="http://schemas.openxmlformats.org/officeDocument/2006/relationships/hyperlink" Target="https://podminky.urs.cz/item/CS_URS_2022_01/784121001" TargetMode="External" /><Relationship Id="rId29" Type="http://schemas.openxmlformats.org/officeDocument/2006/relationships/hyperlink" Target="https://podminky.urs.cz/item/CS_URS_2022_01/784111001" TargetMode="External" /><Relationship Id="rId30" Type="http://schemas.openxmlformats.org/officeDocument/2006/relationships/hyperlink" Target="https://podminky.urs.cz/item/CS_URS_2022_01/784181121" TargetMode="External" /><Relationship Id="rId31" Type="http://schemas.openxmlformats.org/officeDocument/2006/relationships/hyperlink" Target="https://podminky.urs.cz/item/CS_URS_2022_01/784211101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5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3"/>
      <c r="AQ5" s="23"/>
      <c r="AR5" s="21"/>
      <c r="BE5" s="30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3"/>
      <c r="AQ6" s="23"/>
      <c r="AR6" s="21"/>
      <c r="BE6" s="30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0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08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0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08"/>
      <c r="BS13" s="18" t="s">
        <v>6</v>
      </c>
    </row>
    <row r="14" spans="2:71" ht="12.75">
      <c r="B14" s="22"/>
      <c r="C14" s="23"/>
      <c r="D14" s="23"/>
      <c r="E14" s="313" t="s">
        <v>30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0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08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08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8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08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0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8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8"/>
    </row>
    <row r="23" spans="2:57" s="1" customFormat="1" ht="47.25" customHeight="1">
      <c r="B23" s="22"/>
      <c r="C23" s="23"/>
      <c r="D23" s="23"/>
      <c r="E23" s="315" t="s">
        <v>37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3"/>
      <c r="AP23" s="23"/>
      <c r="AQ23" s="23"/>
      <c r="AR23" s="21"/>
      <c r="BE23" s="30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6">
        <f>ROUND(AG54,2)</f>
        <v>0</v>
      </c>
      <c r="AL26" s="317"/>
      <c r="AM26" s="317"/>
      <c r="AN26" s="317"/>
      <c r="AO26" s="317"/>
      <c r="AP26" s="37"/>
      <c r="AQ26" s="37"/>
      <c r="AR26" s="40"/>
      <c r="BE26" s="30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8" t="s">
        <v>39</v>
      </c>
      <c r="M28" s="318"/>
      <c r="N28" s="318"/>
      <c r="O28" s="318"/>
      <c r="P28" s="318"/>
      <c r="Q28" s="37"/>
      <c r="R28" s="37"/>
      <c r="S28" s="37"/>
      <c r="T28" s="37"/>
      <c r="U28" s="37"/>
      <c r="V28" s="37"/>
      <c r="W28" s="318" t="s">
        <v>40</v>
      </c>
      <c r="X28" s="318"/>
      <c r="Y28" s="318"/>
      <c r="Z28" s="318"/>
      <c r="AA28" s="318"/>
      <c r="AB28" s="318"/>
      <c r="AC28" s="318"/>
      <c r="AD28" s="318"/>
      <c r="AE28" s="318"/>
      <c r="AF28" s="37"/>
      <c r="AG28" s="37"/>
      <c r="AH28" s="37"/>
      <c r="AI28" s="37"/>
      <c r="AJ28" s="37"/>
      <c r="AK28" s="318" t="s">
        <v>41</v>
      </c>
      <c r="AL28" s="318"/>
      <c r="AM28" s="318"/>
      <c r="AN28" s="318"/>
      <c r="AO28" s="318"/>
      <c r="AP28" s="37"/>
      <c r="AQ28" s="37"/>
      <c r="AR28" s="40"/>
      <c r="BE28" s="308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21">
        <v>0.21</v>
      </c>
      <c r="M29" s="320"/>
      <c r="N29" s="320"/>
      <c r="O29" s="320"/>
      <c r="P29" s="320"/>
      <c r="Q29" s="42"/>
      <c r="R29" s="42"/>
      <c r="S29" s="42"/>
      <c r="T29" s="42"/>
      <c r="U29" s="42"/>
      <c r="V29" s="42"/>
      <c r="W29" s="319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2"/>
      <c r="AG29" s="42"/>
      <c r="AH29" s="42"/>
      <c r="AI29" s="42"/>
      <c r="AJ29" s="42"/>
      <c r="AK29" s="319">
        <f>ROUND(AV54,2)</f>
        <v>0</v>
      </c>
      <c r="AL29" s="320"/>
      <c r="AM29" s="320"/>
      <c r="AN29" s="320"/>
      <c r="AO29" s="320"/>
      <c r="AP29" s="42"/>
      <c r="AQ29" s="42"/>
      <c r="AR29" s="43"/>
      <c r="BE29" s="309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21">
        <v>0.15</v>
      </c>
      <c r="M30" s="320"/>
      <c r="N30" s="320"/>
      <c r="O30" s="320"/>
      <c r="P30" s="320"/>
      <c r="Q30" s="42"/>
      <c r="R30" s="42"/>
      <c r="S30" s="42"/>
      <c r="T30" s="42"/>
      <c r="U30" s="42"/>
      <c r="V30" s="42"/>
      <c r="W30" s="319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2"/>
      <c r="AG30" s="42"/>
      <c r="AH30" s="42"/>
      <c r="AI30" s="42"/>
      <c r="AJ30" s="42"/>
      <c r="AK30" s="319">
        <f>ROUND(AW54,2)</f>
        <v>0</v>
      </c>
      <c r="AL30" s="320"/>
      <c r="AM30" s="320"/>
      <c r="AN30" s="320"/>
      <c r="AO30" s="320"/>
      <c r="AP30" s="42"/>
      <c r="AQ30" s="42"/>
      <c r="AR30" s="43"/>
      <c r="BE30" s="309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21">
        <v>0.21</v>
      </c>
      <c r="M31" s="320"/>
      <c r="N31" s="320"/>
      <c r="O31" s="320"/>
      <c r="P31" s="320"/>
      <c r="Q31" s="42"/>
      <c r="R31" s="42"/>
      <c r="S31" s="42"/>
      <c r="T31" s="42"/>
      <c r="U31" s="42"/>
      <c r="V31" s="42"/>
      <c r="W31" s="319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2"/>
      <c r="AG31" s="42"/>
      <c r="AH31" s="42"/>
      <c r="AI31" s="42"/>
      <c r="AJ31" s="42"/>
      <c r="AK31" s="319">
        <v>0</v>
      </c>
      <c r="AL31" s="320"/>
      <c r="AM31" s="320"/>
      <c r="AN31" s="320"/>
      <c r="AO31" s="320"/>
      <c r="AP31" s="42"/>
      <c r="AQ31" s="42"/>
      <c r="AR31" s="43"/>
      <c r="BE31" s="309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21">
        <v>0.15</v>
      </c>
      <c r="M32" s="320"/>
      <c r="N32" s="320"/>
      <c r="O32" s="320"/>
      <c r="P32" s="320"/>
      <c r="Q32" s="42"/>
      <c r="R32" s="42"/>
      <c r="S32" s="42"/>
      <c r="T32" s="42"/>
      <c r="U32" s="42"/>
      <c r="V32" s="42"/>
      <c r="W32" s="319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2"/>
      <c r="AG32" s="42"/>
      <c r="AH32" s="42"/>
      <c r="AI32" s="42"/>
      <c r="AJ32" s="42"/>
      <c r="AK32" s="319">
        <v>0</v>
      </c>
      <c r="AL32" s="320"/>
      <c r="AM32" s="320"/>
      <c r="AN32" s="320"/>
      <c r="AO32" s="320"/>
      <c r="AP32" s="42"/>
      <c r="AQ32" s="42"/>
      <c r="AR32" s="43"/>
      <c r="BE32" s="309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21">
        <v>0</v>
      </c>
      <c r="M33" s="320"/>
      <c r="N33" s="320"/>
      <c r="O33" s="320"/>
      <c r="P33" s="320"/>
      <c r="Q33" s="42"/>
      <c r="R33" s="42"/>
      <c r="S33" s="42"/>
      <c r="T33" s="42"/>
      <c r="U33" s="42"/>
      <c r="V33" s="42"/>
      <c r="W33" s="319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2"/>
      <c r="AG33" s="42"/>
      <c r="AH33" s="42"/>
      <c r="AI33" s="42"/>
      <c r="AJ33" s="42"/>
      <c r="AK33" s="319">
        <v>0</v>
      </c>
      <c r="AL33" s="320"/>
      <c r="AM33" s="320"/>
      <c r="AN33" s="320"/>
      <c r="AO33" s="32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22" t="s">
        <v>50</v>
      </c>
      <c r="Y35" s="323"/>
      <c r="Z35" s="323"/>
      <c r="AA35" s="323"/>
      <c r="AB35" s="323"/>
      <c r="AC35" s="46"/>
      <c r="AD35" s="46"/>
      <c r="AE35" s="46"/>
      <c r="AF35" s="46"/>
      <c r="AG35" s="46"/>
      <c r="AH35" s="46"/>
      <c r="AI35" s="46"/>
      <c r="AJ35" s="46"/>
      <c r="AK35" s="324">
        <f>SUM(AK26:AK33)</f>
        <v>0</v>
      </c>
      <c r="AL35" s="323"/>
      <c r="AM35" s="323"/>
      <c r="AN35" s="323"/>
      <c r="AO35" s="32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6" t="str">
        <f>K6</f>
        <v>Sokolov, MŠ Pionýrů 1344 - provozní místnost v suterénu</v>
      </c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Sokolov, Pionýrů 1344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8" t="str">
        <f>IF(AN8="","",AN8)</f>
        <v>2. 5. 2022</v>
      </c>
      <c r="AN47" s="32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29" t="str">
        <f>IF(E17="","",E17)</f>
        <v xml:space="preserve"> </v>
      </c>
      <c r="AN49" s="330"/>
      <c r="AO49" s="330"/>
      <c r="AP49" s="330"/>
      <c r="AQ49" s="37"/>
      <c r="AR49" s="40"/>
      <c r="AS49" s="331" t="s">
        <v>52</v>
      </c>
      <c r="AT49" s="33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29" t="str">
        <f>IF(E20="","",E20)</f>
        <v>Michal Kubelka</v>
      </c>
      <c r="AN50" s="330"/>
      <c r="AO50" s="330"/>
      <c r="AP50" s="330"/>
      <c r="AQ50" s="37"/>
      <c r="AR50" s="40"/>
      <c r="AS50" s="333"/>
      <c r="AT50" s="33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5"/>
      <c r="AT51" s="33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7" t="s">
        <v>53</v>
      </c>
      <c r="D52" s="338"/>
      <c r="E52" s="338"/>
      <c r="F52" s="338"/>
      <c r="G52" s="338"/>
      <c r="H52" s="67"/>
      <c r="I52" s="339" t="s">
        <v>54</v>
      </c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40" t="s">
        <v>55</v>
      </c>
      <c r="AH52" s="338"/>
      <c r="AI52" s="338"/>
      <c r="AJ52" s="338"/>
      <c r="AK52" s="338"/>
      <c r="AL52" s="338"/>
      <c r="AM52" s="338"/>
      <c r="AN52" s="339" t="s">
        <v>56</v>
      </c>
      <c r="AO52" s="338"/>
      <c r="AP52" s="338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4">
        <f>ROUND(AG55,2)</f>
        <v>0</v>
      </c>
      <c r="AH54" s="344"/>
      <c r="AI54" s="344"/>
      <c r="AJ54" s="344"/>
      <c r="AK54" s="344"/>
      <c r="AL54" s="344"/>
      <c r="AM54" s="344"/>
      <c r="AN54" s="345">
        <f>SUM(AG54,AT54)</f>
        <v>0</v>
      </c>
      <c r="AO54" s="345"/>
      <c r="AP54" s="345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24.75" customHeight="1">
      <c r="A55" s="86" t="s">
        <v>75</v>
      </c>
      <c r="B55" s="87"/>
      <c r="C55" s="88"/>
      <c r="D55" s="343" t="s">
        <v>14</v>
      </c>
      <c r="E55" s="343"/>
      <c r="F55" s="343"/>
      <c r="G55" s="343"/>
      <c r="H55" s="343"/>
      <c r="I55" s="89"/>
      <c r="J55" s="343" t="s">
        <v>17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'00 - Sokolov, MŠ Pionýrů ...'!J28</f>
        <v>0</v>
      </c>
      <c r="AH55" s="342"/>
      <c r="AI55" s="342"/>
      <c r="AJ55" s="342"/>
      <c r="AK55" s="342"/>
      <c r="AL55" s="342"/>
      <c r="AM55" s="342"/>
      <c r="AN55" s="341">
        <f>SUM(AG55,AT55)</f>
        <v>0</v>
      </c>
      <c r="AO55" s="342"/>
      <c r="AP55" s="342"/>
      <c r="AQ55" s="90" t="s">
        <v>76</v>
      </c>
      <c r="AR55" s="91"/>
      <c r="AS55" s="92">
        <v>0</v>
      </c>
      <c r="AT55" s="93">
        <f>ROUND(SUM(AV55:AW55),2)</f>
        <v>0</v>
      </c>
      <c r="AU55" s="94">
        <f>'00 - Sokolov, MŠ Pionýrů ...'!P85</f>
        <v>0</v>
      </c>
      <c r="AV55" s="93">
        <f>'00 - Sokolov, MŠ Pionýrů ...'!J31</f>
        <v>0</v>
      </c>
      <c r="AW55" s="93">
        <f>'00 - Sokolov, MŠ Pionýrů ...'!J32</f>
        <v>0</v>
      </c>
      <c r="AX55" s="93">
        <f>'00 - Sokolov, MŠ Pionýrů ...'!J33</f>
        <v>0</v>
      </c>
      <c r="AY55" s="93">
        <f>'00 - Sokolov, MŠ Pionýrů ...'!J34</f>
        <v>0</v>
      </c>
      <c r="AZ55" s="93">
        <f>'00 - Sokolov, MŠ Pionýrů ...'!F31</f>
        <v>0</v>
      </c>
      <c r="BA55" s="93">
        <f>'00 - Sokolov, MŠ Pionýrů ...'!F32</f>
        <v>0</v>
      </c>
      <c r="BB55" s="93">
        <f>'00 - Sokolov, MŠ Pionýrů ...'!F33</f>
        <v>0</v>
      </c>
      <c r="BC55" s="93">
        <f>'00 - Sokolov, MŠ Pionýrů ...'!F34</f>
        <v>0</v>
      </c>
      <c r="BD55" s="95">
        <f>'00 - Sokolov, MŠ Pionýrů 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FRs8p4Zgwtp5NcmDyDTitEH6ceYC/nps5s7gP0W4knxPrRl3U3SfOehyhed0if8o/prZVlRyygHE6i12zj2O7A==" saltValue="6YcqxZski5FNbb5LTNAtllb8JUVNmFKrRpSU15ArZr0pEE1PQ7LE38brMn0TMhBAScILO2CVODX5JkNwH0Mq0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Sokolov, MŠ Pionýrů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tabSelected="1" workbookViewId="0" topLeftCell="A7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47" t="s">
        <v>17</v>
      </c>
      <c r="F7" s="348"/>
      <c r="G7" s="348"/>
      <c r="H7" s="348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2. 5. 2022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9" t="str">
        <f>'Rekapitulace stavby'!E14</f>
        <v>Vyplň údaj</v>
      </c>
      <c r="F16" s="350"/>
      <c r="G16" s="350"/>
      <c r="H16" s="350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28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51" t="s">
        <v>37</v>
      </c>
      <c r="F25" s="351"/>
      <c r="G25" s="351"/>
      <c r="H25" s="351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ROUND(J85,2)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ROUND((SUM(BE85:BE209)),2)</f>
        <v>0</v>
      </c>
      <c r="G31" s="35"/>
      <c r="H31" s="35"/>
      <c r="I31" s="114">
        <v>0.21</v>
      </c>
      <c r="J31" s="113">
        <f>ROUND(((SUM(BE85:BE209))*I31),2)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ROUND((SUM(BF85:BF209)),2)</f>
        <v>0</v>
      </c>
      <c r="G32" s="35"/>
      <c r="H32" s="35"/>
      <c r="I32" s="114">
        <v>0.15</v>
      </c>
      <c r="J32" s="113">
        <f>ROUND(((SUM(BF85:BF209))*I32),2)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ROUND((SUM(BG85:BG209)),2)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ROUND((SUM(BH85:BH209)),2)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ROUND((SUM(BI85:BI209)),2)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26" t="str">
        <f>E7</f>
        <v>Sokolov, MŠ Pionýrů 1344 - provozní místnost v suterénu</v>
      </c>
      <c r="F46" s="352"/>
      <c r="G46" s="352"/>
      <c r="H46" s="352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Sokolov, Pionýrů 1344</v>
      </c>
      <c r="G48" s="37"/>
      <c r="H48" s="37"/>
      <c r="I48" s="30" t="s">
        <v>23</v>
      </c>
      <c r="J48" s="60" t="str">
        <f>IF(J10="","",J10)</f>
        <v>2. 5. 2022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Město Sokolov</v>
      </c>
      <c r="G50" s="37"/>
      <c r="H50" s="37"/>
      <c r="I50" s="30" t="s">
        <v>31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J85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J86</f>
        <v>0</v>
      </c>
      <c r="K56" s="131"/>
      <c r="L56" s="135"/>
    </row>
    <row r="57" spans="2:12" s="10" customFormat="1" ht="19.9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J87</f>
        <v>0</v>
      </c>
      <c r="K57" s="137"/>
      <c r="L57" s="141"/>
    </row>
    <row r="58" spans="2:12" s="10" customFormat="1" ht="19.9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J95</f>
        <v>0</v>
      </c>
      <c r="K58" s="137"/>
      <c r="L58" s="141"/>
    </row>
    <row r="59" spans="2:12" s="10" customFormat="1" ht="19.9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J121</f>
        <v>0</v>
      </c>
      <c r="K59" s="137"/>
      <c r="L59" s="141"/>
    </row>
    <row r="60" spans="2:12" s="10" customFormat="1" ht="19.9" customHeight="1">
      <c r="B60" s="136"/>
      <c r="C60" s="137"/>
      <c r="D60" s="138" t="s">
        <v>89</v>
      </c>
      <c r="E60" s="139"/>
      <c r="F60" s="139"/>
      <c r="G60" s="139"/>
      <c r="H60" s="139"/>
      <c r="I60" s="139"/>
      <c r="J60" s="140">
        <f>J147</f>
        <v>0</v>
      </c>
      <c r="K60" s="137"/>
      <c r="L60" s="141"/>
    </row>
    <row r="61" spans="2:12" s="10" customFormat="1" ht="19.9" customHeight="1">
      <c r="B61" s="136"/>
      <c r="C61" s="137"/>
      <c r="D61" s="138" t="s">
        <v>90</v>
      </c>
      <c r="E61" s="139"/>
      <c r="F61" s="139"/>
      <c r="G61" s="139"/>
      <c r="H61" s="139"/>
      <c r="I61" s="139"/>
      <c r="J61" s="140">
        <f>J159</f>
        <v>0</v>
      </c>
      <c r="K61" s="137"/>
      <c r="L61" s="141"/>
    </row>
    <row r="62" spans="2:12" s="9" customFormat="1" ht="24.95" customHeight="1">
      <c r="B62" s="130"/>
      <c r="C62" s="131"/>
      <c r="D62" s="132" t="s">
        <v>91</v>
      </c>
      <c r="E62" s="133"/>
      <c r="F62" s="133"/>
      <c r="G62" s="133"/>
      <c r="H62" s="133"/>
      <c r="I62" s="133"/>
      <c r="J62" s="134">
        <f>J162</f>
        <v>0</v>
      </c>
      <c r="K62" s="131"/>
      <c r="L62" s="135"/>
    </row>
    <row r="63" spans="2:12" s="10" customFormat="1" ht="19.9" customHeight="1">
      <c r="B63" s="136"/>
      <c r="C63" s="137"/>
      <c r="D63" s="138" t="s">
        <v>92</v>
      </c>
      <c r="E63" s="139"/>
      <c r="F63" s="139"/>
      <c r="G63" s="139"/>
      <c r="H63" s="139"/>
      <c r="I63" s="139"/>
      <c r="J63" s="140">
        <f>J163</f>
        <v>0</v>
      </c>
      <c r="K63" s="137"/>
      <c r="L63" s="141"/>
    </row>
    <row r="64" spans="2:12" s="10" customFormat="1" ht="19.9" customHeight="1">
      <c r="B64" s="136"/>
      <c r="C64" s="137"/>
      <c r="D64" s="138" t="s">
        <v>93</v>
      </c>
      <c r="E64" s="139"/>
      <c r="F64" s="139"/>
      <c r="G64" s="139"/>
      <c r="H64" s="139"/>
      <c r="I64" s="139"/>
      <c r="J64" s="140">
        <f>J167</f>
        <v>0</v>
      </c>
      <c r="K64" s="137"/>
      <c r="L64" s="141"/>
    </row>
    <row r="65" spans="2:12" s="10" customFormat="1" ht="19.9" customHeight="1">
      <c r="B65" s="136"/>
      <c r="C65" s="137"/>
      <c r="D65" s="138" t="s">
        <v>94</v>
      </c>
      <c r="E65" s="139"/>
      <c r="F65" s="139"/>
      <c r="G65" s="139"/>
      <c r="H65" s="139"/>
      <c r="I65" s="139"/>
      <c r="J65" s="140">
        <f>J183</f>
        <v>0</v>
      </c>
      <c r="K65" s="137"/>
      <c r="L65" s="141"/>
    </row>
    <row r="66" spans="2:12" s="9" customFormat="1" ht="24.95" customHeight="1">
      <c r="B66" s="130"/>
      <c r="C66" s="131"/>
      <c r="D66" s="132" t="s">
        <v>95</v>
      </c>
      <c r="E66" s="133"/>
      <c r="F66" s="133"/>
      <c r="G66" s="133"/>
      <c r="H66" s="133"/>
      <c r="I66" s="133"/>
      <c r="J66" s="134">
        <f>J206</f>
        <v>0</v>
      </c>
      <c r="K66" s="131"/>
      <c r="L66" s="135"/>
    </row>
    <row r="67" spans="2:12" s="10" customFormat="1" ht="19.9" customHeight="1">
      <c r="B67" s="136"/>
      <c r="C67" s="137"/>
      <c r="D67" s="138" t="s">
        <v>96</v>
      </c>
      <c r="E67" s="139"/>
      <c r="F67" s="139"/>
      <c r="G67" s="139"/>
      <c r="H67" s="139"/>
      <c r="I67" s="139"/>
      <c r="J67" s="140">
        <f>J207</f>
        <v>0</v>
      </c>
      <c r="K67" s="137"/>
      <c r="L67" s="141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97</v>
      </c>
      <c r="D74" s="37"/>
      <c r="E74" s="37"/>
      <c r="F74" s="37"/>
      <c r="G74" s="37"/>
      <c r="H74" s="37"/>
      <c r="I74" s="37"/>
      <c r="J74" s="37"/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6" t="str">
        <f>E7</f>
        <v>Sokolov, MŠ Pionýrů 1344 - provozní místnost v suterénu</v>
      </c>
      <c r="F77" s="352"/>
      <c r="G77" s="352"/>
      <c r="H77" s="352"/>
      <c r="I77" s="37"/>
      <c r="J77" s="37"/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F10</f>
        <v>Sokolov, Pionýrů 1344</v>
      </c>
      <c r="G79" s="37"/>
      <c r="H79" s="37"/>
      <c r="I79" s="30" t="s">
        <v>23</v>
      </c>
      <c r="J79" s="60" t="str">
        <f>IF(J10="","",J10)</f>
        <v>2. 5. 2022</v>
      </c>
      <c r="K79" s="37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E13</f>
        <v>Město Sokolov</v>
      </c>
      <c r="G81" s="37"/>
      <c r="H81" s="37"/>
      <c r="I81" s="30" t="s">
        <v>31</v>
      </c>
      <c r="J81" s="33" t="str">
        <f>E19</f>
        <v xml:space="preserve"> </v>
      </c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29</v>
      </c>
      <c r="D82" s="37"/>
      <c r="E82" s="37"/>
      <c r="F82" s="28" t="str">
        <f>IF(E16="","",E16)</f>
        <v>Vyplň údaj</v>
      </c>
      <c r="G82" s="37"/>
      <c r="H82" s="37"/>
      <c r="I82" s="30" t="s">
        <v>34</v>
      </c>
      <c r="J82" s="33" t="str">
        <f>E22</f>
        <v>Michal Kubelka</v>
      </c>
      <c r="K82" s="37"/>
      <c r="L82" s="10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2"/>
      <c r="B84" s="143"/>
      <c r="C84" s="144" t="s">
        <v>98</v>
      </c>
      <c r="D84" s="145" t="s">
        <v>57</v>
      </c>
      <c r="E84" s="145" t="s">
        <v>53</v>
      </c>
      <c r="F84" s="145" t="s">
        <v>54</v>
      </c>
      <c r="G84" s="145" t="s">
        <v>99</v>
      </c>
      <c r="H84" s="145" t="s">
        <v>100</v>
      </c>
      <c r="I84" s="145" t="s">
        <v>101</v>
      </c>
      <c r="J84" s="145" t="s">
        <v>83</v>
      </c>
      <c r="K84" s="146" t="s">
        <v>102</v>
      </c>
      <c r="L84" s="147"/>
      <c r="M84" s="69" t="s">
        <v>19</v>
      </c>
      <c r="N84" s="70" t="s">
        <v>42</v>
      </c>
      <c r="O84" s="70" t="s">
        <v>103</v>
      </c>
      <c r="P84" s="70" t="s">
        <v>104</v>
      </c>
      <c r="Q84" s="70" t="s">
        <v>105</v>
      </c>
      <c r="R84" s="70" t="s">
        <v>106</v>
      </c>
      <c r="S84" s="70" t="s">
        <v>107</v>
      </c>
      <c r="T84" s="71" t="s">
        <v>108</v>
      </c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</row>
    <row r="85" spans="1:63" s="2" customFormat="1" ht="22.9" customHeight="1">
      <c r="A85" s="35"/>
      <c r="B85" s="36"/>
      <c r="C85" s="76" t="s">
        <v>109</v>
      </c>
      <c r="D85" s="37"/>
      <c r="E85" s="37"/>
      <c r="F85" s="37"/>
      <c r="G85" s="37"/>
      <c r="H85" s="37"/>
      <c r="I85" s="37"/>
      <c r="J85" s="148">
        <f>BK85</f>
        <v>0</v>
      </c>
      <c r="K85" s="37"/>
      <c r="L85" s="40"/>
      <c r="M85" s="72"/>
      <c r="N85" s="149"/>
      <c r="O85" s="73"/>
      <c r="P85" s="150">
        <f>P86+P162+P206</f>
        <v>0</v>
      </c>
      <c r="Q85" s="73"/>
      <c r="R85" s="150">
        <f>R86+R162+R206</f>
        <v>1.3091449000000002</v>
      </c>
      <c r="S85" s="73"/>
      <c r="T85" s="151">
        <f>T86+T162+T206</f>
        <v>0.77250535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71</v>
      </c>
      <c r="AU85" s="18" t="s">
        <v>84</v>
      </c>
      <c r="BK85" s="152">
        <f>BK86+BK162+BK206</f>
        <v>0</v>
      </c>
    </row>
    <row r="86" spans="2:63" s="12" customFormat="1" ht="25.9" customHeight="1">
      <c r="B86" s="153"/>
      <c r="C86" s="154"/>
      <c r="D86" s="155" t="s">
        <v>71</v>
      </c>
      <c r="E86" s="156" t="s">
        <v>110</v>
      </c>
      <c r="F86" s="156" t="s">
        <v>111</v>
      </c>
      <c r="G86" s="154"/>
      <c r="H86" s="154"/>
      <c r="I86" s="157"/>
      <c r="J86" s="158">
        <f>BK86</f>
        <v>0</v>
      </c>
      <c r="K86" s="154"/>
      <c r="L86" s="159"/>
      <c r="M86" s="160"/>
      <c r="N86" s="161"/>
      <c r="O86" s="161"/>
      <c r="P86" s="162">
        <f>P87+P95+P121+P147+P159</f>
        <v>0</v>
      </c>
      <c r="Q86" s="161"/>
      <c r="R86" s="162">
        <f>R87+R95+R121+R147+R159</f>
        <v>1.2484268</v>
      </c>
      <c r="S86" s="161"/>
      <c r="T86" s="163">
        <f>T87+T95+T121+T147+T159</f>
        <v>0.7598</v>
      </c>
      <c r="AR86" s="164" t="s">
        <v>77</v>
      </c>
      <c r="AT86" s="165" t="s">
        <v>71</v>
      </c>
      <c r="AU86" s="165" t="s">
        <v>72</v>
      </c>
      <c r="AY86" s="164" t="s">
        <v>112</v>
      </c>
      <c r="BK86" s="166">
        <f>BK87+BK95+BK121+BK147+BK159</f>
        <v>0</v>
      </c>
    </row>
    <row r="87" spans="2:63" s="12" customFormat="1" ht="22.9" customHeight="1">
      <c r="B87" s="153"/>
      <c r="C87" s="154"/>
      <c r="D87" s="155" t="s">
        <v>71</v>
      </c>
      <c r="E87" s="167" t="s">
        <v>113</v>
      </c>
      <c r="F87" s="167" t="s">
        <v>114</v>
      </c>
      <c r="G87" s="154"/>
      <c r="H87" s="154"/>
      <c r="I87" s="157"/>
      <c r="J87" s="168">
        <f>BK87</f>
        <v>0</v>
      </c>
      <c r="K87" s="154"/>
      <c r="L87" s="159"/>
      <c r="M87" s="160"/>
      <c r="N87" s="161"/>
      <c r="O87" s="161"/>
      <c r="P87" s="162">
        <f>SUM(P88:P94)</f>
        <v>0</v>
      </c>
      <c r="Q87" s="161"/>
      <c r="R87" s="162">
        <f>SUM(R88:R94)</f>
        <v>0.1046556</v>
      </c>
      <c r="S87" s="161"/>
      <c r="T87" s="163">
        <f>SUM(T88:T94)</f>
        <v>0</v>
      </c>
      <c r="AR87" s="164" t="s">
        <v>77</v>
      </c>
      <c r="AT87" s="165" t="s">
        <v>71</v>
      </c>
      <c r="AU87" s="165" t="s">
        <v>77</v>
      </c>
      <c r="AY87" s="164" t="s">
        <v>112</v>
      </c>
      <c r="BK87" s="166">
        <f>SUM(BK88:BK94)</f>
        <v>0</v>
      </c>
    </row>
    <row r="88" spans="1:65" s="2" customFormat="1" ht="24.2" customHeight="1">
      <c r="A88" s="35"/>
      <c r="B88" s="36"/>
      <c r="C88" s="169" t="s">
        <v>77</v>
      </c>
      <c r="D88" s="169" t="s">
        <v>115</v>
      </c>
      <c r="E88" s="170" t="s">
        <v>116</v>
      </c>
      <c r="F88" s="171" t="s">
        <v>117</v>
      </c>
      <c r="G88" s="172" t="s">
        <v>118</v>
      </c>
      <c r="H88" s="173">
        <v>1.68</v>
      </c>
      <c r="I88" s="174"/>
      <c r="J88" s="175">
        <f>ROUND(I88*H88,2)</f>
        <v>0</v>
      </c>
      <c r="K88" s="171" t="s">
        <v>119</v>
      </c>
      <c r="L88" s="40"/>
      <c r="M88" s="176" t="s">
        <v>19</v>
      </c>
      <c r="N88" s="177" t="s">
        <v>43</v>
      </c>
      <c r="O88" s="65"/>
      <c r="P88" s="178">
        <f>O88*H88</f>
        <v>0</v>
      </c>
      <c r="Q88" s="178">
        <v>0.06197</v>
      </c>
      <c r="R88" s="178">
        <f>Q88*H88</f>
        <v>0.1041096</v>
      </c>
      <c r="S88" s="178">
        <v>0</v>
      </c>
      <c r="T88" s="17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0" t="s">
        <v>120</v>
      </c>
      <c r="AT88" s="180" t="s">
        <v>115</v>
      </c>
      <c r="AU88" s="180" t="s">
        <v>79</v>
      </c>
      <c r="AY88" s="18" t="s">
        <v>112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8" t="s">
        <v>77</v>
      </c>
      <c r="BK88" s="181">
        <f>ROUND(I88*H88,2)</f>
        <v>0</v>
      </c>
      <c r="BL88" s="18" t="s">
        <v>120</v>
      </c>
      <c r="BM88" s="180" t="s">
        <v>121</v>
      </c>
    </row>
    <row r="89" spans="1:47" s="2" customFormat="1" ht="11.25">
      <c r="A89" s="35"/>
      <c r="B89" s="36"/>
      <c r="C89" s="37"/>
      <c r="D89" s="182" t="s">
        <v>122</v>
      </c>
      <c r="E89" s="37"/>
      <c r="F89" s="183" t="s">
        <v>123</v>
      </c>
      <c r="G89" s="37"/>
      <c r="H89" s="37"/>
      <c r="I89" s="184"/>
      <c r="J89" s="37"/>
      <c r="K89" s="37"/>
      <c r="L89" s="40"/>
      <c r="M89" s="185"/>
      <c r="N89" s="18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122</v>
      </c>
      <c r="AU89" s="18" t="s">
        <v>79</v>
      </c>
    </row>
    <row r="90" spans="2:51" s="13" customFormat="1" ht="11.25">
      <c r="B90" s="187"/>
      <c r="C90" s="188"/>
      <c r="D90" s="189" t="s">
        <v>124</v>
      </c>
      <c r="E90" s="190" t="s">
        <v>19</v>
      </c>
      <c r="F90" s="191" t="s">
        <v>125</v>
      </c>
      <c r="G90" s="188"/>
      <c r="H90" s="190" t="s">
        <v>19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124</v>
      </c>
      <c r="AU90" s="197" t="s">
        <v>79</v>
      </c>
      <c r="AV90" s="13" t="s">
        <v>77</v>
      </c>
      <c r="AW90" s="13" t="s">
        <v>33</v>
      </c>
      <c r="AX90" s="13" t="s">
        <v>72</v>
      </c>
      <c r="AY90" s="197" t="s">
        <v>112</v>
      </c>
    </row>
    <row r="91" spans="2:51" s="14" customFormat="1" ht="11.25">
      <c r="B91" s="198"/>
      <c r="C91" s="199"/>
      <c r="D91" s="189" t="s">
        <v>124</v>
      </c>
      <c r="E91" s="200" t="s">
        <v>19</v>
      </c>
      <c r="F91" s="201" t="s">
        <v>126</v>
      </c>
      <c r="G91" s="199"/>
      <c r="H91" s="202">
        <v>1.68</v>
      </c>
      <c r="I91" s="203"/>
      <c r="J91" s="199"/>
      <c r="K91" s="199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124</v>
      </c>
      <c r="AU91" s="208" t="s">
        <v>79</v>
      </c>
      <c r="AV91" s="14" t="s">
        <v>79</v>
      </c>
      <c r="AW91" s="14" t="s">
        <v>33</v>
      </c>
      <c r="AX91" s="14" t="s">
        <v>77</v>
      </c>
      <c r="AY91" s="208" t="s">
        <v>112</v>
      </c>
    </row>
    <row r="92" spans="1:65" s="2" customFormat="1" ht="16.5" customHeight="1">
      <c r="A92" s="35"/>
      <c r="B92" s="36"/>
      <c r="C92" s="169" t="s">
        <v>79</v>
      </c>
      <c r="D92" s="169" t="s">
        <v>115</v>
      </c>
      <c r="E92" s="170" t="s">
        <v>127</v>
      </c>
      <c r="F92" s="171" t="s">
        <v>128</v>
      </c>
      <c r="G92" s="172" t="s">
        <v>129</v>
      </c>
      <c r="H92" s="173">
        <v>4.2</v>
      </c>
      <c r="I92" s="174"/>
      <c r="J92" s="175">
        <f>ROUND(I92*H92,2)</f>
        <v>0</v>
      </c>
      <c r="K92" s="171" t="s">
        <v>119</v>
      </c>
      <c r="L92" s="40"/>
      <c r="M92" s="176" t="s">
        <v>19</v>
      </c>
      <c r="N92" s="177" t="s">
        <v>43</v>
      </c>
      <c r="O92" s="65"/>
      <c r="P92" s="178">
        <f>O92*H92</f>
        <v>0</v>
      </c>
      <c r="Q92" s="178">
        <v>0.00013</v>
      </c>
      <c r="R92" s="178">
        <f>Q92*H92</f>
        <v>0.0005459999999999999</v>
      </c>
      <c r="S92" s="178">
        <v>0</v>
      </c>
      <c r="T92" s="17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0" t="s">
        <v>120</v>
      </c>
      <c r="AT92" s="180" t="s">
        <v>115</v>
      </c>
      <c r="AU92" s="180" t="s">
        <v>79</v>
      </c>
      <c r="AY92" s="18" t="s">
        <v>112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8" t="s">
        <v>77</v>
      </c>
      <c r="BK92" s="181">
        <f>ROUND(I92*H92,2)</f>
        <v>0</v>
      </c>
      <c r="BL92" s="18" t="s">
        <v>120</v>
      </c>
      <c r="BM92" s="180" t="s">
        <v>130</v>
      </c>
    </row>
    <row r="93" spans="1:47" s="2" customFormat="1" ht="11.25">
      <c r="A93" s="35"/>
      <c r="B93" s="36"/>
      <c r="C93" s="37"/>
      <c r="D93" s="182" t="s">
        <v>122</v>
      </c>
      <c r="E93" s="37"/>
      <c r="F93" s="183" t="s">
        <v>131</v>
      </c>
      <c r="G93" s="37"/>
      <c r="H93" s="37"/>
      <c r="I93" s="184"/>
      <c r="J93" s="37"/>
      <c r="K93" s="37"/>
      <c r="L93" s="40"/>
      <c r="M93" s="185"/>
      <c r="N93" s="18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122</v>
      </c>
      <c r="AU93" s="18" t="s">
        <v>79</v>
      </c>
    </row>
    <row r="94" spans="2:51" s="14" customFormat="1" ht="11.25">
      <c r="B94" s="198"/>
      <c r="C94" s="199"/>
      <c r="D94" s="189" t="s">
        <v>124</v>
      </c>
      <c r="E94" s="200" t="s">
        <v>19</v>
      </c>
      <c r="F94" s="201" t="s">
        <v>132</v>
      </c>
      <c r="G94" s="199"/>
      <c r="H94" s="202">
        <v>4.2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124</v>
      </c>
      <c r="AU94" s="208" t="s">
        <v>79</v>
      </c>
      <c r="AV94" s="14" t="s">
        <v>79</v>
      </c>
      <c r="AW94" s="14" t="s">
        <v>33</v>
      </c>
      <c r="AX94" s="14" t="s">
        <v>77</v>
      </c>
      <c r="AY94" s="208" t="s">
        <v>112</v>
      </c>
    </row>
    <row r="95" spans="2:63" s="12" customFormat="1" ht="22.9" customHeight="1">
      <c r="B95" s="153"/>
      <c r="C95" s="154"/>
      <c r="D95" s="155" t="s">
        <v>71</v>
      </c>
      <c r="E95" s="167" t="s">
        <v>133</v>
      </c>
      <c r="F95" s="167" t="s">
        <v>134</v>
      </c>
      <c r="G95" s="154"/>
      <c r="H95" s="154"/>
      <c r="I95" s="157"/>
      <c r="J95" s="168">
        <f>BK95</f>
        <v>0</v>
      </c>
      <c r="K95" s="154"/>
      <c r="L95" s="159"/>
      <c r="M95" s="160"/>
      <c r="N95" s="161"/>
      <c r="O95" s="161"/>
      <c r="P95" s="162">
        <f>SUM(P96:P120)</f>
        <v>0</v>
      </c>
      <c r="Q95" s="161"/>
      <c r="R95" s="162">
        <f>SUM(R96:R120)</f>
        <v>1.1404935999999999</v>
      </c>
      <c r="S95" s="161"/>
      <c r="T95" s="163">
        <f>SUM(T96:T120)</f>
        <v>0</v>
      </c>
      <c r="AR95" s="164" t="s">
        <v>77</v>
      </c>
      <c r="AT95" s="165" t="s">
        <v>71</v>
      </c>
      <c r="AU95" s="165" t="s">
        <v>77</v>
      </c>
      <c r="AY95" s="164" t="s">
        <v>112</v>
      </c>
      <c r="BK95" s="166">
        <f>SUM(BK96:BK120)</f>
        <v>0</v>
      </c>
    </row>
    <row r="96" spans="1:65" s="2" customFormat="1" ht="21.75" customHeight="1">
      <c r="A96" s="35"/>
      <c r="B96" s="36"/>
      <c r="C96" s="169" t="s">
        <v>113</v>
      </c>
      <c r="D96" s="169" t="s">
        <v>115</v>
      </c>
      <c r="E96" s="170" t="s">
        <v>135</v>
      </c>
      <c r="F96" s="171" t="s">
        <v>136</v>
      </c>
      <c r="G96" s="172" t="s">
        <v>118</v>
      </c>
      <c r="H96" s="173">
        <v>19.36</v>
      </c>
      <c r="I96" s="174"/>
      <c r="J96" s="175">
        <f>ROUND(I96*H96,2)</f>
        <v>0</v>
      </c>
      <c r="K96" s="171" t="s">
        <v>119</v>
      </c>
      <c r="L96" s="40"/>
      <c r="M96" s="176" t="s">
        <v>19</v>
      </c>
      <c r="N96" s="177" t="s">
        <v>43</v>
      </c>
      <c r="O96" s="65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0" t="s">
        <v>120</v>
      </c>
      <c r="AT96" s="180" t="s">
        <v>115</v>
      </c>
      <c r="AU96" s="180" t="s">
        <v>79</v>
      </c>
      <c r="AY96" s="18" t="s">
        <v>112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8" t="s">
        <v>77</v>
      </c>
      <c r="BK96" s="181">
        <f>ROUND(I96*H96,2)</f>
        <v>0</v>
      </c>
      <c r="BL96" s="18" t="s">
        <v>120</v>
      </c>
      <c r="BM96" s="180" t="s">
        <v>137</v>
      </c>
    </row>
    <row r="97" spans="1:47" s="2" customFormat="1" ht="11.25">
      <c r="A97" s="35"/>
      <c r="B97" s="36"/>
      <c r="C97" s="37"/>
      <c r="D97" s="182" t="s">
        <v>122</v>
      </c>
      <c r="E97" s="37"/>
      <c r="F97" s="183" t="s">
        <v>138</v>
      </c>
      <c r="G97" s="37"/>
      <c r="H97" s="37"/>
      <c r="I97" s="184"/>
      <c r="J97" s="37"/>
      <c r="K97" s="37"/>
      <c r="L97" s="40"/>
      <c r="M97" s="185"/>
      <c r="N97" s="18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122</v>
      </c>
      <c r="AU97" s="18" t="s">
        <v>79</v>
      </c>
    </row>
    <row r="98" spans="2:51" s="14" customFormat="1" ht="11.25">
      <c r="B98" s="198"/>
      <c r="C98" s="199"/>
      <c r="D98" s="189" t="s">
        <v>124</v>
      </c>
      <c r="E98" s="200" t="s">
        <v>19</v>
      </c>
      <c r="F98" s="201" t="s">
        <v>139</v>
      </c>
      <c r="G98" s="199"/>
      <c r="H98" s="202">
        <v>18.48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124</v>
      </c>
      <c r="AU98" s="208" t="s">
        <v>79</v>
      </c>
      <c r="AV98" s="14" t="s">
        <v>79</v>
      </c>
      <c r="AW98" s="14" t="s">
        <v>33</v>
      </c>
      <c r="AX98" s="14" t="s">
        <v>72</v>
      </c>
      <c r="AY98" s="208" t="s">
        <v>112</v>
      </c>
    </row>
    <row r="99" spans="2:51" s="14" customFormat="1" ht="11.25">
      <c r="B99" s="198"/>
      <c r="C99" s="199"/>
      <c r="D99" s="189" t="s">
        <v>124</v>
      </c>
      <c r="E99" s="200" t="s">
        <v>19</v>
      </c>
      <c r="F99" s="201" t="s">
        <v>140</v>
      </c>
      <c r="G99" s="199"/>
      <c r="H99" s="202">
        <v>0.88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124</v>
      </c>
      <c r="AU99" s="208" t="s">
        <v>79</v>
      </c>
      <c r="AV99" s="14" t="s">
        <v>79</v>
      </c>
      <c r="AW99" s="14" t="s">
        <v>33</v>
      </c>
      <c r="AX99" s="14" t="s">
        <v>72</v>
      </c>
      <c r="AY99" s="208" t="s">
        <v>112</v>
      </c>
    </row>
    <row r="100" spans="2:51" s="15" customFormat="1" ht="11.25">
      <c r="B100" s="209"/>
      <c r="C100" s="210"/>
      <c r="D100" s="189" t="s">
        <v>124</v>
      </c>
      <c r="E100" s="211" t="s">
        <v>19</v>
      </c>
      <c r="F100" s="212" t="s">
        <v>141</v>
      </c>
      <c r="G100" s="210"/>
      <c r="H100" s="213">
        <v>19.36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124</v>
      </c>
      <c r="AU100" s="219" t="s">
        <v>79</v>
      </c>
      <c r="AV100" s="15" t="s">
        <v>120</v>
      </c>
      <c r="AW100" s="15" t="s">
        <v>33</v>
      </c>
      <c r="AX100" s="15" t="s">
        <v>77</v>
      </c>
      <c r="AY100" s="219" t="s">
        <v>112</v>
      </c>
    </row>
    <row r="101" spans="1:65" s="2" customFormat="1" ht="24.2" customHeight="1">
      <c r="A101" s="35"/>
      <c r="B101" s="36"/>
      <c r="C101" s="169" t="s">
        <v>120</v>
      </c>
      <c r="D101" s="169" t="s">
        <v>115</v>
      </c>
      <c r="E101" s="170" t="s">
        <v>142</v>
      </c>
      <c r="F101" s="171" t="s">
        <v>143</v>
      </c>
      <c r="G101" s="172" t="s">
        <v>118</v>
      </c>
      <c r="H101" s="173">
        <v>10</v>
      </c>
      <c r="I101" s="174"/>
      <c r="J101" s="175">
        <f>ROUND(I101*H101,2)</f>
        <v>0</v>
      </c>
      <c r="K101" s="171" t="s">
        <v>119</v>
      </c>
      <c r="L101" s="40"/>
      <c r="M101" s="176" t="s">
        <v>19</v>
      </c>
      <c r="N101" s="177" t="s">
        <v>43</v>
      </c>
      <c r="O101" s="65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0" t="s">
        <v>120</v>
      </c>
      <c r="AT101" s="180" t="s">
        <v>115</v>
      </c>
      <c r="AU101" s="180" t="s">
        <v>79</v>
      </c>
      <c r="AY101" s="18" t="s">
        <v>112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8" t="s">
        <v>77</v>
      </c>
      <c r="BK101" s="181">
        <f>ROUND(I101*H101,2)</f>
        <v>0</v>
      </c>
      <c r="BL101" s="18" t="s">
        <v>120</v>
      </c>
      <c r="BM101" s="180" t="s">
        <v>144</v>
      </c>
    </row>
    <row r="102" spans="1:47" s="2" customFormat="1" ht="11.25">
      <c r="A102" s="35"/>
      <c r="B102" s="36"/>
      <c r="C102" s="37"/>
      <c r="D102" s="182" t="s">
        <v>122</v>
      </c>
      <c r="E102" s="37"/>
      <c r="F102" s="183" t="s">
        <v>145</v>
      </c>
      <c r="G102" s="37"/>
      <c r="H102" s="37"/>
      <c r="I102" s="184"/>
      <c r="J102" s="37"/>
      <c r="K102" s="37"/>
      <c r="L102" s="40"/>
      <c r="M102" s="185"/>
      <c r="N102" s="18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122</v>
      </c>
      <c r="AU102" s="18" t="s">
        <v>79</v>
      </c>
    </row>
    <row r="103" spans="2:51" s="13" customFormat="1" ht="11.25">
      <c r="B103" s="187"/>
      <c r="C103" s="188"/>
      <c r="D103" s="189" t="s">
        <v>124</v>
      </c>
      <c r="E103" s="190" t="s">
        <v>19</v>
      </c>
      <c r="F103" s="191" t="s">
        <v>146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124</v>
      </c>
      <c r="AU103" s="197" t="s">
        <v>79</v>
      </c>
      <c r="AV103" s="13" t="s">
        <v>77</v>
      </c>
      <c r="AW103" s="13" t="s">
        <v>33</v>
      </c>
      <c r="AX103" s="13" t="s">
        <v>72</v>
      </c>
      <c r="AY103" s="197" t="s">
        <v>112</v>
      </c>
    </row>
    <row r="104" spans="2:51" s="14" customFormat="1" ht="11.25">
      <c r="B104" s="198"/>
      <c r="C104" s="199"/>
      <c r="D104" s="189" t="s">
        <v>124</v>
      </c>
      <c r="E104" s="200" t="s">
        <v>19</v>
      </c>
      <c r="F104" s="201" t="s">
        <v>147</v>
      </c>
      <c r="G104" s="199"/>
      <c r="H104" s="202">
        <v>10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124</v>
      </c>
      <c r="AU104" s="208" t="s">
        <v>79</v>
      </c>
      <c r="AV104" s="14" t="s">
        <v>79</v>
      </c>
      <c r="AW104" s="14" t="s">
        <v>33</v>
      </c>
      <c r="AX104" s="14" t="s">
        <v>77</v>
      </c>
      <c r="AY104" s="208" t="s">
        <v>112</v>
      </c>
    </row>
    <row r="105" spans="1:65" s="2" customFormat="1" ht="24.2" customHeight="1">
      <c r="A105" s="35"/>
      <c r="B105" s="36"/>
      <c r="C105" s="169" t="s">
        <v>148</v>
      </c>
      <c r="D105" s="169" t="s">
        <v>115</v>
      </c>
      <c r="E105" s="170" t="s">
        <v>149</v>
      </c>
      <c r="F105" s="171" t="s">
        <v>150</v>
      </c>
      <c r="G105" s="172" t="s">
        <v>118</v>
      </c>
      <c r="H105" s="173">
        <v>18.48</v>
      </c>
      <c r="I105" s="174"/>
      <c r="J105" s="175">
        <f>ROUND(I105*H105,2)</f>
        <v>0</v>
      </c>
      <c r="K105" s="171" t="s">
        <v>119</v>
      </c>
      <c r="L105" s="40"/>
      <c r="M105" s="176" t="s">
        <v>19</v>
      </c>
      <c r="N105" s="177" t="s">
        <v>43</v>
      </c>
      <c r="O105" s="65"/>
      <c r="P105" s="178">
        <f>O105*H105</f>
        <v>0</v>
      </c>
      <c r="Q105" s="178">
        <v>0.017</v>
      </c>
      <c r="R105" s="178">
        <f>Q105*H105</f>
        <v>0.31416000000000005</v>
      </c>
      <c r="S105" s="178">
        <v>0</v>
      </c>
      <c r="T105" s="17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0" t="s">
        <v>120</v>
      </c>
      <c r="AT105" s="180" t="s">
        <v>115</v>
      </c>
      <c r="AU105" s="180" t="s">
        <v>79</v>
      </c>
      <c r="AY105" s="18" t="s">
        <v>112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8" t="s">
        <v>77</v>
      </c>
      <c r="BK105" s="181">
        <f>ROUND(I105*H105,2)</f>
        <v>0</v>
      </c>
      <c r="BL105" s="18" t="s">
        <v>120</v>
      </c>
      <c r="BM105" s="180" t="s">
        <v>151</v>
      </c>
    </row>
    <row r="106" spans="1:47" s="2" customFormat="1" ht="11.25">
      <c r="A106" s="35"/>
      <c r="B106" s="36"/>
      <c r="C106" s="37"/>
      <c r="D106" s="182" t="s">
        <v>122</v>
      </c>
      <c r="E106" s="37"/>
      <c r="F106" s="183" t="s">
        <v>152</v>
      </c>
      <c r="G106" s="37"/>
      <c r="H106" s="37"/>
      <c r="I106" s="184"/>
      <c r="J106" s="37"/>
      <c r="K106" s="37"/>
      <c r="L106" s="40"/>
      <c r="M106" s="185"/>
      <c r="N106" s="18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122</v>
      </c>
      <c r="AU106" s="18" t="s">
        <v>79</v>
      </c>
    </row>
    <row r="107" spans="1:65" s="2" customFormat="1" ht="24.2" customHeight="1">
      <c r="A107" s="35"/>
      <c r="B107" s="36"/>
      <c r="C107" s="169" t="s">
        <v>133</v>
      </c>
      <c r="D107" s="169" t="s">
        <v>115</v>
      </c>
      <c r="E107" s="170" t="s">
        <v>153</v>
      </c>
      <c r="F107" s="171" t="s">
        <v>154</v>
      </c>
      <c r="G107" s="172" t="s">
        <v>118</v>
      </c>
      <c r="H107" s="173">
        <v>46.58</v>
      </c>
      <c r="I107" s="174"/>
      <c r="J107" s="175">
        <f>ROUND(I107*H107,2)</f>
        <v>0</v>
      </c>
      <c r="K107" s="171" t="s">
        <v>119</v>
      </c>
      <c r="L107" s="40"/>
      <c r="M107" s="176" t="s">
        <v>19</v>
      </c>
      <c r="N107" s="177" t="s">
        <v>43</v>
      </c>
      <c r="O107" s="65"/>
      <c r="P107" s="178">
        <f>O107*H107</f>
        <v>0</v>
      </c>
      <c r="Q107" s="178">
        <v>0.017</v>
      </c>
      <c r="R107" s="178">
        <f>Q107*H107</f>
        <v>0.79186</v>
      </c>
      <c r="S107" s="178">
        <v>0</v>
      </c>
      <c r="T107" s="17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0" t="s">
        <v>120</v>
      </c>
      <c r="AT107" s="180" t="s">
        <v>115</v>
      </c>
      <c r="AU107" s="180" t="s">
        <v>79</v>
      </c>
      <c r="AY107" s="18" t="s">
        <v>112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8" t="s">
        <v>77</v>
      </c>
      <c r="BK107" s="181">
        <f>ROUND(I107*H107,2)</f>
        <v>0</v>
      </c>
      <c r="BL107" s="18" t="s">
        <v>120</v>
      </c>
      <c r="BM107" s="180" t="s">
        <v>155</v>
      </c>
    </row>
    <row r="108" spans="1:47" s="2" customFormat="1" ht="11.25">
      <c r="A108" s="35"/>
      <c r="B108" s="36"/>
      <c r="C108" s="37"/>
      <c r="D108" s="182" t="s">
        <v>122</v>
      </c>
      <c r="E108" s="37"/>
      <c r="F108" s="183" t="s">
        <v>156</v>
      </c>
      <c r="G108" s="37"/>
      <c r="H108" s="37"/>
      <c r="I108" s="184"/>
      <c r="J108" s="37"/>
      <c r="K108" s="37"/>
      <c r="L108" s="40"/>
      <c r="M108" s="185"/>
      <c r="N108" s="18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122</v>
      </c>
      <c r="AU108" s="18" t="s">
        <v>79</v>
      </c>
    </row>
    <row r="109" spans="1:65" s="2" customFormat="1" ht="16.5" customHeight="1">
      <c r="A109" s="35"/>
      <c r="B109" s="36"/>
      <c r="C109" s="169" t="s">
        <v>157</v>
      </c>
      <c r="D109" s="169" t="s">
        <v>115</v>
      </c>
      <c r="E109" s="170" t="s">
        <v>158</v>
      </c>
      <c r="F109" s="171" t="s">
        <v>159</v>
      </c>
      <c r="G109" s="172" t="s">
        <v>118</v>
      </c>
      <c r="H109" s="173">
        <v>3.99</v>
      </c>
      <c r="I109" s="174"/>
      <c r="J109" s="175">
        <f>ROUND(I109*H109,2)</f>
        <v>0</v>
      </c>
      <c r="K109" s="171" t="s">
        <v>119</v>
      </c>
      <c r="L109" s="40"/>
      <c r="M109" s="176" t="s">
        <v>19</v>
      </c>
      <c r="N109" s="177" t="s">
        <v>43</v>
      </c>
      <c r="O109" s="65"/>
      <c r="P109" s="178">
        <f>O109*H109</f>
        <v>0</v>
      </c>
      <c r="Q109" s="178">
        <v>0.00026</v>
      </c>
      <c r="R109" s="178">
        <f>Q109*H109</f>
        <v>0.0010374</v>
      </c>
      <c r="S109" s="178">
        <v>0</v>
      </c>
      <c r="T109" s="17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0" t="s">
        <v>120</v>
      </c>
      <c r="AT109" s="180" t="s">
        <v>115</v>
      </c>
      <c r="AU109" s="180" t="s">
        <v>79</v>
      </c>
      <c r="AY109" s="18" t="s">
        <v>112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8" t="s">
        <v>77</v>
      </c>
      <c r="BK109" s="181">
        <f>ROUND(I109*H109,2)</f>
        <v>0</v>
      </c>
      <c r="BL109" s="18" t="s">
        <v>120</v>
      </c>
      <c r="BM109" s="180" t="s">
        <v>160</v>
      </c>
    </row>
    <row r="110" spans="1:47" s="2" customFormat="1" ht="11.25">
      <c r="A110" s="35"/>
      <c r="B110" s="36"/>
      <c r="C110" s="37"/>
      <c r="D110" s="182" t="s">
        <v>122</v>
      </c>
      <c r="E110" s="37"/>
      <c r="F110" s="183" t="s">
        <v>161</v>
      </c>
      <c r="G110" s="37"/>
      <c r="H110" s="37"/>
      <c r="I110" s="184"/>
      <c r="J110" s="37"/>
      <c r="K110" s="37"/>
      <c r="L110" s="40"/>
      <c r="M110" s="185"/>
      <c r="N110" s="18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122</v>
      </c>
      <c r="AU110" s="18" t="s">
        <v>79</v>
      </c>
    </row>
    <row r="111" spans="2:51" s="13" customFormat="1" ht="11.25">
      <c r="B111" s="187"/>
      <c r="C111" s="188"/>
      <c r="D111" s="189" t="s">
        <v>124</v>
      </c>
      <c r="E111" s="190" t="s">
        <v>19</v>
      </c>
      <c r="F111" s="191" t="s">
        <v>162</v>
      </c>
      <c r="G111" s="188"/>
      <c r="H111" s="190" t="s">
        <v>19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124</v>
      </c>
      <c r="AU111" s="197" t="s">
        <v>79</v>
      </c>
      <c r="AV111" s="13" t="s">
        <v>77</v>
      </c>
      <c r="AW111" s="13" t="s">
        <v>33</v>
      </c>
      <c r="AX111" s="13" t="s">
        <v>72</v>
      </c>
      <c r="AY111" s="197" t="s">
        <v>112</v>
      </c>
    </row>
    <row r="112" spans="2:51" s="14" customFormat="1" ht="11.25">
      <c r="B112" s="198"/>
      <c r="C112" s="199"/>
      <c r="D112" s="189" t="s">
        <v>124</v>
      </c>
      <c r="E112" s="200" t="s">
        <v>19</v>
      </c>
      <c r="F112" s="201" t="s">
        <v>163</v>
      </c>
      <c r="G112" s="199"/>
      <c r="H112" s="202">
        <v>3.99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124</v>
      </c>
      <c r="AU112" s="208" t="s">
        <v>79</v>
      </c>
      <c r="AV112" s="14" t="s">
        <v>79</v>
      </c>
      <c r="AW112" s="14" t="s">
        <v>33</v>
      </c>
      <c r="AX112" s="14" t="s">
        <v>77</v>
      </c>
      <c r="AY112" s="208" t="s">
        <v>112</v>
      </c>
    </row>
    <row r="113" spans="1:65" s="2" customFormat="1" ht="16.5" customHeight="1">
      <c r="A113" s="35"/>
      <c r="B113" s="36"/>
      <c r="C113" s="169" t="s">
        <v>164</v>
      </c>
      <c r="D113" s="169" t="s">
        <v>115</v>
      </c>
      <c r="E113" s="170" t="s">
        <v>165</v>
      </c>
      <c r="F113" s="171" t="s">
        <v>166</v>
      </c>
      <c r="G113" s="172" t="s">
        <v>118</v>
      </c>
      <c r="H113" s="173">
        <v>3.99</v>
      </c>
      <c r="I113" s="174"/>
      <c r="J113" s="175">
        <f>ROUND(I113*H113,2)</f>
        <v>0</v>
      </c>
      <c r="K113" s="171" t="s">
        <v>119</v>
      </c>
      <c r="L113" s="40"/>
      <c r="M113" s="176" t="s">
        <v>19</v>
      </c>
      <c r="N113" s="177" t="s">
        <v>43</v>
      </c>
      <c r="O113" s="65"/>
      <c r="P113" s="178">
        <f>O113*H113</f>
        <v>0</v>
      </c>
      <c r="Q113" s="178">
        <v>0.004</v>
      </c>
      <c r="R113" s="178">
        <f>Q113*H113</f>
        <v>0.015960000000000002</v>
      </c>
      <c r="S113" s="178">
        <v>0</v>
      </c>
      <c r="T113" s="17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0" t="s">
        <v>120</v>
      </c>
      <c r="AT113" s="180" t="s">
        <v>115</v>
      </c>
      <c r="AU113" s="180" t="s">
        <v>79</v>
      </c>
      <c r="AY113" s="18" t="s">
        <v>112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8" t="s">
        <v>77</v>
      </c>
      <c r="BK113" s="181">
        <f>ROUND(I113*H113,2)</f>
        <v>0</v>
      </c>
      <c r="BL113" s="18" t="s">
        <v>120</v>
      </c>
      <c r="BM113" s="180" t="s">
        <v>167</v>
      </c>
    </row>
    <row r="114" spans="1:47" s="2" customFormat="1" ht="11.25">
      <c r="A114" s="35"/>
      <c r="B114" s="36"/>
      <c r="C114" s="37"/>
      <c r="D114" s="182" t="s">
        <v>122</v>
      </c>
      <c r="E114" s="37"/>
      <c r="F114" s="183" t="s">
        <v>168</v>
      </c>
      <c r="G114" s="37"/>
      <c r="H114" s="37"/>
      <c r="I114" s="184"/>
      <c r="J114" s="37"/>
      <c r="K114" s="37"/>
      <c r="L114" s="40"/>
      <c r="M114" s="185"/>
      <c r="N114" s="18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122</v>
      </c>
      <c r="AU114" s="18" t="s">
        <v>79</v>
      </c>
    </row>
    <row r="115" spans="1:65" s="2" customFormat="1" ht="24.2" customHeight="1">
      <c r="A115" s="35"/>
      <c r="B115" s="36"/>
      <c r="C115" s="169" t="s">
        <v>169</v>
      </c>
      <c r="D115" s="169" t="s">
        <v>115</v>
      </c>
      <c r="E115" s="170" t="s">
        <v>170</v>
      </c>
      <c r="F115" s="171" t="s">
        <v>171</v>
      </c>
      <c r="G115" s="172" t="s">
        <v>118</v>
      </c>
      <c r="H115" s="173">
        <v>3.99</v>
      </c>
      <c r="I115" s="174"/>
      <c r="J115" s="175">
        <f>ROUND(I115*H115,2)</f>
        <v>0</v>
      </c>
      <c r="K115" s="171" t="s">
        <v>119</v>
      </c>
      <c r="L115" s="40"/>
      <c r="M115" s="176" t="s">
        <v>19</v>
      </c>
      <c r="N115" s="177" t="s">
        <v>43</v>
      </c>
      <c r="O115" s="65"/>
      <c r="P115" s="178">
        <f>O115*H115</f>
        <v>0</v>
      </c>
      <c r="Q115" s="178">
        <v>0.00438</v>
      </c>
      <c r="R115" s="178">
        <f>Q115*H115</f>
        <v>0.0174762</v>
      </c>
      <c r="S115" s="178">
        <v>0</v>
      </c>
      <c r="T115" s="17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0" t="s">
        <v>120</v>
      </c>
      <c r="AT115" s="180" t="s">
        <v>115</v>
      </c>
      <c r="AU115" s="180" t="s">
        <v>79</v>
      </c>
      <c r="AY115" s="18" t="s">
        <v>112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8" t="s">
        <v>77</v>
      </c>
      <c r="BK115" s="181">
        <f>ROUND(I115*H115,2)</f>
        <v>0</v>
      </c>
      <c r="BL115" s="18" t="s">
        <v>120</v>
      </c>
      <c r="BM115" s="180" t="s">
        <v>172</v>
      </c>
    </row>
    <row r="116" spans="1:47" s="2" customFormat="1" ht="11.25">
      <c r="A116" s="35"/>
      <c r="B116" s="36"/>
      <c r="C116" s="37"/>
      <c r="D116" s="182" t="s">
        <v>122</v>
      </c>
      <c r="E116" s="37"/>
      <c r="F116" s="183" t="s">
        <v>173</v>
      </c>
      <c r="G116" s="37"/>
      <c r="H116" s="37"/>
      <c r="I116" s="184"/>
      <c r="J116" s="37"/>
      <c r="K116" s="37"/>
      <c r="L116" s="40"/>
      <c r="M116" s="185"/>
      <c r="N116" s="18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122</v>
      </c>
      <c r="AU116" s="18" t="s">
        <v>79</v>
      </c>
    </row>
    <row r="117" spans="2:51" s="13" customFormat="1" ht="11.25">
      <c r="B117" s="187"/>
      <c r="C117" s="188"/>
      <c r="D117" s="189" t="s">
        <v>124</v>
      </c>
      <c r="E117" s="190" t="s">
        <v>19</v>
      </c>
      <c r="F117" s="191" t="s">
        <v>174</v>
      </c>
      <c r="G117" s="188"/>
      <c r="H117" s="190" t="s">
        <v>19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124</v>
      </c>
      <c r="AU117" s="197" t="s">
        <v>79</v>
      </c>
      <c r="AV117" s="13" t="s">
        <v>77</v>
      </c>
      <c r="AW117" s="13" t="s">
        <v>33</v>
      </c>
      <c r="AX117" s="13" t="s">
        <v>72</v>
      </c>
      <c r="AY117" s="197" t="s">
        <v>112</v>
      </c>
    </row>
    <row r="118" spans="2:51" s="14" customFormat="1" ht="11.25">
      <c r="B118" s="198"/>
      <c r="C118" s="199"/>
      <c r="D118" s="189" t="s">
        <v>124</v>
      </c>
      <c r="E118" s="200" t="s">
        <v>19</v>
      </c>
      <c r="F118" s="201" t="s">
        <v>126</v>
      </c>
      <c r="G118" s="199"/>
      <c r="H118" s="202">
        <v>1.68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124</v>
      </c>
      <c r="AU118" s="208" t="s">
        <v>79</v>
      </c>
      <c r="AV118" s="14" t="s">
        <v>79</v>
      </c>
      <c r="AW118" s="14" t="s">
        <v>33</v>
      </c>
      <c r="AX118" s="14" t="s">
        <v>72</v>
      </c>
      <c r="AY118" s="208" t="s">
        <v>112</v>
      </c>
    </row>
    <row r="119" spans="2:51" s="14" customFormat="1" ht="11.25">
      <c r="B119" s="198"/>
      <c r="C119" s="199"/>
      <c r="D119" s="189" t="s">
        <v>124</v>
      </c>
      <c r="E119" s="200" t="s">
        <v>19</v>
      </c>
      <c r="F119" s="201" t="s">
        <v>175</v>
      </c>
      <c r="G119" s="199"/>
      <c r="H119" s="202">
        <v>2.31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124</v>
      </c>
      <c r="AU119" s="208" t="s">
        <v>79</v>
      </c>
      <c r="AV119" s="14" t="s">
        <v>79</v>
      </c>
      <c r="AW119" s="14" t="s">
        <v>33</v>
      </c>
      <c r="AX119" s="14" t="s">
        <v>72</v>
      </c>
      <c r="AY119" s="208" t="s">
        <v>112</v>
      </c>
    </row>
    <row r="120" spans="2:51" s="15" customFormat="1" ht="11.25">
      <c r="B120" s="209"/>
      <c r="C120" s="210"/>
      <c r="D120" s="189" t="s">
        <v>124</v>
      </c>
      <c r="E120" s="211" t="s">
        <v>19</v>
      </c>
      <c r="F120" s="212" t="s">
        <v>141</v>
      </c>
      <c r="G120" s="210"/>
      <c r="H120" s="213">
        <v>3.99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124</v>
      </c>
      <c r="AU120" s="219" t="s">
        <v>79</v>
      </c>
      <c r="AV120" s="15" t="s">
        <v>120</v>
      </c>
      <c r="AW120" s="15" t="s">
        <v>33</v>
      </c>
      <c r="AX120" s="15" t="s">
        <v>77</v>
      </c>
      <c r="AY120" s="219" t="s">
        <v>112</v>
      </c>
    </row>
    <row r="121" spans="2:63" s="12" customFormat="1" ht="22.9" customHeight="1">
      <c r="B121" s="153"/>
      <c r="C121" s="154"/>
      <c r="D121" s="155" t="s">
        <v>71</v>
      </c>
      <c r="E121" s="167" t="s">
        <v>169</v>
      </c>
      <c r="F121" s="167" t="s">
        <v>176</v>
      </c>
      <c r="G121" s="154"/>
      <c r="H121" s="154"/>
      <c r="I121" s="157"/>
      <c r="J121" s="168">
        <f>BK121</f>
        <v>0</v>
      </c>
      <c r="K121" s="154"/>
      <c r="L121" s="159"/>
      <c r="M121" s="160"/>
      <c r="N121" s="161"/>
      <c r="O121" s="161"/>
      <c r="P121" s="162">
        <f>SUM(P122:P146)</f>
        <v>0</v>
      </c>
      <c r="Q121" s="161"/>
      <c r="R121" s="162">
        <f>SUM(R122:R146)</f>
        <v>0.0032776</v>
      </c>
      <c r="S121" s="161"/>
      <c r="T121" s="163">
        <f>SUM(T122:T146)</f>
        <v>0.7598</v>
      </c>
      <c r="AR121" s="164" t="s">
        <v>77</v>
      </c>
      <c r="AT121" s="165" t="s">
        <v>71</v>
      </c>
      <c r="AU121" s="165" t="s">
        <v>77</v>
      </c>
      <c r="AY121" s="164" t="s">
        <v>112</v>
      </c>
      <c r="BK121" s="166">
        <f>SUM(BK122:BK146)</f>
        <v>0</v>
      </c>
    </row>
    <row r="122" spans="1:65" s="2" customFormat="1" ht="24.2" customHeight="1">
      <c r="A122" s="35"/>
      <c r="B122" s="36"/>
      <c r="C122" s="169" t="s">
        <v>147</v>
      </c>
      <c r="D122" s="169" t="s">
        <v>115</v>
      </c>
      <c r="E122" s="170" t="s">
        <v>177</v>
      </c>
      <c r="F122" s="171" t="s">
        <v>178</v>
      </c>
      <c r="G122" s="172" t="s">
        <v>118</v>
      </c>
      <c r="H122" s="173">
        <v>0.08</v>
      </c>
      <c r="I122" s="174"/>
      <c r="J122" s="175">
        <f>ROUND(I122*H122,2)</f>
        <v>0</v>
      </c>
      <c r="K122" s="171" t="s">
        <v>119</v>
      </c>
      <c r="L122" s="40"/>
      <c r="M122" s="176" t="s">
        <v>19</v>
      </c>
      <c r="N122" s="177" t="s">
        <v>43</v>
      </c>
      <c r="O122" s="65"/>
      <c r="P122" s="178">
        <f>O122*H122</f>
        <v>0</v>
      </c>
      <c r="Q122" s="178">
        <v>0</v>
      </c>
      <c r="R122" s="178">
        <f>Q122*H122</f>
        <v>0</v>
      </c>
      <c r="S122" s="178">
        <v>0.035</v>
      </c>
      <c r="T122" s="179">
        <f>S122*H122</f>
        <v>0.0028000000000000004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0" t="s">
        <v>120</v>
      </c>
      <c r="AT122" s="180" t="s">
        <v>115</v>
      </c>
      <c r="AU122" s="180" t="s">
        <v>79</v>
      </c>
      <c r="AY122" s="18" t="s">
        <v>112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8" t="s">
        <v>77</v>
      </c>
      <c r="BK122" s="181">
        <f>ROUND(I122*H122,2)</f>
        <v>0</v>
      </c>
      <c r="BL122" s="18" t="s">
        <v>120</v>
      </c>
      <c r="BM122" s="180" t="s">
        <v>179</v>
      </c>
    </row>
    <row r="123" spans="1:47" s="2" customFormat="1" ht="11.25">
      <c r="A123" s="35"/>
      <c r="B123" s="36"/>
      <c r="C123" s="37"/>
      <c r="D123" s="182" t="s">
        <v>122</v>
      </c>
      <c r="E123" s="37"/>
      <c r="F123" s="183" t="s">
        <v>180</v>
      </c>
      <c r="G123" s="37"/>
      <c r="H123" s="37"/>
      <c r="I123" s="184"/>
      <c r="J123" s="37"/>
      <c r="K123" s="37"/>
      <c r="L123" s="40"/>
      <c r="M123" s="185"/>
      <c r="N123" s="18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122</v>
      </c>
      <c r="AU123" s="18" t="s">
        <v>79</v>
      </c>
    </row>
    <row r="124" spans="2:51" s="13" customFormat="1" ht="11.25">
      <c r="B124" s="187"/>
      <c r="C124" s="188"/>
      <c r="D124" s="189" t="s">
        <v>124</v>
      </c>
      <c r="E124" s="190" t="s">
        <v>19</v>
      </c>
      <c r="F124" s="191" t="s">
        <v>181</v>
      </c>
      <c r="G124" s="188"/>
      <c r="H124" s="190" t="s">
        <v>19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124</v>
      </c>
      <c r="AU124" s="197" t="s">
        <v>79</v>
      </c>
      <c r="AV124" s="13" t="s">
        <v>77</v>
      </c>
      <c r="AW124" s="13" t="s">
        <v>33</v>
      </c>
      <c r="AX124" s="13" t="s">
        <v>72</v>
      </c>
      <c r="AY124" s="197" t="s">
        <v>112</v>
      </c>
    </row>
    <row r="125" spans="2:51" s="14" customFormat="1" ht="11.25">
      <c r="B125" s="198"/>
      <c r="C125" s="199"/>
      <c r="D125" s="189" t="s">
        <v>124</v>
      </c>
      <c r="E125" s="200" t="s">
        <v>19</v>
      </c>
      <c r="F125" s="201" t="s">
        <v>182</v>
      </c>
      <c r="G125" s="199"/>
      <c r="H125" s="202">
        <v>0.08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124</v>
      </c>
      <c r="AU125" s="208" t="s">
        <v>79</v>
      </c>
      <c r="AV125" s="14" t="s">
        <v>79</v>
      </c>
      <c r="AW125" s="14" t="s">
        <v>33</v>
      </c>
      <c r="AX125" s="14" t="s">
        <v>77</v>
      </c>
      <c r="AY125" s="208" t="s">
        <v>112</v>
      </c>
    </row>
    <row r="126" spans="1:65" s="2" customFormat="1" ht="24.2" customHeight="1">
      <c r="A126" s="35"/>
      <c r="B126" s="36"/>
      <c r="C126" s="169" t="s">
        <v>183</v>
      </c>
      <c r="D126" s="169" t="s">
        <v>115</v>
      </c>
      <c r="E126" s="170" t="s">
        <v>184</v>
      </c>
      <c r="F126" s="171" t="s">
        <v>185</v>
      </c>
      <c r="G126" s="172" t="s">
        <v>118</v>
      </c>
      <c r="H126" s="173">
        <v>1.4</v>
      </c>
      <c r="I126" s="174"/>
      <c r="J126" s="175">
        <f>ROUND(I126*H126,2)</f>
        <v>0</v>
      </c>
      <c r="K126" s="171" t="s">
        <v>119</v>
      </c>
      <c r="L126" s="40"/>
      <c r="M126" s="176" t="s">
        <v>19</v>
      </c>
      <c r="N126" s="177" t="s">
        <v>43</v>
      </c>
      <c r="O126" s="65"/>
      <c r="P126" s="178">
        <f>O126*H126</f>
        <v>0</v>
      </c>
      <c r="Q126" s="178">
        <v>0</v>
      </c>
      <c r="R126" s="178">
        <f>Q126*H126</f>
        <v>0</v>
      </c>
      <c r="S126" s="178">
        <v>0.076</v>
      </c>
      <c r="T126" s="179">
        <f>S126*H126</f>
        <v>0.1064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0" t="s">
        <v>120</v>
      </c>
      <c r="AT126" s="180" t="s">
        <v>115</v>
      </c>
      <c r="AU126" s="180" t="s">
        <v>79</v>
      </c>
      <c r="AY126" s="18" t="s">
        <v>112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8" t="s">
        <v>77</v>
      </c>
      <c r="BK126" s="181">
        <f>ROUND(I126*H126,2)</f>
        <v>0</v>
      </c>
      <c r="BL126" s="18" t="s">
        <v>120</v>
      </c>
      <c r="BM126" s="180" t="s">
        <v>186</v>
      </c>
    </row>
    <row r="127" spans="1:47" s="2" customFormat="1" ht="11.25">
      <c r="A127" s="35"/>
      <c r="B127" s="36"/>
      <c r="C127" s="37"/>
      <c r="D127" s="182" t="s">
        <v>122</v>
      </c>
      <c r="E127" s="37"/>
      <c r="F127" s="183" t="s">
        <v>187</v>
      </c>
      <c r="G127" s="37"/>
      <c r="H127" s="37"/>
      <c r="I127" s="184"/>
      <c r="J127" s="37"/>
      <c r="K127" s="37"/>
      <c r="L127" s="40"/>
      <c r="M127" s="185"/>
      <c r="N127" s="18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122</v>
      </c>
      <c r="AU127" s="18" t="s">
        <v>79</v>
      </c>
    </row>
    <row r="128" spans="2:51" s="14" customFormat="1" ht="11.25">
      <c r="B128" s="198"/>
      <c r="C128" s="199"/>
      <c r="D128" s="189" t="s">
        <v>124</v>
      </c>
      <c r="E128" s="200" t="s">
        <v>19</v>
      </c>
      <c r="F128" s="201" t="s">
        <v>188</v>
      </c>
      <c r="G128" s="199"/>
      <c r="H128" s="202">
        <v>1.4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124</v>
      </c>
      <c r="AU128" s="208" t="s">
        <v>79</v>
      </c>
      <c r="AV128" s="14" t="s">
        <v>79</v>
      </c>
      <c r="AW128" s="14" t="s">
        <v>33</v>
      </c>
      <c r="AX128" s="14" t="s">
        <v>77</v>
      </c>
      <c r="AY128" s="208" t="s">
        <v>112</v>
      </c>
    </row>
    <row r="129" spans="1:65" s="2" customFormat="1" ht="21.75" customHeight="1">
      <c r="A129" s="35"/>
      <c r="B129" s="36"/>
      <c r="C129" s="169" t="s">
        <v>189</v>
      </c>
      <c r="D129" s="169" t="s">
        <v>115</v>
      </c>
      <c r="E129" s="170" t="s">
        <v>190</v>
      </c>
      <c r="F129" s="171" t="s">
        <v>191</v>
      </c>
      <c r="G129" s="172" t="s">
        <v>118</v>
      </c>
      <c r="H129" s="173">
        <v>18.48</v>
      </c>
      <c r="I129" s="174"/>
      <c r="J129" s="175">
        <f>ROUND(I129*H129,2)</f>
        <v>0</v>
      </c>
      <c r="K129" s="171" t="s">
        <v>119</v>
      </c>
      <c r="L129" s="40"/>
      <c r="M129" s="176" t="s">
        <v>19</v>
      </c>
      <c r="N129" s="177" t="s">
        <v>43</v>
      </c>
      <c r="O129" s="65"/>
      <c r="P129" s="178">
        <f>O129*H129</f>
        <v>0</v>
      </c>
      <c r="Q129" s="178">
        <v>0</v>
      </c>
      <c r="R129" s="178">
        <f>Q129*H129</f>
        <v>0</v>
      </c>
      <c r="S129" s="178">
        <v>0.01</v>
      </c>
      <c r="T129" s="179">
        <f>S129*H129</f>
        <v>0.18480000000000002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0" t="s">
        <v>120</v>
      </c>
      <c r="AT129" s="180" t="s">
        <v>115</v>
      </c>
      <c r="AU129" s="180" t="s">
        <v>79</v>
      </c>
      <c r="AY129" s="18" t="s">
        <v>112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8" t="s">
        <v>77</v>
      </c>
      <c r="BK129" s="181">
        <f>ROUND(I129*H129,2)</f>
        <v>0</v>
      </c>
      <c r="BL129" s="18" t="s">
        <v>120</v>
      </c>
      <c r="BM129" s="180" t="s">
        <v>192</v>
      </c>
    </row>
    <row r="130" spans="1:47" s="2" customFormat="1" ht="11.25">
      <c r="A130" s="35"/>
      <c r="B130" s="36"/>
      <c r="C130" s="37"/>
      <c r="D130" s="182" t="s">
        <v>122</v>
      </c>
      <c r="E130" s="37"/>
      <c r="F130" s="183" t="s">
        <v>193</v>
      </c>
      <c r="G130" s="37"/>
      <c r="H130" s="37"/>
      <c r="I130" s="184"/>
      <c r="J130" s="37"/>
      <c r="K130" s="37"/>
      <c r="L130" s="40"/>
      <c r="M130" s="185"/>
      <c r="N130" s="18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122</v>
      </c>
      <c r="AU130" s="18" t="s">
        <v>79</v>
      </c>
    </row>
    <row r="131" spans="2:51" s="14" customFormat="1" ht="11.25">
      <c r="B131" s="198"/>
      <c r="C131" s="199"/>
      <c r="D131" s="189" t="s">
        <v>124</v>
      </c>
      <c r="E131" s="200" t="s">
        <v>19</v>
      </c>
      <c r="F131" s="201" t="s">
        <v>139</v>
      </c>
      <c r="G131" s="199"/>
      <c r="H131" s="202">
        <v>18.48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124</v>
      </c>
      <c r="AU131" s="208" t="s">
        <v>79</v>
      </c>
      <c r="AV131" s="14" t="s">
        <v>79</v>
      </c>
      <c r="AW131" s="14" t="s">
        <v>33</v>
      </c>
      <c r="AX131" s="14" t="s">
        <v>77</v>
      </c>
      <c r="AY131" s="208" t="s">
        <v>112</v>
      </c>
    </row>
    <row r="132" spans="1:65" s="2" customFormat="1" ht="24.2" customHeight="1">
      <c r="A132" s="35"/>
      <c r="B132" s="36"/>
      <c r="C132" s="169" t="s">
        <v>194</v>
      </c>
      <c r="D132" s="169" t="s">
        <v>115</v>
      </c>
      <c r="E132" s="170" t="s">
        <v>195</v>
      </c>
      <c r="F132" s="171" t="s">
        <v>196</v>
      </c>
      <c r="G132" s="172" t="s">
        <v>118</v>
      </c>
      <c r="H132" s="173">
        <v>46.58</v>
      </c>
      <c r="I132" s="174"/>
      <c r="J132" s="175">
        <f>ROUND(I132*H132,2)</f>
        <v>0</v>
      </c>
      <c r="K132" s="171" t="s">
        <v>119</v>
      </c>
      <c r="L132" s="40"/>
      <c r="M132" s="176" t="s">
        <v>19</v>
      </c>
      <c r="N132" s="177" t="s">
        <v>43</v>
      </c>
      <c r="O132" s="65"/>
      <c r="P132" s="178">
        <f>O132*H132</f>
        <v>0</v>
      </c>
      <c r="Q132" s="178">
        <v>0</v>
      </c>
      <c r="R132" s="178">
        <f>Q132*H132</f>
        <v>0</v>
      </c>
      <c r="S132" s="178">
        <v>0.01</v>
      </c>
      <c r="T132" s="179">
        <f>S132*H132</f>
        <v>0.4658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0" t="s">
        <v>120</v>
      </c>
      <c r="AT132" s="180" t="s">
        <v>115</v>
      </c>
      <c r="AU132" s="180" t="s">
        <v>79</v>
      </c>
      <c r="AY132" s="18" t="s">
        <v>112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8" t="s">
        <v>77</v>
      </c>
      <c r="BK132" s="181">
        <f>ROUND(I132*H132,2)</f>
        <v>0</v>
      </c>
      <c r="BL132" s="18" t="s">
        <v>120</v>
      </c>
      <c r="BM132" s="180" t="s">
        <v>197</v>
      </c>
    </row>
    <row r="133" spans="1:47" s="2" customFormat="1" ht="11.25">
      <c r="A133" s="35"/>
      <c r="B133" s="36"/>
      <c r="C133" s="37"/>
      <c r="D133" s="182" t="s">
        <v>122</v>
      </c>
      <c r="E133" s="37"/>
      <c r="F133" s="183" t="s">
        <v>198</v>
      </c>
      <c r="G133" s="37"/>
      <c r="H133" s="37"/>
      <c r="I133" s="184"/>
      <c r="J133" s="37"/>
      <c r="K133" s="37"/>
      <c r="L133" s="40"/>
      <c r="M133" s="185"/>
      <c r="N133" s="18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122</v>
      </c>
      <c r="AU133" s="18" t="s">
        <v>79</v>
      </c>
    </row>
    <row r="134" spans="2:51" s="14" customFormat="1" ht="11.25">
      <c r="B134" s="198"/>
      <c r="C134" s="199"/>
      <c r="D134" s="189" t="s">
        <v>124</v>
      </c>
      <c r="E134" s="200" t="s">
        <v>19</v>
      </c>
      <c r="F134" s="201" t="s">
        <v>199</v>
      </c>
      <c r="G134" s="199"/>
      <c r="H134" s="202">
        <v>48.06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124</v>
      </c>
      <c r="AU134" s="208" t="s">
        <v>79</v>
      </c>
      <c r="AV134" s="14" t="s">
        <v>79</v>
      </c>
      <c r="AW134" s="14" t="s">
        <v>33</v>
      </c>
      <c r="AX134" s="14" t="s">
        <v>72</v>
      </c>
      <c r="AY134" s="208" t="s">
        <v>112</v>
      </c>
    </row>
    <row r="135" spans="2:51" s="14" customFormat="1" ht="11.25">
      <c r="B135" s="198"/>
      <c r="C135" s="199"/>
      <c r="D135" s="189" t="s">
        <v>124</v>
      </c>
      <c r="E135" s="200" t="s">
        <v>19</v>
      </c>
      <c r="F135" s="201" t="s">
        <v>200</v>
      </c>
      <c r="G135" s="199"/>
      <c r="H135" s="202">
        <v>-1.8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124</v>
      </c>
      <c r="AU135" s="208" t="s">
        <v>79</v>
      </c>
      <c r="AV135" s="14" t="s">
        <v>79</v>
      </c>
      <c r="AW135" s="14" t="s">
        <v>33</v>
      </c>
      <c r="AX135" s="14" t="s">
        <v>72</v>
      </c>
      <c r="AY135" s="208" t="s">
        <v>112</v>
      </c>
    </row>
    <row r="136" spans="2:51" s="14" customFormat="1" ht="11.25">
      <c r="B136" s="198"/>
      <c r="C136" s="199"/>
      <c r="D136" s="189" t="s">
        <v>124</v>
      </c>
      <c r="E136" s="200" t="s">
        <v>19</v>
      </c>
      <c r="F136" s="201" t="s">
        <v>201</v>
      </c>
      <c r="G136" s="199"/>
      <c r="H136" s="202">
        <v>-1.6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124</v>
      </c>
      <c r="AU136" s="208" t="s">
        <v>79</v>
      </c>
      <c r="AV136" s="14" t="s">
        <v>79</v>
      </c>
      <c r="AW136" s="14" t="s">
        <v>33</v>
      </c>
      <c r="AX136" s="14" t="s">
        <v>72</v>
      </c>
      <c r="AY136" s="208" t="s">
        <v>112</v>
      </c>
    </row>
    <row r="137" spans="2:51" s="14" customFormat="1" ht="11.25">
      <c r="B137" s="198"/>
      <c r="C137" s="199"/>
      <c r="D137" s="189" t="s">
        <v>124</v>
      </c>
      <c r="E137" s="200" t="s">
        <v>19</v>
      </c>
      <c r="F137" s="201" t="s">
        <v>202</v>
      </c>
      <c r="G137" s="199"/>
      <c r="H137" s="202">
        <v>-1.08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124</v>
      </c>
      <c r="AU137" s="208" t="s">
        <v>79</v>
      </c>
      <c r="AV137" s="14" t="s">
        <v>79</v>
      </c>
      <c r="AW137" s="14" t="s">
        <v>33</v>
      </c>
      <c r="AX137" s="14" t="s">
        <v>72</v>
      </c>
      <c r="AY137" s="208" t="s">
        <v>112</v>
      </c>
    </row>
    <row r="138" spans="2:51" s="14" customFormat="1" ht="11.25">
      <c r="B138" s="198"/>
      <c r="C138" s="199"/>
      <c r="D138" s="189" t="s">
        <v>124</v>
      </c>
      <c r="E138" s="200" t="s">
        <v>19</v>
      </c>
      <c r="F138" s="201" t="s">
        <v>203</v>
      </c>
      <c r="G138" s="199"/>
      <c r="H138" s="202">
        <v>3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124</v>
      </c>
      <c r="AU138" s="208" t="s">
        <v>79</v>
      </c>
      <c r="AV138" s="14" t="s">
        <v>79</v>
      </c>
      <c r="AW138" s="14" t="s">
        <v>33</v>
      </c>
      <c r="AX138" s="14" t="s">
        <v>72</v>
      </c>
      <c r="AY138" s="208" t="s">
        <v>112</v>
      </c>
    </row>
    <row r="139" spans="2:51" s="15" customFormat="1" ht="11.25">
      <c r="B139" s="209"/>
      <c r="C139" s="210"/>
      <c r="D139" s="189" t="s">
        <v>124</v>
      </c>
      <c r="E139" s="211" t="s">
        <v>19</v>
      </c>
      <c r="F139" s="212" t="s">
        <v>141</v>
      </c>
      <c r="G139" s="210"/>
      <c r="H139" s="213">
        <v>46.580000000000005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124</v>
      </c>
      <c r="AU139" s="219" t="s">
        <v>79</v>
      </c>
      <c r="AV139" s="15" t="s">
        <v>120</v>
      </c>
      <c r="AW139" s="15" t="s">
        <v>33</v>
      </c>
      <c r="AX139" s="15" t="s">
        <v>77</v>
      </c>
      <c r="AY139" s="219" t="s">
        <v>112</v>
      </c>
    </row>
    <row r="140" spans="1:65" s="2" customFormat="1" ht="24.2" customHeight="1">
      <c r="A140" s="35"/>
      <c r="B140" s="36"/>
      <c r="C140" s="169" t="s">
        <v>204</v>
      </c>
      <c r="D140" s="169" t="s">
        <v>115</v>
      </c>
      <c r="E140" s="170" t="s">
        <v>205</v>
      </c>
      <c r="F140" s="171" t="s">
        <v>206</v>
      </c>
      <c r="G140" s="172" t="s">
        <v>118</v>
      </c>
      <c r="H140" s="173">
        <v>19.28</v>
      </c>
      <c r="I140" s="174"/>
      <c r="J140" s="175">
        <f>ROUND(I140*H140,2)</f>
        <v>0</v>
      </c>
      <c r="K140" s="171" t="s">
        <v>119</v>
      </c>
      <c r="L140" s="40"/>
      <c r="M140" s="176" t="s">
        <v>19</v>
      </c>
      <c r="N140" s="177" t="s">
        <v>43</v>
      </c>
      <c r="O140" s="65"/>
      <c r="P140" s="178">
        <f>O140*H140</f>
        <v>0</v>
      </c>
      <c r="Q140" s="178">
        <v>0.00013</v>
      </c>
      <c r="R140" s="178">
        <f>Q140*H140</f>
        <v>0.0025063999999999998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120</v>
      </c>
      <c r="AT140" s="180" t="s">
        <v>115</v>
      </c>
      <c r="AU140" s="180" t="s">
        <v>79</v>
      </c>
      <c r="AY140" s="18" t="s">
        <v>112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8" t="s">
        <v>77</v>
      </c>
      <c r="BK140" s="181">
        <f>ROUND(I140*H140,2)</f>
        <v>0</v>
      </c>
      <c r="BL140" s="18" t="s">
        <v>120</v>
      </c>
      <c r="BM140" s="180" t="s">
        <v>207</v>
      </c>
    </row>
    <row r="141" spans="1:47" s="2" customFormat="1" ht="11.25">
      <c r="A141" s="35"/>
      <c r="B141" s="36"/>
      <c r="C141" s="37"/>
      <c r="D141" s="182" t="s">
        <v>122</v>
      </c>
      <c r="E141" s="37"/>
      <c r="F141" s="183" t="s">
        <v>208</v>
      </c>
      <c r="G141" s="37"/>
      <c r="H141" s="37"/>
      <c r="I141" s="184"/>
      <c r="J141" s="37"/>
      <c r="K141" s="37"/>
      <c r="L141" s="40"/>
      <c r="M141" s="185"/>
      <c r="N141" s="18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122</v>
      </c>
      <c r="AU141" s="18" t="s">
        <v>79</v>
      </c>
    </row>
    <row r="142" spans="1:65" s="2" customFormat="1" ht="24.2" customHeight="1">
      <c r="A142" s="35"/>
      <c r="B142" s="36"/>
      <c r="C142" s="169" t="s">
        <v>8</v>
      </c>
      <c r="D142" s="169" t="s">
        <v>115</v>
      </c>
      <c r="E142" s="170" t="s">
        <v>209</v>
      </c>
      <c r="F142" s="171" t="s">
        <v>210</v>
      </c>
      <c r="G142" s="172" t="s">
        <v>118</v>
      </c>
      <c r="H142" s="173">
        <v>19.28</v>
      </c>
      <c r="I142" s="174"/>
      <c r="J142" s="175">
        <f>ROUND(I142*H142,2)</f>
        <v>0</v>
      </c>
      <c r="K142" s="171" t="s">
        <v>119</v>
      </c>
      <c r="L142" s="40"/>
      <c r="M142" s="176" t="s">
        <v>19</v>
      </c>
      <c r="N142" s="177" t="s">
        <v>43</v>
      </c>
      <c r="O142" s="65"/>
      <c r="P142" s="178">
        <f>O142*H142</f>
        <v>0</v>
      </c>
      <c r="Q142" s="178">
        <v>4E-05</v>
      </c>
      <c r="R142" s="178">
        <f>Q142*H142</f>
        <v>0.0007712000000000001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120</v>
      </c>
      <c r="AT142" s="180" t="s">
        <v>115</v>
      </c>
      <c r="AU142" s="180" t="s">
        <v>79</v>
      </c>
      <c r="AY142" s="18" t="s">
        <v>112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8" t="s">
        <v>77</v>
      </c>
      <c r="BK142" s="181">
        <f>ROUND(I142*H142,2)</f>
        <v>0</v>
      </c>
      <c r="BL142" s="18" t="s">
        <v>120</v>
      </c>
      <c r="BM142" s="180" t="s">
        <v>211</v>
      </c>
    </row>
    <row r="143" spans="1:47" s="2" customFormat="1" ht="11.25">
      <c r="A143" s="35"/>
      <c r="B143" s="36"/>
      <c r="C143" s="37"/>
      <c r="D143" s="182" t="s">
        <v>122</v>
      </c>
      <c r="E143" s="37"/>
      <c r="F143" s="183" t="s">
        <v>212</v>
      </c>
      <c r="G143" s="37"/>
      <c r="H143" s="37"/>
      <c r="I143" s="184"/>
      <c r="J143" s="37"/>
      <c r="K143" s="37"/>
      <c r="L143" s="40"/>
      <c r="M143" s="185"/>
      <c r="N143" s="18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122</v>
      </c>
      <c r="AU143" s="18" t="s">
        <v>79</v>
      </c>
    </row>
    <row r="144" spans="2:51" s="14" customFormat="1" ht="11.25">
      <c r="B144" s="198"/>
      <c r="C144" s="199"/>
      <c r="D144" s="189" t="s">
        <v>124</v>
      </c>
      <c r="E144" s="200" t="s">
        <v>19</v>
      </c>
      <c r="F144" s="201" t="s">
        <v>139</v>
      </c>
      <c r="G144" s="199"/>
      <c r="H144" s="202">
        <v>18.48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124</v>
      </c>
      <c r="AU144" s="208" t="s">
        <v>79</v>
      </c>
      <c r="AV144" s="14" t="s">
        <v>79</v>
      </c>
      <c r="AW144" s="14" t="s">
        <v>33</v>
      </c>
      <c r="AX144" s="14" t="s">
        <v>72</v>
      </c>
      <c r="AY144" s="208" t="s">
        <v>112</v>
      </c>
    </row>
    <row r="145" spans="2:51" s="14" customFormat="1" ht="11.25">
      <c r="B145" s="198"/>
      <c r="C145" s="199"/>
      <c r="D145" s="189" t="s">
        <v>124</v>
      </c>
      <c r="E145" s="200" t="s">
        <v>19</v>
      </c>
      <c r="F145" s="201" t="s">
        <v>213</v>
      </c>
      <c r="G145" s="199"/>
      <c r="H145" s="202">
        <v>0.8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124</v>
      </c>
      <c r="AU145" s="208" t="s">
        <v>79</v>
      </c>
      <c r="AV145" s="14" t="s">
        <v>79</v>
      </c>
      <c r="AW145" s="14" t="s">
        <v>33</v>
      </c>
      <c r="AX145" s="14" t="s">
        <v>72</v>
      </c>
      <c r="AY145" s="208" t="s">
        <v>112</v>
      </c>
    </row>
    <row r="146" spans="2:51" s="15" customFormat="1" ht="11.25">
      <c r="B146" s="209"/>
      <c r="C146" s="210"/>
      <c r="D146" s="189" t="s">
        <v>124</v>
      </c>
      <c r="E146" s="211" t="s">
        <v>19</v>
      </c>
      <c r="F146" s="212" t="s">
        <v>141</v>
      </c>
      <c r="G146" s="210"/>
      <c r="H146" s="213">
        <v>19.28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124</v>
      </c>
      <c r="AU146" s="219" t="s">
        <v>79</v>
      </c>
      <c r="AV146" s="15" t="s">
        <v>120</v>
      </c>
      <c r="AW146" s="15" t="s">
        <v>33</v>
      </c>
      <c r="AX146" s="15" t="s">
        <v>77</v>
      </c>
      <c r="AY146" s="219" t="s">
        <v>112</v>
      </c>
    </row>
    <row r="147" spans="2:63" s="12" customFormat="1" ht="22.9" customHeight="1">
      <c r="B147" s="153"/>
      <c r="C147" s="154"/>
      <c r="D147" s="155" t="s">
        <v>71</v>
      </c>
      <c r="E147" s="167" t="s">
        <v>214</v>
      </c>
      <c r="F147" s="167" t="s">
        <v>215</v>
      </c>
      <c r="G147" s="154"/>
      <c r="H147" s="154"/>
      <c r="I147" s="157"/>
      <c r="J147" s="168">
        <f>BK147</f>
        <v>0</v>
      </c>
      <c r="K147" s="154"/>
      <c r="L147" s="159"/>
      <c r="M147" s="160"/>
      <c r="N147" s="161"/>
      <c r="O147" s="161"/>
      <c r="P147" s="162">
        <f>SUM(P148:P158)</f>
        <v>0</v>
      </c>
      <c r="Q147" s="161"/>
      <c r="R147" s="162">
        <f>SUM(R148:R158)</f>
        <v>0</v>
      </c>
      <c r="S147" s="161"/>
      <c r="T147" s="163">
        <f>SUM(T148:T158)</f>
        <v>0</v>
      </c>
      <c r="AR147" s="164" t="s">
        <v>77</v>
      </c>
      <c r="AT147" s="165" t="s">
        <v>71</v>
      </c>
      <c r="AU147" s="165" t="s">
        <v>77</v>
      </c>
      <c r="AY147" s="164" t="s">
        <v>112</v>
      </c>
      <c r="BK147" s="166">
        <f>SUM(BK148:BK158)</f>
        <v>0</v>
      </c>
    </row>
    <row r="148" spans="1:65" s="2" customFormat="1" ht="16.5" customHeight="1">
      <c r="A148" s="35"/>
      <c r="B148" s="36"/>
      <c r="C148" s="169" t="s">
        <v>216</v>
      </c>
      <c r="D148" s="169" t="s">
        <v>115</v>
      </c>
      <c r="E148" s="170" t="s">
        <v>217</v>
      </c>
      <c r="F148" s="171" t="s">
        <v>218</v>
      </c>
      <c r="G148" s="172" t="s">
        <v>219</v>
      </c>
      <c r="H148" s="173">
        <v>0.773</v>
      </c>
      <c r="I148" s="174"/>
      <c r="J148" s="175">
        <f>ROUND(I148*H148,2)</f>
        <v>0</v>
      </c>
      <c r="K148" s="171" t="s">
        <v>119</v>
      </c>
      <c r="L148" s="40"/>
      <c r="M148" s="176" t="s">
        <v>19</v>
      </c>
      <c r="N148" s="177" t="s">
        <v>43</v>
      </c>
      <c r="O148" s="65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120</v>
      </c>
      <c r="AT148" s="180" t="s">
        <v>115</v>
      </c>
      <c r="AU148" s="180" t="s">
        <v>79</v>
      </c>
      <c r="AY148" s="18" t="s">
        <v>112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8" t="s">
        <v>77</v>
      </c>
      <c r="BK148" s="181">
        <f>ROUND(I148*H148,2)</f>
        <v>0</v>
      </c>
      <c r="BL148" s="18" t="s">
        <v>120</v>
      </c>
      <c r="BM148" s="180" t="s">
        <v>220</v>
      </c>
    </row>
    <row r="149" spans="1:47" s="2" customFormat="1" ht="11.25">
      <c r="A149" s="35"/>
      <c r="B149" s="36"/>
      <c r="C149" s="37"/>
      <c r="D149" s="182" t="s">
        <v>122</v>
      </c>
      <c r="E149" s="37"/>
      <c r="F149" s="183" t="s">
        <v>221</v>
      </c>
      <c r="G149" s="37"/>
      <c r="H149" s="37"/>
      <c r="I149" s="184"/>
      <c r="J149" s="37"/>
      <c r="K149" s="37"/>
      <c r="L149" s="40"/>
      <c r="M149" s="185"/>
      <c r="N149" s="18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122</v>
      </c>
      <c r="AU149" s="18" t="s">
        <v>79</v>
      </c>
    </row>
    <row r="150" spans="1:65" s="2" customFormat="1" ht="24.2" customHeight="1">
      <c r="A150" s="35"/>
      <c r="B150" s="36"/>
      <c r="C150" s="169" t="s">
        <v>222</v>
      </c>
      <c r="D150" s="169" t="s">
        <v>115</v>
      </c>
      <c r="E150" s="170" t="s">
        <v>223</v>
      </c>
      <c r="F150" s="171" t="s">
        <v>224</v>
      </c>
      <c r="G150" s="172" t="s">
        <v>219</v>
      </c>
      <c r="H150" s="173">
        <v>0.773</v>
      </c>
      <c r="I150" s="174"/>
      <c r="J150" s="175">
        <f>ROUND(I150*H150,2)</f>
        <v>0</v>
      </c>
      <c r="K150" s="171" t="s">
        <v>119</v>
      </c>
      <c r="L150" s="40"/>
      <c r="M150" s="176" t="s">
        <v>19</v>
      </c>
      <c r="N150" s="177" t="s">
        <v>43</v>
      </c>
      <c r="O150" s="65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120</v>
      </c>
      <c r="AT150" s="180" t="s">
        <v>115</v>
      </c>
      <c r="AU150" s="180" t="s">
        <v>79</v>
      </c>
      <c r="AY150" s="18" t="s">
        <v>112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8" t="s">
        <v>77</v>
      </c>
      <c r="BK150" s="181">
        <f>ROUND(I150*H150,2)</f>
        <v>0</v>
      </c>
      <c r="BL150" s="18" t="s">
        <v>120</v>
      </c>
      <c r="BM150" s="180" t="s">
        <v>225</v>
      </c>
    </row>
    <row r="151" spans="1:47" s="2" customFormat="1" ht="11.25">
      <c r="A151" s="35"/>
      <c r="B151" s="36"/>
      <c r="C151" s="37"/>
      <c r="D151" s="182" t="s">
        <v>122</v>
      </c>
      <c r="E151" s="37"/>
      <c r="F151" s="183" t="s">
        <v>226</v>
      </c>
      <c r="G151" s="37"/>
      <c r="H151" s="37"/>
      <c r="I151" s="184"/>
      <c r="J151" s="37"/>
      <c r="K151" s="37"/>
      <c r="L151" s="40"/>
      <c r="M151" s="185"/>
      <c r="N151" s="18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122</v>
      </c>
      <c r="AU151" s="18" t="s">
        <v>79</v>
      </c>
    </row>
    <row r="152" spans="1:65" s="2" customFormat="1" ht="21.75" customHeight="1">
      <c r="A152" s="35"/>
      <c r="B152" s="36"/>
      <c r="C152" s="169" t="s">
        <v>227</v>
      </c>
      <c r="D152" s="169" t="s">
        <v>115</v>
      </c>
      <c r="E152" s="170" t="s">
        <v>228</v>
      </c>
      <c r="F152" s="171" t="s">
        <v>229</v>
      </c>
      <c r="G152" s="172" t="s">
        <v>219</v>
      </c>
      <c r="H152" s="173">
        <v>0.773</v>
      </c>
      <c r="I152" s="174"/>
      <c r="J152" s="175">
        <f>ROUND(I152*H152,2)</f>
        <v>0</v>
      </c>
      <c r="K152" s="171" t="s">
        <v>119</v>
      </c>
      <c r="L152" s="40"/>
      <c r="M152" s="176" t="s">
        <v>19</v>
      </c>
      <c r="N152" s="177" t="s">
        <v>43</v>
      </c>
      <c r="O152" s="65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120</v>
      </c>
      <c r="AT152" s="180" t="s">
        <v>115</v>
      </c>
      <c r="AU152" s="180" t="s">
        <v>79</v>
      </c>
      <c r="AY152" s="18" t="s">
        <v>112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8" t="s">
        <v>77</v>
      </c>
      <c r="BK152" s="181">
        <f>ROUND(I152*H152,2)</f>
        <v>0</v>
      </c>
      <c r="BL152" s="18" t="s">
        <v>120</v>
      </c>
      <c r="BM152" s="180" t="s">
        <v>230</v>
      </c>
    </row>
    <row r="153" spans="1:47" s="2" customFormat="1" ht="11.25">
      <c r="A153" s="35"/>
      <c r="B153" s="36"/>
      <c r="C153" s="37"/>
      <c r="D153" s="182" t="s">
        <v>122</v>
      </c>
      <c r="E153" s="37"/>
      <c r="F153" s="183" t="s">
        <v>231</v>
      </c>
      <c r="G153" s="37"/>
      <c r="H153" s="37"/>
      <c r="I153" s="184"/>
      <c r="J153" s="37"/>
      <c r="K153" s="37"/>
      <c r="L153" s="40"/>
      <c r="M153" s="185"/>
      <c r="N153" s="18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122</v>
      </c>
      <c r="AU153" s="18" t="s">
        <v>79</v>
      </c>
    </row>
    <row r="154" spans="1:65" s="2" customFormat="1" ht="24.2" customHeight="1">
      <c r="A154" s="35"/>
      <c r="B154" s="36"/>
      <c r="C154" s="169" t="s">
        <v>232</v>
      </c>
      <c r="D154" s="169" t="s">
        <v>115</v>
      </c>
      <c r="E154" s="170" t="s">
        <v>233</v>
      </c>
      <c r="F154" s="171" t="s">
        <v>234</v>
      </c>
      <c r="G154" s="172" t="s">
        <v>219</v>
      </c>
      <c r="H154" s="173">
        <v>4.638</v>
      </c>
      <c r="I154" s="174"/>
      <c r="J154" s="175">
        <f>ROUND(I154*H154,2)</f>
        <v>0</v>
      </c>
      <c r="K154" s="171" t="s">
        <v>119</v>
      </c>
      <c r="L154" s="40"/>
      <c r="M154" s="176" t="s">
        <v>19</v>
      </c>
      <c r="N154" s="177" t="s">
        <v>43</v>
      </c>
      <c r="O154" s="65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120</v>
      </c>
      <c r="AT154" s="180" t="s">
        <v>115</v>
      </c>
      <c r="AU154" s="180" t="s">
        <v>79</v>
      </c>
      <c r="AY154" s="18" t="s">
        <v>112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8" t="s">
        <v>77</v>
      </c>
      <c r="BK154" s="181">
        <f>ROUND(I154*H154,2)</f>
        <v>0</v>
      </c>
      <c r="BL154" s="18" t="s">
        <v>120</v>
      </c>
      <c r="BM154" s="180" t="s">
        <v>235</v>
      </c>
    </row>
    <row r="155" spans="1:47" s="2" customFormat="1" ht="11.25">
      <c r="A155" s="35"/>
      <c r="B155" s="36"/>
      <c r="C155" s="37"/>
      <c r="D155" s="182" t="s">
        <v>122</v>
      </c>
      <c r="E155" s="37"/>
      <c r="F155" s="183" t="s">
        <v>236</v>
      </c>
      <c r="G155" s="37"/>
      <c r="H155" s="37"/>
      <c r="I155" s="184"/>
      <c r="J155" s="37"/>
      <c r="K155" s="37"/>
      <c r="L155" s="40"/>
      <c r="M155" s="185"/>
      <c r="N155" s="18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122</v>
      </c>
      <c r="AU155" s="18" t="s">
        <v>79</v>
      </c>
    </row>
    <row r="156" spans="2:51" s="14" customFormat="1" ht="11.25">
      <c r="B156" s="198"/>
      <c r="C156" s="199"/>
      <c r="D156" s="189" t="s">
        <v>124</v>
      </c>
      <c r="E156" s="200" t="s">
        <v>19</v>
      </c>
      <c r="F156" s="201" t="s">
        <v>237</v>
      </c>
      <c r="G156" s="199"/>
      <c r="H156" s="202">
        <v>4.638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124</v>
      </c>
      <c r="AU156" s="208" t="s">
        <v>79</v>
      </c>
      <c r="AV156" s="14" t="s">
        <v>79</v>
      </c>
      <c r="AW156" s="14" t="s">
        <v>33</v>
      </c>
      <c r="AX156" s="14" t="s">
        <v>77</v>
      </c>
      <c r="AY156" s="208" t="s">
        <v>112</v>
      </c>
    </row>
    <row r="157" spans="1:65" s="2" customFormat="1" ht="24.2" customHeight="1">
      <c r="A157" s="35"/>
      <c r="B157" s="36"/>
      <c r="C157" s="169" t="s">
        <v>238</v>
      </c>
      <c r="D157" s="169" t="s">
        <v>115</v>
      </c>
      <c r="E157" s="170" t="s">
        <v>239</v>
      </c>
      <c r="F157" s="171" t="s">
        <v>240</v>
      </c>
      <c r="G157" s="172" t="s">
        <v>219</v>
      </c>
      <c r="H157" s="173">
        <v>0.773</v>
      </c>
      <c r="I157" s="174"/>
      <c r="J157" s="175">
        <f>ROUND(I157*H157,2)</f>
        <v>0</v>
      </c>
      <c r="K157" s="171" t="s">
        <v>119</v>
      </c>
      <c r="L157" s="40"/>
      <c r="M157" s="176" t="s">
        <v>19</v>
      </c>
      <c r="N157" s="177" t="s">
        <v>43</v>
      </c>
      <c r="O157" s="65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120</v>
      </c>
      <c r="AT157" s="180" t="s">
        <v>115</v>
      </c>
      <c r="AU157" s="180" t="s">
        <v>79</v>
      </c>
      <c r="AY157" s="18" t="s">
        <v>112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" t="s">
        <v>77</v>
      </c>
      <c r="BK157" s="181">
        <f>ROUND(I157*H157,2)</f>
        <v>0</v>
      </c>
      <c r="BL157" s="18" t="s">
        <v>120</v>
      </c>
      <c r="BM157" s="180" t="s">
        <v>241</v>
      </c>
    </row>
    <row r="158" spans="1:47" s="2" customFormat="1" ht="11.25">
      <c r="A158" s="35"/>
      <c r="B158" s="36"/>
      <c r="C158" s="37"/>
      <c r="D158" s="182" t="s">
        <v>122</v>
      </c>
      <c r="E158" s="37"/>
      <c r="F158" s="183" t="s">
        <v>242</v>
      </c>
      <c r="G158" s="37"/>
      <c r="H158" s="37"/>
      <c r="I158" s="184"/>
      <c r="J158" s="37"/>
      <c r="K158" s="37"/>
      <c r="L158" s="40"/>
      <c r="M158" s="185"/>
      <c r="N158" s="18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122</v>
      </c>
      <c r="AU158" s="18" t="s">
        <v>79</v>
      </c>
    </row>
    <row r="159" spans="2:63" s="12" customFormat="1" ht="22.9" customHeight="1">
      <c r="B159" s="153"/>
      <c r="C159" s="154"/>
      <c r="D159" s="155" t="s">
        <v>71</v>
      </c>
      <c r="E159" s="167" t="s">
        <v>243</v>
      </c>
      <c r="F159" s="167" t="s">
        <v>244</v>
      </c>
      <c r="G159" s="154"/>
      <c r="H159" s="154"/>
      <c r="I159" s="157"/>
      <c r="J159" s="168">
        <f>BK159</f>
        <v>0</v>
      </c>
      <c r="K159" s="154"/>
      <c r="L159" s="159"/>
      <c r="M159" s="160"/>
      <c r="N159" s="161"/>
      <c r="O159" s="161"/>
      <c r="P159" s="162">
        <f>SUM(P160:P161)</f>
        <v>0</v>
      </c>
      <c r="Q159" s="161"/>
      <c r="R159" s="162">
        <f>SUM(R160:R161)</f>
        <v>0</v>
      </c>
      <c r="S159" s="161"/>
      <c r="T159" s="163">
        <f>SUM(T160:T161)</f>
        <v>0</v>
      </c>
      <c r="AR159" s="164" t="s">
        <v>77</v>
      </c>
      <c r="AT159" s="165" t="s">
        <v>71</v>
      </c>
      <c r="AU159" s="165" t="s">
        <v>77</v>
      </c>
      <c r="AY159" s="164" t="s">
        <v>112</v>
      </c>
      <c r="BK159" s="166">
        <f>SUM(BK160:BK161)</f>
        <v>0</v>
      </c>
    </row>
    <row r="160" spans="1:65" s="2" customFormat="1" ht="33" customHeight="1">
      <c r="A160" s="35"/>
      <c r="B160" s="36"/>
      <c r="C160" s="169" t="s">
        <v>7</v>
      </c>
      <c r="D160" s="169" t="s">
        <v>115</v>
      </c>
      <c r="E160" s="170" t="s">
        <v>245</v>
      </c>
      <c r="F160" s="171" t="s">
        <v>246</v>
      </c>
      <c r="G160" s="172" t="s">
        <v>219</v>
      </c>
      <c r="H160" s="173">
        <v>1.249</v>
      </c>
      <c r="I160" s="174"/>
      <c r="J160" s="175">
        <f>ROUND(I160*H160,2)</f>
        <v>0</v>
      </c>
      <c r="K160" s="171" t="s">
        <v>119</v>
      </c>
      <c r="L160" s="40"/>
      <c r="M160" s="176" t="s">
        <v>19</v>
      </c>
      <c r="N160" s="177" t="s">
        <v>43</v>
      </c>
      <c r="O160" s="65"/>
      <c r="P160" s="178">
        <f>O160*H160</f>
        <v>0</v>
      </c>
      <c r="Q160" s="178">
        <v>0</v>
      </c>
      <c r="R160" s="178">
        <f>Q160*H160</f>
        <v>0</v>
      </c>
      <c r="S160" s="178">
        <v>0</v>
      </c>
      <c r="T160" s="17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0" t="s">
        <v>120</v>
      </c>
      <c r="AT160" s="180" t="s">
        <v>115</v>
      </c>
      <c r="AU160" s="180" t="s">
        <v>79</v>
      </c>
      <c r="AY160" s="18" t="s">
        <v>112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8" t="s">
        <v>77</v>
      </c>
      <c r="BK160" s="181">
        <f>ROUND(I160*H160,2)</f>
        <v>0</v>
      </c>
      <c r="BL160" s="18" t="s">
        <v>120</v>
      </c>
      <c r="BM160" s="180" t="s">
        <v>247</v>
      </c>
    </row>
    <row r="161" spans="1:47" s="2" customFormat="1" ht="11.25">
      <c r="A161" s="35"/>
      <c r="B161" s="36"/>
      <c r="C161" s="37"/>
      <c r="D161" s="182" t="s">
        <v>122</v>
      </c>
      <c r="E161" s="37"/>
      <c r="F161" s="183" t="s">
        <v>248</v>
      </c>
      <c r="G161" s="37"/>
      <c r="H161" s="37"/>
      <c r="I161" s="184"/>
      <c r="J161" s="37"/>
      <c r="K161" s="37"/>
      <c r="L161" s="40"/>
      <c r="M161" s="185"/>
      <c r="N161" s="18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122</v>
      </c>
      <c r="AU161" s="18" t="s">
        <v>79</v>
      </c>
    </row>
    <row r="162" spans="2:63" s="12" customFormat="1" ht="25.9" customHeight="1">
      <c r="B162" s="153"/>
      <c r="C162" s="154"/>
      <c r="D162" s="155" t="s">
        <v>71</v>
      </c>
      <c r="E162" s="156" t="s">
        <v>249</v>
      </c>
      <c r="F162" s="156" t="s">
        <v>250</v>
      </c>
      <c r="G162" s="154"/>
      <c r="H162" s="154"/>
      <c r="I162" s="157"/>
      <c r="J162" s="158">
        <f>BK162</f>
        <v>0</v>
      </c>
      <c r="K162" s="154"/>
      <c r="L162" s="159"/>
      <c r="M162" s="160"/>
      <c r="N162" s="161"/>
      <c r="O162" s="161"/>
      <c r="P162" s="162">
        <f>P163+P167+P183</f>
        <v>0</v>
      </c>
      <c r="Q162" s="161"/>
      <c r="R162" s="162">
        <f>R163+R167+R183</f>
        <v>0.060718100000000004</v>
      </c>
      <c r="S162" s="161"/>
      <c r="T162" s="163">
        <f>T163+T167+T183</f>
        <v>0.01270535</v>
      </c>
      <c r="AR162" s="164" t="s">
        <v>79</v>
      </c>
      <c r="AT162" s="165" t="s">
        <v>71</v>
      </c>
      <c r="AU162" s="165" t="s">
        <v>72</v>
      </c>
      <c r="AY162" s="164" t="s">
        <v>112</v>
      </c>
      <c r="BK162" s="166">
        <f>BK163+BK167+BK183</f>
        <v>0</v>
      </c>
    </row>
    <row r="163" spans="2:63" s="12" customFormat="1" ht="22.9" customHeight="1">
      <c r="B163" s="153"/>
      <c r="C163" s="154"/>
      <c r="D163" s="155" t="s">
        <v>71</v>
      </c>
      <c r="E163" s="167" t="s">
        <v>251</v>
      </c>
      <c r="F163" s="167" t="s">
        <v>252</v>
      </c>
      <c r="G163" s="154"/>
      <c r="H163" s="154"/>
      <c r="I163" s="157"/>
      <c r="J163" s="168">
        <f>BK163</f>
        <v>0</v>
      </c>
      <c r="K163" s="154"/>
      <c r="L163" s="159"/>
      <c r="M163" s="160"/>
      <c r="N163" s="161"/>
      <c r="O163" s="161"/>
      <c r="P163" s="162">
        <f>SUM(P164:P166)</f>
        <v>0</v>
      </c>
      <c r="Q163" s="161"/>
      <c r="R163" s="162">
        <f>SUM(R164:R166)</f>
        <v>0</v>
      </c>
      <c r="S163" s="161"/>
      <c r="T163" s="163">
        <f>SUM(T164:T166)</f>
        <v>0</v>
      </c>
      <c r="AR163" s="164" t="s">
        <v>79</v>
      </c>
      <c r="AT163" s="165" t="s">
        <v>71</v>
      </c>
      <c r="AU163" s="165" t="s">
        <v>77</v>
      </c>
      <c r="AY163" s="164" t="s">
        <v>112</v>
      </c>
      <c r="BK163" s="166">
        <f>SUM(BK164:BK166)</f>
        <v>0</v>
      </c>
    </row>
    <row r="164" spans="1:65" s="2" customFormat="1" ht="16.5" customHeight="1">
      <c r="A164" s="35"/>
      <c r="B164" s="36"/>
      <c r="C164" s="169" t="s">
        <v>253</v>
      </c>
      <c r="D164" s="169" t="s">
        <v>115</v>
      </c>
      <c r="E164" s="170" t="s">
        <v>254</v>
      </c>
      <c r="F164" s="171" t="s">
        <v>255</v>
      </c>
      <c r="G164" s="172" t="s">
        <v>129</v>
      </c>
      <c r="H164" s="173">
        <v>2</v>
      </c>
      <c r="I164" s="174"/>
      <c r="J164" s="175">
        <f>ROUND(I164*H164,2)</f>
        <v>0</v>
      </c>
      <c r="K164" s="171" t="s">
        <v>19</v>
      </c>
      <c r="L164" s="40"/>
      <c r="M164" s="176" t="s">
        <v>19</v>
      </c>
      <c r="N164" s="177" t="s">
        <v>43</v>
      </c>
      <c r="O164" s="65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216</v>
      </c>
      <c r="AT164" s="180" t="s">
        <v>115</v>
      </c>
      <c r="AU164" s="180" t="s">
        <v>79</v>
      </c>
      <c r="AY164" s="18" t="s">
        <v>112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8" t="s">
        <v>77</v>
      </c>
      <c r="BK164" s="181">
        <f>ROUND(I164*H164,2)</f>
        <v>0</v>
      </c>
      <c r="BL164" s="18" t="s">
        <v>216</v>
      </c>
      <c r="BM164" s="180" t="s">
        <v>256</v>
      </c>
    </row>
    <row r="165" spans="1:65" s="2" customFormat="1" ht="24.2" customHeight="1">
      <c r="A165" s="35"/>
      <c r="B165" s="36"/>
      <c r="C165" s="169" t="s">
        <v>257</v>
      </c>
      <c r="D165" s="169" t="s">
        <v>115</v>
      </c>
      <c r="E165" s="170" t="s">
        <v>258</v>
      </c>
      <c r="F165" s="171" t="s">
        <v>259</v>
      </c>
      <c r="G165" s="172" t="s">
        <v>260</v>
      </c>
      <c r="H165" s="220"/>
      <c r="I165" s="174"/>
      <c r="J165" s="175">
        <f>ROUND(I165*H165,2)</f>
        <v>0</v>
      </c>
      <c r="K165" s="171" t="s">
        <v>119</v>
      </c>
      <c r="L165" s="40"/>
      <c r="M165" s="176" t="s">
        <v>19</v>
      </c>
      <c r="N165" s="177" t="s">
        <v>43</v>
      </c>
      <c r="O165" s="65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216</v>
      </c>
      <c r="AT165" s="180" t="s">
        <v>115</v>
      </c>
      <c r="AU165" s="180" t="s">
        <v>79</v>
      </c>
      <c r="AY165" s="18" t="s">
        <v>112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8" t="s">
        <v>77</v>
      </c>
      <c r="BK165" s="181">
        <f>ROUND(I165*H165,2)</f>
        <v>0</v>
      </c>
      <c r="BL165" s="18" t="s">
        <v>216</v>
      </c>
      <c r="BM165" s="180" t="s">
        <v>261</v>
      </c>
    </row>
    <row r="166" spans="1:47" s="2" customFormat="1" ht="11.25">
      <c r="A166" s="35"/>
      <c r="B166" s="36"/>
      <c r="C166" s="37"/>
      <c r="D166" s="182" t="s">
        <v>122</v>
      </c>
      <c r="E166" s="37"/>
      <c r="F166" s="183" t="s">
        <v>262</v>
      </c>
      <c r="G166" s="37"/>
      <c r="H166" s="37"/>
      <c r="I166" s="184"/>
      <c r="J166" s="37"/>
      <c r="K166" s="37"/>
      <c r="L166" s="40"/>
      <c r="M166" s="185"/>
      <c r="N166" s="18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122</v>
      </c>
      <c r="AU166" s="18" t="s">
        <v>79</v>
      </c>
    </row>
    <row r="167" spans="2:63" s="12" customFormat="1" ht="22.9" customHeight="1">
      <c r="B167" s="153"/>
      <c r="C167" s="154"/>
      <c r="D167" s="155" t="s">
        <v>71</v>
      </c>
      <c r="E167" s="167" t="s">
        <v>263</v>
      </c>
      <c r="F167" s="167" t="s">
        <v>264</v>
      </c>
      <c r="G167" s="154"/>
      <c r="H167" s="154"/>
      <c r="I167" s="157"/>
      <c r="J167" s="168">
        <f>BK167</f>
        <v>0</v>
      </c>
      <c r="K167" s="154"/>
      <c r="L167" s="159"/>
      <c r="M167" s="160"/>
      <c r="N167" s="161"/>
      <c r="O167" s="161"/>
      <c r="P167" s="162">
        <f>SUM(P168:P182)</f>
        <v>0</v>
      </c>
      <c r="Q167" s="161"/>
      <c r="R167" s="162">
        <f>SUM(R168:R182)</f>
        <v>0.0005488</v>
      </c>
      <c r="S167" s="161"/>
      <c r="T167" s="163">
        <f>SUM(T168:T182)</f>
        <v>0</v>
      </c>
      <c r="AR167" s="164" t="s">
        <v>79</v>
      </c>
      <c r="AT167" s="165" t="s">
        <v>71</v>
      </c>
      <c r="AU167" s="165" t="s">
        <v>77</v>
      </c>
      <c r="AY167" s="164" t="s">
        <v>112</v>
      </c>
      <c r="BK167" s="166">
        <f>SUM(BK168:BK182)</f>
        <v>0</v>
      </c>
    </row>
    <row r="168" spans="1:65" s="2" customFormat="1" ht="16.5" customHeight="1">
      <c r="A168" s="35"/>
      <c r="B168" s="36"/>
      <c r="C168" s="169" t="s">
        <v>265</v>
      </c>
      <c r="D168" s="169" t="s">
        <v>115</v>
      </c>
      <c r="E168" s="170" t="s">
        <v>266</v>
      </c>
      <c r="F168" s="171" t="s">
        <v>267</v>
      </c>
      <c r="G168" s="172" t="s">
        <v>118</v>
      </c>
      <c r="H168" s="173">
        <v>1.715</v>
      </c>
      <c r="I168" s="174"/>
      <c r="J168" s="175">
        <f>ROUND(I168*H168,2)</f>
        <v>0</v>
      </c>
      <c r="K168" s="171" t="s">
        <v>119</v>
      </c>
      <c r="L168" s="40"/>
      <c r="M168" s="176" t="s">
        <v>19</v>
      </c>
      <c r="N168" s="177" t="s">
        <v>43</v>
      </c>
      <c r="O168" s="65"/>
      <c r="P168" s="178">
        <f>O168*H168</f>
        <v>0</v>
      </c>
      <c r="Q168" s="178">
        <v>6E-05</v>
      </c>
      <c r="R168" s="178">
        <f>Q168*H168</f>
        <v>0.00010290000000000001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120</v>
      </c>
      <c r="AT168" s="180" t="s">
        <v>115</v>
      </c>
      <c r="AU168" s="180" t="s">
        <v>79</v>
      </c>
      <c r="AY168" s="18" t="s">
        <v>112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8" t="s">
        <v>77</v>
      </c>
      <c r="BK168" s="181">
        <f>ROUND(I168*H168,2)</f>
        <v>0</v>
      </c>
      <c r="BL168" s="18" t="s">
        <v>120</v>
      </c>
      <c r="BM168" s="180" t="s">
        <v>268</v>
      </c>
    </row>
    <row r="169" spans="1:47" s="2" customFormat="1" ht="11.25">
      <c r="A169" s="35"/>
      <c r="B169" s="36"/>
      <c r="C169" s="37"/>
      <c r="D169" s="182" t="s">
        <v>122</v>
      </c>
      <c r="E169" s="37"/>
      <c r="F169" s="183" t="s">
        <v>269</v>
      </c>
      <c r="G169" s="37"/>
      <c r="H169" s="37"/>
      <c r="I169" s="184"/>
      <c r="J169" s="37"/>
      <c r="K169" s="37"/>
      <c r="L169" s="40"/>
      <c r="M169" s="185"/>
      <c r="N169" s="18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122</v>
      </c>
      <c r="AU169" s="18" t="s">
        <v>79</v>
      </c>
    </row>
    <row r="170" spans="2:51" s="13" customFormat="1" ht="11.25">
      <c r="B170" s="187"/>
      <c r="C170" s="188"/>
      <c r="D170" s="189" t="s">
        <v>124</v>
      </c>
      <c r="E170" s="190" t="s">
        <v>19</v>
      </c>
      <c r="F170" s="191" t="s">
        <v>270</v>
      </c>
      <c r="G170" s="188"/>
      <c r="H170" s="190" t="s">
        <v>19</v>
      </c>
      <c r="I170" s="192"/>
      <c r="J170" s="188"/>
      <c r="K170" s="188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124</v>
      </c>
      <c r="AU170" s="197" t="s">
        <v>79</v>
      </c>
      <c r="AV170" s="13" t="s">
        <v>77</v>
      </c>
      <c r="AW170" s="13" t="s">
        <v>33</v>
      </c>
      <c r="AX170" s="13" t="s">
        <v>72</v>
      </c>
      <c r="AY170" s="197" t="s">
        <v>112</v>
      </c>
    </row>
    <row r="171" spans="2:51" s="14" customFormat="1" ht="11.25">
      <c r="B171" s="198"/>
      <c r="C171" s="199"/>
      <c r="D171" s="189" t="s">
        <v>124</v>
      </c>
      <c r="E171" s="200" t="s">
        <v>19</v>
      </c>
      <c r="F171" s="201" t="s">
        <v>271</v>
      </c>
      <c r="G171" s="199"/>
      <c r="H171" s="202">
        <v>1.715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124</v>
      </c>
      <c r="AU171" s="208" t="s">
        <v>79</v>
      </c>
      <c r="AV171" s="14" t="s">
        <v>79</v>
      </c>
      <c r="AW171" s="14" t="s">
        <v>33</v>
      </c>
      <c r="AX171" s="14" t="s">
        <v>77</v>
      </c>
      <c r="AY171" s="208" t="s">
        <v>112</v>
      </c>
    </row>
    <row r="172" spans="1:65" s="2" customFormat="1" ht="16.5" customHeight="1">
      <c r="A172" s="35"/>
      <c r="B172" s="36"/>
      <c r="C172" s="169" t="s">
        <v>272</v>
      </c>
      <c r="D172" s="169" t="s">
        <v>115</v>
      </c>
      <c r="E172" s="170" t="s">
        <v>273</v>
      </c>
      <c r="F172" s="171" t="s">
        <v>274</v>
      </c>
      <c r="G172" s="172" t="s">
        <v>118</v>
      </c>
      <c r="H172" s="173">
        <v>1.715</v>
      </c>
      <c r="I172" s="174"/>
      <c r="J172" s="175">
        <f>ROUND(I172*H172,2)</f>
        <v>0</v>
      </c>
      <c r="K172" s="171" t="s">
        <v>119</v>
      </c>
      <c r="L172" s="40"/>
      <c r="M172" s="176" t="s">
        <v>19</v>
      </c>
      <c r="N172" s="177" t="s">
        <v>43</v>
      </c>
      <c r="O172" s="65"/>
      <c r="P172" s="178">
        <f>O172*H172</f>
        <v>0</v>
      </c>
      <c r="Q172" s="178">
        <v>0.00014</v>
      </c>
      <c r="R172" s="178">
        <f>Q172*H172</f>
        <v>0.00024009999999999998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216</v>
      </c>
      <c r="AT172" s="180" t="s">
        <v>115</v>
      </c>
      <c r="AU172" s="180" t="s">
        <v>79</v>
      </c>
      <c r="AY172" s="18" t="s">
        <v>112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8" t="s">
        <v>77</v>
      </c>
      <c r="BK172" s="181">
        <f>ROUND(I172*H172,2)</f>
        <v>0</v>
      </c>
      <c r="BL172" s="18" t="s">
        <v>216</v>
      </c>
      <c r="BM172" s="180" t="s">
        <v>275</v>
      </c>
    </row>
    <row r="173" spans="1:47" s="2" customFormat="1" ht="11.25">
      <c r="A173" s="35"/>
      <c r="B173" s="36"/>
      <c r="C173" s="37"/>
      <c r="D173" s="182" t="s">
        <v>122</v>
      </c>
      <c r="E173" s="37"/>
      <c r="F173" s="183" t="s">
        <v>276</v>
      </c>
      <c r="G173" s="37"/>
      <c r="H173" s="37"/>
      <c r="I173" s="184"/>
      <c r="J173" s="37"/>
      <c r="K173" s="37"/>
      <c r="L173" s="40"/>
      <c r="M173" s="185"/>
      <c r="N173" s="18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122</v>
      </c>
      <c r="AU173" s="18" t="s">
        <v>79</v>
      </c>
    </row>
    <row r="174" spans="1:65" s="2" customFormat="1" ht="16.5" customHeight="1">
      <c r="A174" s="35"/>
      <c r="B174" s="36"/>
      <c r="C174" s="169" t="s">
        <v>277</v>
      </c>
      <c r="D174" s="169" t="s">
        <v>115</v>
      </c>
      <c r="E174" s="170" t="s">
        <v>278</v>
      </c>
      <c r="F174" s="171" t="s">
        <v>279</v>
      </c>
      <c r="G174" s="172" t="s">
        <v>118</v>
      </c>
      <c r="H174" s="173">
        <v>1.715</v>
      </c>
      <c r="I174" s="174"/>
      <c r="J174" s="175">
        <f>ROUND(I174*H174,2)</f>
        <v>0</v>
      </c>
      <c r="K174" s="171" t="s">
        <v>119</v>
      </c>
      <c r="L174" s="40"/>
      <c r="M174" s="176" t="s">
        <v>19</v>
      </c>
      <c r="N174" s="177" t="s">
        <v>43</v>
      </c>
      <c r="O174" s="65"/>
      <c r="P174" s="178">
        <f>O174*H174</f>
        <v>0</v>
      </c>
      <c r="Q174" s="178">
        <v>0.00012</v>
      </c>
      <c r="R174" s="178">
        <f>Q174*H174</f>
        <v>0.00020580000000000002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216</v>
      </c>
      <c r="AT174" s="180" t="s">
        <v>115</v>
      </c>
      <c r="AU174" s="180" t="s">
        <v>79</v>
      </c>
      <c r="AY174" s="18" t="s">
        <v>112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8" t="s">
        <v>77</v>
      </c>
      <c r="BK174" s="181">
        <f>ROUND(I174*H174,2)</f>
        <v>0</v>
      </c>
      <c r="BL174" s="18" t="s">
        <v>216</v>
      </c>
      <c r="BM174" s="180" t="s">
        <v>280</v>
      </c>
    </row>
    <row r="175" spans="1:47" s="2" customFormat="1" ht="11.25">
      <c r="A175" s="35"/>
      <c r="B175" s="36"/>
      <c r="C175" s="37"/>
      <c r="D175" s="182" t="s">
        <v>122</v>
      </c>
      <c r="E175" s="37"/>
      <c r="F175" s="183" t="s">
        <v>281</v>
      </c>
      <c r="G175" s="37"/>
      <c r="H175" s="37"/>
      <c r="I175" s="184"/>
      <c r="J175" s="37"/>
      <c r="K175" s="37"/>
      <c r="L175" s="40"/>
      <c r="M175" s="185"/>
      <c r="N175" s="18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122</v>
      </c>
      <c r="AU175" s="18" t="s">
        <v>79</v>
      </c>
    </row>
    <row r="176" spans="1:65" s="2" customFormat="1" ht="16.5" customHeight="1">
      <c r="A176" s="35"/>
      <c r="B176" s="36"/>
      <c r="C176" s="169" t="s">
        <v>282</v>
      </c>
      <c r="D176" s="169" t="s">
        <v>115</v>
      </c>
      <c r="E176" s="170" t="s">
        <v>283</v>
      </c>
      <c r="F176" s="171" t="s">
        <v>284</v>
      </c>
      <c r="G176" s="172" t="s">
        <v>118</v>
      </c>
      <c r="H176" s="173">
        <v>23.345</v>
      </c>
      <c r="I176" s="174"/>
      <c r="J176" s="175">
        <f>ROUND(I176*H176,2)</f>
        <v>0</v>
      </c>
      <c r="K176" s="171" t="s">
        <v>119</v>
      </c>
      <c r="L176" s="40"/>
      <c r="M176" s="176" t="s">
        <v>19</v>
      </c>
      <c r="N176" s="177" t="s">
        <v>43</v>
      </c>
      <c r="O176" s="65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216</v>
      </c>
      <c r="AT176" s="180" t="s">
        <v>115</v>
      </c>
      <c r="AU176" s="180" t="s">
        <v>79</v>
      </c>
      <c r="AY176" s="18" t="s">
        <v>112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8" t="s">
        <v>77</v>
      </c>
      <c r="BK176" s="181">
        <f>ROUND(I176*H176,2)</f>
        <v>0</v>
      </c>
      <c r="BL176" s="18" t="s">
        <v>216</v>
      </c>
      <c r="BM176" s="180" t="s">
        <v>285</v>
      </c>
    </row>
    <row r="177" spans="1:47" s="2" customFormat="1" ht="11.25">
      <c r="A177" s="35"/>
      <c r="B177" s="36"/>
      <c r="C177" s="37"/>
      <c r="D177" s="182" t="s">
        <v>122</v>
      </c>
      <c r="E177" s="37"/>
      <c r="F177" s="183" t="s">
        <v>286</v>
      </c>
      <c r="G177" s="37"/>
      <c r="H177" s="37"/>
      <c r="I177" s="184"/>
      <c r="J177" s="37"/>
      <c r="K177" s="37"/>
      <c r="L177" s="40"/>
      <c r="M177" s="185"/>
      <c r="N177" s="18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122</v>
      </c>
      <c r="AU177" s="18" t="s">
        <v>79</v>
      </c>
    </row>
    <row r="178" spans="2:51" s="14" customFormat="1" ht="11.25">
      <c r="B178" s="198"/>
      <c r="C178" s="199"/>
      <c r="D178" s="189" t="s">
        <v>124</v>
      </c>
      <c r="E178" s="200" t="s">
        <v>19</v>
      </c>
      <c r="F178" s="201" t="s">
        <v>287</v>
      </c>
      <c r="G178" s="199"/>
      <c r="H178" s="202">
        <v>23.345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124</v>
      </c>
      <c r="AU178" s="208" t="s">
        <v>79</v>
      </c>
      <c r="AV178" s="14" t="s">
        <v>79</v>
      </c>
      <c r="AW178" s="14" t="s">
        <v>33</v>
      </c>
      <c r="AX178" s="14" t="s">
        <v>77</v>
      </c>
      <c r="AY178" s="208" t="s">
        <v>112</v>
      </c>
    </row>
    <row r="179" spans="1:65" s="2" customFormat="1" ht="16.5" customHeight="1">
      <c r="A179" s="35"/>
      <c r="B179" s="36"/>
      <c r="C179" s="169" t="s">
        <v>288</v>
      </c>
      <c r="D179" s="169" t="s">
        <v>115</v>
      </c>
      <c r="E179" s="170" t="s">
        <v>289</v>
      </c>
      <c r="F179" s="171" t="s">
        <v>290</v>
      </c>
      <c r="G179" s="172" t="s">
        <v>118</v>
      </c>
      <c r="H179" s="173">
        <v>25.665</v>
      </c>
      <c r="I179" s="174"/>
      <c r="J179" s="175">
        <f>ROUND(I179*H179,2)</f>
        <v>0</v>
      </c>
      <c r="K179" s="171" t="s">
        <v>119</v>
      </c>
      <c r="L179" s="40"/>
      <c r="M179" s="176" t="s">
        <v>19</v>
      </c>
      <c r="N179" s="177" t="s">
        <v>43</v>
      </c>
      <c r="O179" s="65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216</v>
      </c>
      <c r="AT179" s="180" t="s">
        <v>115</v>
      </c>
      <c r="AU179" s="180" t="s">
        <v>79</v>
      </c>
      <c r="AY179" s="18" t="s">
        <v>112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18" t="s">
        <v>77</v>
      </c>
      <c r="BK179" s="181">
        <f>ROUND(I179*H179,2)</f>
        <v>0</v>
      </c>
      <c r="BL179" s="18" t="s">
        <v>216</v>
      </c>
      <c r="BM179" s="180" t="s">
        <v>291</v>
      </c>
    </row>
    <row r="180" spans="1:47" s="2" customFormat="1" ht="11.25">
      <c r="A180" s="35"/>
      <c r="B180" s="36"/>
      <c r="C180" s="37"/>
      <c r="D180" s="182" t="s">
        <v>122</v>
      </c>
      <c r="E180" s="37"/>
      <c r="F180" s="183" t="s">
        <v>292</v>
      </c>
      <c r="G180" s="37"/>
      <c r="H180" s="37"/>
      <c r="I180" s="184"/>
      <c r="J180" s="37"/>
      <c r="K180" s="37"/>
      <c r="L180" s="40"/>
      <c r="M180" s="185"/>
      <c r="N180" s="18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122</v>
      </c>
      <c r="AU180" s="18" t="s">
        <v>79</v>
      </c>
    </row>
    <row r="181" spans="1:65" s="2" customFormat="1" ht="16.5" customHeight="1">
      <c r="A181" s="35"/>
      <c r="B181" s="36"/>
      <c r="C181" s="169" t="s">
        <v>293</v>
      </c>
      <c r="D181" s="169" t="s">
        <v>115</v>
      </c>
      <c r="E181" s="170" t="s">
        <v>294</v>
      </c>
      <c r="F181" s="171" t="s">
        <v>295</v>
      </c>
      <c r="G181" s="172" t="s">
        <v>118</v>
      </c>
      <c r="H181" s="173">
        <v>25.665</v>
      </c>
      <c r="I181" s="174"/>
      <c r="J181" s="175">
        <f>ROUND(I181*H181,2)</f>
        <v>0</v>
      </c>
      <c r="K181" s="171" t="s">
        <v>19</v>
      </c>
      <c r="L181" s="40"/>
      <c r="M181" s="176" t="s">
        <v>19</v>
      </c>
      <c r="N181" s="177" t="s">
        <v>43</v>
      </c>
      <c r="O181" s="65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216</v>
      </c>
      <c r="AT181" s="180" t="s">
        <v>115</v>
      </c>
      <c r="AU181" s="180" t="s">
        <v>79</v>
      </c>
      <c r="AY181" s="18" t="s">
        <v>112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8" t="s">
        <v>77</v>
      </c>
      <c r="BK181" s="181">
        <f>ROUND(I181*H181,2)</f>
        <v>0</v>
      </c>
      <c r="BL181" s="18" t="s">
        <v>216</v>
      </c>
      <c r="BM181" s="180" t="s">
        <v>296</v>
      </c>
    </row>
    <row r="182" spans="2:51" s="14" customFormat="1" ht="11.25">
      <c r="B182" s="198"/>
      <c r="C182" s="199"/>
      <c r="D182" s="189" t="s">
        <v>124</v>
      </c>
      <c r="E182" s="200" t="s">
        <v>19</v>
      </c>
      <c r="F182" s="201" t="s">
        <v>297</v>
      </c>
      <c r="G182" s="199"/>
      <c r="H182" s="202">
        <v>25.665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124</v>
      </c>
      <c r="AU182" s="208" t="s">
        <v>79</v>
      </c>
      <c r="AV182" s="14" t="s">
        <v>79</v>
      </c>
      <c r="AW182" s="14" t="s">
        <v>33</v>
      </c>
      <c r="AX182" s="14" t="s">
        <v>77</v>
      </c>
      <c r="AY182" s="208" t="s">
        <v>112</v>
      </c>
    </row>
    <row r="183" spans="2:63" s="12" customFormat="1" ht="22.9" customHeight="1">
      <c r="B183" s="153"/>
      <c r="C183" s="154"/>
      <c r="D183" s="155" t="s">
        <v>71</v>
      </c>
      <c r="E183" s="167" t="s">
        <v>298</v>
      </c>
      <c r="F183" s="167" t="s">
        <v>299</v>
      </c>
      <c r="G183" s="154"/>
      <c r="H183" s="154"/>
      <c r="I183" s="157"/>
      <c r="J183" s="168">
        <f>BK183</f>
        <v>0</v>
      </c>
      <c r="K183" s="154"/>
      <c r="L183" s="159"/>
      <c r="M183" s="160"/>
      <c r="N183" s="161"/>
      <c r="O183" s="161"/>
      <c r="P183" s="162">
        <f>SUM(P184:P205)</f>
        <v>0</v>
      </c>
      <c r="Q183" s="161"/>
      <c r="R183" s="162">
        <f>SUM(R184:R205)</f>
        <v>0.0601693</v>
      </c>
      <c r="S183" s="161"/>
      <c r="T183" s="163">
        <f>SUM(T184:T205)</f>
        <v>0.01270535</v>
      </c>
      <c r="AR183" s="164" t="s">
        <v>79</v>
      </c>
      <c r="AT183" s="165" t="s">
        <v>71</v>
      </c>
      <c r="AU183" s="165" t="s">
        <v>77</v>
      </c>
      <c r="AY183" s="164" t="s">
        <v>112</v>
      </c>
      <c r="BK183" s="166">
        <f>SUM(BK184:BK205)</f>
        <v>0</v>
      </c>
    </row>
    <row r="184" spans="1:65" s="2" customFormat="1" ht="16.5" customHeight="1">
      <c r="A184" s="35"/>
      <c r="B184" s="36"/>
      <c r="C184" s="169" t="s">
        <v>300</v>
      </c>
      <c r="D184" s="169" t="s">
        <v>115</v>
      </c>
      <c r="E184" s="170" t="s">
        <v>301</v>
      </c>
      <c r="F184" s="171" t="s">
        <v>302</v>
      </c>
      <c r="G184" s="172" t="s">
        <v>118</v>
      </c>
      <c r="H184" s="173">
        <v>40.985</v>
      </c>
      <c r="I184" s="174"/>
      <c r="J184" s="175">
        <f>ROUND(I184*H184,2)</f>
        <v>0</v>
      </c>
      <c r="K184" s="171" t="s">
        <v>119</v>
      </c>
      <c r="L184" s="40"/>
      <c r="M184" s="176" t="s">
        <v>19</v>
      </c>
      <c r="N184" s="177" t="s">
        <v>43</v>
      </c>
      <c r="O184" s="65"/>
      <c r="P184" s="178">
        <f>O184*H184</f>
        <v>0</v>
      </c>
      <c r="Q184" s="178">
        <v>0.001</v>
      </c>
      <c r="R184" s="178">
        <f>Q184*H184</f>
        <v>0.040985</v>
      </c>
      <c r="S184" s="178">
        <v>0.00031</v>
      </c>
      <c r="T184" s="179">
        <f>S184*H184</f>
        <v>0.01270535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216</v>
      </c>
      <c r="AT184" s="180" t="s">
        <v>115</v>
      </c>
      <c r="AU184" s="180" t="s">
        <v>79</v>
      </c>
      <c r="AY184" s="18" t="s">
        <v>112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8" t="s">
        <v>77</v>
      </c>
      <c r="BK184" s="181">
        <f>ROUND(I184*H184,2)</f>
        <v>0</v>
      </c>
      <c r="BL184" s="18" t="s">
        <v>216</v>
      </c>
      <c r="BM184" s="180" t="s">
        <v>303</v>
      </c>
    </row>
    <row r="185" spans="1:47" s="2" customFormat="1" ht="11.25">
      <c r="A185" s="35"/>
      <c r="B185" s="36"/>
      <c r="C185" s="37"/>
      <c r="D185" s="182" t="s">
        <v>122</v>
      </c>
      <c r="E185" s="37"/>
      <c r="F185" s="183" t="s">
        <v>304</v>
      </c>
      <c r="G185" s="37"/>
      <c r="H185" s="37"/>
      <c r="I185" s="184"/>
      <c r="J185" s="37"/>
      <c r="K185" s="37"/>
      <c r="L185" s="40"/>
      <c r="M185" s="185"/>
      <c r="N185" s="18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122</v>
      </c>
      <c r="AU185" s="18" t="s">
        <v>79</v>
      </c>
    </row>
    <row r="186" spans="2:51" s="14" customFormat="1" ht="11.25">
      <c r="B186" s="198"/>
      <c r="C186" s="199"/>
      <c r="D186" s="189" t="s">
        <v>124</v>
      </c>
      <c r="E186" s="200" t="s">
        <v>19</v>
      </c>
      <c r="F186" s="201" t="s">
        <v>305</v>
      </c>
      <c r="G186" s="199"/>
      <c r="H186" s="202">
        <v>18.48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124</v>
      </c>
      <c r="AU186" s="208" t="s">
        <v>79</v>
      </c>
      <c r="AV186" s="14" t="s">
        <v>79</v>
      </c>
      <c r="AW186" s="14" t="s">
        <v>33</v>
      </c>
      <c r="AX186" s="14" t="s">
        <v>72</v>
      </c>
      <c r="AY186" s="208" t="s">
        <v>112</v>
      </c>
    </row>
    <row r="187" spans="2:51" s="14" customFormat="1" ht="11.25">
      <c r="B187" s="198"/>
      <c r="C187" s="199"/>
      <c r="D187" s="189" t="s">
        <v>124</v>
      </c>
      <c r="E187" s="200" t="s">
        <v>19</v>
      </c>
      <c r="F187" s="201" t="s">
        <v>306</v>
      </c>
      <c r="G187" s="199"/>
      <c r="H187" s="202">
        <v>22.25</v>
      </c>
      <c r="I187" s="203"/>
      <c r="J187" s="199"/>
      <c r="K187" s="199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124</v>
      </c>
      <c r="AU187" s="208" t="s">
        <v>79</v>
      </c>
      <c r="AV187" s="14" t="s">
        <v>79</v>
      </c>
      <c r="AW187" s="14" t="s">
        <v>33</v>
      </c>
      <c r="AX187" s="14" t="s">
        <v>72</v>
      </c>
      <c r="AY187" s="208" t="s">
        <v>112</v>
      </c>
    </row>
    <row r="188" spans="2:51" s="14" customFormat="1" ht="11.25">
      <c r="B188" s="198"/>
      <c r="C188" s="199"/>
      <c r="D188" s="189" t="s">
        <v>124</v>
      </c>
      <c r="E188" s="200" t="s">
        <v>19</v>
      </c>
      <c r="F188" s="201" t="s">
        <v>307</v>
      </c>
      <c r="G188" s="199"/>
      <c r="H188" s="202">
        <v>-0.405</v>
      </c>
      <c r="I188" s="203"/>
      <c r="J188" s="199"/>
      <c r="K188" s="199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124</v>
      </c>
      <c r="AU188" s="208" t="s">
        <v>79</v>
      </c>
      <c r="AV188" s="14" t="s">
        <v>79</v>
      </c>
      <c r="AW188" s="14" t="s">
        <v>33</v>
      </c>
      <c r="AX188" s="14" t="s">
        <v>72</v>
      </c>
      <c r="AY188" s="208" t="s">
        <v>112</v>
      </c>
    </row>
    <row r="189" spans="2:51" s="14" customFormat="1" ht="11.25">
      <c r="B189" s="198"/>
      <c r="C189" s="199"/>
      <c r="D189" s="189" t="s">
        <v>124</v>
      </c>
      <c r="E189" s="200" t="s">
        <v>19</v>
      </c>
      <c r="F189" s="201" t="s">
        <v>308</v>
      </c>
      <c r="G189" s="199"/>
      <c r="H189" s="202">
        <v>-0.36</v>
      </c>
      <c r="I189" s="203"/>
      <c r="J189" s="199"/>
      <c r="K189" s="199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124</v>
      </c>
      <c r="AU189" s="208" t="s">
        <v>79</v>
      </c>
      <c r="AV189" s="14" t="s">
        <v>79</v>
      </c>
      <c r="AW189" s="14" t="s">
        <v>33</v>
      </c>
      <c r="AX189" s="14" t="s">
        <v>72</v>
      </c>
      <c r="AY189" s="208" t="s">
        <v>112</v>
      </c>
    </row>
    <row r="190" spans="2:51" s="14" customFormat="1" ht="11.25">
      <c r="B190" s="198"/>
      <c r="C190" s="199"/>
      <c r="D190" s="189" t="s">
        <v>124</v>
      </c>
      <c r="E190" s="200" t="s">
        <v>19</v>
      </c>
      <c r="F190" s="201" t="s">
        <v>202</v>
      </c>
      <c r="G190" s="199"/>
      <c r="H190" s="202">
        <v>-1.08</v>
      </c>
      <c r="I190" s="203"/>
      <c r="J190" s="199"/>
      <c r="K190" s="199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124</v>
      </c>
      <c r="AU190" s="208" t="s">
        <v>79</v>
      </c>
      <c r="AV190" s="14" t="s">
        <v>79</v>
      </c>
      <c r="AW190" s="14" t="s">
        <v>33</v>
      </c>
      <c r="AX190" s="14" t="s">
        <v>72</v>
      </c>
      <c r="AY190" s="208" t="s">
        <v>112</v>
      </c>
    </row>
    <row r="191" spans="2:51" s="14" customFormat="1" ht="11.25">
      <c r="B191" s="198"/>
      <c r="C191" s="199"/>
      <c r="D191" s="189" t="s">
        <v>124</v>
      </c>
      <c r="E191" s="200" t="s">
        <v>19</v>
      </c>
      <c r="F191" s="201" t="s">
        <v>309</v>
      </c>
      <c r="G191" s="199"/>
      <c r="H191" s="202">
        <v>2.1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124</v>
      </c>
      <c r="AU191" s="208" t="s">
        <v>79</v>
      </c>
      <c r="AV191" s="14" t="s">
        <v>79</v>
      </c>
      <c r="AW191" s="14" t="s">
        <v>33</v>
      </c>
      <c r="AX191" s="14" t="s">
        <v>72</v>
      </c>
      <c r="AY191" s="208" t="s">
        <v>112</v>
      </c>
    </row>
    <row r="192" spans="2:51" s="15" customFormat="1" ht="11.25">
      <c r="B192" s="209"/>
      <c r="C192" s="210"/>
      <c r="D192" s="189" t="s">
        <v>124</v>
      </c>
      <c r="E192" s="211" t="s">
        <v>19</v>
      </c>
      <c r="F192" s="212" t="s">
        <v>141</v>
      </c>
      <c r="G192" s="210"/>
      <c r="H192" s="213">
        <v>40.98500000000001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124</v>
      </c>
      <c r="AU192" s="219" t="s">
        <v>79</v>
      </c>
      <c r="AV192" s="15" t="s">
        <v>120</v>
      </c>
      <c r="AW192" s="15" t="s">
        <v>33</v>
      </c>
      <c r="AX192" s="15" t="s">
        <v>77</v>
      </c>
      <c r="AY192" s="219" t="s">
        <v>112</v>
      </c>
    </row>
    <row r="193" spans="1:65" s="2" customFormat="1" ht="16.5" customHeight="1">
      <c r="A193" s="35"/>
      <c r="B193" s="36"/>
      <c r="C193" s="169" t="s">
        <v>310</v>
      </c>
      <c r="D193" s="169" t="s">
        <v>115</v>
      </c>
      <c r="E193" s="170" t="s">
        <v>311</v>
      </c>
      <c r="F193" s="171" t="s">
        <v>312</v>
      </c>
      <c r="G193" s="172" t="s">
        <v>118</v>
      </c>
      <c r="H193" s="173">
        <v>41.705</v>
      </c>
      <c r="I193" s="174"/>
      <c r="J193" s="175">
        <f>ROUND(I193*H193,2)</f>
        <v>0</v>
      </c>
      <c r="K193" s="171" t="s">
        <v>119</v>
      </c>
      <c r="L193" s="40"/>
      <c r="M193" s="176" t="s">
        <v>19</v>
      </c>
      <c r="N193" s="177" t="s">
        <v>43</v>
      </c>
      <c r="O193" s="65"/>
      <c r="P193" s="178">
        <f>O193*H193</f>
        <v>0</v>
      </c>
      <c r="Q193" s="178">
        <v>0</v>
      </c>
      <c r="R193" s="178">
        <f>Q193*H193</f>
        <v>0</v>
      </c>
      <c r="S193" s="178">
        <v>0</v>
      </c>
      <c r="T193" s="17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216</v>
      </c>
      <c r="AT193" s="180" t="s">
        <v>115</v>
      </c>
      <c r="AU193" s="180" t="s">
        <v>79</v>
      </c>
      <c r="AY193" s="18" t="s">
        <v>112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18" t="s">
        <v>77</v>
      </c>
      <c r="BK193" s="181">
        <f>ROUND(I193*H193,2)</f>
        <v>0</v>
      </c>
      <c r="BL193" s="18" t="s">
        <v>216</v>
      </c>
      <c r="BM193" s="180" t="s">
        <v>313</v>
      </c>
    </row>
    <row r="194" spans="1:47" s="2" customFormat="1" ht="11.25">
      <c r="A194" s="35"/>
      <c r="B194" s="36"/>
      <c r="C194" s="37"/>
      <c r="D194" s="182" t="s">
        <v>122</v>
      </c>
      <c r="E194" s="37"/>
      <c r="F194" s="183" t="s">
        <v>314</v>
      </c>
      <c r="G194" s="37"/>
      <c r="H194" s="37"/>
      <c r="I194" s="184"/>
      <c r="J194" s="37"/>
      <c r="K194" s="37"/>
      <c r="L194" s="40"/>
      <c r="M194" s="185"/>
      <c r="N194" s="18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122</v>
      </c>
      <c r="AU194" s="18" t="s">
        <v>79</v>
      </c>
    </row>
    <row r="195" spans="2:51" s="14" customFormat="1" ht="11.25">
      <c r="B195" s="198"/>
      <c r="C195" s="199"/>
      <c r="D195" s="189" t="s">
        <v>124</v>
      </c>
      <c r="E195" s="200" t="s">
        <v>19</v>
      </c>
      <c r="F195" s="201" t="s">
        <v>305</v>
      </c>
      <c r="G195" s="199"/>
      <c r="H195" s="202">
        <v>18.48</v>
      </c>
      <c r="I195" s="203"/>
      <c r="J195" s="199"/>
      <c r="K195" s="199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124</v>
      </c>
      <c r="AU195" s="208" t="s">
        <v>79</v>
      </c>
      <c r="AV195" s="14" t="s">
        <v>79</v>
      </c>
      <c r="AW195" s="14" t="s">
        <v>33</v>
      </c>
      <c r="AX195" s="14" t="s">
        <v>72</v>
      </c>
      <c r="AY195" s="208" t="s">
        <v>112</v>
      </c>
    </row>
    <row r="196" spans="2:51" s="14" customFormat="1" ht="11.25">
      <c r="B196" s="198"/>
      <c r="C196" s="199"/>
      <c r="D196" s="189" t="s">
        <v>124</v>
      </c>
      <c r="E196" s="200" t="s">
        <v>19</v>
      </c>
      <c r="F196" s="201" t="s">
        <v>306</v>
      </c>
      <c r="G196" s="199"/>
      <c r="H196" s="202">
        <v>22.25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124</v>
      </c>
      <c r="AU196" s="208" t="s">
        <v>79</v>
      </c>
      <c r="AV196" s="14" t="s">
        <v>79</v>
      </c>
      <c r="AW196" s="14" t="s">
        <v>33</v>
      </c>
      <c r="AX196" s="14" t="s">
        <v>72</v>
      </c>
      <c r="AY196" s="208" t="s">
        <v>112</v>
      </c>
    </row>
    <row r="197" spans="2:51" s="14" customFormat="1" ht="11.25">
      <c r="B197" s="198"/>
      <c r="C197" s="199"/>
      <c r="D197" s="189" t="s">
        <v>124</v>
      </c>
      <c r="E197" s="200" t="s">
        <v>19</v>
      </c>
      <c r="F197" s="201" t="s">
        <v>307</v>
      </c>
      <c r="G197" s="199"/>
      <c r="H197" s="202">
        <v>-0.405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124</v>
      </c>
      <c r="AU197" s="208" t="s">
        <v>79</v>
      </c>
      <c r="AV197" s="14" t="s">
        <v>79</v>
      </c>
      <c r="AW197" s="14" t="s">
        <v>33</v>
      </c>
      <c r="AX197" s="14" t="s">
        <v>72</v>
      </c>
      <c r="AY197" s="208" t="s">
        <v>112</v>
      </c>
    </row>
    <row r="198" spans="2:51" s="14" customFormat="1" ht="11.25">
      <c r="B198" s="198"/>
      <c r="C198" s="199"/>
      <c r="D198" s="189" t="s">
        <v>124</v>
      </c>
      <c r="E198" s="200" t="s">
        <v>19</v>
      </c>
      <c r="F198" s="201" t="s">
        <v>202</v>
      </c>
      <c r="G198" s="199"/>
      <c r="H198" s="202">
        <v>-1.08</v>
      </c>
      <c r="I198" s="203"/>
      <c r="J198" s="199"/>
      <c r="K198" s="199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124</v>
      </c>
      <c r="AU198" s="208" t="s">
        <v>79</v>
      </c>
      <c r="AV198" s="14" t="s">
        <v>79</v>
      </c>
      <c r="AW198" s="14" t="s">
        <v>33</v>
      </c>
      <c r="AX198" s="14" t="s">
        <v>72</v>
      </c>
      <c r="AY198" s="208" t="s">
        <v>112</v>
      </c>
    </row>
    <row r="199" spans="2:51" s="14" customFormat="1" ht="11.25">
      <c r="B199" s="198"/>
      <c r="C199" s="199"/>
      <c r="D199" s="189" t="s">
        <v>124</v>
      </c>
      <c r="E199" s="200" t="s">
        <v>19</v>
      </c>
      <c r="F199" s="201" t="s">
        <v>309</v>
      </c>
      <c r="G199" s="199"/>
      <c r="H199" s="202">
        <v>2.1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124</v>
      </c>
      <c r="AU199" s="208" t="s">
        <v>79</v>
      </c>
      <c r="AV199" s="14" t="s">
        <v>79</v>
      </c>
      <c r="AW199" s="14" t="s">
        <v>33</v>
      </c>
      <c r="AX199" s="14" t="s">
        <v>72</v>
      </c>
      <c r="AY199" s="208" t="s">
        <v>112</v>
      </c>
    </row>
    <row r="200" spans="2:51" s="14" customFormat="1" ht="11.25">
      <c r="B200" s="198"/>
      <c r="C200" s="199"/>
      <c r="D200" s="189" t="s">
        <v>124</v>
      </c>
      <c r="E200" s="200" t="s">
        <v>19</v>
      </c>
      <c r="F200" s="201" t="s">
        <v>315</v>
      </c>
      <c r="G200" s="199"/>
      <c r="H200" s="202">
        <v>0.36</v>
      </c>
      <c r="I200" s="203"/>
      <c r="J200" s="199"/>
      <c r="K200" s="199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124</v>
      </c>
      <c r="AU200" s="208" t="s">
        <v>79</v>
      </c>
      <c r="AV200" s="14" t="s">
        <v>79</v>
      </c>
      <c r="AW200" s="14" t="s">
        <v>33</v>
      </c>
      <c r="AX200" s="14" t="s">
        <v>72</v>
      </c>
      <c r="AY200" s="208" t="s">
        <v>112</v>
      </c>
    </row>
    <row r="201" spans="2:51" s="15" customFormat="1" ht="11.25">
      <c r="B201" s="209"/>
      <c r="C201" s="210"/>
      <c r="D201" s="189" t="s">
        <v>124</v>
      </c>
      <c r="E201" s="211" t="s">
        <v>19</v>
      </c>
      <c r="F201" s="212" t="s">
        <v>141</v>
      </c>
      <c r="G201" s="210"/>
      <c r="H201" s="213">
        <v>41.705000000000005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124</v>
      </c>
      <c r="AU201" s="219" t="s">
        <v>79</v>
      </c>
      <c r="AV201" s="15" t="s">
        <v>120</v>
      </c>
      <c r="AW201" s="15" t="s">
        <v>33</v>
      </c>
      <c r="AX201" s="15" t="s">
        <v>77</v>
      </c>
      <c r="AY201" s="219" t="s">
        <v>112</v>
      </c>
    </row>
    <row r="202" spans="1:65" s="2" customFormat="1" ht="16.5" customHeight="1">
      <c r="A202" s="35"/>
      <c r="B202" s="36"/>
      <c r="C202" s="169" t="s">
        <v>316</v>
      </c>
      <c r="D202" s="169" t="s">
        <v>115</v>
      </c>
      <c r="E202" s="170" t="s">
        <v>317</v>
      </c>
      <c r="F202" s="171" t="s">
        <v>318</v>
      </c>
      <c r="G202" s="172" t="s">
        <v>118</v>
      </c>
      <c r="H202" s="173">
        <v>41.705</v>
      </c>
      <c r="I202" s="174"/>
      <c r="J202" s="175">
        <f>ROUND(I202*H202,2)</f>
        <v>0</v>
      </c>
      <c r="K202" s="171" t="s">
        <v>119</v>
      </c>
      <c r="L202" s="40"/>
      <c r="M202" s="176" t="s">
        <v>19</v>
      </c>
      <c r="N202" s="177" t="s">
        <v>43</v>
      </c>
      <c r="O202" s="65"/>
      <c r="P202" s="178">
        <f>O202*H202</f>
        <v>0</v>
      </c>
      <c r="Q202" s="178">
        <v>0.0002</v>
      </c>
      <c r="R202" s="178">
        <f>Q202*H202</f>
        <v>0.008341</v>
      </c>
      <c r="S202" s="178">
        <v>0</v>
      </c>
      <c r="T202" s="17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0" t="s">
        <v>216</v>
      </c>
      <c r="AT202" s="180" t="s">
        <v>115</v>
      </c>
      <c r="AU202" s="180" t="s">
        <v>79</v>
      </c>
      <c r="AY202" s="18" t="s">
        <v>112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18" t="s">
        <v>77</v>
      </c>
      <c r="BK202" s="181">
        <f>ROUND(I202*H202,2)</f>
        <v>0</v>
      </c>
      <c r="BL202" s="18" t="s">
        <v>216</v>
      </c>
      <c r="BM202" s="180" t="s">
        <v>319</v>
      </c>
    </row>
    <row r="203" spans="1:47" s="2" customFormat="1" ht="11.25">
      <c r="A203" s="35"/>
      <c r="B203" s="36"/>
      <c r="C203" s="37"/>
      <c r="D203" s="182" t="s">
        <v>122</v>
      </c>
      <c r="E203" s="37"/>
      <c r="F203" s="183" t="s">
        <v>320</v>
      </c>
      <c r="G203" s="37"/>
      <c r="H203" s="37"/>
      <c r="I203" s="184"/>
      <c r="J203" s="37"/>
      <c r="K203" s="37"/>
      <c r="L203" s="40"/>
      <c r="M203" s="185"/>
      <c r="N203" s="18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122</v>
      </c>
      <c r="AU203" s="18" t="s">
        <v>79</v>
      </c>
    </row>
    <row r="204" spans="1:65" s="2" customFormat="1" ht="24.2" customHeight="1">
      <c r="A204" s="35"/>
      <c r="B204" s="36"/>
      <c r="C204" s="169" t="s">
        <v>321</v>
      </c>
      <c r="D204" s="169" t="s">
        <v>115</v>
      </c>
      <c r="E204" s="170" t="s">
        <v>322</v>
      </c>
      <c r="F204" s="171" t="s">
        <v>323</v>
      </c>
      <c r="G204" s="172" t="s">
        <v>118</v>
      </c>
      <c r="H204" s="173">
        <v>41.705</v>
      </c>
      <c r="I204" s="174"/>
      <c r="J204" s="175">
        <f>ROUND(I204*H204,2)</f>
        <v>0</v>
      </c>
      <c r="K204" s="171" t="s">
        <v>119</v>
      </c>
      <c r="L204" s="40"/>
      <c r="M204" s="176" t="s">
        <v>19</v>
      </c>
      <c r="N204" s="177" t="s">
        <v>43</v>
      </c>
      <c r="O204" s="65"/>
      <c r="P204" s="178">
        <f>O204*H204</f>
        <v>0</v>
      </c>
      <c r="Q204" s="178">
        <v>0.00026</v>
      </c>
      <c r="R204" s="178">
        <f>Q204*H204</f>
        <v>0.010843299999999998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216</v>
      </c>
      <c r="AT204" s="180" t="s">
        <v>115</v>
      </c>
      <c r="AU204" s="180" t="s">
        <v>79</v>
      </c>
      <c r="AY204" s="18" t="s">
        <v>112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18" t="s">
        <v>77</v>
      </c>
      <c r="BK204" s="181">
        <f>ROUND(I204*H204,2)</f>
        <v>0</v>
      </c>
      <c r="BL204" s="18" t="s">
        <v>216</v>
      </c>
      <c r="BM204" s="180" t="s">
        <v>324</v>
      </c>
    </row>
    <row r="205" spans="1:47" s="2" customFormat="1" ht="11.25">
      <c r="A205" s="35"/>
      <c r="B205" s="36"/>
      <c r="C205" s="37"/>
      <c r="D205" s="182" t="s">
        <v>122</v>
      </c>
      <c r="E205" s="37"/>
      <c r="F205" s="183" t="s">
        <v>325</v>
      </c>
      <c r="G205" s="37"/>
      <c r="H205" s="37"/>
      <c r="I205" s="184"/>
      <c r="J205" s="37"/>
      <c r="K205" s="37"/>
      <c r="L205" s="40"/>
      <c r="M205" s="185"/>
      <c r="N205" s="18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122</v>
      </c>
      <c r="AU205" s="18" t="s">
        <v>79</v>
      </c>
    </row>
    <row r="206" spans="2:63" s="12" customFormat="1" ht="25.9" customHeight="1">
      <c r="B206" s="153"/>
      <c r="C206" s="154"/>
      <c r="D206" s="155" t="s">
        <v>71</v>
      </c>
      <c r="E206" s="156" t="s">
        <v>326</v>
      </c>
      <c r="F206" s="156" t="s">
        <v>327</v>
      </c>
      <c r="G206" s="154"/>
      <c r="H206" s="154"/>
      <c r="I206" s="157"/>
      <c r="J206" s="158">
        <f>BK206</f>
        <v>0</v>
      </c>
      <c r="K206" s="154"/>
      <c r="L206" s="159"/>
      <c r="M206" s="160"/>
      <c r="N206" s="161"/>
      <c r="O206" s="161"/>
      <c r="P206" s="162">
        <f>P207</f>
        <v>0</v>
      </c>
      <c r="Q206" s="161"/>
      <c r="R206" s="162">
        <f>R207</f>
        <v>0</v>
      </c>
      <c r="S206" s="161"/>
      <c r="T206" s="163">
        <f>T207</f>
        <v>0</v>
      </c>
      <c r="AR206" s="164" t="s">
        <v>148</v>
      </c>
      <c r="AT206" s="165" t="s">
        <v>71</v>
      </c>
      <c r="AU206" s="165" t="s">
        <v>72</v>
      </c>
      <c r="AY206" s="164" t="s">
        <v>112</v>
      </c>
      <c r="BK206" s="166">
        <f>BK207</f>
        <v>0</v>
      </c>
    </row>
    <row r="207" spans="2:63" s="12" customFormat="1" ht="22.9" customHeight="1">
      <c r="B207" s="153"/>
      <c r="C207" s="154"/>
      <c r="D207" s="155" t="s">
        <v>71</v>
      </c>
      <c r="E207" s="167" t="s">
        <v>328</v>
      </c>
      <c r="F207" s="167" t="s">
        <v>329</v>
      </c>
      <c r="G207" s="154"/>
      <c r="H207" s="154"/>
      <c r="I207" s="157"/>
      <c r="J207" s="168">
        <f>BK207</f>
        <v>0</v>
      </c>
      <c r="K207" s="154"/>
      <c r="L207" s="159"/>
      <c r="M207" s="160"/>
      <c r="N207" s="161"/>
      <c r="O207" s="161"/>
      <c r="P207" s="162">
        <f>SUM(P208:P209)</f>
        <v>0</v>
      </c>
      <c r="Q207" s="161"/>
      <c r="R207" s="162">
        <f>SUM(R208:R209)</f>
        <v>0</v>
      </c>
      <c r="S207" s="161"/>
      <c r="T207" s="163">
        <f>SUM(T208:T209)</f>
        <v>0</v>
      </c>
      <c r="AR207" s="164" t="s">
        <v>148</v>
      </c>
      <c r="AT207" s="165" t="s">
        <v>71</v>
      </c>
      <c r="AU207" s="165" t="s">
        <v>77</v>
      </c>
      <c r="AY207" s="164" t="s">
        <v>112</v>
      </c>
      <c r="BK207" s="166">
        <f>SUM(BK208:BK209)</f>
        <v>0</v>
      </c>
    </row>
    <row r="208" spans="1:65" s="2" customFormat="1" ht="16.5" customHeight="1">
      <c r="A208" s="35"/>
      <c r="B208" s="36"/>
      <c r="C208" s="169" t="s">
        <v>330</v>
      </c>
      <c r="D208" s="169" t="s">
        <v>115</v>
      </c>
      <c r="E208" s="170" t="s">
        <v>331</v>
      </c>
      <c r="F208" s="171" t="s">
        <v>332</v>
      </c>
      <c r="G208" s="172" t="s">
        <v>333</v>
      </c>
      <c r="H208" s="173">
        <v>1</v>
      </c>
      <c r="I208" s="174"/>
      <c r="J208" s="175">
        <f>ROUND(I208*H208,2)</f>
        <v>0</v>
      </c>
      <c r="K208" s="171" t="s">
        <v>19</v>
      </c>
      <c r="L208" s="40"/>
      <c r="M208" s="176" t="s">
        <v>19</v>
      </c>
      <c r="N208" s="177" t="s">
        <v>43</v>
      </c>
      <c r="O208" s="65"/>
      <c r="P208" s="178">
        <f>O208*H208</f>
        <v>0</v>
      </c>
      <c r="Q208" s="178">
        <v>0</v>
      </c>
      <c r="R208" s="178">
        <f>Q208*H208</f>
        <v>0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334</v>
      </c>
      <c r="AT208" s="180" t="s">
        <v>115</v>
      </c>
      <c r="AU208" s="180" t="s">
        <v>79</v>
      </c>
      <c r="AY208" s="18" t="s">
        <v>112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18" t="s">
        <v>77</v>
      </c>
      <c r="BK208" s="181">
        <f>ROUND(I208*H208,2)</f>
        <v>0</v>
      </c>
      <c r="BL208" s="18" t="s">
        <v>334</v>
      </c>
      <c r="BM208" s="180" t="s">
        <v>335</v>
      </c>
    </row>
    <row r="209" spans="1:65" s="2" customFormat="1" ht="16.5" customHeight="1">
      <c r="A209" s="35"/>
      <c r="B209" s="36"/>
      <c r="C209" s="169" t="s">
        <v>336</v>
      </c>
      <c r="D209" s="169" t="s">
        <v>115</v>
      </c>
      <c r="E209" s="170" t="s">
        <v>337</v>
      </c>
      <c r="F209" s="171" t="s">
        <v>338</v>
      </c>
      <c r="G209" s="172" t="s">
        <v>333</v>
      </c>
      <c r="H209" s="173">
        <v>1</v>
      </c>
      <c r="I209" s="174"/>
      <c r="J209" s="175">
        <f>ROUND(I209*H209,2)</f>
        <v>0</v>
      </c>
      <c r="K209" s="171" t="s">
        <v>19</v>
      </c>
      <c r="L209" s="40"/>
      <c r="M209" s="221" t="s">
        <v>19</v>
      </c>
      <c r="N209" s="222" t="s">
        <v>43</v>
      </c>
      <c r="O209" s="223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334</v>
      </c>
      <c r="AT209" s="180" t="s">
        <v>115</v>
      </c>
      <c r="AU209" s="180" t="s">
        <v>79</v>
      </c>
      <c r="AY209" s="18" t="s">
        <v>112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18" t="s">
        <v>77</v>
      </c>
      <c r="BK209" s="181">
        <f>ROUND(I209*H209,2)</f>
        <v>0</v>
      </c>
      <c r="BL209" s="18" t="s">
        <v>334</v>
      </c>
      <c r="BM209" s="180" t="s">
        <v>339</v>
      </c>
    </row>
    <row r="210" spans="1:31" s="2" customFormat="1" ht="6.95" customHeight="1">
      <c r="A210" s="35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40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algorithmName="SHA-512" hashValue="4tzSgU84cA/fw4rjDUp+AdyQskG3zLfR9cgCxx7C6b4mIxsYvyZ4r5xIlmQbHKEeMGZ9Y+0/JltVm5ENlSJegA==" saltValue="4j/eYRQ8BpV7blEfcWv4xIgpUlktpe9SKP9YOgmrcezSjQg2UYYgzBZ+2V1e+Tmtpgk+XfCNckbSP3eh81bsiA==" spinCount="100000" sheet="1" objects="1" scenarios="1" formatColumns="0" formatRows="0" autoFilter="0"/>
  <autoFilter ref="C84:K209"/>
  <mergeCells count="6">
    <mergeCell ref="L2:V2"/>
    <mergeCell ref="E7:H7"/>
    <mergeCell ref="E16:H16"/>
    <mergeCell ref="E25:H25"/>
    <mergeCell ref="E46:H46"/>
    <mergeCell ref="E77:H77"/>
  </mergeCells>
  <hyperlinks>
    <hyperlink ref="F89" r:id="rId1" display="https://podminky.urs.cz/item/CS_URS_2022_01/340271025"/>
    <hyperlink ref="F93" r:id="rId2" display="https://podminky.urs.cz/item/CS_URS_2022_01/342291121"/>
    <hyperlink ref="F97" r:id="rId3" display="https://podminky.urs.cz/item/CS_URS_2022_01/619991001"/>
    <hyperlink ref="F102" r:id="rId4" display="https://podminky.urs.cz/item/CS_URS_2022_01/619991011"/>
    <hyperlink ref="F106" r:id="rId5" display="https://podminky.urs.cz/item/CS_URS_2022_01/611325422"/>
    <hyperlink ref="F108" r:id="rId6" display="https://podminky.urs.cz/item/CS_URS_2022_01/612325422"/>
    <hyperlink ref="F110" r:id="rId7" display="https://podminky.urs.cz/item/CS_URS_2022_01/612131121"/>
    <hyperlink ref="F114" r:id="rId8" display="https://podminky.urs.cz/item/CS_URS_2022_01/612311131"/>
    <hyperlink ref="F116" r:id="rId9" display="https://podminky.urs.cz/item/CS_URS_2022_01/612142001"/>
    <hyperlink ref="F123" r:id="rId10" display="https://podminky.urs.cz/item/CS_URS_2022_01/965081212"/>
    <hyperlink ref="F127" r:id="rId11" display="https://podminky.urs.cz/item/CS_URS_2022_01/968072455"/>
    <hyperlink ref="F130" r:id="rId12" display="https://podminky.urs.cz/item/CS_URS_2022_01/978011141"/>
    <hyperlink ref="F133" r:id="rId13" display="https://podminky.urs.cz/item/CS_URS_2022_01/978013141"/>
    <hyperlink ref="F141" r:id="rId14" display="https://podminky.urs.cz/item/CS_URS_2022_01/949101111"/>
    <hyperlink ref="F143" r:id="rId15" display="https://podminky.urs.cz/item/CS_URS_2022_01/952901111"/>
    <hyperlink ref="F149" r:id="rId16" display="https://podminky.urs.cz/item/CS_URS_2022_01/997002611"/>
    <hyperlink ref="F151" r:id="rId17" display="https://podminky.urs.cz/item/CS_URS_2022_01/997013211"/>
    <hyperlink ref="F153" r:id="rId18" display="https://podminky.urs.cz/item/CS_URS_2022_01/997013501"/>
    <hyperlink ref="F155" r:id="rId19" display="https://podminky.urs.cz/item/CS_URS_2022_01/997013509"/>
    <hyperlink ref="F158" r:id="rId20" display="https://podminky.urs.cz/item/CS_URS_2022_01/997013631"/>
    <hyperlink ref="F161" r:id="rId21" display="https://podminky.urs.cz/item/CS_URS_2022_01/998018001"/>
    <hyperlink ref="F166" r:id="rId22" display="https://podminky.urs.cz/item/CS_URS_2022_01/998771201"/>
    <hyperlink ref="F169" r:id="rId23" display="https://podminky.urs.cz/item/CS_URS_2022_01/783306801"/>
    <hyperlink ref="F173" r:id="rId24" display="https://podminky.urs.cz/item/CS_URS_2022_01/783315103"/>
    <hyperlink ref="F175" r:id="rId25" display="https://podminky.urs.cz/item/CS_URS_2022_01/783317101"/>
    <hyperlink ref="F177" r:id="rId26" display="https://podminky.urs.cz/item/CS_URS_2022_01/783806805"/>
    <hyperlink ref="F180" r:id="rId27" display="https://podminky.urs.cz/item/CS_URS_2022_01/783801401"/>
    <hyperlink ref="F185" r:id="rId28" display="https://podminky.urs.cz/item/CS_URS_2022_01/784121001"/>
    <hyperlink ref="F194" r:id="rId29" display="https://podminky.urs.cz/item/CS_URS_2022_01/784111001"/>
    <hyperlink ref="F203" r:id="rId30" display="https://podminky.urs.cz/item/CS_URS_2022_01/784181121"/>
    <hyperlink ref="F205" r:id="rId31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6" customWidth="1"/>
    <col min="2" max="2" width="1.7109375" style="226" customWidth="1"/>
    <col min="3" max="4" width="5.00390625" style="226" customWidth="1"/>
    <col min="5" max="5" width="11.7109375" style="226" customWidth="1"/>
    <col min="6" max="6" width="9.140625" style="226" customWidth="1"/>
    <col min="7" max="7" width="5.00390625" style="226" customWidth="1"/>
    <col min="8" max="8" width="77.8515625" style="226" customWidth="1"/>
    <col min="9" max="10" width="20.00390625" style="226" customWidth="1"/>
    <col min="11" max="11" width="1.7109375" style="226" customWidth="1"/>
  </cols>
  <sheetData>
    <row r="1" s="1" customFormat="1" ht="37.5" customHeight="1"/>
    <row r="2" spans="2:11" s="1" customFormat="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16" customFormat="1" ht="45" customHeight="1">
      <c r="B3" s="230"/>
      <c r="C3" s="354" t="s">
        <v>340</v>
      </c>
      <c r="D3" s="354"/>
      <c r="E3" s="354"/>
      <c r="F3" s="354"/>
      <c r="G3" s="354"/>
      <c r="H3" s="354"/>
      <c r="I3" s="354"/>
      <c r="J3" s="354"/>
      <c r="K3" s="231"/>
    </row>
    <row r="4" spans="2:11" s="1" customFormat="1" ht="25.5" customHeight="1">
      <c r="B4" s="232"/>
      <c r="C4" s="359" t="s">
        <v>341</v>
      </c>
      <c r="D4" s="359"/>
      <c r="E4" s="359"/>
      <c r="F4" s="359"/>
      <c r="G4" s="359"/>
      <c r="H4" s="359"/>
      <c r="I4" s="359"/>
      <c r="J4" s="359"/>
      <c r="K4" s="233"/>
    </row>
    <row r="5" spans="2:11" s="1" customFormat="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s="1" customFormat="1" ht="15" customHeight="1">
      <c r="B6" s="232"/>
      <c r="C6" s="358" t="s">
        <v>342</v>
      </c>
      <c r="D6" s="358"/>
      <c r="E6" s="358"/>
      <c r="F6" s="358"/>
      <c r="G6" s="358"/>
      <c r="H6" s="358"/>
      <c r="I6" s="358"/>
      <c r="J6" s="358"/>
      <c r="K6" s="233"/>
    </row>
    <row r="7" spans="2:11" s="1" customFormat="1" ht="15" customHeight="1">
      <c r="B7" s="236"/>
      <c r="C7" s="358" t="s">
        <v>343</v>
      </c>
      <c r="D7" s="358"/>
      <c r="E7" s="358"/>
      <c r="F7" s="358"/>
      <c r="G7" s="358"/>
      <c r="H7" s="358"/>
      <c r="I7" s="358"/>
      <c r="J7" s="358"/>
      <c r="K7" s="233"/>
    </row>
    <row r="8" spans="2:11" s="1" customFormat="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s="1" customFormat="1" ht="15" customHeight="1">
      <c r="B9" s="236"/>
      <c r="C9" s="358" t="s">
        <v>344</v>
      </c>
      <c r="D9" s="358"/>
      <c r="E9" s="358"/>
      <c r="F9" s="358"/>
      <c r="G9" s="358"/>
      <c r="H9" s="358"/>
      <c r="I9" s="358"/>
      <c r="J9" s="358"/>
      <c r="K9" s="233"/>
    </row>
    <row r="10" spans="2:11" s="1" customFormat="1" ht="15" customHeight="1">
      <c r="B10" s="236"/>
      <c r="C10" s="235"/>
      <c r="D10" s="358" t="s">
        <v>345</v>
      </c>
      <c r="E10" s="358"/>
      <c r="F10" s="358"/>
      <c r="G10" s="358"/>
      <c r="H10" s="358"/>
      <c r="I10" s="358"/>
      <c r="J10" s="358"/>
      <c r="K10" s="233"/>
    </row>
    <row r="11" spans="2:11" s="1" customFormat="1" ht="15" customHeight="1">
      <c r="B11" s="236"/>
      <c r="C11" s="237"/>
      <c r="D11" s="358" t="s">
        <v>346</v>
      </c>
      <c r="E11" s="358"/>
      <c r="F11" s="358"/>
      <c r="G11" s="358"/>
      <c r="H11" s="358"/>
      <c r="I11" s="358"/>
      <c r="J11" s="358"/>
      <c r="K11" s="233"/>
    </row>
    <row r="12" spans="2:11" s="1" customFormat="1" ht="15" customHeight="1">
      <c r="B12" s="236"/>
      <c r="C12" s="237"/>
      <c r="D12" s="235"/>
      <c r="E12" s="235"/>
      <c r="F12" s="235"/>
      <c r="G12" s="235"/>
      <c r="H12" s="235"/>
      <c r="I12" s="235"/>
      <c r="J12" s="235"/>
      <c r="K12" s="233"/>
    </row>
    <row r="13" spans="2:11" s="1" customFormat="1" ht="15" customHeight="1">
      <c r="B13" s="236"/>
      <c r="C13" s="237"/>
      <c r="D13" s="238" t="s">
        <v>347</v>
      </c>
      <c r="E13" s="235"/>
      <c r="F13" s="235"/>
      <c r="G13" s="235"/>
      <c r="H13" s="235"/>
      <c r="I13" s="235"/>
      <c r="J13" s="235"/>
      <c r="K13" s="233"/>
    </row>
    <row r="14" spans="2:11" s="1" customFormat="1" ht="12.75" customHeight="1">
      <c r="B14" s="236"/>
      <c r="C14" s="237"/>
      <c r="D14" s="237"/>
      <c r="E14" s="237"/>
      <c r="F14" s="237"/>
      <c r="G14" s="237"/>
      <c r="H14" s="237"/>
      <c r="I14" s="237"/>
      <c r="J14" s="237"/>
      <c r="K14" s="233"/>
    </row>
    <row r="15" spans="2:11" s="1" customFormat="1" ht="15" customHeight="1">
      <c r="B15" s="236"/>
      <c r="C15" s="237"/>
      <c r="D15" s="358" t="s">
        <v>348</v>
      </c>
      <c r="E15" s="358"/>
      <c r="F15" s="358"/>
      <c r="G15" s="358"/>
      <c r="H15" s="358"/>
      <c r="I15" s="358"/>
      <c r="J15" s="358"/>
      <c r="K15" s="233"/>
    </row>
    <row r="16" spans="2:11" s="1" customFormat="1" ht="15" customHeight="1">
      <c r="B16" s="236"/>
      <c r="C16" s="237"/>
      <c r="D16" s="358" t="s">
        <v>349</v>
      </c>
      <c r="E16" s="358"/>
      <c r="F16" s="358"/>
      <c r="G16" s="358"/>
      <c r="H16" s="358"/>
      <c r="I16" s="358"/>
      <c r="J16" s="358"/>
      <c r="K16" s="233"/>
    </row>
    <row r="17" spans="2:11" s="1" customFormat="1" ht="15" customHeight="1">
      <c r="B17" s="236"/>
      <c r="C17" s="237"/>
      <c r="D17" s="358" t="s">
        <v>350</v>
      </c>
      <c r="E17" s="358"/>
      <c r="F17" s="358"/>
      <c r="G17" s="358"/>
      <c r="H17" s="358"/>
      <c r="I17" s="358"/>
      <c r="J17" s="358"/>
      <c r="K17" s="233"/>
    </row>
    <row r="18" spans="2:11" s="1" customFormat="1" ht="15" customHeight="1">
      <c r="B18" s="236"/>
      <c r="C18" s="237"/>
      <c r="D18" s="237"/>
      <c r="E18" s="239" t="s">
        <v>76</v>
      </c>
      <c r="F18" s="358" t="s">
        <v>351</v>
      </c>
      <c r="G18" s="358"/>
      <c r="H18" s="358"/>
      <c r="I18" s="358"/>
      <c r="J18" s="358"/>
      <c r="K18" s="233"/>
    </row>
    <row r="19" spans="2:11" s="1" customFormat="1" ht="15" customHeight="1">
      <c r="B19" s="236"/>
      <c r="C19" s="237"/>
      <c r="D19" s="237"/>
      <c r="E19" s="239" t="s">
        <v>352</v>
      </c>
      <c r="F19" s="358" t="s">
        <v>353</v>
      </c>
      <c r="G19" s="358"/>
      <c r="H19" s="358"/>
      <c r="I19" s="358"/>
      <c r="J19" s="358"/>
      <c r="K19" s="233"/>
    </row>
    <row r="20" spans="2:11" s="1" customFormat="1" ht="15" customHeight="1">
      <c r="B20" s="236"/>
      <c r="C20" s="237"/>
      <c r="D20" s="237"/>
      <c r="E20" s="239" t="s">
        <v>354</v>
      </c>
      <c r="F20" s="358" t="s">
        <v>355</v>
      </c>
      <c r="G20" s="358"/>
      <c r="H20" s="358"/>
      <c r="I20" s="358"/>
      <c r="J20" s="358"/>
      <c r="K20" s="233"/>
    </row>
    <row r="21" spans="2:11" s="1" customFormat="1" ht="15" customHeight="1">
      <c r="B21" s="236"/>
      <c r="C21" s="237"/>
      <c r="D21" s="237"/>
      <c r="E21" s="239" t="s">
        <v>356</v>
      </c>
      <c r="F21" s="358" t="s">
        <v>357</v>
      </c>
      <c r="G21" s="358"/>
      <c r="H21" s="358"/>
      <c r="I21" s="358"/>
      <c r="J21" s="358"/>
      <c r="K21" s="233"/>
    </row>
    <row r="22" spans="2:11" s="1" customFormat="1" ht="15" customHeight="1">
      <c r="B22" s="236"/>
      <c r="C22" s="237"/>
      <c r="D22" s="237"/>
      <c r="E22" s="239" t="s">
        <v>358</v>
      </c>
      <c r="F22" s="358" t="s">
        <v>359</v>
      </c>
      <c r="G22" s="358"/>
      <c r="H22" s="358"/>
      <c r="I22" s="358"/>
      <c r="J22" s="358"/>
      <c r="K22" s="233"/>
    </row>
    <row r="23" spans="2:11" s="1" customFormat="1" ht="15" customHeight="1">
      <c r="B23" s="236"/>
      <c r="C23" s="237"/>
      <c r="D23" s="237"/>
      <c r="E23" s="239" t="s">
        <v>360</v>
      </c>
      <c r="F23" s="358" t="s">
        <v>361</v>
      </c>
      <c r="G23" s="358"/>
      <c r="H23" s="358"/>
      <c r="I23" s="358"/>
      <c r="J23" s="358"/>
      <c r="K23" s="233"/>
    </row>
    <row r="24" spans="2:11" s="1" customFormat="1" ht="12.75" customHeight="1">
      <c r="B24" s="236"/>
      <c r="C24" s="237"/>
      <c r="D24" s="237"/>
      <c r="E24" s="237"/>
      <c r="F24" s="237"/>
      <c r="G24" s="237"/>
      <c r="H24" s="237"/>
      <c r="I24" s="237"/>
      <c r="J24" s="237"/>
      <c r="K24" s="233"/>
    </row>
    <row r="25" spans="2:11" s="1" customFormat="1" ht="15" customHeight="1">
      <c r="B25" s="236"/>
      <c r="C25" s="358" t="s">
        <v>362</v>
      </c>
      <c r="D25" s="358"/>
      <c r="E25" s="358"/>
      <c r="F25" s="358"/>
      <c r="G25" s="358"/>
      <c r="H25" s="358"/>
      <c r="I25" s="358"/>
      <c r="J25" s="358"/>
      <c r="K25" s="233"/>
    </row>
    <row r="26" spans="2:11" s="1" customFormat="1" ht="15" customHeight="1">
      <c r="B26" s="236"/>
      <c r="C26" s="358" t="s">
        <v>363</v>
      </c>
      <c r="D26" s="358"/>
      <c r="E26" s="358"/>
      <c r="F26" s="358"/>
      <c r="G26" s="358"/>
      <c r="H26" s="358"/>
      <c r="I26" s="358"/>
      <c r="J26" s="358"/>
      <c r="K26" s="233"/>
    </row>
    <row r="27" spans="2:11" s="1" customFormat="1" ht="15" customHeight="1">
      <c r="B27" s="236"/>
      <c r="C27" s="235"/>
      <c r="D27" s="358" t="s">
        <v>364</v>
      </c>
      <c r="E27" s="358"/>
      <c r="F27" s="358"/>
      <c r="G27" s="358"/>
      <c r="H27" s="358"/>
      <c r="I27" s="358"/>
      <c r="J27" s="358"/>
      <c r="K27" s="233"/>
    </row>
    <row r="28" spans="2:11" s="1" customFormat="1" ht="15" customHeight="1">
      <c r="B28" s="236"/>
      <c r="C28" s="237"/>
      <c r="D28" s="358" t="s">
        <v>365</v>
      </c>
      <c r="E28" s="358"/>
      <c r="F28" s="358"/>
      <c r="G28" s="358"/>
      <c r="H28" s="358"/>
      <c r="I28" s="358"/>
      <c r="J28" s="358"/>
      <c r="K28" s="233"/>
    </row>
    <row r="29" spans="2:11" s="1" customFormat="1" ht="12.75" customHeight="1">
      <c r="B29" s="236"/>
      <c r="C29" s="237"/>
      <c r="D29" s="237"/>
      <c r="E29" s="237"/>
      <c r="F29" s="237"/>
      <c r="G29" s="237"/>
      <c r="H29" s="237"/>
      <c r="I29" s="237"/>
      <c r="J29" s="237"/>
      <c r="K29" s="233"/>
    </row>
    <row r="30" spans="2:11" s="1" customFormat="1" ht="15" customHeight="1">
      <c r="B30" s="236"/>
      <c r="C30" s="237"/>
      <c r="D30" s="358" t="s">
        <v>366</v>
      </c>
      <c r="E30" s="358"/>
      <c r="F30" s="358"/>
      <c r="G30" s="358"/>
      <c r="H30" s="358"/>
      <c r="I30" s="358"/>
      <c r="J30" s="358"/>
      <c r="K30" s="233"/>
    </row>
    <row r="31" spans="2:11" s="1" customFormat="1" ht="15" customHeight="1">
      <c r="B31" s="236"/>
      <c r="C31" s="237"/>
      <c r="D31" s="358" t="s">
        <v>367</v>
      </c>
      <c r="E31" s="358"/>
      <c r="F31" s="358"/>
      <c r="G31" s="358"/>
      <c r="H31" s="358"/>
      <c r="I31" s="358"/>
      <c r="J31" s="358"/>
      <c r="K31" s="233"/>
    </row>
    <row r="32" spans="2:11" s="1" customFormat="1" ht="12.75" customHeight="1">
      <c r="B32" s="236"/>
      <c r="C32" s="237"/>
      <c r="D32" s="237"/>
      <c r="E32" s="237"/>
      <c r="F32" s="237"/>
      <c r="G32" s="237"/>
      <c r="H32" s="237"/>
      <c r="I32" s="237"/>
      <c r="J32" s="237"/>
      <c r="K32" s="233"/>
    </row>
    <row r="33" spans="2:11" s="1" customFormat="1" ht="15" customHeight="1">
      <c r="B33" s="236"/>
      <c r="C33" s="237"/>
      <c r="D33" s="358" t="s">
        <v>368</v>
      </c>
      <c r="E33" s="358"/>
      <c r="F33" s="358"/>
      <c r="G33" s="358"/>
      <c r="H33" s="358"/>
      <c r="I33" s="358"/>
      <c r="J33" s="358"/>
      <c r="K33" s="233"/>
    </row>
    <row r="34" spans="2:11" s="1" customFormat="1" ht="15" customHeight="1">
      <c r="B34" s="236"/>
      <c r="C34" s="237"/>
      <c r="D34" s="358" t="s">
        <v>369</v>
      </c>
      <c r="E34" s="358"/>
      <c r="F34" s="358"/>
      <c r="G34" s="358"/>
      <c r="H34" s="358"/>
      <c r="I34" s="358"/>
      <c r="J34" s="358"/>
      <c r="K34" s="233"/>
    </row>
    <row r="35" spans="2:11" s="1" customFormat="1" ht="15" customHeight="1">
      <c r="B35" s="236"/>
      <c r="C35" s="237"/>
      <c r="D35" s="358" t="s">
        <v>370</v>
      </c>
      <c r="E35" s="358"/>
      <c r="F35" s="358"/>
      <c r="G35" s="358"/>
      <c r="H35" s="358"/>
      <c r="I35" s="358"/>
      <c r="J35" s="358"/>
      <c r="K35" s="233"/>
    </row>
    <row r="36" spans="2:11" s="1" customFormat="1" ht="15" customHeight="1">
      <c r="B36" s="236"/>
      <c r="C36" s="237"/>
      <c r="D36" s="235"/>
      <c r="E36" s="238" t="s">
        <v>98</v>
      </c>
      <c r="F36" s="235"/>
      <c r="G36" s="358" t="s">
        <v>371</v>
      </c>
      <c r="H36" s="358"/>
      <c r="I36" s="358"/>
      <c r="J36" s="358"/>
      <c r="K36" s="233"/>
    </row>
    <row r="37" spans="2:11" s="1" customFormat="1" ht="30.75" customHeight="1">
      <c r="B37" s="236"/>
      <c r="C37" s="237"/>
      <c r="D37" s="235"/>
      <c r="E37" s="238" t="s">
        <v>372</v>
      </c>
      <c r="F37" s="235"/>
      <c r="G37" s="358" t="s">
        <v>373</v>
      </c>
      <c r="H37" s="358"/>
      <c r="I37" s="358"/>
      <c r="J37" s="358"/>
      <c r="K37" s="233"/>
    </row>
    <row r="38" spans="2:11" s="1" customFormat="1" ht="15" customHeight="1">
      <c r="B38" s="236"/>
      <c r="C38" s="237"/>
      <c r="D38" s="235"/>
      <c r="E38" s="238" t="s">
        <v>53</v>
      </c>
      <c r="F38" s="235"/>
      <c r="G38" s="358" t="s">
        <v>374</v>
      </c>
      <c r="H38" s="358"/>
      <c r="I38" s="358"/>
      <c r="J38" s="358"/>
      <c r="K38" s="233"/>
    </row>
    <row r="39" spans="2:11" s="1" customFormat="1" ht="15" customHeight="1">
      <c r="B39" s="236"/>
      <c r="C39" s="237"/>
      <c r="D39" s="235"/>
      <c r="E39" s="238" t="s">
        <v>54</v>
      </c>
      <c r="F39" s="235"/>
      <c r="G39" s="358" t="s">
        <v>375</v>
      </c>
      <c r="H39" s="358"/>
      <c r="I39" s="358"/>
      <c r="J39" s="358"/>
      <c r="K39" s="233"/>
    </row>
    <row r="40" spans="2:11" s="1" customFormat="1" ht="15" customHeight="1">
      <c r="B40" s="236"/>
      <c r="C40" s="237"/>
      <c r="D40" s="235"/>
      <c r="E40" s="238" t="s">
        <v>99</v>
      </c>
      <c r="F40" s="235"/>
      <c r="G40" s="358" t="s">
        <v>376</v>
      </c>
      <c r="H40" s="358"/>
      <c r="I40" s="358"/>
      <c r="J40" s="358"/>
      <c r="K40" s="233"/>
    </row>
    <row r="41" spans="2:11" s="1" customFormat="1" ht="15" customHeight="1">
      <c r="B41" s="236"/>
      <c r="C41" s="237"/>
      <c r="D41" s="235"/>
      <c r="E41" s="238" t="s">
        <v>100</v>
      </c>
      <c r="F41" s="235"/>
      <c r="G41" s="358" t="s">
        <v>377</v>
      </c>
      <c r="H41" s="358"/>
      <c r="I41" s="358"/>
      <c r="J41" s="358"/>
      <c r="K41" s="233"/>
    </row>
    <row r="42" spans="2:11" s="1" customFormat="1" ht="15" customHeight="1">
      <c r="B42" s="236"/>
      <c r="C42" s="237"/>
      <c r="D42" s="235"/>
      <c r="E42" s="238" t="s">
        <v>378</v>
      </c>
      <c r="F42" s="235"/>
      <c r="G42" s="358" t="s">
        <v>379</v>
      </c>
      <c r="H42" s="358"/>
      <c r="I42" s="358"/>
      <c r="J42" s="358"/>
      <c r="K42" s="233"/>
    </row>
    <row r="43" spans="2:11" s="1" customFormat="1" ht="15" customHeight="1">
      <c r="B43" s="236"/>
      <c r="C43" s="237"/>
      <c r="D43" s="235"/>
      <c r="E43" s="238"/>
      <c r="F43" s="235"/>
      <c r="G43" s="358" t="s">
        <v>380</v>
      </c>
      <c r="H43" s="358"/>
      <c r="I43" s="358"/>
      <c r="J43" s="358"/>
      <c r="K43" s="233"/>
    </row>
    <row r="44" spans="2:11" s="1" customFormat="1" ht="15" customHeight="1">
      <c r="B44" s="236"/>
      <c r="C44" s="237"/>
      <c r="D44" s="235"/>
      <c r="E44" s="238" t="s">
        <v>381</v>
      </c>
      <c r="F44" s="235"/>
      <c r="G44" s="358" t="s">
        <v>382</v>
      </c>
      <c r="H44" s="358"/>
      <c r="I44" s="358"/>
      <c r="J44" s="358"/>
      <c r="K44" s="233"/>
    </row>
    <row r="45" spans="2:11" s="1" customFormat="1" ht="15" customHeight="1">
      <c r="B45" s="236"/>
      <c r="C45" s="237"/>
      <c r="D45" s="235"/>
      <c r="E45" s="238" t="s">
        <v>102</v>
      </c>
      <c r="F45" s="235"/>
      <c r="G45" s="358" t="s">
        <v>383</v>
      </c>
      <c r="H45" s="358"/>
      <c r="I45" s="358"/>
      <c r="J45" s="358"/>
      <c r="K45" s="233"/>
    </row>
    <row r="46" spans="2:11" s="1" customFormat="1" ht="12.75" customHeight="1">
      <c r="B46" s="236"/>
      <c r="C46" s="237"/>
      <c r="D46" s="235"/>
      <c r="E46" s="235"/>
      <c r="F46" s="235"/>
      <c r="G46" s="235"/>
      <c r="H46" s="235"/>
      <c r="I46" s="235"/>
      <c r="J46" s="235"/>
      <c r="K46" s="233"/>
    </row>
    <row r="47" spans="2:11" s="1" customFormat="1" ht="15" customHeight="1">
      <c r="B47" s="236"/>
      <c r="C47" s="237"/>
      <c r="D47" s="358" t="s">
        <v>384</v>
      </c>
      <c r="E47" s="358"/>
      <c r="F47" s="358"/>
      <c r="G47" s="358"/>
      <c r="H47" s="358"/>
      <c r="I47" s="358"/>
      <c r="J47" s="358"/>
      <c r="K47" s="233"/>
    </row>
    <row r="48" spans="2:11" s="1" customFormat="1" ht="15" customHeight="1">
      <c r="B48" s="236"/>
      <c r="C48" s="237"/>
      <c r="D48" s="237"/>
      <c r="E48" s="358" t="s">
        <v>385</v>
      </c>
      <c r="F48" s="358"/>
      <c r="G48" s="358"/>
      <c r="H48" s="358"/>
      <c r="I48" s="358"/>
      <c r="J48" s="358"/>
      <c r="K48" s="233"/>
    </row>
    <row r="49" spans="2:11" s="1" customFormat="1" ht="15" customHeight="1">
      <c r="B49" s="236"/>
      <c r="C49" s="237"/>
      <c r="D49" s="237"/>
      <c r="E49" s="358" t="s">
        <v>386</v>
      </c>
      <c r="F49" s="358"/>
      <c r="G49" s="358"/>
      <c r="H49" s="358"/>
      <c r="I49" s="358"/>
      <c r="J49" s="358"/>
      <c r="K49" s="233"/>
    </row>
    <row r="50" spans="2:11" s="1" customFormat="1" ht="15" customHeight="1">
      <c r="B50" s="236"/>
      <c r="C50" s="237"/>
      <c r="D50" s="237"/>
      <c r="E50" s="358" t="s">
        <v>387</v>
      </c>
      <c r="F50" s="358"/>
      <c r="G50" s="358"/>
      <c r="H50" s="358"/>
      <c r="I50" s="358"/>
      <c r="J50" s="358"/>
      <c r="K50" s="233"/>
    </row>
    <row r="51" spans="2:11" s="1" customFormat="1" ht="15" customHeight="1">
      <c r="B51" s="236"/>
      <c r="C51" s="237"/>
      <c r="D51" s="358" t="s">
        <v>388</v>
      </c>
      <c r="E51" s="358"/>
      <c r="F51" s="358"/>
      <c r="G51" s="358"/>
      <c r="H51" s="358"/>
      <c r="I51" s="358"/>
      <c r="J51" s="358"/>
      <c r="K51" s="233"/>
    </row>
    <row r="52" spans="2:11" s="1" customFormat="1" ht="25.5" customHeight="1">
      <c r="B52" s="232"/>
      <c r="C52" s="359" t="s">
        <v>389</v>
      </c>
      <c r="D52" s="359"/>
      <c r="E52" s="359"/>
      <c r="F52" s="359"/>
      <c r="G52" s="359"/>
      <c r="H52" s="359"/>
      <c r="I52" s="359"/>
      <c r="J52" s="359"/>
      <c r="K52" s="233"/>
    </row>
    <row r="53" spans="2:11" s="1" customFormat="1" ht="5.25" customHeight="1">
      <c r="B53" s="232"/>
      <c r="C53" s="234"/>
      <c r="D53" s="234"/>
      <c r="E53" s="234"/>
      <c r="F53" s="234"/>
      <c r="G53" s="234"/>
      <c r="H53" s="234"/>
      <c r="I53" s="234"/>
      <c r="J53" s="234"/>
      <c r="K53" s="233"/>
    </row>
    <row r="54" spans="2:11" s="1" customFormat="1" ht="15" customHeight="1">
      <c r="B54" s="232"/>
      <c r="C54" s="358" t="s">
        <v>390</v>
      </c>
      <c r="D54" s="358"/>
      <c r="E54" s="358"/>
      <c r="F54" s="358"/>
      <c r="G54" s="358"/>
      <c r="H54" s="358"/>
      <c r="I54" s="358"/>
      <c r="J54" s="358"/>
      <c r="K54" s="233"/>
    </row>
    <row r="55" spans="2:11" s="1" customFormat="1" ht="15" customHeight="1">
      <c r="B55" s="232"/>
      <c r="C55" s="358" t="s">
        <v>391</v>
      </c>
      <c r="D55" s="358"/>
      <c r="E55" s="358"/>
      <c r="F55" s="358"/>
      <c r="G55" s="358"/>
      <c r="H55" s="358"/>
      <c r="I55" s="358"/>
      <c r="J55" s="358"/>
      <c r="K55" s="233"/>
    </row>
    <row r="56" spans="2:11" s="1" customFormat="1" ht="12.75" customHeight="1">
      <c r="B56" s="232"/>
      <c r="C56" s="235"/>
      <c r="D56" s="235"/>
      <c r="E56" s="235"/>
      <c r="F56" s="235"/>
      <c r="G56" s="235"/>
      <c r="H56" s="235"/>
      <c r="I56" s="235"/>
      <c r="J56" s="235"/>
      <c r="K56" s="233"/>
    </row>
    <row r="57" spans="2:11" s="1" customFormat="1" ht="15" customHeight="1">
      <c r="B57" s="232"/>
      <c r="C57" s="358" t="s">
        <v>392</v>
      </c>
      <c r="D57" s="358"/>
      <c r="E57" s="358"/>
      <c r="F57" s="358"/>
      <c r="G57" s="358"/>
      <c r="H57" s="358"/>
      <c r="I57" s="358"/>
      <c r="J57" s="358"/>
      <c r="K57" s="233"/>
    </row>
    <row r="58" spans="2:11" s="1" customFormat="1" ht="15" customHeight="1">
      <c r="B58" s="232"/>
      <c r="C58" s="237"/>
      <c r="D58" s="358" t="s">
        <v>393</v>
      </c>
      <c r="E58" s="358"/>
      <c r="F58" s="358"/>
      <c r="G58" s="358"/>
      <c r="H58" s="358"/>
      <c r="I58" s="358"/>
      <c r="J58" s="358"/>
      <c r="K58" s="233"/>
    </row>
    <row r="59" spans="2:11" s="1" customFormat="1" ht="15" customHeight="1">
      <c r="B59" s="232"/>
      <c r="C59" s="237"/>
      <c r="D59" s="358" t="s">
        <v>394</v>
      </c>
      <c r="E59" s="358"/>
      <c r="F59" s="358"/>
      <c r="G59" s="358"/>
      <c r="H59" s="358"/>
      <c r="I59" s="358"/>
      <c r="J59" s="358"/>
      <c r="K59" s="233"/>
    </row>
    <row r="60" spans="2:11" s="1" customFormat="1" ht="15" customHeight="1">
      <c r="B60" s="232"/>
      <c r="C60" s="237"/>
      <c r="D60" s="358" t="s">
        <v>395</v>
      </c>
      <c r="E60" s="358"/>
      <c r="F60" s="358"/>
      <c r="G60" s="358"/>
      <c r="H60" s="358"/>
      <c r="I60" s="358"/>
      <c r="J60" s="358"/>
      <c r="K60" s="233"/>
    </row>
    <row r="61" spans="2:11" s="1" customFormat="1" ht="15" customHeight="1">
      <c r="B61" s="232"/>
      <c r="C61" s="237"/>
      <c r="D61" s="358" t="s">
        <v>396</v>
      </c>
      <c r="E61" s="358"/>
      <c r="F61" s="358"/>
      <c r="G61" s="358"/>
      <c r="H61" s="358"/>
      <c r="I61" s="358"/>
      <c r="J61" s="358"/>
      <c r="K61" s="233"/>
    </row>
    <row r="62" spans="2:11" s="1" customFormat="1" ht="15" customHeight="1">
      <c r="B62" s="232"/>
      <c r="C62" s="237"/>
      <c r="D62" s="360" t="s">
        <v>397</v>
      </c>
      <c r="E62" s="360"/>
      <c r="F62" s="360"/>
      <c r="G62" s="360"/>
      <c r="H62" s="360"/>
      <c r="I62" s="360"/>
      <c r="J62" s="360"/>
      <c r="K62" s="233"/>
    </row>
    <row r="63" spans="2:11" s="1" customFormat="1" ht="15" customHeight="1">
      <c r="B63" s="232"/>
      <c r="C63" s="237"/>
      <c r="D63" s="358" t="s">
        <v>398</v>
      </c>
      <c r="E63" s="358"/>
      <c r="F63" s="358"/>
      <c r="G63" s="358"/>
      <c r="H63" s="358"/>
      <c r="I63" s="358"/>
      <c r="J63" s="358"/>
      <c r="K63" s="233"/>
    </row>
    <row r="64" spans="2:11" s="1" customFormat="1" ht="12.75" customHeight="1">
      <c r="B64" s="232"/>
      <c r="C64" s="237"/>
      <c r="D64" s="237"/>
      <c r="E64" s="240"/>
      <c r="F64" s="237"/>
      <c r="G64" s="237"/>
      <c r="H64" s="237"/>
      <c r="I64" s="237"/>
      <c r="J64" s="237"/>
      <c r="K64" s="233"/>
    </row>
    <row r="65" spans="2:11" s="1" customFormat="1" ht="15" customHeight="1">
      <c r="B65" s="232"/>
      <c r="C65" s="237"/>
      <c r="D65" s="358" t="s">
        <v>399</v>
      </c>
      <c r="E65" s="358"/>
      <c r="F65" s="358"/>
      <c r="G65" s="358"/>
      <c r="H65" s="358"/>
      <c r="I65" s="358"/>
      <c r="J65" s="358"/>
      <c r="K65" s="233"/>
    </row>
    <row r="66" spans="2:11" s="1" customFormat="1" ht="15" customHeight="1">
      <c r="B66" s="232"/>
      <c r="C66" s="237"/>
      <c r="D66" s="360" t="s">
        <v>400</v>
      </c>
      <c r="E66" s="360"/>
      <c r="F66" s="360"/>
      <c r="G66" s="360"/>
      <c r="H66" s="360"/>
      <c r="I66" s="360"/>
      <c r="J66" s="360"/>
      <c r="K66" s="233"/>
    </row>
    <row r="67" spans="2:11" s="1" customFormat="1" ht="15" customHeight="1">
      <c r="B67" s="232"/>
      <c r="C67" s="237"/>
      <c r="D67" s="358" t="s">
        <v>401</v>
      </c>
      <c r="E67" s="358"/>
      <c r="F67" s="358"/>
      <c r="G67" s="358"/>
      <c r="H67" s="358"/>
      <c r="I67" s="358"/>
      <c r="J67" s="358"/>
      <c r="K67" s="233"/>
    </row>
    <row r="68" spans="2:11" s="1" customFormat="1" ht="15" customHeight="1">
      <c r="B68" s="232"/>
      <c r="C68" s="237"/>
      <c r="D68" s="358" t="s">
        <v>402</v>
      </c>
      <c r="E68" s="358"/>
      <c r="F68" s="358"/>
      <c r="G68" s="358"/>
      <c r="H68" s="358"/>
      <c r="I68" s="358"/>
      <c r="J68" s="358"/>
      <c r="K68" s="233"/>
    </row>
    <row r="69" spans="2:11" s="1" customFormat="1" ht="15" customHeight="1">
      <c r="B69" s="232"/>
      <c r="C69" s="237"/>
      <c r="D69" s="358" t="s">
        <v>403</v>
      </c>
      <c r="E69" s="358"/>
      <c r="F69" s="358"/>
      <c r="G69" s="358"/>
      <c r="H69" s="358"/>
      <c r="I69" s="358"/>
      <c r="J69" s="358"/>
      <c r="K69" s="233"/>
    </row>
    <row r="70" spans="2:11" s="1" customFormat="1" ht="15" customHeight="1">
      <c r="B70" s="232"/>
      <c r="C70" s="237"/>
      <c r="D70" s="358" t="s">
        <v>404</v>
      </c>
      <c r="E70" s="358"/>
      <c r="F70" s="358"/>
      <c r="G70" s="358"/>
      <c r="H70" s="358"/>
      <c r="I70" s="358"/>
      <c r="J70" s="358"/>
      <c r="K70" s="233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353" t="s">
        <v>405</v>
      </c>
      <c r="D75" s="353"/>
      <c r="E75" s="353"/>
      <c r="F75" s="353"/>
      <c r="G75" s="353"/>
      <c r="H75" s="353"/>
      <c r="I75" s="353"/>
      <c r="J75" s="353"/>
      <c r="K75" s="250"/>
    </row>
    <row r="76" spans="2:11" s="1" customFormat="1" ht="17.25" customHeight="1">
      <c r="B76" s="249"/>
      <c r="C76" s="251" t="s">
        <v>406</v>
      </c>
      <c r="D76" s="251"/>
      <c r="E76" s="251"/>
      <c r="F76" s="251" t="s">
        <v>407</v>
      </c>
      <c r="G76" s="252"/>
      <c r="H76" s="251" t="s">
        <v>54</v>
      </c>
      <c r="I76" s="251" t="s">
        <v>57</v>
      </c>
      <c r="J76" s="251" t="s">
        <v>408</v>
      </c>
      <c r="K76" s="250"/>
    </row>
    <row r="77" spans="2:11" s="1" customFormat="1" ht="17.25" customHeight="1">
      <c r="B77" s="249"/>
      <c r="C77" s="253" t="s">
        <v>409</v>
      </c>
      <c r="D77" s="253"/>
      <c r="E77" s="253"/>
      <c r="F77" s="254" t="s">
        <v>410</v>
      </c>
      <c r="G77" s="255"/>
      <c r="H77" s="253"/>
      <c r="I77" s="253"/>
      <c r="J77" s="253" t="s">
        <v>411</v>
      </c>
      <c r="K77" s="250"/>
    </row>
    <row r="78" spans="2:11" s="1" customFormat="1" ht="5.25" customHeight="1">
      <c r="B78" s="249"/>
      <c r="C78" s="256"/>
      <c r="D78" s="256"/>
      <c r="E78" s="256"/>
      <c r="F78" s="256"/>
      <c r="G78" s="257"/>
      <c r="H78" s="256"/>
      <c r="I78" s="256"/>
      <c r="J78" s="256"/>
      <c r="K78" s="250"/>
    </row>
    <row r="79" spans="2:11" s="1" customFormat="1" ht="15" customHeight="1">
      <c r="B79" s="249"/>
      <c r="C79" s="238" t="s">
        <v>53</v>
      </c>
      <c r="D79" s="258"/>
      <c r="E79" s="258"/>
      <c r="F79" s="259" t="s">
        <v>412</v>
      </c>
      <c r="G79" s="260"/>
      <c r="H79" s="238" t="s">
        <v>413</v>
      </c>
      <c r="I79" s="238" t="s">
        <v>414</v>
      </c>
      <c r="J79" s="238">
        <v>20</v>
      </c>
      <c r="K79" s="250"/>
    </row>
    <row r="80" spans="2:11" s="1" customFormat="1" ht="15" customHeight="1">
      <c r="B80" s="249"/>
      <c r="C80" s="238" t="s">
        <v>415</v>
      </c>
      <c r="D80" s="238"/>
      <c r="E80" s="238"/>
      <c r="F80" s="259" t="s">
        <v>412</v>
      </c>
      <c r="G80" s="260"/>
      <c r="H80" s="238" t="s">
        <v>416</v>
      </c>
      <c r="I80" s="238" t="s">
        <v>414</v>
      </c>
      <c r="J80" s="238">
        <v>120</v>
      </c>
      <c r="K80" s="250"/>
    </row>
    <row r="81" spans="2:11" s="1" customFormat="1" ht="15" customHeight="1">
      <c r="B81" s="261"/>
      <c r="C81" s="238" t="s">
        <v>417</v>
      </c>
      <c r="D81" s="238"/>
      <c r="E81" s="238"/>
      <c r="F81" s="259" t="s">
        <v>418</v>
      </c>
      <c r="G81" s="260"/>
      <c r="H81" s="238" t="s">
        <v>419</v>
      </c>
      <c r="I81" s="238" t="s">
        <v>414</v>
      </c>
      <c r="J81" s="238">
        <v>50</v>
      </c>
      <c r="K81" s="250"/>
    </row>
    <row r="82" spans="2:11" s="1" customFormat="1" ht="15" customHeight="1">
      <c r="B82" s="261"/>
      <c r="C82" s="238" t="s">
        <v>420</v>
      </c>
      <c r="D82" s="238"/>
      <c r="E82" s="238"/>
      <c r="F82" s="259" t="s">
        <v>412</v>
      </c>
      <c r="G82" s="260"/>
      <c r="H82" s="238" t="s">
        <v>421</v>
      </c>
      <c r="I82" s="238" t="s">
        <v>422</v>
      </c>
      <c r="J82" s="238"/>
      <c r="K82" s="250"/>
    </row>
    <row r="83" spans="2:11" s="1" customFormat="1" ht="15" customHeight="1">
      <c r="B83" s="261"/>
      <c r="C83" s="262" t="s">
        <v>423</v>
      </c>
      <c r="D83" s="262"/>
      <c r="E83" s="262"/>
      <c r="F83" s="263" t="s">
        <v>418</v>
      </c>
      <c r="G83" s="262"/>
      <c r="H83" s="262" t="s">
        <v>424</v>
      </c>
      <c r="I83" s="262" t="s">
        <v>414</v>
      </c>
      <c r="J83" s="262">
        <v>15</v>
      </c>
      <c r="K83" s="250"/>
    </row>
    <row r="84" spans="2:11" s="1" customFormat="1" ht="15" customHeight="1">
      <c r="B84" s="261"/>
      <c r="C84" s="262" t="s">
        <v>425</v>
      </c>
      <c r="D84" s="262"/>
      <c r="E84" s="262"/>
      <c r="F84" s="263" t="s">
        <v>418</v>
      </c>
      <c r="G84" s="262"/>
      <c r="H84" s="262" t="s">
        <v>426</v>
      </c>
      <c r="I84" s="262" t="s">
        <v>414</v>
      </c>
      <c r="J84" s="262">
        <v>15</v>
      </c>
      <c r="K84" s="250"/>
    </row>
    <row r="85" spans="2:11" s="1" customFormat="1" ht="15" customHeight="1">
      <c r="B85" s="261"/>
      <c r="C85" s="262" t="s">
        <v>427</v>
      </c>
      <c r="D85" s="262"/>
      <c r="E85" s="262"/>
      <c r="F85" s="263" t="s">
        <v>418</v>
      </c>
      <c r="G85" s="262"/>
      <c r="H85" s="262" t="s">
        <v>428</v>
      </c>
      <c r="I85" s="262" t="s">
        <v>414</v>
      </c>
      <c r="J85" s="262">
        <v>20</v>
      </c>
      <c r="K85" s="250"/>
    </row>
    <row r="86" spans="2:11" s="1" customFormat="1" ht="15" customHeight="1">
      <c r="B86" s="261"/>
      <c r="C86" s="262" t="s">
        <v>429</v>
      </c>
      <c r="D86" s="262"/>
      <c r="E86" s="262"/>
      <c r="F86" s="263" t="s">
        <v>418</v>
      </c>
      <c r="G86" s="262"/>
      <c r="H86" s="262" t="s">
        <v>430</v>
      </c>
      <c r="I86" s="262" t="s">
        <v>414</v>
      </c>
      <c r="J86" s="262">
        <v>20</v>
      </c>
      <c r="K86" s="250"/>
    </row>
    <row r="87" spans="2:11" s="1" customFormat="1" ht="15" customHeight="1">
      <c r="B87" s="261"/>
      <c r="C87" s="238" t="s">
        <v>431</v>
      </c>
      <c r="D87" s="238"/>
      <c r="E87" s="238"/>
      <c r="F87" s="259" t="s">
        <v>418</v>
      </c>
      <c r="G87" s="260"/>
      <c r="H87" s="238" t="s">
        <v>432</v>
      </c>
      <c r="I87" s="238" t="s">
        <v>414</v>
      </c>
      <c r="J87" s="238">
        <v>50</v>
      </c>
      <c r="K87" s="250"/>
    </row>
    <row r="88" spans="2:11" s="1" customFormat="1" ht="15" customHeight="1">
      <c r="B88" s="261"/>
      <c r="C88" s="238" t="s">
        <v>433</v>
      </c>
      <c r="D88" s="238"/>
      <c r="E88" s="238"/>
      <c r="F88" s="259" t="s">
        <v>418</v>
      </c>
      <c r="G88" s="260"/>
      <c r="H88" s="238" t="s">
        <v>434</v>
      </c>
      <c r="I88" s="238" t="s">
        <v>414</v>
      </c>
      <c r="J88" s="238">
        <v>20</v>
      </c>
      <c r="K88" s="250"/>
    </row>
    <row r="89" spans="2:11" s="1" customFormat="1" ht="15" customHeight="1">
      <c r="B89" s="261"/>
      <c r="C89" s="238" t="s">
        <v>435</v>
      </c>
      <c r="D89" s="238"/>
      <c r="E89" s="238"/>
      <c r="F89" s="259" t="s">
        <v>418</v>
      </c>
      <c r="G89" s="260"/>
      <c r="H89" s="238" t="s">
        <v>436</v>
      </c>
      <c r="I89" s="238" t="s">
        <v>414</v>
      </c>
      <c r="J89" s="238">
        <v>20</v>
      </c>
      <c r="K89" s="250"/>
    </row>
    <row r="90" spans="2:11" s="1" customFormat="1" ht="15" customHeight="1">
      <c r="B90" s="261"/>
      <c r="C90" s="238" t="s">
        <v>437</v>
      </c>
      <c r="D90" s="238"/>
      <c r="E90" s="238"/>
      <c r="F90" s="259" t="s">
        <v>418</v>
      </c>
      <c r="G90" s="260"/>
      <c r="H90" s="238" t="s">
        <v>438</v>
      </c>
      <c r="I90" s="238" t="s">
        <v>414</v>
      </c>
      <c r="J90" s="238">
        <v>50</v>
      </c>
      <c r="K90" s="250"/>
    </row>
    <row r="91" spans="2:11" s="1" customFormat="1" ht="15" customHeight="1">
      <c r="B91" s="261"/>
      <c r="C91" s="238" t="s">
        <v>439</v>
      </c>
      <c r="D91" s="238"/>
      <c r="E91" s="238"/>
      <c r="F91" s="259" t="s">
        <v>418</v>
      </c>
      <c r="G91" s="260"/>
      <c r="H91" s="238" t="s">
        <v>439</v>
      </c>
      <c r="I91" s="238" t="s">
        <v>414</v>
      </c>
      <c r="J91" s="238">
        <v>50</v>
      </c>
      <c r="K91" s="250"/>
    </row>
    <row r="92" spans="2:11" s="1" customFormat="1" ht="15" customHeight="1">
      <c r="B92" s="261"/>
      <c r="C92" s="238" t="s">
        <v>440</v>
      </c>
      <c r="D92" s="238"/>
      <c r="E92" s="238"/>
      <c r="F92" s="259" t="s">
        <v>418</v>
      </c>
      <c r="G92" s="260"/>
      <c r="H92" s="238" t="s">
        <v>441</v>
      </c>
      <c r="I92" s="238" t="s">
        <v>414</v>
      </c>
      <c r="J92" s="238">
        <v>255</v>
      </c>
      <c r="K92" s="250"/>
    </row>
    <row r="93" spans="2:11" s="1" customFormat="1" ht="15" customHeight="1">
      <c r="B93" s="261"/>
      <c r="C93" s="238" t="s">
        <v>442</v>
      </c>
      <c r="D93" s="238"/>
      <c r="E93" s="238"/>
      <c r="F93" s="259" t="s">
        <v>412</v>
      </c>
      <c r="G93" s="260"/>
      <c r="H93" s="238" t="s">
        <v>443</v>
      </c>
      <c r="I93" s="238" t="s">
        <v>444</v>
      </c>
      <c r="J93" s="238"/>
      <c r="K93" s="250"/>
    </row>
    <row r="94" spans="2:11" s="1" customFormat="1" ht="15" customHeight="1">
      <c r="B94" s="261"/>
      <c r="C94" s="238" t="s">
        <v>445</v>
      </c>
      <c r="D94" s="238"/>
      <c r="E94" s="238"/>
      <c r="F94" s="259" t="s">
        <v>412</v>
      </c>
      <c r="G94" s="260"/>
      <c r="H94" s="238" t="s">
        <v>446</v>
      </c>
      <c r="I94" s="238" t="s">
        <v>447</v>
      </c>
      <c r="J94" s="238"/>
      <c r="K94" s="250"/>
    </row>
    <row r="95" spans="2:11" s="1" customFormat="1" ht="15" customHeight="1">
      <c r="B95" s="261"/>
      <c r="C95" s="238" t="s">
        <v>448</v>
      </c>
      <c r="D95" s="238"/>
      <c r="E95" s="238"/>
      <c r="F95" s="259" t="s">
        <v>412</v>
      </c>
      <c r="G95" s="260"/>
      <c r="H95" s="238" t="s">
        <v>448</v>
      </c>
      <c r="I95" s="238" t="s">
        <v>447</v>
      </c>
      <c r="J95" s="238"/>
      <c r="K95" s="250"/>
    </row>
    <row r="96" spans="2:11" s="1" customFormat="1" ht="15" customHeight="1">
      <c r="B96" s="261"/>
      <c r="C96" s="238" t="s">
        <v>38</v>
      </c>
      <c r="D96" s="238"/>
      <c r="E96" s="238"/>
      <c r="F96" s="259" t="s">
        <v>412</v>
      </c>
      <c r="G96" s="260"/>
      <c r="H96" s="238" t="s">
        <v>449</v>
      </c>
      <c r="I96" s="238" t="s">
        <v>447</v>
      </c>
      <c r="J96" s="238"/>
      <c r="K96" s="250"/>
    </row>
    <row r="97" spans="2:11" s="1" customFormat="1" ht="15" customHeight="1">
      <c r="B97" s="261"/>
      <c r="C97" s="238" t="s">
        <v>48</v>
      </c>
      <c r="D97" s="238"/>
      <c r="E97" s="238"/>
      <c r="F97" s="259" t="s">
        <v>412</v>
      </c>
      <c r="G97" s="260"/>
      <c r="H97" s="238" t="s">
        <v>450</v>
      </c>
      <c r="I97" s="238" t="s">
        <v>447</v>
      </c>
      <c r="J97" s="238"/>
      <c r="K97" s="250"/>
    </row>
    <row r="98" spans="2:11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353" t="s">
        <v>451</v>
      </c>
      <c r="D102" s="353"/>
      <c r="E102" s="353"/>
      <c r="F102" s="353"/>
      <c r="G102" s="353"/>
      <c r="H102" s="353"/>
      <c r="I102" s="353"/>
      <c r="J102" s="353"/>
      <c r="K102" s="250"/>
    </row>
    <row r="103" spans="2:11" s="1" customFormat="1" ht="17.25" customHeight="1">
      <c r="B103" s="249"/>
      <c r="C103" s="251" t="s">
        <v>406</v>
      </c>
      <c r="D103" s="251"/>
      <c r="E103" s="251"/>
      <c r="F103" s="251" t="s">
        <v>407</v>
      </c>
      <c r="G103" s="252"/>
      <c r="H103" s="251" t="s">
        <v>54</v>
      </c>
      <c r="I103" s="251" t="s">
        <v>57</v>
      </c>
      <c r="J103" s="251" t="s">
        <v>408</v>
      </c>
      <c r="K103" s="250"/>
    </row>
    <row r="104" spans="2:11" s="1" customFormat="1" ht="17.25" customHeight="1">
      <c r="B104" s="249"/>
      <c r="C104" s="253" t="s">
        <v>409</v>
      </c>
      <c r="D104" s="253"/>
      <c r="E104" s="253"/>
      <c r="F104" s="254" t="s">
        <v>410</v>
      </c>
      <c r="G104" s="255"/>
      <c r="H104" s="253"/>
      <c r="I104" s="253"/>
      <c r="J104" s="253" t="s">
        <v>411</v>
      </c>
      <c r="K104" s="250"/>
    </row>
    <row r="105" spans="2:11" s="1" customFormat="1" ht="5.25" customHeight="1">
      <c r="B105" s="249"/>
      <c r="C105" s="251"/>
      <c r="D105" s="251"/>
      <c r="E105" s="251"/>
      <c r="F105" s="251"/>
      <c r="G105" s="269"/>
      <c r="H105" s="251"/>
      <c r="I105" s="251"/>
      <c r="J105" s="251"/>
      <c r="K105" s="250"/>
    </row>
    <row r="106" spans="2:11" s="1" customFormat="1" ht="15" customHeight="1">
      <c r="B106" s="249"/>
      <c r="C106" s="238" t="s">
        <v>53</v>
      </c>
      <c r="D106" s="258"/>
      <c r="E106" s="258"/>
      <c r="F106" s="259" t="s">
        <v>412</v>
      </c>
      <c r="G106" s="238"/>
      <c r="H106" s="238" t="s">
        <v>452</v>
      </c>
      <c r="I106" s="238" t="s">
        <v>414</v>
      </c>
      <c r="J106" s="238">
        <v>20</v>
      </c>
      <c r="K106" s="250"/>
    </row>
    <row r="107" spans="2:11" s="1" customFormat="1" ht="15" customHeight="1">
      <c r="B107" s="249"/>
      <c r="C107" s="238" t="s">
        <v>415</v>
      </c>
      <c r="D107" s="238"/>
      <c r="E107" s="238"/>
      <c r="F107" s="259" t="s">
        <v>412</v>
      </c>
      <c r="G107" s="238"/>
      <c r="H107" s="238" t="s">
        <v>452</v>
      </c>
      <c r="I107" s="238" t="s">
        <v>414</v>
      </c>
      <c r="J107" s="238">
        <v>120</v>
      </c>
      <c r="K107" s="250"/>
    </row>
    <row r="108" spans="2:11" s="1" customFormat="1" ht="15" customHeight="1">
      <c r="B108" s="261"/>
      <c r="C108" s="238" t="s">
        <v>417</v>
      </c>
      <c r="D108" s="238"/>
      <c r="E108" s="238"/>
      <c r="F108" s="259" t="s">
        <v>418</v>
      </c>
      <c r="G108" s="238"/>
      <c r="H108" s="238" t="s">
        <v>452</v>
      </c>
      <c r="I108" s="238" t="s">
        <v>414</v>
      </c>
      <c r="J108" s="238">
        <v>50</v>
      </c>
      <c r="K108" s="250"/>
    </row>
    <row r="109" spans="2:11" s="1" customFormat="1" ht="15" customHeight="1">
      <c r="B109" s="261"/>
      <c r="C109" s="238" t="s">
        <v>420</v>
      </c>
      <c r="D109" s="238"/>
      <c r="E109" s="238"/>
      <c r="F109" s="259" t="s">
        <v>412</v>
      </c>
      <c r="G109" s="238"/>
      <c r="H109" s="238" t="s">
        <v>452</v>
      </c>
      <c r="I109" s="238" t="s">
        <v>422</v>
      </c>
      <c r="J109" s="238"/>
      <c r="K109" s="250"/>
    </row>
    <row r="110" spans="2:11" s="1" customFormat="1" ht="15" customHeight="1">
      <c r="B110" s="261"/>
      <c r="C110" s="238" t="s">
        <v>431</v>
      </c>
      <c r="D110" s="238"/>
      <c r="E110" s="238"/>
      <c r="F110" s="259" t="s">
        <v>418</v>
      </c>
      <c r="G110" s="238"/>
      <c r="H110" s="238" t="s">
        <v>452</v>
      </c>
      <c r="I110" s="238" t="s">
        <v>414</v>
      </c>
      <c r="J110" s="238">
        <v>50</v>
      </c>
      <c r="K110" s="250"/>
    </row>
    <row r="111" spans="2:11" s="1" customFormat="1" ht="15" customHeight="1">
      <c r="B111" s="261"/>
      <c r="C111" s="238" t="s">
        <v>439</v>
      </c>
      <c r="D111" s="238"/>
      <c r="E111" s="238"/>
      <c r="F111" s="259" t="s">
        <v>418</v>
      </c>
      <c r="G111" s="238"/>
      <c r="H111" s="238" t="s">
        <v>452</v>
      </c>
      <c r="I111" s="238" t="s">
        <v>414</v>
      </c>
      <c r="J111" s="238">
        <v>50</v>
      </c>
      <c r="K111" s="250"/>
    </row>
    <row r="112" spans="2:11" s="1" customFormat="1" ht="15" customHeight="1">
      <c r="B112" s="261"/>
      <c r="C112" s="238" t="s">
        <v>437</v>
      </c>
      <c r="D112" s="238"/>
      <c r="E112" s="238"/>
      <c r="F112" s="259" t="s">
        <v>418</v>
      </c>
      <c r="G112" s="238"/>
      <c r="H112" s="238" t="s">
        <v>452</v>
      </c>
      <c r="I112" s="238" t="s">
        <v>414</v>
      </c>
      <c r="J112" s="238">
        <v>50</v>
      </c>
      <c r="K112" s="250"/>
    </row>
    <row r="113" spans="2:11" s="1" customFormat="1" ht="15" customHeight="1">
      <c r="B113" s="261"/>
      <c r="C113" s="238" t="s">
        <v>53</v>
      </c>
      <c r="D113" s="238"/>
      <c r="E113" s="238"/>
      <c r="F113" s="259" t="s">
        <v>412</v>
      </c>
      <c r="G113" s="238"/>
      <c r="H113" s="238" t="s">
        <v>453</v>
      </c>
      <c r="I113" s="238" t="s">
        <v>414</v>
      </c>
      <c r="J113" s="238">
        <v>20</v>
      </c>
      <c r="K113" s="250"/>
    </row>
    <row r="114" spans="2:11" s="1" customFormat="1" ht="15" customHeight="1">
      <c r="B114" s="261"/>
      <c r="C114" s="238" t="s">
        <v>454</v>
      </c>
      <c r="D114" s="238"/>
      <c r="E114" s="238"/>
      <c r="F114" s="259" t="s">
        <v>412</v>
      </c>
      <c r="G114" s="238"/>
      <c r="H114" s="238" t="s">
        <v>455</v>
      </c>
      <c r="I114" s="238" t="s">
        <v>414</v>
      </c>
      <c r="J114" s="238">
        <v>120</v>
      </c>
      <c r="K114" s="250"/>
    </row>
    <row r="115" spans="2:11" s="1" customFormat="1" ht="15" customHeight="1">
      <c r="B115" s="261"/>
      <c r="C115" s="238" t="s">
        <v>38</v>
      </c>
      <c r="D115" s="238"/>
      <c r="E115" s="238"/>
      <c r="F115" s="259" t="s">
        <v>412</v>
      </c>
      <c r="G115" s="238"/>
      <c r="H115" s="238" t="s">
        <v>456</v>
      </c>
      <c r="I115" s="238" t="s">
        <v>447</v>
      </c>
      <c r="J115" s="238"/>
      <c r="K115" s="250"/>
    </row>
    <row r="116" spans="2:11" s="1" customFormat="1" ht="15" customHeight="1">
      <c r="B116" s="261"/>
      <c r="C116" s="238" t="s">
        <v>48</v>
      </c>
      <c r="D116" s="238"/>
      <c r="E116" s="238"/>
      <c r="F116" s="259" t="s">
        <v>412</v>
      </c>
      <c r="G116" s="238"/>
      <c r="H116" s="238" t="s">
        <v>457</v>
      </c>
      <c r="I116" s="238" t="s">
        <v>447</v>
      </c>
      <c r="J116" s="238"/>
      <c r="K116" s="250"/>
    </row>
    <row r="117" spans="2:11" s="1" customFormat="1" ht="15" customHeight="1">
      <c r="B117" s="261"/>
      <c r="C117" s="238" t="s">
        <v>57</v>
      </c>
      <c r="D117" s="238"/>
      <c r="E117" s="238"/>
      <c r="F117" s="259" t="s">
        <v>412</v>
      </c>
      <c r="G117" s="238"/>
      <c r="H117" s="238" t="s">
        <v>458</v>
      </c>
      <c r="I117" s="238" t="s">
        <v>459</v>
      </c>
      <c r="J117" s="238"/>
      <c r="K117" s="250"/>
    </row>
    <row r="118" spans="2:11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s="1" customFormat="1" ht="18.75" customHeight="1">
      <c r="B119" s="271"/>
      <c r="C119" s="272"/>
      <c r="D119" s="272"/>
      <c r="E119" s="272"/>
      <c r="F119" s="273"/>
      <c r="G119" s="272"/>
      <c r="H119" s="272"/>
      <c r="I119" s="272"/>
      <c r="J119" s="272"/>
      <c r="K119" s="271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pans="2:11" s="1" customFormat="1" ht="45" customHeight="1">
      <c r="B122" s="277"/>
      <c r="C122" s="354" t="s">
        <v>460</v>
      </c>
      <c r="D122" s="354"/>
      <c r="E122" s="354"/>
      <c r="F122" s="354"/>
      <c r="G122" s="354"/>
      <c r="H122" s="354"/>
      <c r="I122" s="354"/>
      <c r="J122" s="354"/>
      <c r="K122" s="278"/>
    </row>
    <row r="123" spans="2:11" s="1" customFormat="1" ht="17.25" customHeight="1">
      <c r="B123" s="279"/>
      <c r="C123" s="251" t="s">
        <v>406</v>
      </c>
      <c r="D123" s="251"/>
      <c r="E123" s="251"/>
      <c r="F123" s="251" t="s">
        <v>407</v>
      </c>
      <c r="G123" s="252"/>
      <c r="H123" s="251" t="s">
        <v>54</v>
      </c>
      <c r="I123" s="251" t="s">
        <v>57</v>
      </c>
      <c r="J123" s="251" t="s">
        <v>408</v>
      </c>
      <c r="K123" s="280"/>
    </row>
    <row r="124" spans="2:11" s="1" customFormat="1" ht="17.25" customHeight="1">
      <c r="B124" s="279"/>
      <c r="C124" s="253" t="s">
        <v>409</v>
      </c>
      <c r="D124" s="253"/>
      <c r="E124" s="253"/>
      <c r="F124" s="254" t="s">
        <v>410</v>
      </c>
      <c r="G124" s="255"/>
      <c r="H124" s="253"/>
      <c r="I124" s="253"/>
      <c r="J124" s="253" t="s">
        <v>411</v>
      </c>
      <c r="K124" s="280"/>
    </row>
    <row r="125" spans="2:11" s="1" customFormat="1" ht="5.25" customHeight="1">
      <c r="B125" s="281"/>
      <c r="C125" s="256"/>
      <c r="D125" s="256"/>
      <c r="E125" s="256"/>
      <c r="F125" s="256"/>
      <c r="G125" s="282"/>
      <c r="H125" s="256"/>
      <c r="I125" s="256"/>
      <c r="J125" s="256"/>
      <c r="K125" s="283"/>
    </row>
    <row r="126" spans="2:11" s="1" customFormat="1" ht="15" customHeight="1">
      <c r="B126" s="281"/>
      <c r="C126" s="238" t="s">
        <v>415</v>
      </c>
      <c r="D126" s="258"/>
      <c r="E126" s="258"/>
      <c r="F126" s="259" t="s">
        <v>412</v>
      </c>
      <c r="G126" s="238"/>
      <c r="H126" s="238" t="s">
        <v>452</v>
      </c>
      <c r="I126" s="238" t="s">
        <v>414</v>
      </c>
      <c r="J126" s="238">
        <v>120</v>
      </c>
      <c r="K126" s="284"/>
    </row>
    <row r="127" spans="2:11" s="1" customFormat="1" ht="15" customHeight="1">
      <c r="B127" s="281"/>
      <c r="C127" s="238" t="s">
        <v>461</v>
      </c>
      <c r="D127" s="238"/>
      <c r="E127" s="238"/>
      <c r="F127" s="259" t="s">
        <v>412</v>
      </c>
      <c r="G127" s="238"/>
      <c r="H127" s="238" t="s">
        <v>462</v>
      </c>
      <c r="I127" s="238" t="s">
        <v>414</v>
      </c>
      <c r="J127" s="238" t="s">
        <v>463</v>
      </c>
      <c r="K127" s="284"/>
    </row>
    <row r="128" spans="2:11" s="1" customFormat="1" ht="15" customHeight="1">
      <c r="B128" s="281"/>
      <c r="C128" s="238" t="s">
        <v>360</v>
      </c>
      <c r="D128" s="238"/>
      <c r="E128" s="238"/>
      <c r="F128" s="259" t="s">
        <v>412</v>
      </c>
      <c r="G128" s="238"/>
      <c r="H128" s="238" t="s">
        <v>464</v>
      </c>
      <c r="I128" s="238" t="s">
        <v>414</v>
      </c>
      <c r="J128" s="238" t="s">
        <v>463</v>
      </c>
      <c r="K128" s="284"/>
    </row>
    <row r="129" spans="2:11" s="1" customFormat="1" ht="15" customHeight="1">
      <c r="B129" s="281"/>
      <c r="C129" s="238" t="s">
        <v>423</v>
      </c>
      <c r="D129" s="238"/>
      <c r="E129" s="238"/>
      <c r="F129" s="259" t="s">
        <v>418</v>
      </c>
      <c r="G129" s="238"/>
      <c r="H129" s="238" t="s">
        <v>424</v>
      </c>
      <c r="I129" s="238" t="s">
        <v>414</v>
      </c>
      <c r="J129" s="238">
        <v>15</v>
      </c>
      <c r="K129" s="284"/>
    </row>
    <row r="130" spans="2:11" s="1" customFormat="1" ht="15" customHeight="1">
      <c r="B130" s="281"/>
      <c r="C130" s="262" t="s">
        <v>425</v>
      </c>
      <c r="D130" s="262"/>
      <c r="E130" s="262"/>
      <c r="F130" s="263" t="s">
        <v>418</v>
      </c>
      <c r="G130" s="262"/>
      <c r="H130" s="262" t="s">
        <v>426</v>
      </c>
      <c r="I130" s="262" t="s">
        <v>414</v>
      </c>
      <c r="J130" s="262">
        <v>15</v>
      </c>
      <c r="K130" s="284"/>
    </row>
    <row r="131" spans="2:11" s="1" customFormat="1" ht="15" customHeight="1">
      <c r="B131" s="281"/>
      <c r="C131" s="262" t="s">
        <v>427</v>
      </c>
      <c r="D131" s="262"/>
      <c r="E131" s="262"/>
      <c r="F131" s="263" t="s">
        <v>418</v>
      </c>
      <c r="G131" s="262"/>
      <c r="H131" s="262" t="s">
        <v>428</v>
      </c>
      <c r="I131" s="262" t="s">
        <v>414</v>
      </c>
      <c r="J131" s="262">
        <v>20</v>
      </c>
      <c r="K131" s="284"/>
    </row>
    <row r="132" spans="2:11" s="1" customFormat="1" ht="15" customHeight="1">
      <c r="B132" s="281"/>
      <c r="C132" s="262" t="s">
        <v>429</v>
      </c>
      <c r="D132" s="262"/>
      <c r="E132" s="262"/>
      <c r="F132" s="263" t="s">
        <v>418</v>
      </c>
      <c r="G132" s="262"/>
      <c r="H132" s="262" t="s">
        <v>430</v>
      </c>
      <c r="I132" s="262" t="s">
        <v>414</v>
      </c>
      <c r="J132" s="262">
        <v>20</v>
      </c>
      <c r="K132" s="284"/>
    </row>
    <row r="133" spans="2:11" s="1" customFormat="1" ht="15" customHeight="1">
      <c r="B133" s="281"/>
      <c r="C133" s="238" t="s">
        <v>417</v>
      </c>
      <c r="D133" s="238"/>
      <c r="E133" s="238"/>
      <c r="F133" s="259" t="s">
        <v>418</v>
      </c>
      <c r="G133" s="238"/>
      <c r="H133" s="238" t="s">
        <v>452</v>
      </c>
      <c r="I133" s="238" t="s">
        <v>414</v>
      </c>
      <c r="J133" s="238">
        <v>50</v>
      </c>
      <c r="K133" s="284"/>
    </row>
    <row r="134" spans="2:11" s="1" customFormat="1" ht="15" customHeight="1">
      <c r="B134" s="281"/>
      <c r="C134" s="238" t="s">
        <v>431</v>
      </c>
      <c r="D134" s="238"/>
      <c r="E134" s="238"/>
      <c r="F134" s="259" t="s">
        <v>418</v>
      </c>
      <c r="G134" s="238"/>
      <c r="H134" s="238" t="s">
        <v>452</v>
      </c>
      <c r="I134" s="238" t="s">
        <v>414</v>
      </c>
      <c r="J134" s="238">
        <v>50</v>
      </c>
      <c r="K134" s="284"/>
    </row>
    <row r="135" spans="2:11" s="1" customFormat="1" ht="15" customHeight="1">
      <c r="B135" s="281"/>
      <c r="C135" s="238" t="s">
        <v>437</v>
      </c>
      <c r="D135" s="238"/>
      <c r="E135" s="238"/>
      <c r="F135" s="259" t="s">
        <v>418</v>
      </c>
      <c r="G135" s="238"/>
      <c r="H135" s="238" t="s">
        <v>452</v>
      </c>
      <c r="I135" s="238" t="s">
        <v>414</v>
      </c>
      <c r="J135" s="238">
        <v>50</v>
      </c>
      <c r="K135" s="284"/>
    </row>
    <row r="136" spans="2:11" s="1" customFormat="1" ht="15" customHeight="1">
      <c r="B136" s="281"/>
      <c r="C136" s="238" t="s">
        <v>439</v>
      </c>
      <c r="D136" s="238"/>
      <c r="E136" s="238"/>
      <c r="F136" s="259" t="s">
        <v>418</v>
      </c>
      <c r="G136" s="238"/>
      <c r="H136" s="238" t="s">
        <v>452</v>
      </c>
      <c r="I136" s="238" t="s">
        <v>414</v>
      </c>
      <c r="J136" s="238">
        <v>50</v>
      </c>
      <c r="K136" s="284"/>
    </row>
    <row r="137" spans="2:11" s="1" customFormat="1" ht="15" customHeight="1">
      <c r="B137" s="281"/>
      <c r="C137" s="238" t="s">
        <v>440</v>
      </c>
      <c r="D137" s="238"/>
      <c r="E137" s="238"/>
      <c r="F137" s="259" t="s">
        <v>418</v>
      </c>
      <c r="G137" s="238"/>
      <c r="H137" s="238" t="s">
        <v>465</v>
      </c>
      <c r="I137" s="238" t="s">
        <v>414</v>
      </c>
      <c r="J137" s="238">
        <v>255</v>
      </c>
      <c r="K137" s="284"/>
    </row>
    <row r="138" spans="2:11" s="1" customFormat="1" ht="15" customHeight="1">
      <c r="B138" s="281"/>
      <c r="C138" s="238" t="s">
        <v>442</v>
      </c>
      <c r="D138" s="238"/>
      <c r="E138" s="238"/>
      <c r="F138" s="259" t="s">
        <v>412</v>
      </c>
      <c r="G138" s="238"/>
      <c r="H138" s="238" t="s">
        <v>466</v>
      </c>
      <c r="I138" s="238" t="s">
        <v>444</v>
      </c>
      <c r="J138" s="238"/>
      <c r="K138" s="284"/>
    </row>
    <row r="139" spans="2:11" s="1" customFormat="1" ht="15" customHeight="1">
      <c r="B139" s="281"/>
      <c r="C139" s="238" t="s">
        <v>445</v>
      </c>
      <c r="D139" s="238"/>
      <c r="E139" s="238"/>
      <c r="F139" s="259" t="s">
        <v>412</v>
      </c>
      <c r="G139" s="238"/>
      <c r="H139" s="238" t="s">
        <v>467</v>
      </c>
      <c r="I139" s="238" t="s">
        <v>447</v>
      </c>
      <c r="J139" s="238"/>
      <c r="K139" s="284"/>
    </row>
    <row r="140" spans="2:11" s="1" customFormat="1" ht="15" customHeight="1">
      <c r="B140" s="281"/>
      <c r="C140" s="238" t="s">
        <v>448</v>
      </c>
      <c r="D140" s="238"/>
      <c r="E140" s="238"/>
      <c r="F140" s="259" t="s">
        <v>412</v>
      </c>
      <c r="G140" s="238"/>
      <c r="H140" s="238" t="s">
        <v>448</v>
      </c>
      <c r="I140" s="238" t="s">
        <v>447</v>
      </c>
      <c r="J140" s="238"/>
      <c r="K140" s="284"/>
    </row>
    <row r="141" spans="2:11" s="1" customFormat="1" ht="15" customHeight="1">
      <c r="B141" s="281"/>
      <c r="C141" s="238" t="s">
        <v>38</v>
      </c>
      <c r="D141" s="238"/>
      <c r="E141" s="238"/>
      <c r="F141" s="259" t="s">
        <v>412</v>
      </c>
      <c r="G141" s="238"/>
      <c r="H141" s="238" t="s">
        <v>468</v>
      </c>
      <c r="I141" s="238" t="s">
        <v>447</v>
      </c>
      <c r="J141" s="238"/>
      <c r="K141" s="284"/>
    </row>
    <row r="142" spans="2:11" s="1" customFormat="1" ht="15" customHeight="1">
      <c r="B142" s="281"/>
      <c r="C142" s="238" t="s">
        <v>469</v>
      </c>
      <c r="D142" s="238"/>
      <c r="E142" s="238"/>
      <c r="F142" s="259" t="s">
        <v>412</v>
      </c>
      <c r="G142" s="238"/>
      <c r="H142" s="238" t="s">
        <v>470</v>
      </c>
      <c r="I142" s="238" t="s">
        <v>447</v>
      </c>
      <c r="J142" s="238"/>
      <c r="K142" s="284"/>
    </row>
    <row r="143" spans="2:11" s="1" customFormat="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pans="2:11" s="1" customFormat="1" ht="18.75" customHeight="1">
      <c r="B144" s="272"/>
      <c r="C144" s="272"/>
      <c r="D144" s="272"/>
      <c r="E144" s="272"/>
      <c r="F144" s="273"/>
      <c r="G144" s="272"/>
      <c r="H144" s="272"/>
      <c r="I144" s="272"/>
      <c r="J144" s="272"/>
      <c r="K144" s="272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353" t="s">
        <v>471</v>
      </c>
      <c r="D147" s="353"/>
      <c r="E147" s="353"/>
      <c r="F147" s="353"/>
      <c r="G147" s="353"/>
      <c r="H147" s="353"/>
      <c r="I147" s="353"/>
      <c r="J147" s="353"/>
      <c r="K147" s="250"/>
    </row>
    <row r="148" spans="2:11" s="1" customFormat="1" ht="17.25" customHeight="1">
      <c r="B148" s="249"/>
      <c r="C148" s="251" t="s">
        <v>406</v>
      </c>
      <c r="D148" s="251"/>
      <c r="E148" s="251"/>
      <c r="F148" s="251" t="s">
        <v>407</v>
      </c>
      <c r="G148" s="252"/>
      <c r="H148" s="251" t="s">
        <v>54</v>
      </c>
      <c r="I148" s="251" t="s">
        <v>57</v>
      </c>
      <c r="J148" s="251" t="s">
        <v>408</v>
      </c>
      <c r="K148" s="250"/>
    </row>
    <row r="149" spans="2:11" s="1" customFormat="1" ht="17.25" customHeight="1">
      <c r="B149" s="249"/>
      <c r="C149" s="253" t="s">
        <v>409</v>
      </c>
      <c r="D149" s="253"/>
      <c r="E149" s="253"/>
      <c r="F149" s="254" t="s">
        <v>410</v>
      </c>
      <c r="G149" s="255"/>
      <c r="H149" s="253"/>
      <c r="I149" s="253"/>
      <c r="J149" s="253" t="s">
        <v>411</v>
      </c>
      <c r="K149" s="250"/>
    </row>
    <row r="150" spans="2:11" s="1" customFormat="1" ht="5.25" customHeight="1">
      <c r="B150" s="261"/>
      <c r="C150" s="256"/>
      <c r="D150" s="256"/>
      <c r="E150" s="256"/>
      <c r="F150" s="256"/>
      <c r="G150" s="257"/>
      <c r="H150" s="256"/>
      <c r="I150" s="256"/>
      <c r="J150" s="256"/>
      <c r="K150" s="284"/>
    </row>
    <row r="151" spans="2:11" s="1" customFormat="1" ht="15" customHeight="1">
      <c r="B151" s="261"/>
      <c r="C151" s="288" t="s">
        <v>415</v>
      </c>
      <c r="D151" s="238"/>
      <c r="E151" s="238"/>
      <c r="F151" s="289" t="s">
        <v>412</v>
      </c>
      <c r="G151" s="238"/>
      <c r="H151" s="288" t="s">
        <v>452</v>
      </c>
      <c r="I151" s="288" t="s">
        <v>414</v>
      </c>
      <c r="J151" s="288">
        <v>120</v>
      </c>
      <c r="K151" s="284"/>
    </row>
    <row r="152" spans="2:11" s="1" customFormat="1" ht="15" customHeight="1">
      <c r="B152" s="261"/>
      <c r="C152" s="288" t="s">
        <v>461</v>
      </c>
      <c r="D152" s="238"/>
      <c r="E152" s="238"/>
      <c r="F152" s="289" t="s">
        <v>412</v>
      </c>
      <c r="G152" s="238"/>
      <c r="H152" s="288" t="s">
        <v>472</v>
      </c>
      <c r="I152" s="288" t="s">
        <v>414</v>
      </c>
      <c r="J152" s="288" t="s">
        <v>463</v>
      </c>
      <c r="K152" s="284"/>
    </row>
    <row r="153" spans="2:11" s="1" customFormat="1" ht="15" customHeight="1">
      <c r="B153" s="261"/>
      <c r="C153" s="288" t="s">
        <v>360</v>
      </c>
      <c r="D153" s="238"/>
      <c r="E153" s="238"/>
      <c r="F153" s="289" t="s">
        <v>412</v>
      </c>
      <c r="G153" s="238"/>
      <c r="H153" s="288" t="s">
        <v>473</v>
      </c>
      <c r="I153" s="288" t="s">
        <v>414</v>
      </c>
      <c r="J153" s="288" t="s">
        <v>463</v>
      </c>
      <c r="K153" s="284"/>
    </row>
    <row r="154" spans="2:11" s="1" customFormat="1" ht="15" customHeight="1">
      <c r="B154" s="261"/>
      <c r="C154" s="288" t="s">
        <v>417</v>
      </c>
      <c r="D154" s="238"/>
      <c r="E154" s="238"/>
      <c r="F154" s="289" t="s">
        <v>418</v>
      </c>
      <c r="G154" s="238"/>
      <c r="H154" s="288" t="s">
        <v>452</v>
      </c>
      <c r="I154" s="288" t="s">
        <v>414</v>
      </c>
      <c r="J154" s="288">
        <v>50</v>
      </c>
      <c r="K154" s="284"/>
    </row>
    <row r="155" spans="2:11" s="1" customFormat="1" ht="15" customHeight="1">
      <c r="B155" s="261"/>
      <c r="C155" s="288" t="s">
        <v>420</v>
      </c>
      <c r="D155" s="238"/>
      <c r="E155" s="238"/>
      <c r="F155" s="289" t="s">
        <v>412</v>
      </c>
      <c r="G155" s="238"/>
      <c r="H155" s="288" t="s">
        <v>452</v>
      </c>
      <c r="I155" s="288" t="s">
        <v>422</v>
      </c>
      <c r="J155" s="288"/>
      <c r="K155" s="284"/>
    </row>
    <row r="156" spans="2:11" s="1" customFormat="1" ht="15" customHeight="1">
      <c r="B156" s="261"/>
      <c r="C156" s="288" t="s">
        <v>431</v>
      </c>
      <c r="D156" s="238"/>
      <c r="E156" s="238"/>
      <c r="F156" s="289" t="s">
        <v>418</v>
      </c>
      <c r="G156" s="238"/>
      <c r="H156" s="288" t="s">
        <v>452</v>
      </c>
      <c r="I156" s="288" t="s">
        <v>414</v>
      </c>
      <c r="J156" s="288">
        <v>50</v>
      </c>
      <c r="K156" s="284"/>
    </row>
    <row r="157" spans="2:11" s="1" customFormat="1" ht="15" customHeight="1">
      <c r="B157" s="261"/>
      <c r="C157" s="288" t="s">
        <v>439</v>
      </c>
      <c r="D157" s="238"/>
      <c r="E157" s="238"/>
      <c r="F157" s="289" t="s">
        <v>418</v>
      </c>
      <c r="G157" s="238"/>
      <c r="H157" s="288" t="s">
        <v>452</v>
      </c>
      <c r="I157" s="288" t="s">
        <v>414</v>
      </c>
      <c r="J157" s="288">
        <v>50</v>
      </c>
      <c r="K157" s="284"/>
    </row>
    <row r="158" spans="2:11" s="1" customFormat="1" ht="15" customHeight="1">
      <c r="B158" s="261"/>
      <c r="C158" s="288" t="s">
        <v>437</v>
      </c>
      <c r="D158" s="238"/>
      <c r="E158" s="238"/>
      <c r="F158" s="289" t="s">
        <v>418</v>
      </c>
      <c r="G158" s="238"/>
      <c r="H158" s="288" t="s">
        <v>452</v>
      </c>
      <c r="I158" s="288" t="s">
        <v>414</v>
      </c>
      <c r="J158" s="288">
        <v>50</v>
      </c>
      <c r="K158" s="284"/>
    </row>
    <row r="159" spans="2:11" s="1" customFormat="1" ht="15" customHeight="1">
      <c r="B159" s="261"/>
      <c r="C159" s="288" t="s">
        <v>82</v>
      </c>
      <c r="D159" s="238"/>
      <c r="E159" s="238"/>
      <c r="F159" s="289" t="s">
        <v>412</v>
      </c>
      <c r="G159" s="238"/>
      <c r="H159" s="288" t="s">
        <v>474</v>
      </c>
      <c r="I159" s="288" t="s">
        <v>414</v>
      </c>
      <c r="J159" s="288" t="s">
        <v>475</v>
      </c>
      <c r="K159" s="284"/>
    </row>
    <row r="160" spans="2:11" s="1" customFormat="1" ht="15" customHeight="1">
      <c r="B160" s="261"/>
      <c r="C160" s="288" t="s">
        <v>476</v>
      </c>
      <c r="D160" s="238"/>
      <c r="E160" s="238"/>
      <c r="F160" s="289" t="s">
        <v>412</v>
      </c>
      <c r="G160" s="238"/>
      <c r="H160" s="288" t="s">
        <v>477</v>
      </c>
      <c r="I160" s="288" t="s">
        <v>447</v>
      </c>
      <c r="J160" s="288"/>
      <c r="K160" s="284"/>
    </row>
    <row r="161" spans="2:11" s="1" customFormat="1" ht="15" customHeight="1">
      <c r="B161" s="290"/>
      <c r="C161" s="270"/>
      <c r="D161" s="270"/>
      <c r="E161" s="270"/>
      <c r="F161" s="270"/>
      <c r="G161" s="270"/>
      <c r="H161" s="270"/>
      <c r="I161" s="270"/>
      <c r="J161" s="270"/>
      <c r="K161" s="291"/>
    </row>
    <row r="162" spans="2:11" s="1" customFormat="1" ht="18.75" customHeight="1">
      <c r="B162" s="272"/>
      <c r="C162" s="282"/>
      <c r="D162" s="282"/>
      <c r="E162" s="282"/>
      <c r="F162" s="292"/>
      <c r="G162" s="282"/>
      <c r="H162" s="282"/>
      <c r="I162" s="282"/>
      <c r="J162" s="282"/>
      <c r="K162" s="272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7"/>
      <c r="C164" s="228"/>
      <c r="D164" s="228"/>
      <c r="E164" s="228"/>
      <c r="F164" s="228"/>
      <c r="G164" s="228"/>
      <c r="H164" s="228"/>
      <c r="I164" s="228"/>
      <c r="J164" s="228"/>
      <c r="K164" s="229"/>
    </row>
    <row r="165" spans="2:11" s="1" customFormat="1" ht="45" customHeight="1">
      <c r="B165" s="230"/>
      <c r="C165" s="354" t="s">
        <v>478</v>
      </c>
      <c r="D165" s="354"/>
      <c r="E165" s="354"/>
      <c r="F165" s="354"/>
      <c r="G165" s="354"/>
      <c r="H165" s="354"/>
      <c r="I165" s="354"/>
      <c r="J165" s="354"/>
      <c r="K165" s="231"/>
    </row>
    <row r="166" spans="2:11" s="1" customFormat="1" ht="17.25" customHeight="1">
      <c r="B166" s="230"/>
      <c r="C166" s="251" t="s">
        <v>406</v>
      </c>
      <c r="D166" s="251"/>
      <c r="E166" s="251"/>
      <c r="F166" s="251" t="s">
        <v>407</v>
      </c>
      <c r="G166" s="293"/>
      <c r="H166" s="294" t="s">
        <v>54</v>
      </c>
      <c r="I166" s="294" t="s">
        <v>57</v>
      </c>
      <c r="J166" s="251" t="s">
        <v>408</v>
      </c>
      <c r="K166" s="231"/>
    </row>
    <row r="167" spans="2:11" s="1" customFormat="1" ht="17.25" customHeight="1">
      <c r="B167" s="232"/>
      <c r="C167" s="253" t="s">
        <v>409</v>
      </c>
      <c r="D167" s="253"/>
      <c r="E167" s="253"/>
      <c r="F167" s="254" t="s">
        <v>410</v>
      </c>
      <c r="G167" s="295"/>
      <c r="H167" s="296"/>
      <c r="I167" s="296"/>
      <c r="J167" s="253" t="s">
        <v>411</v>
      </c>
      <c r="K167" s="233"/>
    </row>
    <row r="168" spans="2:11" s="1" customFormat="1" ht="5.25" customHeight="1">
      <c r="B168" s="261"/>
      <c r="C168" s="256"/>
      <c r="D168" s="256"/>
      <c r="E168" s="256"/>
      <c r="F168" s="256"/>
      <c r="G168" s="257"/>
      <c r="H168" s="256"/>
      <c r="I168" s="256"/>
      <c r="J168" s="256"/>
      <c r="K168" s="284"/>
    </row>
    <row r="169" spans="2:11" s="1" customFormat="1" ht="15" customHeight="1">
      <c r="B169" s="261"/>
      <c r="C169" s="238" t="s">
        <v>415</v>
      </c>
      <c r="D169" s="238"/>
      <c r="E169" s="238"/>
      <c r="F169" s="259" t="s">
        <v>412</v>
      </c>
      <c r="G169" s="238"/>
      <c r="H169" s="238" t="s">
        <v>452</v>
      </c>
      <c r="I169" s="238" t="s">
        <v>414</v>
      </c>
      <c r="J169" s="238">
        <v>120</v>
      </c>
      <c r="K169" s="284"/>
    </row>
    <row r="170" spans="2:11" s="1" customFormat="1" ht="15" customHeight="1">
      <c r="B170" s="261"/>
      <c r="C170" s="238" t="s">
        <v>461</v>
      </c>
      <c r="D170" s="238"/>
      <c r="E170" s="238"/>
      <c r="F170" s="259" t="s">
        <v>412</v>
      </c>
      <c r="G170" s="238"/>
      <c r="H170" s="238" t="s">
        <v>462</v>
      </c>
      <c r="I170" s="238" t="s">
        <v>414</v>
      </c>
      <c r="J170" s="238" t="s">
        <v>463</v>
      </c>
      <c r="K170" s="284"/>
    </row>
    <row r="171" spans="2:11" s="1" customFormat="1" ht="15" customHeight="1">
      <c r="B171" s="261"/>
      <c r="C171" s="238" t="s">
        <v>360</v>
      </c>
      <c r="D171" s="238"/>
      <c r="E171" s="238"/>
      <c r="F171" s="259" t="s">
        <v>412</v>
      </c>
      <c r="G171" s="238"/>
      <c r="H171" s="238" t="s">
        <v>479</v>
      </c>
      <c r="I171" s="238" t="s">
        <v>414</v>
      </c>
      <c r="J171" s="238" t="s">
        <v>463</v>
      </c>
      <c r="K171" s="284"/>
    </row>
    <row r="172" spans="2:11" s="1" customFormat="1" ht="15" customHeight="1">
      <c r="B172" s="261"/>
      <c r="C172" s="238" t="s">
        <v>417</v>
      </c>
      <c r="D172" s="238"/>
      <c r="E172" s="238"/>
      <c r="F172" s="259" t="s">
        <v>418</v>
      </c>
      <c r="G172" s="238"/>
      <c r="H172" s="238" t="s">
        <v>479</v>
      </c>
      <c r="I172" s="238" t="s">
        <v>414</v>
      </c>
      <c r="J172" s="238">
        <v>50</v>
      </c>
      <c r="K172" s="284"/>
    </row>
    <row r="173" spans="2:11" s="1" customFormat="1" ht="15" customHeight="1">
      <c r="B173" s="261"/>
      <c r="C173" s="238" t="s">
        <v>420</v>
      </c>
      <c r="D173" s="238"/>
      <c r="E173" s="238"/>
      <c r="F173" s="259" t="s">
        <v>412</v>
      </c>
      <c r="G173" s="238"/>
      <c r="H173" s="238" t="s">
        <v>479</v>
      </c>
      <c r="I173" s="238" t="s">
        <v>422</v>
      </c>
      <c r="J173" s="238"/>
      <c r="K173" s="284"/>
    </row>
    <row r="174" spans="2:11" s="1" customFormat="1" ht="15" customHeight="1">
      <c r="B174" s="261"/>
      <c r="C174" s="238" t="s">
        <v>431</v>
      </c>
      <c r="D174" s="238"/>
      <c r="E174" s="238"/>
      <c r="F174" s="259" t="s">
        <v>418</v>
      </c>
      <c r="G174" s="238"/>
      <c r="H174" s="238" t="s">
        <v>479</v>
      </c>
      <c r="I174" s="238" t="s">
        <v>414</v>
      </c>
      <c r="J174" s="238">
        <v>50</v>
      </c>
      <c r="K174" s="284"/>
    </row>
    <row r="175" spans="2:11" s="1" customFormat="1" ht="15" customHeight="1">
      <c r="B175" s="261"/>
      <c r="C175" s="238" t="s">
        <v>439</v>
      </c>
      <c r="D175" s="238"/>
      <c r="E175" s="238"/>
      <c r="F175" s="259" t="s">
        <v>418</v>
      </c>
      <c r="G175" s="238"/>
      <c r="H175" s="238" t="s">
        <v>479</v>
      </c>
      <c r="I175" s="238" t="s">
        <v>414</v>
      </c>
      <c r="J175" s="238">
        <v>50</v>
      </c>
      <c r="K175" s="284"/>
    </row>
    <row r="176" spans="2:11" s="1" customFormat="1" ht="15" customHeight="1">
      <c r="B176" s="261"/>
      <c r="C176" s="238" t="s">
        <v>437</v>
      </c>
      <c r="D176" s="238"/>
      <c r="E176" s="238"/>
      <c r="F176" s="259" t="s">
        <v>418</v>
      </c>
      <c r="G176" s="238"/>
      <c r="H176" s="238" t="s">
        <v>479</v>
      </c>
      <c r="I176" s="238" t="s">
        <v>414</v>
      </c>
      <c r="J176" s="238">
        <v>50</v>
      </c>
      <c r="K176" s="284"/>
    </row>
    <row r="177" spans="2:11" s="1" customFormat="1" ht="15" customHeight="1">
      <c r="B177" s="261"/>
      <c r="C177" s="238" t="s">
        <v>98</v>
      </c>
      <c r="D177" s="238"/>
      <c r="E177" s="238"/>
      <c r="F177" s="259" t="s">
        <v>412</v>
      </c>
      <c r="G177" s="238"/>
      <c r="H177" s="238" t="s">
        <v>480</v>
      </c>
      <c r="I177" s="238" t="s">
        <v>481</v>
      </c>
      <c r="J177" s="238"/>
      <c r="K177" s="284"/>
    </row>
    <row r="178" spans="2:11" s="1" customFormat="1" ht="15" customHeight="1">
      <c r="B178" s="261"/>
      <c r="C178" s="238" t="s">
        <v>57</v>
      </c>
      <c r="D178" s="238"/>
      <c r="E178" s="238"/>
      <c r="F178" s="259" t="s">
        <v>412</v>
      </c>
      <c r="G178" s="238"/>
      <c r="H178" s="238" t="s">
        <v>482</v>
      </c>
      <c r="I178" s="238" t="s">
        <v>483</v>
      </c>
      <c r="J178" s="238">
        <v>1</v>
      </c>
      <c r="K178" s="284"/>
    </row>
    <row r="179" spans="2:11" s="1" customFormat="1" ht="15" customHeight="1">
      <c r="B179" s="261"/>
      <c r="C179" s="238" t="s">
        <v>53</v>
      </c>
      <c r="D179" s="238"/>
      <c r="E179" s="238"/>
      <c r="F179" s="259" t="s">
        <v>412</v>
      </c>
      <c r="G179" s="238"/>
      <c r="H179" s="238" t="s">
        <v>484</v>
      </c>
      <c r="I179" s="238" t="s">
        <v>414</v>
      </c>
      <c r="J179" s="238">
        <v>20</v>
      </c>
      <c r="K179" s="284"/>
    </row>
    <row r="180" spans="2:11" s="1" customFormat="1" ht="15" customHeight="1">
      <c r="B180" s="261"/>
      <c r="C180" s="238" t="s">
        <v>54</v>
      </c>
      <c r="D180" s="238"/>
      <c r="E180" s="238"/>
      <c r="F180" s="259" t="s">
        <v>412</v>
      </c>
      <c r="G180" s="238"/>
      <c r="H180" s="238" t="s">
        <v>485</v>
      </c>
      <c r="I180" s="238" t="s">
        <v>414</v>
      </c>
      <c r="J180" s="238">
        <v>255</v>
      </c>
      <c r="K180" s="284"/>
    </row>
    <row r="181" spans="2:11" s="1" customFormat="1" ht="15" customHeight="1">
      <c r="B181" s="261"/>
      <c r="C181" s="238" t="s">
        <v>99</v>
      </c>
      <c r="D181" s="238"/>
      <c r="E181" s="238"/>
      <c r="F181" s="259" t="s">
        <v>412</v>
      </c>
      <c r="G181" s="238"/>
      <c r="H181" s="238" t="s">
        <v>376</v>
      </c>
      <c r="I181" s="238" t="s">
        <v>414</v>
      </c>
      <c r="J181" s="238">
        <v>10</v>
      </c>
      <c r="K181" s="284"/>
    </row>
    <row r="182" spans="2:11" s="1" customFormat="1" ht="15" customHeight="1">
      <c r="B182" s="261"/>
      <c r="C182" s="238" t="s">
        <v>100</v>
      </c>
      <c r="D182" s="238"/>
      <c r="E182" s="238"/>
      <c r="F182" s="259" t="s">
        <v>412</v>
      </c>
      <c r="G182" s="238"/>
      <c r="H182" s="238" t="s">
        <v>486</v>
      </c>
      <c r="I182" s="238" t="s">
        <v>447</v>
      </c>
      <c r="J182" s="238"/>
      <c r="K182" s="284"/>
    </row>
    <row r="183" spans="2:11" s="1" customFormat="1" ht="15" customHeight="1">
      <c r="B183" s="261"/>
      <c r="C183" s="238" t="s">
        <v>487</v>
      </c>
      <c r="D183" s="238"/>
      <c r="E183" s="238"/>
      <c r="F183" s="259" t="s">
        <v>412</v>
      </c>
      <c r="G183" s="238"/>
      <c r="H183" s="238" t="s">
        <v>488</v>
      </c>
      <c r="I183" s="238" t="s">
        <v>447</v>
      </c>
      <c r="J183" s="238"/>
      <c r="K183" s="284"/>
    </row>
    <row r="184" spans="2:11" s="1" customFormat="1" ht="15" customHeight="1">
      <c r="B184" s="261"/>
      <c r="C184" s="238" t="s">
        <v>476</v>
      </c>
      <c r="D184" s="238"/>
      <c r="E184" s="238"/>
      <c r="F184" s="259" t="s">
        <v>412</v>
      </c>
      <c r="G184" s="238"/>
      <c r="H184" s="238" t="s">
        <v>489</v>
      </c>
      <c r="I184" s="238" t="s">
        <v>447</v>
      </c>
      <c r="J184" s="238"/>
      <c r="K184" s="284"/>
    </row>
    <row r="185" spans="2:11" s="1" customFormat="1" ht="15" customHeight="1">
      <c r="B185" s="261"/>
      <c r="C185" s="238" t="s">
        <v>102</v>
      </c>
      <c r="D185" s="238"/>
      <c r="E185" s="238"/>
      <c r="F185" s="259" t="s">
        <v>418</v>
      </c>
      <c r="G185" s="238"/>
      <c r="H185" s="238" t="s">
        <v>490</v>
      </c>
      <c r="I185" s="238" t="s">
        <v>414</v>
      </c>
      <c r="J185" s="238">
        <v>50</v>
      </c>
      <c r="K185" s="284"/>
    </row>
    <row r="186" spans="2:11" s="1" customFormat="1" ht="15" customHeight="1">
      <c r="B186" s="261"/>
      <c r="C186" s="238" t="s">
        <v>491</v>
      </c>
      <c r="D186" s="238"/>
      <c r="E186" s="238"/>
      <c r="F186" s="259" t="s">
        <v>418</v>
      </c>
      <c r="G186" s="238"/>
      <c r="H186" s="238" t="s">
        <v>492</v>
      </c>
      <c r="I186" s="238" t="s">
        <v>493</v>
      </c>
      <c r="J186" s="238"/>
      <c r="K186" s="284"/>
    </row>
    <row r="187" spans="2:11" s="1" customFormat="1" ht="15" customHeight="1">
      <c r="B187" s="261"/>
      <c r="C187" s="238" t="s">
        <v>494</v>
      </c>
      <c r="D187" s="238"/>
      <c r="E187" s="238"/>
      <c r="F187" s="259" t="s">
        <v>418</v>
      </c>
      <c r="G187" s="238"/>
      <c r="H187" s="238" t="s">
        <v>495</v>
      </c>
      <c r="I187" s="238" t="s">
        <v>493</v>
      </c>
      <c r="J187" s="238"/>
      <c r="K187" s="284"/>
    </row>
    <row r="188" spans="2:11" s="1" customFormat="1" ht="15" customHeight="1">
      <c r="B188" s="261"/>
      <c r="C188" s="238" t="s">
        <v>496</v>
      </c>
      <c r="D188" s="238"/>
      <c r="E188" s="238"/>
      <c r="F188" s="259" t="s">
        <v>418</v>
      </c>
      <c r="G188" s="238"/>
      <c r="H188" s="238" t="s">
        <v>497</v>
      </c>
      <c r="I188" s="238" t="s">
        <v>493</v>
      </c>
      <c r="J188" s="238"/>
      <c r="K188" s="284"/>
    </row>
    <row r="189" spans="2:11" s="1" customFormat="1" ht="15" customHeight="1">
      <c r="B189" s="261"/>
      <c r="C189" s="297" t="s">
        <v>498</v>
      </c>
      <c r="D189" s="238"/>
      <c r="E189" s="238"/>
      <c r="F189" s="259" t="s">
        <v>418</v>
      </c>
      <c r="G189" s="238"/>
      <c r="H189" s="238" t="s">
        <v>499</v>
      </c>
      <c r="I189" s="238" t="s">
        <v>500</v>
      </c>
      <c r="J189" s="298" t="s">
        <v>501</v>
      </c>
      <c r="K189" s="284"/>
    </row>
    <row r="190" spans="2:11" s="1" customFormat="1" ht="15" customHeight="1">
      <c r="B190" s="261"/>
      <c r="C190" s="297" t="s">
        <v>42</v>
      </c>
      <c r="D190" s="238"/>
      <c r="E190" s="238"/>
      <c r="F190" s="259" t="s">
        <v>412</v>
      </c>
      <c r="G190" s="238"/>
      <c r="H190" s="235" t="s">
        <v>502</v>
      </c>
      <c r="I190" s="238" t="s">
        <v>503</v>
      </c>
      <c r="J190" s="238"/>
      <c r="K190" s="284"/>
    </row>
    <row r="191" spans="2:11" s="1" customFormat="1" ht="15" customHeight="1">
      <c r="B191" s="261"/>
      <c r="C191" s="297" t="s">
        <v>504</v>
      </c>
      <c r="D191" s="238"/>
      <c r="E191" s="238"/>
      <c r="F191" s="259" t="s">
        <v>412</v>
      </c>
      <c r="G191" s="238"/>
      <c r="H191" s="238" t="s">
        <v>505</v>
      </c>
      <c r="I191" s="238" t="s">
        <v>447</v>
      </c>
      <c r="J191" s="238"/>
      <c r="K191" s="284"/>
    </row>
    <row r="192" spans="2:11" s="1" customFormat="1" ht="15" customHeight="1">
      <c r="B192" s="261"/>
      <c r="C192" s="297" t="s">
        <v>506</v>
      </c>
      <c r="D192" s="238"/>
      <c r="E192" s="238"/>
      <c r="F192" s="259" t="s">
        <v>412</v>
      </c>
      <c r="G192" s="238"/>
      <c r="H192" s="238" t="s">
        <v>507</v>
      </c>
      <c r="I192" s="238" t="s">
        <v>447</v>
      </c>
      <c r="J192" s="238"/>
      <c r="K192" s="284"/>
    </row>
    <row r="193" spans="2:11" s="1" customFormat="1" ht="15" customHeight="1">
      <c r="B193" s="261"/>
      <c r="C193" s="297" t="s">
        <v>508</v>
      </c>
      <c r="D193" s="238"/>
      <c r="E193" s="238"/>
      <c r="F193" s="259" t="s">
        <v>418</v>
      </c>
      <c r="G193" s="238"/>
      <c r="H193" s="238" t="s">
        <v>509</v>
      </c>
      <c r="I193" s="238" t="s">
        <v>447</v>
      </c>
      <c r="J193" s="238"/>
      <c r="K193" s="284"/>
    </row>
    <row r="194" spans="2:11" s="1" customFormat="1" ht="15" customHeight="1">
      <c r="B194" s="290"/>
      <c r="C194" s="299"/>
      <c r="D194" s="270"/>
      <c r="E194" s="270"/>
      <c r="F194" s="270"/>
      <c r="G194" s="270"/>
      <c r="H194" s="270"/>
      <c r="I194" s="270"/>
      <c r="J194" s="270"/>
      <c r="K194" s="291"/>
    </row>
    <row r="195" spans="2:11" s="1" customFormat="1" ht="18.75" customHeight="1">
      <c r="B195" s="272"/>
      <c r="C195" s="282"/>
      <c r="D195" s="282"/>
      <c r="E195" s="282"/>
      <c r="F195" s="292"/>
      <c r="G195" s="282"/>
      <c r="H195" s="282"/>
      <c r="I195" s="282"/>
      <c r="J195" s="282"/>
      <c r="K195" s="272"/>
    </row>
    <row r="196" spans="2:11" s="1" customFormat="1" ht="18.75" customHeight="1">
      <c r="B196" s="272"/>
      <c r="C196" s="282"/>
      <c r="D196" s="282"/>
      <c r="E196" s="282"/>
      <c r="F196" s="292"/>
      <c r="G196" s="282"/>
      <c r="H196" s="282"/>
      <c r="I196" s="282"/>
      <c r="J196" s="282"/>
      <c r="K196" s="272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7"/>
      <c r="C198" s="228"/>
      <c r="D198" s="228"/>
      <c r="E198" s="228"/>
      <c r="F198" s="228"/>
      <c r="G198" s="228"/>
      <c r="H198" s="228"/>
      <c r="I198" s="228"/>
      <c r="J198" s="228"/>
      <c r="K198" s="229"/>
    </row>
    <row r="199" spans="2:11" s="1" customFormat="1" ht="21">
      <c r="B199" s="230"/>
      <c r="C199" s="354" t="s">
        <v>510</v>
      </c>
      <c r="D199" s="354"/>
      <c r="E199" s="354"/>
      <c r="F199" s="354"/>
      <c r="G199" s="354"/>
      <c r="H199" s="354"/>
      <c r="I199" s="354"/>
      <c r="J199" s="354"/>
      <c r="K199" s="231"/>
    </row>
    <row r="200" spans="2:11" s="1" customFormat="1" ht="25.5" customHeight="1">
      <c r="B200" s="230"/>
      <c r="C200" s="300" t="s">
        <v>511</v>
      </c>
      <c r="D200" s="300"/>
      <c r="E200" s="300"/>
      <c r="F200" s="300" t="s">
        <v>512</v>
      </c>
      <c r="G200" s="301"/>
      <c r="H200" s="355" t="s">
        <v>513</v>
      </c>
      <c r="I200" s="355"/>
      <c r="J200" s="355"/>
      <c r="K200" s="231"/>
    </row>
    <row r="201" spans="2:11" s="1" customFormat="1" ht="5.25" customHeight="1">
      <c r="B201" s="261"/>
      <c r="C201" s="256"/>
      <c r="D201" s="256"/>
      <c r="E201" s="256"/>
      <c r="F201" s="256"/>
      <c r="G201" s="282"/>
      <c r="H201" s="256"/>
      <c r="I201" s="256"/>
      <c r="J201" s="256"/>
      <c r="K201" s="284"/>
    </row>
    <row r="202" spans="2:11" s="1" customFormat="1" ht="15" customHeight="1">
      <c r="B202" s="261"/>
      <c r="C202" s="238" t="s">
        <v>503</v>
      </c>
      <c r="D202" s="238"/>
      <c r="E202" s="238"/>
      <c r="F202" s="259" t="s">
        <v>43</v>
      </c>
      <c r="G202" s="238"/>
      <c r="H202" s="356" t="s">
        <v>514</v>
      </c>
      <c r="I202" s="356"/>
      <c r="J202" s="356"/>
      <c r="K202" s="284"/>
    </row>
    <row r="203" spans="2:11" s="1" customFormat="1" ht="15" customHeight="1">
      <c r="B203" s="261"/>
      <c r="C203" s="238"/>
      <c r="D203" s="238"/>
      <c r="E203" s="238"/>
      <c r="F203" s="259" t="s">
        <v>44</v>
      </c>
      <c r="G203" s="238"/>
      <c r="H203" s="356" t="s">
        <v>515</v>
      </c>
      <c r="I203" s="356"/>
      <c r="J203" s="356"/>
      <c r="K203" s="284"/>
    </row>
    <row r="204" spans="2:11" s="1" customFormat="1" ht="15" customHeight="1">
      <c r="B204" s="261"/>
      <c r="C204" s="238"/>
      <c r="D204" s="238"/>
      <c r="E204" s="238"/>
      <c r="F204" s="259" t="s">
        <v>47</v>
      </c>
      <c r="G204" s="238"/>
      <c r="H204" s="356" t="s">
        <v>516</v>
      </c>
      <c r="I204" s="356"/>
      <c r="J204" s="356"/>
      <c r="K204" s="284"/>
    </row>
    <row r="205" spans="2:11" s="1" customFormat="1" ht="15" customHeight="1">
      <c r="B205" s="261"/>
      <c r="C205" s="238"/>
      <c r="D205" s="238"/>
      <c r="E205" s="238"/>
      <c r="F205" s="259" t="s">
        <v>45</v>
      </c>
      <c r="G205" s="238"/>
      <c r="H205" s="356" t="s">
        <v>517</v>
      </c>
      <c r="I205" s="356"/>
      <c r="J205" s="356"/>
      <c r="K205" s="284"/>
    </row>
    <row r="206" spans="2:11" s="1" customFormat="1" ht="15" customHeight="1">
      <c r="B206" s="261"/>
      <c r="C206" s="238"/>
      <c r="D206" s="238"/>
      <c r="E206" s="238"/>
      <c r="F206" s="259" t="s">
        <v>46</v>
      </c>
      <c r="G206" s="238"/>
      <c r="H206" s="356" t="s">
        <v>518</v>
      </c>
      <c r="I206" s="356"/>
      <c r="J206" s="356"/>
      <c r="K206" s="284"/>
    </row>
    <row r="207" spans="2:11" s="1" customFormat="1" ht="15" customHeight="1">
      <c r="B207" s="261"/>
      <c r="C207" s="238"/>
      <c r="D207" s="238"/>
      <c r="E207" s="238"/>
      <c r="F207" s="259"/>
      <c r="G207" s="238"/>
      <c r="H207" s="238"/>
      <c r="I207" s="238"/>
      <c r="J207" s="238"/>
      <c r="K207" s="284"/>
    </row>
    <row r="208" spans="2:11" s="1" customFormat="1" ht="15" customHeight="1">
      <c r="B208" s="261"/>
      <c r="C208" s="238" t="s">
        <v>459</v>
      </c>
      <c r="D208" s="238"/>
      <c r="E208" s="238"/>
      <c r="F208" s="259" t="s">
        <v>76</v>
      </c>
      <c r="G208" s="238"/>
      <c r="H208" s="356" t="s">
        <v>519</v>
      </c>
      <c r="I208" s="356"/>
      <c r="J208" s="356"/>
      <c r="K208" s="284"/>
    </row>
    <row r="209" spans="2:11" s="1" customFormat="1" ht="15" customHeight="1">
      <c r="B209" s="261"/>
      <c r="C209" s="238"/>
      <c r="D209" s="238"/>
      <c r="E209" s="238"/>
      <c r="F209" s="259" t="s">
        <v>354</v>
      </c>
      <c r="G209" s="238"/>
      <c r="H209" s="356" t="s">
        <v>355</v>
      </c>
      <c r="I209" s="356"/>
      <c r="J209" s="356"/>
      <c r="K209" s="284"/>
    </row>
    <row r="210" spans="2:11" s="1" customFormat="1" ht="15" customHeight="1">
      <c r="B210" s="261"/>
      <c r="C210" s="238"/>
      <c r="D210" s="238"/>
      <c r="E210" s="238"/>
      <c r="F210" s="259" t="s">
        <v>352</v>
      </c>
      <c r="G210" s="238"/>
      <c r="H210" s="356" t="s">
        <v>520</v>
      </c>
      <c r="I210" s="356"/>
      <c r="J210" s="356"/>
      <c r="K210" s="284"/>
    </row>
    <row r="211" spans="2:11" s="1" customFormat="1" ht="15" customHeight="1">
      <c r="B211" s="302"/>
      <c r="C211" s="238"/>
      <c r="D211" s="238"/>
      <c r="E211" s="238"/>
      <c r="F211" s="259" t="s">
        <v>356</v>
      </c>
      <c r="G211" s="297"/>
      <c r="H211" s="357" t="s">
        <v>357</v>
      </c>
      <c r="I211" s="357"/>
      <c r="J211" s="357"/>
      <c r="K211" s="303"/>
    </row>
    <row r="212" spans="2:11" s="1" customFormat="1" ht="15" customHeight="1">
      <c r="B212" s="302"/>
      <c r="C212" s="238"/>
      <c r="D212" s="238"/>
      <c r="E212" s="238"/>
      <c r="F212" s="259" t="s">
        <v>358</v>
      </c>
      <c r="G212" s="297"/>
      <c r="H212" s="357" t="s">
        <v>329</v>
      </c>
      <c r="I212" s="357"/>
      <c r="J212" s="357"/>
      <c r="K212" s="303"/>
    </row>
    <row r="213" spans="2:11" s="1" customFormat="1" ht="15" customHeight="1">
      <c r="B213" s="302"/>
      <c r="C213" s="238"/>
      <c r="D213" s="238"/>
      <c r="E213" s="238"/>
      <c r="F213" s="259"/>
      <c r="G213" s="297"/>
      <c r="H213" s="288"/>
      <c r="I213" s="288"/>
      <c r="J213" s="288"/>
      <c r="K213" s="303"/>
    </row>
    <row r="214" spans="2:11" s="1" customFormat="1" ht="15" customHeight="1">
      <c r="B214" s="302"/>
      <c r="C214" s="238" t="s">
        <v>483</v>
      </c>
      <c r="D214" s="238"/>
      <c r="E214" s="238"/>
      <c r="F214" s="259">
        <v>1</v>
      </c>
      <c r="G214" s="297"/>
      <c r="H214" s="357" t="s">
        <v>521</v>
      </c>
      <c r="I214" s="357"/>
      <c r="J214" s="357"/>
      <c r="K214" s="303"/>
    </row>
    <row r="215" spans="2:11" s="1" customFormat="1" ht="15" customHeight="1">
      <c r="B215" s="302"/>
      <c r="C215" s="238"/>
      <c r="D215" s="238"/>
      <c r="E215" s="238"/>
      <c r="F215" s="259">
        <v>2</v>
      </c>
      <c r="G215" s="297"/>
      <c r="H215" s="357" t="s">
        <v>522</v>
      </c>
      <c r="I215" s="357"/>
      <c r="J215" s="357"/>
      <c r="K215" s="303"/>
    </row>
    <row r="216" spans="2:11" s="1" customFormat="1" ht="15" customHeight="1">
      <c r="B216" s="302"/>
      <c r="C216" s="238"/>
      <c r="D216" s="238"/>
      <c r="E216" s="238"/>
      <c r="F216" s="259">
        <v>3</v>
      </c>
      <c r="G216" s="297"/>
      <c r="H216" s="357" t="s">
        <v>523</v>
      </c>
      <c r="I216" s="357"/>
      <c r="J216" s="357"/>
      <c r="K216" s="303"/>
    </row>
    <row r="217" spans="2:11" s="1" customFormat="1" ht="15" customHeight="1">
      <c r="B217" s="302"/>
      <c r="C217" s="238"/>
      <c r="D217" s="238"/>
      <c r="E217" s="238"/>
      <c r="F217" s="259">
        <v>4</v>
      </c>
      <c r="G217" s="297"/>
      <c r="H217" s="357" t="s">
        <v>524</v>
      </c>
      <c r="I217" s="357"/>
      <c r="J217" s="357"/>
      <c r="K217" s="303"/>
    </row>
    <row r="218" spans="2:11" s="1" customFormat="1" ht="12.75" customHeight="1">
      <c r="B218" s="304"/>
      <c r="C218" s="305"/>
      <c r="D218" s="305"/>
      <c r="E218" s="305"/>
      <c r="F218" s="305"/>
      <c r="G218" s="305"/>
      <c r="H218" s="305"/>
      <c r="I218" s="305"/>
      <c r="J218" s="305"/>
      <c r="K218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Linhová, Sandra</cp:lastModifiedBy>
  <dcterms:created xsi:type="dcterms:W3CDTF">2022-05-05T06:50:56Z</dcterms:created>
  <dcterms:modified xsi:type="dcterms:W3CDTF">2022-05-27T07:27:15Z</dcterms:modified>
  <cp:category/>
  <cp:version/>
  <cp:contentType/>
  <cp:contentStatus/>
</cp:coreProperties>
</file>